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ml.chartshapes+xml"/>
  <Override PartName="/xl/charts/chart3.xml" ContentType="application/vnd.openxmlformats-officedocument.drawingml.chart+xml"/>
  <Override PartName="/xl/drawings/drawing3.xml" ContentType="application/vnd.openxmlformats-officedocument.drawingml.chartshapes+xml"/>
  <Override PartName="/xl/charts/chart4.xml" ContentType="application/vnd.openxmlformats-officedocument.drawingml.chart+xml"/>
  <Override PartName="/xl/drawings/drawing4.xml" ContentType="application/vnd.openxmlformats-officedocument.drawingml.chartshapes+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ml.chartshapes+xml"/>
  <Override PartName="/xl/charts/chart6.xml" ContentType="application/vnd.openxmlformats-officedocument.drawingml.chart+xml"/>
  <Override PartName="/xl/drawings/drawing7.xml" ContentType="application/vnd.openxmlformats-officedocument.drawingml.chartshapes+xml"/>
  <Override PartName="/xl/drawings/drawing8.xml" ContentType="application/vnd.openxmlformats-officedocument.drawing+xml"/>
  <Override PartName="/xl/charts/chart7.xml" ContentType="application/vnd.openxmlformats-officedocument.drawingml.chart+xml"/>
  <Override PartName="/xl/drawings/drawing9.xml" ContentType="application/vnd.openxmlformats-officedocument.drawingml.chartshape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date1904="1" showInkAnnotation="0" autoCompressPictures="0"/>
  <mc:AlternateContent xmlns:mc="http://schemas.openxmlformats.org/markup-compatibility/2006">
    <mc:Choice Requires="x15">
      <x15ac:absPath xmlns:x15ac="http://schemas.microsoft.com/office/spreadsheetml/2010/11/ac" url="/Users/eschemmel/Documents/github/mhi/prep/SPP/"/>
    </mc:Choice>
  </mc:AlternateContent>
  <bookViews>
    <workbookView xWindow="3160" yWindow="1460" windowWidth="28800" windowHeight="15040" tabRatio="500" activeTab="5"/>
  </bookViews>
  <sheets>
    <sheet name="TOTAL SCORES" sheetId="12" r:id="rId1"/>
    <sheet name="InstantaneousBiomass" sheetId="3" r:id="rId2"/>
    <sheet name="Piscivores" sheetId="4" r:id="rId3"/>
    <sheet name="Sharks" sheetId="5" r:id="rId4"/>
    <sheet name="Sizes Take2" sheetId="14" r:id="rId5"/>
    <sheet name="Data Island-scale Biomass" sheetId="1" r:id="rId6"/>
    <sheet name="Data Num Sites" sheetId="2" r:id="rId7"/>
    <sheet name="Data Sharks Updated" sheetId="10" r:id="rId8"/>
    <sheet name="Habitat Area Hawaii" sheetId="13" r:id="rId9"/>
  </sheets>
  <definedNames>
    <definedName name="_xlnm._FilterDatabase" localSheetId="1" hidden="1">InstantaneousBiomass!$G$3:$H$41</definedName>
  </definedNames>
  <calcPr calcId="150001" concurrentCalc="0"/>
  <pivotCaches>
    <pivotCache cacheId="0" r:id="rId10"/>
  </pivotCache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10" i="14" l="1"/>
  <c r="B10" i="14"/>
  <c r="A9" i="14"/>
  <c r="B9" i="14"/>
  <c r="C10" i="14"/>
  <c r="C9" i="14"/>
  <c r="A8" i="14"/>
  <c r="B8" i="14"/>
  <c r="C8" i="14"/>
  <c r="A7" i="14"/>
  <c r="B7" i="14"/>
  <c r="C7" i="14"/>
  <c r="A6" i="14"/>
  <c r="B6" i="14"/>
  <c r="C6" i="14"/>
  <c r="H10" i="12"/>
  <c r="H9" i="12"/>
  <c r="H8" i="12"/>
  <c r="H7" i="12"/>
  <c r="H6" i="12"/>
  <c r="B63" i="5"/>
  <c r="F31" i="5"/>
  <c r="G31" i="5"/>
  <c r="I31" i="5"/>
  <c r="F32" i="5"/>
  <c r="G32" i="5"/>
  <c r="I32" i="5"/>
  <c r="F33" i="5"/>
  <c r="G33" i="5"/>
  <c r="I33" i="5"/>
  <c r="F34" i="5"/>
  <c r="G34" i="5"/>
  <c r="I34" i="5"/>
  <c r="F35" i="5"/>
  <c r="G35" i="5"/>
  <c r="I35" i="5"/>
  <c r="F36" i="5"/>
  <c r="G36" i="5"/>
  <c r="I36" i="5"/>
  <c r="F37" i="5"/>
  <c r="G37" i="5"/>
  <c r="I37" i="5"/>
  <c r="I45" i="5"/>
  <c r="F21" i="5"/>
  <c r="G21" i="5"/>
  <c r="I21" i="5"/>
  <c r="I41" i="5"/>
  <c r="J41" i="5"/>
  <c r="L21" i="5"/>
  <c r="F25" i="5"/>
  <c r="G25" i="5"/>
  <c r="I25" i="5"/>
  <c r="L25" i="5"/>
  <c r="I39" i="5"/>
  <c r="J39" i="5"/>
  <c r="F27" i="5"/>
  <c r="G27" i="5"/>
  <c r="I27" i="5"/>
  <c r="L27" i="5"/>
  <c r="F28" i="5"/>
  <c r="G28" i="5"/>
  <c r="I28" i="5"/>
  <c r="L28" i="5"/>
  <c r="F29" i="5"/>
  <c r="G29" i="5"/>
  <c r="I29" i="5"/>
  <c r="L29" i="5"/>
  <c r="F30" i="5"/>
  <c r="G30" i="5"/>
  <c r="I30" i="5"/>
  <c r="L30" i="5"/>
  <c r="I42" i="5"/>
  <c r="F22" i="5"/>
  <c r="G22" i="5"/>
  <c r="I22" i="5"/>
  <c r="L22" i="5"/>
  <c r="F23" i="5"/>
  <c r="G23" i="5"/>
  <c r="I23" i="5"/>
  <c r="L23" i="5"/>
  <c r="F24" i="5"/>
  <c r="G24" i="5"/>
  <c r="I24" i="5"/>
  <c r="L24" i="5"/>
  <c r="I40" i="5"/>
  <c r="F26" i="5"/>
  <c r="G26" i="5"/>
  <c r="I26" i="5"/>
  <c r="I38" i="5"/>
  <c r="M29" i="5"/>
  <c r="L26" i="5"/>
  <c r="L20" i="5"/>
  <c r="L19" i="5"/>
  <c r="M20" i="5"/>
  <c r="G25" i="4"/>
  <c r="J25" i="4"/>
  <c r="G26" i="4"/>
  <c r="J26" i="4"/>
  <c r="G27" i="4"/>
  <c r="J27" i="4"/>
  <c r="G28" i="4"/>
  <c r="J28" i="4"/>
  <c r="G29" i="4"/>
  <c r="J29" i="4"/>
  <c r="G30" i="4"/>
  <c r="J30" i="4"/>
  <c r="G31" i="4"/>
  <c r="J31" i="4"/>
  <c r="G48" i="4"/>
  <c r="H48" i="4"/>
  <c r="G17" i="4"/>
  <c r="G47" i="4"/>
  <c r="H47" i="4"/>
  <c r="G20" i="4"/>
  <c r="J20" i="4"/>
  <c r="G21" i="4"/>
  <c r="J21" i="4"/>
  <c r="G22" i="4"/>
  <c r="J22" i="4"/>
  <c r="F18" i="4"/>
  <c r="G18" i="4"/>
  <c r="J18" i="4"/>
  <c r="G46" i="4"/>
  <c r="H46" i="4"/>
  <c r="G19" i="4"/>
  <c r="J19" i="4"/>
  <c r="G23" i="4"/>
  <c r="J23" i="4"/>
  <c r="G45" i="4"/>
  <c r="H45" i="4"/>
  <c r="G24" i="4"/>
  <c r="G44" i="4"/>
  <c r="H44" i="4"/>
  <c r="J24" i="4"/>
  <c r="J17" i="4"/>
  <c r="M53" i="4"/>
  <c r="M52" i="4"/>
  <c r="M51" i="4"/>
  <c r="M50" i="4"/>
  <c r="M49" i="4"/>
  <c r="M48" i="4"/>
  <c r="M47" i="4"/>
  <c r="M46" i="4"/>
  <c r="N46" i="4"/>
  <c r="M39" i="4"/>
  <c r="M40" i="4"/>
  <c r="M41" i="4"/>
  <c r="M42" i="4"/>
  <c r="M43" i="4"/>
  <c r="M44" i="4"/>
  <c r="M45" i="4"/>
  <c r="N39" i="4"/>
  <c r="G34" i="4"/>
  <c r="G35" i="4"/>
  <c r="G36" i="4"/>
  <c r="G37" i="4"/>
  <c r="G38" i="4"/>
  <c r="G51" i="4"/>
  <c r="B69" i="3"/>
  <c r="F69" i="3"/>
  <c r="G69" i="3"/>
  <c r="G15" i="3"/>
  <c r="G16" i="3"/>
  <c r="G17" i="3"/>
  <c r="G18" i="3"/>
  <c r="G19" i="3"/>
  <c r="G52" i="3"/>
  <c r="H52" i="3"/>
  <c r="G29" i="3"/>
  <c r="G54" i="3"/>
  <c r="H54" i="3"/>
  <c r="F68" i="3"/>
  <c r="G68" i="3"/>
  <c r="G20" i="3"/>
  <c r="J20" i="3"/>
  <c r="G21" i="3"/>
  <c r="J21" i="3"/>
  <c r="G22" i="3"/>
  <c r="J22" i="3"/>
  <c r="G23" i="3"/>
  <c r="J23" i="3"/>
  <c r="G24" i="3"/>
  <c r="J24" i="3"/>
  <c r="G25" i="3"/>
  <c r="J25" i="3"/>
  <c r="G26" i="3"/>
  <c r="J26" i="3"/>
  <c r="G58" i="3"/>
  <c r="H58" i="3"/>
  <c r="G33" i="3"/>
  <c r="G57" i="3"/>
  <c r="H57" i="3"/>
  <c r="G30" i="3"/>
  <c r="J30" i="3"/>
  <c r="G31" i="3"/>
  <c r="J31" i="3"/>
  <c r="G32" i="3"/>
  <c r="J32" i="3"/>
  <c r="E34" i="3"/>
  <c r="G34" i="3"/>
  <c r="J34" i="3"/>
  <c r="G56" i="3"/>
  <c r="H56" i="3"/>
  <c r="G28" i="3"/>
  <c r="J28" i="3"/>
  <c r="G27" i="3"/>
  <c r="J27" i="3"/>
  <c r="G55" i="3"/>
  <c r="H55" i="3"/>
  <c r="G35" i="3"/>
  <c r="G36" i="3"/>
  <c r="G37" i="3"/>
  <c r="G38" i="3"/>
  <c r="G39" i="3"/>
  <c r="G40" i="3"/>
  <c r="G41" i="3"/>
  <c r="G49" i="3"/>
  <c r="J29" i="3"/>
  <c r="J33" i="3"/>
  <c r="K27" i="3"/>
  <c r="K20" i="3"/>
  <c r="Z20" i="3"/>
  <c r="Z12" i="3"/>
  <c r="H27" i="13"/>
  <c r="H12" i="13"/>
  <c r="G46" i="3"/>
  <c r="H46" i="3"/>
  <c r="G45" i="3"/>
  <c r="H45" i="3"/>
  <c r="G44" i="3"/>
  <c r="H44" i="3"/>
  <c r="G42" i="3"/>
  <c r="H42" i="3"/>
  <c r="G43" i="3"/>
  <c r="H43" i="3"/>
  <c r="E4" i="5"/>
  <c r="F4" i="5"/>
  <c r="G4" i="5"/>
  <c r="I4" i="5"/>
  <c r="E5" i="5"/>
  <c r="F5" i="5"/>
  <c r="G5" i="5"/>
  <c r="I5" i="5"/>
  <c r="E6" i="5"/>
  <c r="F6" i="5"/>
  <c r="G6" i="5"/>
  <c r="I6" i="5"/>
  <c r="E7" i="5"/>
  <c r="F7" i="5"/>
  <c r="G7" i="5"/>
  <c r="I7" i="5"/>
  <c r="E8" i="5"/>
  <c r="F8" i="5"/>
  <c r="G8" i="5"/>
  <c r="I8" i="5"/>
  <c r="I46" i="5"/>
  <c r="J46" i="5"/>
  <c r="F9" i="5"/>
  <c r="G9" i="5"/>
  <c r="I9" i="5"/>
  <c r="F10" i="5"/>
  <c r="G10" i="5"/>
  <c r="I10" i="5"/>
  <c r="F11" i="5"/>
  <c r="G11" i="5"/>
  <c r="I11" i="5"/>
  <c r="F12" i="5"/>
  <c r="G12" i="5"/>
  <c r="I12" i="5"/>
  <c r="F13" i="5"/>
  <c r="G13" i="5"/>
  <c r="I13" i="5"/>
  <c r="I47" i="5"/>
  <c r="J47" i="5"/>
  <c r="F20" i="5"/>
  <c r="G20" i="5"/>
  <c r="I20" i="5"/>
  <c r="J44" i="5"/>
  <c r="F14" i="5"/>
  <c r="G14" i="5"/>
  <c r="I14" i="5"/>
  <c r="F15" i="5"/>
  <c r="G15" i="5"/>
  <c r="I15" i="5"/>
  <c r="F16" i="5"/>
  <c r="G16" i="5"/>
  <c r="I16" i="5"/>
  <c r="F17" i="5"/>
  <c r="G17" i="5"/>
  <c r="I17" i="5"/>
  <c r="F18" i="5"/>
  <c r="G18" i="5"/>
  <c r="I18" i="5"/>
  <c r="F19" i="5"/>
  <c r="G19" i="5"/>
  <c r="I19" i="5"/>
  <c r="I48" i="5"/>
  <c r="G4" i="4"/>
  <c r="G5" i="4"/>
  <c r="G6" i="4"/>
  <c r="G7" i="4"/>
  <c r="G8" i="4"/>
  <c r="G10" i="4"/>
  <c r="G14" i="4"/>
  <c r="G15" i="4"/>
  <c r="G54" i="4"/>
  <c r="H54" i="4"/>
  <c r="G39" i="4"/>
  <c r="G40" i="4"/>
  <c r="G41" i="4"/>
  <c r="G42" i="4"/>
  <c r="G43" i="4"/>
  <c r="G53" i="4"/>
  <c r="H53" i="4"/>
  <c r="N13" i="4"/>
  <c r="N14" i="4"/>
  <c r="N15" i="4"/>
  <c r="N16" i="4"/>
  <c r="N17" i="4"/>
  <c r="G52" i="4"/>
  <c r="H52" i="4"/>
  <c r="G9" i="3"/>
  <c r="G10" i="3"/>
  <c r="G11" i="3"/>
  <c r="G12" i="3"/>
  <c r="G13" i="3"/>
  <c r="G14" i="3"/>
  <c r="G51" i="3"/>
  <c r="H51" i="3"/>
  <c r="E4" i="3"/>
  <c r="G4" i="3"/>
  <c r="E5" i="3"/>
  <c r="G5" i="3"/>
  <c r="E6" i="3"/>
  <c r="G6" i="3"/>
  <c r="E7" i="3"/>
  <c r="G7" i="3"/>
  <c r="E8" i="3"/>
  <c r="G8" i="3"/>
  <c r="G50" i="3"/>
  <c r="H50" i="3"/>
  <c r="H49" i="3"/>
  <c r="D10" i="4"/>
  <c r="E65" i="4"/>
  <c r="G65" i="4"/>
  <c r="H65" i="4"/>
  <c r="E64" i="4"/>
  <c r="G64" i="4"/>
  <c r="H64" i="4"/>
  <c r="G63" i="4"/>
  <c r="H63" i="4"/>
  <c r="D61" i="3"/>
  <c r="D59" i="3"/>
  <c r="J25" i="5"/>
  <c r="J21" i="5"/>
  <c r="J13" i="5"/>
  <c r="J12" i="5"/>
  <c r="J10" i="5"/>
  <c r="J8" i="5"/>
  <c r="J7" i="5"/>
  <c r="J36" i="5"/>
  <c r="J35" i="5"/>
  <c r="J34" i="5"/>
  <c r="J33" i="5"/>
  <c r="J28" i="5"/>
  <c r="J19" i="5"/>
  <c r="J18" i="5"/>
  <c r="J15" i="5"/>
  <c r="J11" i="5"/>
  <c r="J9" i="5"/>
  <c r="J6" i="5"/>
  <c r="J5" i="5"/>
  <c r="J4" i="5"/>
  <c r="G39" i="5"/>
  <c r="H35" i="10"/>
  <c r="H34" i="10"/>
  <c r="H33" i="10"/>
  <c r="H32" i="10"/>
  <c r="H31" i="10"/>
  <c r="H30" i="10"/>
  <c r="H29" i="10"/>
  <c r="H28" i="10"/>
  <c r="H27" i="10"/>
  <c r="H26" i="10"/>
  <c r="H25" i="10"/>
  <c r="H24" i="10"/>
  <c r="H23" i="10"/>
  <c r="H22" i="10"/>
  <c r="H21" i="10"/>
  <c r="H20" i="10"/>
  <c r="H19" i="10"/>
  <c r="H18" i="10"/>
  <c r="H17" i="10"/>
  <c r="H16" i="10"/>
  <c r="H15" i="10"/>
  <c r="H14" i="10"/>
  <c r="H13" i="10"/>
  <c r="H12" i="10"/>
  <c r="H11" i="10"/>
  <c r="H10" i="10"/>
  <c r="H9" i="10"/>
  <c r="H8" i="10"/>
  <c r="H7" i="10"/>
  <c r="H6" i="10"/>
  <c r="H5" i="10"/>
  <c r="H4" i="10"/>
  <c r="H3" i="10"/>
  <c r="H2" i="10"/>
  <c r="F12" i="10"/>
  <c r="E12" i="10"/>
  <c r="H43" i="4"/>
  <c r="H41" i="4"/>
  <c r="H40" i="4"/>
  <c r="H39" i="4"/>
  <c r="H38" i="4"/>
  <c r="H35" i="4"/>
  <c r="H34" i="4"/>
  <c r="G33" i="4"/>
  <c r="H33" i="4"/>
  <c r="G32" i="4"/>
  <c r="H32" i="4"/>
  <c r="H31" i="4"/>
  <c r="H29" i="4"/>
  <c r="H28" i="4"/>
  <c r="H26" i="4"/>
  <c r="H25" i="4"/>
  <c r="H22" i="4"/>
  <c r="H21" i="4"/>
  <c r="H20" i="4"/>
  <c r="H19" i="4"/>
  <c r="H18" i="4"/>
  <c r="H17" i="4"/>
  <c r="H14" i="4"/>
  <c r="H10" i="4"/>
  <c r="H8" i="4"/>
  <c r="H7" i="4"/>
  <c r="H6" i="4"/>
  <c r="H5" i="4"/>
  <c r="G60" i="1"/>
  <c r="G63" i="1"/>
  <c r="H18" i="3"/>
  <c r="H15" i="3"/>
  <c r="H16" i="3"/>
  <c r="H19" i="3"/>
  <c r="H31" i="3"/>
  <c r="H29" i="3"/>
  <c r="H41" i="3"/>
  <c r="H40" i="3"/>
  <c r="H38" i="3"/>
  <c r="H35" i="3"/>
  <c r="H34" i="3"/>
  <c r="H33" i="3"/>
  <c r="H32" i="3"/>
  <c r="H30" i="3"/>
  <c r="H28" i="3"/>
  <c r="H27" i="3"/>
  <c r="H26" i="3"/>
  <c r="H25" i="3"/>
  <c r="H24" i="3"/>
  <c r="H23" i="3"/>
  <c r="H22" i="3"/>
  <c r="H20" i="3"/>
  <c r="H17" i="3"/>
  <c r="H14" i="3"/>
  <c r="H13" i="3"/>
  <c r="H10" i="3"/>
  <c r="H9" i="3"/>
  <c r="W2" i="1"/>
  <c r="V2" i="1"/>
  <c r="U2" i="1"/>
  <c r="T2" i="1"/>
  <c r="S2" i="1"/>
  <c r="R2" i="1"/>
  <c r="Q2" i="1"/>
  <c r="P2" i="1"/>
  <c r="O2" i="1"/>
  <c r="N2" i="1"/>
  <c r="M2" i="1"/>
  <c r="L2" i="1"/>
  <c r="K2" i="1"/>
  <c r="J2" i="1"/>
  <c r="I2" i="1"/>
  <c r="H2" i="1"/>
  <c r="G2" i="1"/>
  <c r="F2" i="1"/>
  <c r="E2" i="1"/>
  <c r="J26" i="5"/>
  <c r="J24" i="5"/>
  <c r="J23" i="5"/>
  <c r="J22" i="5"/>
  <c r="J20" i="5"/>
  <c r="U8" i="5"/>
  <c r="U7" i="5"/>
  <c r="U6" i="5"/>
  <c r="U5" i="5"/>
  <c r="U4" i="5"/>
  <c r="F60" i="4"/>
  <c r="G60" i="4"/>
  <c r="J60" i="4"/>
  <c r="F59" i="4"/>
  <c r="G59" i="4"/>
  <c r="J59" i="4"/>
  <c r="F58" i="4"/>
  <c r="G58" i="4"/>
  <c r="J58" i="4"/>
  <c r="H42" i="4"/>
  <c r="I37" i="4"/>
  <c r="I36" i="4"/>
  <c r="H24" i="4"/>
  <c r="O18" i="4"/>
  <c r="N18" i="4"/>
  <c r="O17" i="4"/>
  <c r="O16" i="4"/>
  <c r="O15" i="4"/>
  <c r="O14" i="4"/>
  <c r="H4" i="4"/>
  <c r="O13" i="4"/>
  <c r="M9" i="4"/>
  <c r="M8" i="4"/>
  <c r="M7" i="4"/>
  <c r="M6" i="4"/>
  <c r="M5" i="4"/>
  <c r="L69" i="3"/>
  <c r="L68" i="3"/>
  <c r="A68" i="3"/>
  <c r="H60" i="3"/>
  <c r="F35" i="3"/>
  <c r="F27" i="3"/>
  <c r="F20" i="3"/>
  <c r="F15" i="3"/>
  <c r="F9" i="3"/>
  <c r="H8" i="3"/>
  <c r="H7" i="3"/>
  <c r="H6" i="3"/>
  <c r="H5" i="3"/>
  <c r="H4" i="3"/>
  <c r="AO52" i="2"/>
  <c r="AN52" i="2"/>
  <c r="AO51" i="2"/>
  <c r="AN51" i="2"/>
  <c r="AM51" i="2"/>
  <c r="AO50" i="2"/>
  <c r="AN50" i="2"/>
  <c r="AM50" i="2"/>
  <c r="AO49" i="2"/>
  <c r="AN49" i="2"/>
  <c r="AM49" i="2"/>
  <c r="AO48" i="2"/>
  <c r="AN48" i="2"/>
  <c r="AM48" i="2"/>
  <c r="AO47" i="2"/>
  <c r="AN47" i="2"/>
  <c r="AM47" i="2"/>
  <c r="AO39" i="2"/>
  <c r="AO40" i="2"/>
  <c r="AO41" i="2"/>
  <c r="AO42" i="2"/>
  <c r="AO43" i="2"/>
  <c r="AO44" i="2"/>
  <c r="AO45" i="2"/>
  <c r="AO46" i="2"/>
  <c r="AN39" i="2"/>
  <c r="AN40" i="2"/>
  <c r="AN41" i="2"/>
  <c r="AN42" i="2"/>
  <c r="AN43" i="2"/>
  <c r="AN44" i="2"/>
  <c r="AN45" i="2"/>
  <c r="AN46" i="2"/>
  <c r="AM45" i="2"/>
  <c r="AM44" i="2"/>
  <c r="AM43" i="2"/>
  <c r="AM42" i="2"/>
  <c r="AM41" i="2"/>
  <c r="AM40" i="2"/>
  <c r="AM39" i="2"/>
  <c r="AO38" i="2"/>
  <c r="AN38" i="2"/>
  <c r="AO37" i="2"/>
  <c r="AN37" i="2"/>
  <c r="AM37" i="2"/>
  <c r="AN36" i="2"/>
  <c r="AM36" i="2"/>
  <c r="AN35" i="2"/>
  <c r="AM35" i="2"/>
  <c r="AN34" i="2"/>
  <c r="AM34" i="2"/>
  <c r="AN33" i="2"/>
  <c r="AM33" i="2"/>
  <c r="AO32" i="2"/>
  <c r="AN32" i="2"/>
  <c r="AM32" i="2"/>
  <c r="AN31" i="2"/>
  <c r="AM31" i="2"/>
  <c r="AO30" i="2"/>
  <c r="AN30" i="2"/>
  <c r="AM30" i="2"/>
  <c r="AN29" i="2"/>
  <c r="AM29" i="2"/>
  <c r="AO28" i="2"/>
  <c r="AN28" i="2"/>
  <c r="AM28" i="2"/>
  <c r="AO27" i="2"/>
  <c r="AN27" i="2"/>
  <c r="AO26" i="2"/>
  <c r="AN26" i="2"/>
  <c r="AM26" i="2"/>
  <c r="AO25" i="2"/>
  <c r="AN25" i="2"/>
  <c r="AM25" i="2"/>
  <c r="AO24" i="2"/>
  <c r="AN24" i="2"/>
  <c r="AM24" i="2"/>
  <c r="AO23" i="2"/>
  <c r="AN23" i="2"/>
  <c r="AM23" i="2"/>
  <c r="AO22" i="2"/>
  <c r="AN22" i="2"/>
  <c r="AM22" i="2"/>
  <c r="AO21" i="2"/>
  <c r="AN21" i="2"/>
  <c r="AM21" i="2"/>
  <c r="AO20" i="2"/>
  <c r="AN20" i="2"/>
  <c r="AM20" i="2"/>
  <c r="AO19" i="2"/>
  <c r="AN19" i="2"/>
  <c r="AM19" i="2"/>
  <c r="AO18" i="2"/>
  <c r="AN18" i="2"/>
  <c r="AO17" i="2"/>
  <c r="AN17" i="2"/>
  <c r="AM17" i="2"/>
  <c r="AO16" i="2"/>
  <c r="AN16" i="2"/>
  <c r="AM16" i="2"/>
  <c r="AO15" i="2"/>
  <c r="AN15" i="2"/>
  <c r="AM15" i="2"/>
  <c r="AO14" i="2"/>
  <c r="AN14" i="2"/>
  <c r="AM14" i="2"/>
  <c r="AO13" i="2"/>
  <c r="AN13" i="2"/>
  <c r="AM13" i="2"/>
  <c r="AO12" i="2"/>
  <c r="AN12" i="2"/>
  <c r="AM12" i="2"/>
  <c r="AO11" i="2"/>
  <c r="AN11" i="2"/>
  <c r="AM11" i="2"/>
  <c r="AO10" i="2"/>
  <c r="AN10" i="2"/>
  <c r="AM10" i="2"/>
  <c r="AO9" i="2"/>
  <c r="AN9" i="2"/>
  <c r="AM9" i="2"/>
  <c r="AO8" i="2"/>
  <c r="AN8" i="2"/>
  <c r="AM8" i="2"/>
  <c r="AO7" i="2"/>
  <c r="AN7" i="2"/>
  <c r="AM7" i="2"/>
  <c r="AO6" i="2"/>
  <c r="AN6" i="2"/>
  <c r="AM6" i="2"/>
  <c r="AO5" i="2"/>
  <c r="AN5" i="2"/>
  <c r="AM5" i="2"/>
</calcChain>
</file>

<file path=xl/sharedStrings.xml><?xml version="1.0" encoding="utf-8"?>
<sst xmlns="http://schemas.openxmlformats.org/spreadsheetml/2006/main" count="44378" uniqueCount="4566">
  <si>
    <t>Mean.REGION</t>
  </si>
  <si>
    <t>Mean.ISLAND</t>
  </si>
  <si>
    <t>Mean.METHOD</t>
  </si>
  <si>
    <t>Mean.N</t>
  </si>
  <si>
    <t>Mean.PISCIVORE</t>
  </si>
  <si>
    <t>Mean.PLANKTIVORE</t>
  </si>
  <si>
    <t>Mean.PRIMARY</t>
  </si>
  <si>
    <t>Mean.SECONDARY</t>
  </si>
  <si>
    <t>Mean.UNKNOWN</t>
  </si>
  <si>
    <t>Mean.TotINSTFishNoSJ</t>
  </si>
  <si>
    <t>Mean.SPECIESRICHNESS</t>
  </si>
  <si>
    <t>Mean.DEPTH</t>
  </si>
  <si>
    <t>Mean.HARD_CORAL</t>
  </si>
  <si>
    <t>Mean.SAND</t>
  </si>
  <si>
    <t>Mean.MA</t>
  </si>
  <si>
    <t>Mean.CCA</t>
  </si>
  <si>
    <t>Mean.MEAN_SH</t>
  </si>
  <si>
    <t>Mean.TotalArea</t>
  </si>
  <si>
    <t>Mean.TotalAreaWithSamples</t>
  </si>
  <si>
    <t>PooledSE.REGION</t>
  </si>
  <si>
    <t>PooledSE.ISLAND</t>
  </si>
  <si>
    <t>PooledSE.METHOD</t>
  </si>
  <si>
    <t>PooledSE.N</t>
  </si>
  <si>
    <t>PooledSE.PISCIVORE</t>
  </si>
  <si>
    <t>PooledSE.PLANKTIVORE</t>
  </si>
  <si>
    <t>PooledSE.PRIMARY</t>
  </si>
  <si>
    <t>PooledSE.SECONDARY</t>
  </si>
  <si>
    <t>PooledSE.UNKNOWN</t>
  </si>
  <si>
    <t>PooledSE.TotINSTFishNoSJ</t>
  </si>
  <si>
    <t>PooledSE.SPECIESRICHNESS</t>
  </si>
  <si>
    <t>PooledSE.DEPTH</t>
  </si>
  <si>
    <t>PooledSE.HARD_CORAL</t>
  </si>
  <si>
    <t>PooledSE.SAND</t>
  </si>
  <si>
    <t>PooledSE.MA</t>
  </si>
  <si>
    <t>PooledSE.CCA</t>
  </si>
  <si>
    <t>PooledSE.MEAN_SH</t>
  </si>
  <si>
    <t>MARIAN</t>
  </si>
  <si>
    <t>AGS</t>
  </si>
  <si>
    <t>nSPC</t>
  </si>
  <si>
    <t>Aguijan</t>
  </si>
  <si>
    <t>Asuncion</t>
  </si>
  <si>
    <t>Farallon de Pajaros</t>
  </si>
  <si>
    <t>Maug</t>
  </si>
  <si>
    <t>Pagan</t>
  </si>
  <si>
    <t>Rota</t>
  </si>
  <si>
    <t>Saipan</t>
  </si>
  <si>
    <t>Tinian</t>
  </si>
  <si>
    <t>MHI</t>
  </si>
  <si>
    <t>Hawaii</t>
  </si>
  <si>
    <t>Kahoolawe</t>
  </si>
  <si>
    <t>Kauai</t>
  </si>
  <si>
    <t>Lanai</t>
  </si>
  <si>
    <t>Maui</t>
  </si>
  <si>
    <t>Molokai</t>
  </si>
  <si>
    <t>Niihau</t>
  </si>
  <si>
    <t>Oahu</t>
  </si>
  <si>
    <t>NWHI</t>
  </si>
  <si>
    <t>French Frigate</t>
  </si>
  <si>
    <t>Kure</t>
  </si>
  <si>
    <t>Laysan</t>
  </si>
  <si>
    <t>Lisianski</t>
  </si>
  <si>
    <t>Maro</t>
  </si>
  <si>
    <t>Midway</t>
  </si>
  <si>
    <t>Pearl &amp; Hermes</t>
  </si>
  <si>
    <t>PRIAs</t>
  </si>
  <si>
    <t>Baker</t>
  </si>
  <si>
    <t>Howland</t>
  </si>
  <si>
    <t>Jarvis</t>
  </si>
  <si>
    <t>Johnston</t>
  </si>
  <si>
    <t>Kingman</t>
  </si>
  <si>
    <t>Palmyra</t>
  </si>
  <si>
    <t>Wake</t>
  </si>
  <si>
    <t>Guam</t>
  </si>
  <si>
    <t>SAMOA</t>
  </si>
  <si>
    <t>Ofu &amp; Olosega</t>
  </si>
  <si>
    <t>Rose</t>
  </si>
  <si>
    <t>Swains</t>
  </si>
  <si>
    <t>Tau</t>
  </si>
  <si>
    <t>Tutuila</t>
  </si>
  <si>
    <t>SITEVISITID</t>
  </si>
  <si>
    <t>METHOD</t>
  </si>
  <si>
    <t>OBS_YEAR</t>
  </si>
  <si>
    <t>REGION</t>
  </si>
  <si>
    <t>REGION_NAME</t>
  </si>
  <si>
    <t>ISLAND</t>
  </si>
  <si>
    <t>SITE</t>
  </si>
  <si>
    <t>DATE_</t>
  </si>
  <si>
    <t>REEF_ZONE</t>
  </si>
  <si>
    <t>DEPTH_BIN</t>
  </si>
  <si>
    <t>LATITUDE</t>
  </si>
  <si>
    <t>LONGITUDE</t>
  </si>
  <si>
    <t>SEC_NAME</t>
  </si>
  <si>
    <t>ANALYSIS_SEC</t>
  </si>
  <si>
    <t>ANALYSIS_YEAR</t>
  </si>
  <si>
    <t>ANALYSIS_STRATA</t>
  </si>
  <si>
    <t>EXCLUDE_FLAG</t>
  </si>
  <si>
    <t>DEPTH</t>
  </si>
  <si>
    <t>HARD_CORAL</t>
  </si>
  <si>
    <t>SAND</t>
  </si>
  <si>
    <t>MA</t>
  </si>
  <si>
    <t>CCA</t>
  </si>
  <si>
    <t>MEAN_SH</t>
  </si>
  <si>
    <t>nCounts</t>
  </si>
  <si>
    <t>nReps</t>
  </si>
  <si>
    <t>Main Hawaiian Islands</t>
  </si>
  <si>
    <t>OAH-02391</t>
  </si>
  <si>
    <t>Forereef</t>
  </si>
  <si>
    <t>Mid</t>
  </si>
  <si>
    <t>OAH_SOUTH</t>
  </si>
  <si>
    <t>ForereefMid</t>
  </si>
  <si>
    <t>OAH-02460</t>
  </si>
  <si>
    <t>Deep</t>
  </si>
  <si>
    <t>ForereefDeep</t>
  </si>
  <si>
    <t>Count of ANALYSIS_SEC</t>
  </si>
  <si>
    <t>OAH-02418</t>
  </si>
  <si>
    <t>Shallow</t>
  </si>
  <si>
    <t>ForereefShallow</t>
  </si>
  <si>
    <t>Grand Total</t>
  </si>
  <si>
    <t>AVERAGE PER CYCLE</t>
  </si>
  <si>
    <t>NCRMP Only</t>
  </si>
  <si>
    <t>OAH-02408</t>
  </si>
  <si>
    <t>Agrihan</t>
  </si>
  <si>
    <t>OAH-02390</t>
  </si>
  <si>
    <t>OAH-02461</t>
  </si>
  <si>
    <t>Alamagan</t>
  </si>
  <si>
    <t>OAH-02406</t>
  </si>
  <si>
    <t>OAH-02416</t>
  </si>
  <si>
    <t>OAH-02412</t>
  </si>
  <si>
    <t>OAH-02322</t>
  </si>
  <si>
    <t>OAH_NORTH</t>
  </si>
  <si>
    <t>Guguan</t>
  </si>
  <si>
    <t>OAH-02330</t>
  </si>
  <si>
    <t>OAH-02351</t>
  </si>
  <si>
    <t>OAH-02337</t>
  </si>
  <si>
    <t>OAH-02365</t>
  </si>
  <si>
    <t>OAH-02383</t>
  </si>
  <si>
    <t>Sarigan</t>
  </si>
  <si>
    <t>OAH-02347</t>
  </si>
  <si>
    <t>KAH-00163</t>
  </si>
  <si>
    <t>KAH_SOUTH</t>
  </si>
  <si>
    <t>MARIAN Total</t>
  </si>
  <si>
    <t>Marianas</t>
  </si>
  <si>
    <t>KAH-00198</t>
  </si>
  <si>
    <t>KAH-00178</t>
  </si>
  <si>
    <t>KAH-00119</t>
  </si>
  <si>
    <t>KAH-00123</t>
  </si>
  <si>
    <t>KAH-00145</t>
  </si>
  <si>
    <t>KAH-00146</t>
  </si>
  <si>
    <t>KAH-00127</t>
  </si>
  <si>
    <t>KAH-00128</t>
  </si>
  <si>
    <t>KAH-00172</t>
  </si>
  <si>
    <t>MHI Total</t>
  </si>
  <si>
    <t>KAH-00181</t>
  </si>
  <si>
    <t>KAH-00106</t>
  </si>
  <si>
    <t>Gardner</t>
  </si>
  <si>
    <t>OAH-02214</t>
  </si>
  <si>
    <t>OAH_EAST</t>
  </si>
  <si>
    <t>OAH-02223</t>
  </si>
  <si>
    <t>OAH-02239</t>
  </si>
  <si>
    <t>OAH-02264</t>
  </si>
  <si>
    <t>OAH-02270</t>
  </si>
  <si>
    <t>OAH-02236</t>
  </si>
  <si>
    <t>Necker</t>
  </si>
  <si>
    <t>OAH-02235</t>
  </si>
  <si>
    <t>Nihoa</t>
  </si>
  <si>
    <t>OAH-02251</t>
  </si>
  <si>
    <t>OAH-02217</t>
  </si>
  <si>
    <t>NWHI Total</t>
  </si>
  <si>
    <t>OAH-02237</t>
  </si>
  <si>
    <t>OAH-02206</t>
  </si>
  <si>
    <t>OAH-02281</t>
  </si>
  <si>
    <t>OAH_NE</t>
  </si>
  <si>
    <t>OAH-02282</t>
  </si>
  <si>
    <t>OAH-02298</t>
  </si>
  <si>
    <t>OAH-02306</t>
  </si>
  <si>
    <t>OAH-02316</t>
  </si>
  <si>
    <t>OAH-02276</t>
  </si>
  <si>
    <t>PRIAs Total</t>
  </si>
  <si>
    <t>PRIA</t>
  </si>
  <si>
    <t>OAH-02299</t>
  </si>
  <si>
    <t>OAH-02292</t>
  </si>
  <si>
    <t>OAH-02310</t>
  </si>
  <si>
    <t>OAH-02287</t>
  </si>
  <si>
    <t>OAH-02304</t>
  </si>
  <si>
    <t>Northwestern Hawaiian Islands</t>
  </si>
  <si>
    <t>FFS-01094</t>
  </si>
  <si>
    <t>Protected Slope</t>
  </si>
  <si>
    <t>Protected SlopeMid</t>
  </si>
  <si>
    <t>SAMOA Total</t>
  </si>
  <si>
    <t>FFS-01091</t>
  </si>
  <si>
    <t>FFS-01092</t>
  </si>
  <si>
    <t>FFS-01121</t>
  </si>
  <si>
    <t>FFS-01037</t>
  </si>
  <si>
    <t>Protected SlopeDeep</t>
  </si>
  <si>
    <t>FFS-01041</t>
  </si>
  <si>
    <t>FFS-01126</t>
  </si>
  <si>
    <t>FFS-01125</t>
  </si>
  <si>
    <t>FFS-01124</t>
  </si>
  <si>
    <t>FFS-01137</t>
  </si>
  <si>
    <t>FFS-01127</t>
  </si>
  <si>
    <t>FFS-01028</t>
  </si>
  <si>
    <t>FFS-01061</t>
  </si>
  <si>
    <t>FFS-01123</t>
  </si>
  <si>
    <t>FFS-01108</t>
  </si>
  <si>
    <t>PHR-00779</t>
  </si>
  <si>
    <t>PHR-00827</t>
  </si>
  <si>
    <t>PHR-00828</t>
  </si>
  <si>
    <t>PHR-00823</t>
  </si>
  <si>
    <t>PHR-00783</t>
  </si>
  <si>
    <t>PHR-00773</t>
  </si>
  <si>
    <t>PHR-00834</t>
  </si>
  <si>
    <t>PHR-00862</t>
  </si>
  <si>
    <t>PHR-00829</t>
  </si>
  <si>
    <t>PHR-00792</t>
  </si>
  <si>
    <t>PHR-00850</t>
  </si>
  <si>
    <t>PHR-00817</t>
  </si>
  <si>
    <t>PHR-00875</t>
  </si>
  <si>
    <t>PHR-00790</t>
  </si>
  <si>
    <t>PHR-00848</t>
  </si>
  <si>
    <t>PHR-00818</t>
  </si>
  <si>
    <t>PHR-00814</t>
  </si>
  <si>
    <t>PHR-00804</t>
  </si>
  <si>
    <t>PHR-00803</t>
  </si>
  <si>
    <t>PHR-00841</t>
  </si>
  <si>
    <t>PHR-00880</t>
  </si>
  <si>
    <t>PHR-00868</t>
  </si>
  <si>
    <t>PHR-00849</t>
  </si>
  <si>
    <t>PHR-00843</t>
  </si>
  <si>
    <t>PHR-00781</t>
  </si>
  <si>
    <t>PHR-00795</t>
  </si>
  <si>
    <t>PHR-00786</t>
  </si>
  <si>
    <t>PHR-00801</t>
  </si>
  <si>
    <t>PHR-00876</t>
  </si>
  <si>
    <t>PHR-00838</t>
  </si>
  <si>
    <t>PHR-00831</t>
  </si>
  <si>
    <t>PHR-00878</t>
  </si>
  <si>
    <t>PHR-00809</t>
  </si>
  <si>
    <t>PHR-00873</t>
  </si>
  <si>
    <t>PHR-00774</t>
  </si>
  <si>
    <t>PHR-00822</t>
  </si>
  <si>
    <t>PHR-00852</t>
  </si>
  <si>
    <t>PHR-00872</t>
  </si>
  <si>
    <t>PHR-00836</t>
  </si>
  <si>
    <t>PHR-00877</t>
  </si>
  <si>
    <t>PHR-00869</t>
  </si>
  <si>
    <t>PHR-00807</t>
  </si>
  <si>
    <t>PHR-00806</t>
  </si>
  <si>
    <t>PHR-00867</t>
  </si>
  <si>
    <t>PHR-00780</t>
  </si>
  <si>
    <t>PHR-00791</t>
  </si>
  <si>
    <t>PHR-00837</t>
  </si>
  <si>
    <t>PHR-00819</t>
  </si>
  <si>
    <t>PHR-00775</t>
  </si>
  <si>
    <t>PHR-00821</t>
  </si>
  <si>
    <t>PHR-00851</t>
  </si>
  <si>
    <t>KUR-00583</t>
  </si>
  <si>
    <t>KUR-00578</t>
  </si>
  <si>
    <t>KUR-00589</t>
  </si>
  <si>
    <t>KUR-00592</t>
  </si>
  <si>
    <t>KUR-00623</t>
  </si>
  <si>
    <t>KUR-00642</t>
  </si>
  <si>
    <t>KUR-00588</t>
  </si>
  <si>
    <t>KUR-00622</t>
  </si>
  <si>
    <t>KUR-00626</t>
  </si>
  <si>
    <t>KUR-00637</t>
  </si>
  <si>
    <t>KUR-00611</t>
  </si>
  <si>
    <t>KUR-00598</t>
  </si>
  <si>
    <t>KUR-00586</t>
  </si>
  <si>
    <t>KUR-00643</t>
  </si>
  <si>
    <t>KUR-00629</t>
  </si>
  <si>
    <t>KUR-00625</t>
  </si>
  <si>
    <t>KUR-00572</t>
  </si>
  <si>
    <t>KUR-00641</t>
  </si>
  <si>
    <t>KUR-00584</t>
  </si>
  <si>
    <t>KUR-00582</t>
  </si>
  <si>
    <t>KUR-00628</t>
  </si>
  <si>
    <t>KUR-00638</t>
  </si>
  <si>
    <t>KUR-00593</t>
  </si>
  <si>
    <t>KUR-00646</t>
  </si>
  <si>
    <t>KUR-00630</t>
  </si>
  <si>
    <t>KUR-00619</t>
  </si>
  <si>
    <t>KUR-00627</t>
  </si>
  <si>
    <t>KUR-00577</t>
  </si>
  <si>
    <t>KUR-00632</t>
  </si>
  <si>
    <t>KUR-00590</t>
  </si>
  <si>
    <t>KUR-00647</t>
  </si>
  <si>
    <t>KUR-00599</t>
  </si>
  <si>
    <t>KUR-00591</t>
  </si>
  <si>
    <t>KUR-00612</t>
  </si>
  <si>
    <t>KUR-00639</t>
  </si>
  <si>
    <t>KUR-00634</t>
  </si>
  <si>
    <t>KUR-00574</t>
  </si>
  <si>
    <t>KUR-00579</t>
  </si>
  <si>
    <t>KUR-00595</t>
  </si>
  <si>
    <t>LIS-00685</t>
  </si>
  <si>
    <t>LIS-00678</t>
  </si>
  <si>
    <t>LIS-00690</t>
  </si>
  <si>
    <t>LIS-00662</t>
  </si>
  <si>
    <t>LIS-00674</t>
  </si>
  <si>
    <t>LIS-00683</t>
  </si>
  <si>
    <t>LIS-00666</t>
  </si>
  <si>
    <t>LIS-00652</t>
  </si>
  <si>
    <t>LIS-00664</t>
  </si>
  <si>
    <t>LIS-00663</t>
  </si>
  <si>
    <t>LIS-00668</t>
  </si>
  <si>
    <t>LIS-00655</t>
  </si>
  <si>
    <t>LIS-00648</t>
  </si>
  <si>
    <t>LIS-00637</t>
  </si>
  <si>
    <t>LIS-00661</t>
  </si>
  <si>
    <t>LIS-00669</t>
  </si>
  <si>
    <t>LIS-00633</t>
  </si>
  <si>
    <t>LIS-00635</t>
  </si>
  <si>
    <t>LIS-00682</t>
  </si>
  <si>
    <t>LIS-00677</t>
  </si>
  <si>
    <t>LIS-00679</t>
  </si>
  <si>
    <t>LIS-00671</t>
  </si>
  <si>
    <t>LIS-00672</t>
  </si>
  <si>
    <t>LIS-00673</t>
  </si>
  <si>
    <t>LIS-00693</t>
  </si>
  <si>
    <t>LIS-00659</t>
  </si>
  <si>
    <t>LIS-00665</t>
  </si>
  <si>
    <t>LIS-00649</t>
  </si>
  <si>
    <t>LIS-00667</t>
  </si>
  <si>
    <t>LIS-00687</t>
  </si>
  <si>
    <t>LIS-00681</t>
  </si>
  <si>
    <t>LIS-00688</t>
  </si>
  <si>
    <t>LIS-00675</t>
  </si>
  <si>
    <t>LIS-00656</t>
  </si>
  <si>
    <t>LIS-00686</t>
  </si>
  <si>
    <t>LIS-00654</t>
  </si>
  <si>
    <t>LIS-00638</t>
  </si>
  <si>
    <t>LIS-00680</t>
  </si>
  <si>
    <t>LIS-00658</t>
  </si>
  <si>
    <t>LIS-00676</t>
  </si>
  <si>
    <t>FFS-01132</t>
  </si>
  <si>
    <t>FFS-01114</t>
  </si>
  <si>
    <t>FFS-01071</t>
  </si>
  <si>
    <t>FFS-01073</t>
  </si>
  <si>
    <t>FFS-01088</t>
  </si>
  <si>
    <t>FFS-01064</t>
  </si>
  <si>
    <t>FFS-01089</t>
  </si>
  <si>
    <t>FFS-01069</t>
  </si>
  <si>
    <t>FFS-01070</t>
  </si>
  <si>
    <t>FFS-01095</t>
  </si>
  <si>
    <t>FFS-01086</t>
  </si>
  <si>
    <t>FFS-01122</t>
  </si>
  <si>
    <t>FFS-01131</t>
  </si>
  <si>
    <t>FFS-01097</t>
  </si>
  <si>
    <t>FFS-01111</t>
  </si>
  <si>
    <t>FFS-01093</t>
  </si>
  <si>
    <t>FFS-01090</t>
  </si>
  <si>
    <t>FFS-01025</t>
  </si>
  <si>
    <t>FFS-01062</t>
  </si>
  <si>
    <t>FFS-01119</t>
  </si>
  <si>
    <t>FFS-01027</t>
  </si>
  <si>
    <t>FFS-01048</t>
  </si>
  <si>
    <t>FFS-01046</t>
  </si>
  <si>
    <t>FFS-01035</t>
  </si>
  <si>
    <t>FFS-01034</t>
  </si>
  <si>
    <t>FFS-01036</t>
  </si>
  <si>
    <t>Pacific Remote Island Areas</t>
  </si>
  <si>
    <t>JOH-00120</t>
  </si>
  <si>
    <t>NA</t>
  </si>
  <si>
    <t>JOH-00106</t>
  </si>
  <si>
    <t>JOH-00112</t>
  </si>
  <si>
    <t>JOH-00110</t>
  </si>
  <si>
    <t>JOH-00121</t>
  </si>
  <si>
    <t>JOH-00111</t>
  </si>
  <si>
    <t>JOH-00134</t>
  </si>
  <si>
    <t>JOH-00107</t>
  </si>
  <si>
    <t>JOH-00124</t>
  </si>
  <si>
    <t>JOH-00114</t>
  </si>
  <si>
    <t>JOH-00122</t>
  </si>
  <si>
    <t>JOH-00440</t>
  </si>
  <si>
    <t>JOH-00132</t>
  </si>
  <si>
    <t>JOH-00447</t>
  </si>
  <si>
    <t>JOH-00436</t>
  </si>
  <si>
    <t>JOH-00135</t>
  </si>
  <si>
    <t>JOH-00138</t>
  </si>
  <si>
    <t>JOH-00152</t>
  </si>
  <si>
    <t>JOH-00153</t>
  </si>
  <si>
    <t>JOH-00413</t>
  </si>
  <si>
    <t>HOW-00108</t>
  </si>
  <si>
    <t>HOW-00127</t>
  </si>
  <si>
    <t>HOW-00105</t>
  </si>
  <si>
    <t>HOW-00406</t>
  </si>
  <si>
    <t>HOW-00117</t>
  </si>
  <si>
    <t>HOW-00104</t>
  </si>
  <si>
    <t>HOW-00112</t>
  </si>
  <si>
    <t>HOW-00114</t>
  </si>
  <si>
    <t>HOW-00100</t>
  </si>
  <si>
    <t>HOW-00123</t>
  </si>
  <si>
    <t>HOW-00122</t>
  </si>
  <si>
    <t>HOW-00107</t>
  </si>
  <si>
    <t>HOW-00429</t>
  </si>
  <si>
    <t>HOW-00116</t>
  </si>
  <si>
    <t>HOW-00416</t>
  </si>
  <si>
    <t>HOW-00101</t>
  </si>
  <si>
    <t>BAK-00129</t>
  </si>
  <si>
    <t>BAK-00125</t>
  </si>
  <si>
    <t>BAK-00124</t>
  </si>
  <si>
    <t>BAK-00111</t>
  </si>
  <si>
    <t>BAK-00126</t>
  </si>
  <si>
    <t>BAK-00128</t>
  </si>
  <si>
    <t>BAK-00127</t>
  </si>
  <si>
    <t>BAK-00116</t>
  </si>
  <si>
    <t>BAK-00121</t>
  </si>
  <si>
    <t>BAK-00123</t>
  </si>
  <si>
    <t>BAK-00122</t>
  </si>
  <si>
    <t>BAK-00114</t>
  </si>
  <si>
    <t>BAK-00112</t>
  </si>
  <si>
    <t>BAK-00109</t>
  </si>
  <si>
    <t>BAK-00118</t>
  </si>
  <si>
    <t>BAK-00110</t>
  </si>
  <si>
    <t>BAK-00115</t>
  </si>
  <si>
    <t>BAK-00105</t>
  </si>
  <si>
    <t>BAK-00101</t>
  </si>
  <si>
    <t>BAK-00100</t>
  </si>
  <si>
    <t>BAK-00104</t>
  </si>
  <si>
    <t>American Samoa</t>
  </si>
  <si>
    <t>TUT-00358</t>
  </si>
  <si>
    <t>TUT_SE</t>
  </si>
  <si>
    <t>TUT-00363</t>
  </si>
  <si>
    <t>TUT-00307</t>
  </si>
  <si>
    <t>TUT-00270</t>
  </si>
  <si>
    <t>TUT-00306</t>
  </si>
  <si>
    <t>TUT-00226</t>
  </si>
  <si>
    <t>TUT-00296</t>
  </si>
  <si>
    <t>TUT-00202</t>
  </si>
  <si>
    <t>TUT-00329</t>
  </si>
  <si>
    <t>TUT-00314</t>
  </si>
  <si>
    <t>TUT-00220</t>
  </si>
  <si>
    <t>TUT-00351</t>
  </si>
  <si>
    <t>TUT-00429</t>
  </si>
  <si>
    <t>TUT-00318</t>
  </si>
  <si>
    <t>TUT-00325</t>
  </si>
  <si>
    <t>TUT-00309</t>
  </si>
  <si>
    <t>TUT_SW</t>
  </si>
  <si>
    <t>TUT-00254</t>
  </si>
  <si>
    <t>TUT-00311</t>
  </si>
  <si>
    <t>TUT-00340</t>
  </si>
  <si>
    <t>FAGATELE_SANCTUARY</t>
  </si>
  <si>
    <t>TUT-00241</t>
  </si>
  <si>
    <t>TUT-00366</t>
  </si>
  <si>
    <t>TUT-00223</t>
  </si>
  <si>
    <t>TUT-00235</t>
  </si>
  <si>
    <t>TUT-00216</t>
  </si>
  <si>
    <t>TUT-00339</t>
  </si>
  <si>
    <t>TUT-00356</t>
  </si>
  <si>
    <t>TUT_NE</t>
  </si>
  <si>
    <t>TUT-00360</t>
  </si>
  <si>
    <t>TUT-00313</t>
  </si>
  <si>
    <t>TUT-00308</t>
  </si>
  <si>
    <t>TUT-00218</t>
  </si>
  <si>
    <t>TUT-00350</t>
  </si>
  <si>
    <t>TUT-00310</t>
  </si>
  <si>
    <t>TUT-00349</t>
  </si>
  <si>
    <t>TUT-00283</t>
  </si>
  <si>
    <t>TUT-00210</t>
  </si>
  <si>
    <t>AUNUU_SANCTUARY_B</t>
  </si>
  <si>
    <t>TUT-00280</t>
  </si>
  <si>
    <t>TUT-00317</t>
  </si>
  <si>
    <t>TUT-00265</t>
  </si>
  <si>
    <t>TUT-00234</t>
  </si>
  <si>
    <t>TUT-00285</t>
  </si>
  <si>
    <t>TUT-00298</t>
  </si>
  <si>
    <t>TUT-00261</t>
  </si>
  <si>
    <t>TUT-00365</t>
  </si>
  <si>
    <t>TUT-00274</t>
  </si>
  <si>
    <t>TUT-00294</t>
  </si>
  <si>
    <t>TUT-00251</t>
  </si>
  <si>
    <t>TUT-00277</t>
  </si>
  <si>
    <t>TUT-00359</t>
  </si>
  <si>
    <t>TUT-00214</t>
  </si>
  <si>
    <t>TUT-00242</t>
  </si>
  <si>
    <t>TUT-00250</t>
  </si>
  <si>
    <t>TUT-00353</t>
  </si>
  <si>
    <t>TUT-00255</t>
  </si>
  <si>
    <t>TUT-00361</t>
  </si>
  <si>
    <t>TUT-00279</t>
  </si>
  <si>
    <t>TUT-00362</t>
  </si>
  <si>
    <t>TUT-00260</t>
  </si>
  <si>
    <t>TUT-00324</t>
  </si>
  <si>
    <t>TUT-00369</t>
  </si>
  <si>
    <t>TUT-00221</t>
  </si>
  <si>
    <t>TUT-00284</t>
  </si>
  <si>
    <t>TUT-00321</t>
  </si>
  <si>
    <t>TUT-00212</t>
  </si>
  <si>
    <t>TUT-00205</t>
  </si>
  <si>
    <t>TUT-00229</t>
  </si>
  <si>
    <t>TUT_NW</t>
  </si>
  <si>
    <t>TUT-00291</t>
  </si>
  <si>
    <t>TUT-00209</t>
  </si>
  <si>
    <t>TUT-00259</t>
  </si>
  <si>
    <t>TUT-00484</t>
  </si>
  <si>
    <t>TUT-00342</t>
  </si>
  <si>
    <t>TUT-00355</t>
  </si>
  <si>
    <t>TUT-00303</t>
  </si>
  <si>
    <t>TUT-00276</t>
  </si>
  <si>
    <t>TUT-00421</t>
  </si>
  <si>
    <t>TUT-00228</t>
  </si>
  <si>
    <t>TUT-00236</t>
  </si>
  <si>
    <t>TUT-00376</t>
  </si>
  <si>
    <t>TUT-00379</t>
  </si>
  <si>
    <t>TUT-00264</t>
  </si>
  <si>
    <t>TUT-00357</t>
  </si>
  <si>
    <t>TUT-00368</t>
  </si>
  <si>
    <t>TUT-00326</t>
  </si>
  <si>
    <t>TUT-00304</t>
  </si>
  <si>
    <t>TUT-00457</t>
  </si>
  <si>
    <t>TUT-00299</t>
  </si>
  <si>
    <t>TUT-00481</t>
  </si>
  <si>
    <t>TUT-00343</t>
  </si>
  <si>
    <t>TUT-00297</t>
  </si>
  <si>
    <t>TUT-00272</t>
  </si>
  <si>
    <t>TUT-00287</t>
  </si>
  <si>
    <t>TUT-00275</t>
  </si>
  <si>
    <t>TUT-00278</t>
  </si>
  <si>
    <t>TUT-00244</t>
  </si>
  <si>
    <t>TUT-00246</t>
  </si>
  <si>
    <t>TUT-00452</t>
  </si>
  <si>
    <t>TUT-00305</t>
  </si>
  <si>
    <t>TUT-00201</t>
  </si>
  <si>
    <t>TUT-00423</t>
  </si>
  <si>
    <t>TUT-00375</t>
  </si>
  <si>
    <t>TUT-00373</t>
  </si>
  <si>
    <t>TUT-00413</t>
  </si>
  <si>
    <t>TUT-00367</t>
  </si>
  <si>
    <t>TUT-00245</t>
  </si>
  <si>
    <t>TUT-00320</t>
  </si>
  <si>
    <t>TUT-00335</t>
  </si>
  <si>
    <t>TUT-00273</t>
  </si>
  <si>
    <t>TUT-00426</t>
  </si>
  <si>
    <t>TUT-00451</t>
  </si>
  <si>
    <t>TUT-00352</t>
  </si>
  <si>
    <t>TUT-00344</t>
  </si>
  <si>
    <t>TUT-00262</t>
  </si>
  <si>
    <t>TUT-00337</t>
  </si>
  <si>
    <t>TUT-00331</t>
  </si>
  <si>
    <t>ROS-00222</t>
  </si>
  <si>
    <t>ROSE_SANCTUARY</t>
  </si>
  <si>
    <t>ROS-00227</t>
  </si>
  <si>
    <t>ROS-00217</t>
  </si>
  <si>
    <t>ROS-00228</t>
  </si>
  <si>
    <t>ROS-00210</t>
  </si>
  <si>
    <t>ROS-00225</t>
  </si>
  <si>
    <t>ROS-00236</t>
  </si>
  <si>
    <t>ROS-00231</t>
  </si>
  <si>
    <t>ROS-00241</t>
  </si>
  <si>
    <t>ROS-00215</t>
  </si>
  <si>
    <t>ROS-00235</t>
  </si>
  <si>
    <t>ROS-00226</t>
  </si>
  <si>
    <t>ROS-00200</t>
  </si>
  <si>
    <t>ROS-00221</t>
  </si>
  <si>
    <t>ROS-00234</t>
  </si>
  <si>
    <t>ROS-00242</t>
  </si>
  <si>
    <t>ROS-00216</t>
  </si>
  <si>
    <t>ROS-00205</t>
  </si>
  <si>
    <t>ROS-00203</t>
  </si>
  <si>
    <t>ROS-00211</t>
  </si>
  <si>
    <t>ROS-00239</t>
  </si>
  <si>
    <t>ROS-00218</t>
  </si>
  <si>
    <t>ROS-00212</t>
  </si>
  <si>
    <t>ROS-00240</t>
  </si>
  <si>
    <t>TUT-00206</t>
  </si>
  <si>
    <t>TUT-00491</t>
  </si>
  <si>
    <t>TUT-00219</t>
  </si>
  <si>
    <t>TUT-00370</t>
  </si>
  <si>
    <t>TUT-00293</t>
  </si>
  <si>
    <t>TUT-00312</t>
  </si>
  <si>
    <t>TUT-00302</t>
  </si>
  <si>
    <t>TUT-00412</t>
  </si>
  <si>
    <t>OFU-00201</t>
  </si>
  <si>
    <t>OLO-00203</t>
  </si>
  <si>
    <t>OLO-00208</t>
  </si>
  <si>
    <t>OLO-00204</t>
  </si>
  <si>
    <t>OFU-00217</t>
  </si>
  <si>
    <t>OLO-00212</t>
  </si>
  <si>
    <t>OLO-00207</t>
  </si>
  <si>
    <t>OFU-00226</t>
  </si>
  <si>
    <t>OFU-00229</t>
  </si>
  <si>
    <t>OFU-00225</t>
  </si>
  <si>
    <t>OLO-00232</t>
  </si>
  <si>
    <t>OLO-00223</t>
  </si>
  <si>
    <t>OLO-00210</t>
  </si>
  <si>
    <t>OFU-00206</t>
  </si>
  <si>
    <t>TAU-00241</t>
  </si>
  <si>
    <t>TAU_OPEN</t>
  </si>
  <si>
    <t>TAU-00242</t>
  </si>
  <si>
    <t>TAU-00431</t>
  </si>
  <si>
    <t>TAU-00246</t>
  </si>
  <si>
    <t>TAU-00219</t>
  </si>
  <si>
    <t>TAU-00214</t>
  </si>
  <si>
    <t>TAU-00213</t>
  </si>
  <si>
    <t>TAU-00437</t>
  </si>
  <si>
    <t>TAU-00216</t>
  </si>
  <si>
    <t>TAU-00207</t>
  </si>
  <si>
    <t>TAU-00210</t>
  </si>
  <si>
    <t>TAU-00230</t>
  </si>
  <si>
    <t>TAU-00235</t>
  </si>
  <si>
    <t>TAU-00201</t>
  </si>
  <si>
    <t>TAU-00200</t>
  </si>
  <si>
    <t>TAU-00206</t>
  </si>
  <si>
    <t>OFU-00408</t>
  </si>
  <si>
    <t>OFU-00228</t>
  </si>
  <si>
    <t>OFU-00214</t>
  </si>
  <si>
    <t>OFU-00220</t>
  </si>
  <si>
    <t>OFU-00219</t>
  </si>
  <si>
    <t>OFU-00211</t>
  </si>
  <si>
    <t>OFU-00417</t>
  </si>
  <si>
    <t>OFU-00406</t>
  </si>
  <si>
    <t>SWA-00234</t>
  </si>
  <si>
    <t>SWAINS_SANCTUARY</t>
  </si>
  <si>
    <t>SWA-00232</t>
  </si>
  <si>
    <t>SWA-00231</t>
  </si>
  <si>
    <t>SWA-00400</t>
  </si>
  <si>
    <t>SWA-00233</t>
  </si>
  <si>
    <t>SWA-00403</t>
  </si>
  <si>
    <t>SWAINS_OPEN</t>
  </si>
  <si>
    <t>SWA-00227</t>
  </si>
  <si>
    <t>SWA-00229</t>
  </si>
  <si>
    <t>SWA-00210</t>
  </si>
  <si>
    <t>SWA-00219</t>
  </si>
  <si>
    <t>SWA-00214</t>
  </si>
  <si>
    <t>SWA-00215</t>
  </si>
  <si>
    <t>SWA-00224</t>
  </si>
  <si>
    <t>SWA-00225</t>
  </si>
  <si>
    <t>SWA-00226</t>
  </si>
  <si>
    <t>SWA-00217</t>
  </si>
  <si>
    <t>SWA-00205</t>
  </si>
  <si>
    <t>SWA-00201</t>
  </si>
  <si>
    <t>SWA-00230</t>
  </si>
  <si>
    <t>SWA-00208</t>
  </si>
  <si>
    <t>SWA-00223</t>
  </si>
  <si>
    <t>SWA-00216</t>
  </si>
  <si>
    <t>SWA-00235</t>
  </si>
  <si>
    <t>SWA-00213</t>
  </si>
  <si>
    <t>OLO-00218</t>
  </si>
  <si>
    <t>OLO-00213</t>
  </si>
  <si>
    <t>OFU-00215</t>
  </si>
  <si>
    <t>OFU-00227</t>
  </si>
  <si>
    <t>OFU-00419</t>
  </si>
  <si>
    <t>OFU-00233</t>
  </si>
  <si>
    <t>OFU-00221</t>
  </si>
  <si>
    <t>OFU-00421</t>
  </si>
  <si>
    <t>TAU-00217</t>
  </si>
  <si>
    <t>TAU-00237</t>
  </si>
  <si>
    <t>TAU_SANCTUARY</t>
  </si>
  <si>
    <t>TAU-00228</t>
  </si>
  <si>
    <t>TAU-00442</t>
  </si>
  <si>
    <t>TAU-00215</t>
  </si>
  <si>
    <t>TAU-00243</t>
  </si>
  <si>
    <t>TAU-00224</t>
  </si>
  <si>
    <t>TAU-00226</t>
  </si>
  <si>
    <t>TUT-00208</t>
  </si>
  <si>
    <t>TUT-00371</t>
  </si>
  <si>
    <t>TUT-00327</t>
  </si>
  <si>
    <t>TUT-00252</t>
  </si>
  <si>
    <t>TUT-00471</t>
  </si>
  <si>
    <t>TUT-00401</t>
  </si>
  <si>
    <t>JAR-00120</t>
  </si>
  <si>
    <t>JAR-00121</t>
  </si>
  <si>
    <t>JAR-00110</t>
  </si>
  <si>
    <t>JAR-00103</t>
  </si>
  <si>
    <t>JAR-00100</t>
  </si>
  <si>
    <t>JAR-00102</t>
  </si>
  <si>
    <t>JAR-00101</t>
  </si>
  <si>
    <t>JAR-00111</t>
  </si>
  <si>
    <t>JAR-00119</t>
  </si>
  <si>
    <t>JAR-00109</t>
  </si>
  <si>
    <t>JAR-00113</t>
  </si>
  <si>
    <t>JAR-00106</t>
  </si>
  <si>
    <t>JAR-00126</t>
  </si>
  <si>
    <t>JAR-00127</t>
  </si>
  <si>
    <t>JAR-00105</t>
  </si>
  <si>
    <t>JAR-00112</t>
  </si>
  <si>
    <t>JAR-00104</t>
  </si>
  <si>
    <t>JAR-00116</t>
  </si>
  <si>
    <t>JAR-00129</t>
  </si>
  <si>
    <t>JAR-00128</t>
  </si>
  <si>
    <t>JAR-00114</t>
  </si>
  <si>
    <t>JAR-00108</t>
  </si>
  <si>
    <t>JAR-00117</t>
  </si>
  <si>
    <t>JAR-00124</t>
  </si>
  <si>
    <t>JAR-00118</t>
  </si>
  <si>
    <t>JAR-00107</t>
  </si>
  <si>
    <t>JAR-00422</t>
  </si>
  <si>
    <t>JAR-00125</t>
  </si>
  <si>
    <t>JAR-00122</t>
  </si>
  <si>
    <t>JAR-00115</t>
  </si>
  <si>
    <t>PAL-00108</t>
  </si>
  <si>
    <t>PAL-00106</t>
  </si>
  <si>
    <t>PAL-00144</t>
  </si>
  <si>
    <t>PAL-00140</t>
  </si>
  <si>
    <t>PAL-00111</t>
  </si>
  <si>
    <t>PAL-00110</t>
  </si>
  <si>
    <t>PAL-00157</t>
  </si>
  <si>
    <t>PAL-00120</t>
  </si>
  <si>
    <t>PAL-00406</t>
  </si>
  <si>
    <t>PAL-00101</t>
  </si>
  <si>
    <t>PAL-00131</t>
  </si>
  <si>
    <t>PAL-00121</t>
  </si>
  <si>
    <t>PAL-00154</t>
  </si>
  <si>
    <t>PAL-00155</t>
  </si>
  <si>
    <t>PAL-00109</t>
  </si>
  <si>
    <t>PAL-00156</t>
  </si>
  <si>
    <t>PAL-00113</t>
  </si>
  <si>
    <t>PAL-00115</t>
  </si>
  <si>
    <t>PAL-00142</t>
  </si>
  <si>
    <t>PAL-00124</t>
  </si>
  <si>
    <t>PAL-00145</t>
  </si>
  <si>
    <t>PAL-00114</t>
  </si>
  <si>
    <t>PAL-00139</t>
  </si>
  <si>
    <t>PAL-00150</t>
  </si>
  <si>
    <t>PAL-00136</t>
  </si>
  <si>
    <t>PAL-00107</t>
  </si>
  <si>
    <t>PAL-00128</t>
  </si>
  <si>
    <t>PAL-00148</t>
  </si>
  <si>
    <t>PAL-00147</t>
  </si>
  <si>
    <t>PAL-00134</t>
  </si>
  <si>
    <t>PAL-00104</t>
  </si>
  <si>
    <t>PAL-00414</t>
  </si>
  <si>
    <t>PAL-00118</t>
  </si>
  <si>
    <t>PAL-00143</t>
  </si>
  <si>
    <t>PAL-00141</t>
  </si>
  <si>
    <t>PAL-00125</t>
  </si>
  <si>
    <t>PAL-00418</t>
  </si>
  <si>
    <t>PAL-00427</t>
  </si>
  <si>
    <t>KIN-00120</t>
  </si>
  <si>
    <t>KIN-00148</t>
  </si>
  <si>
    <t>KIN-00147</t>
  </si>
  <si>
    <t>KIN-00105</t>
  </si>
  <si>
    <t>KIN-00122</t>
  </si>
  <si>
    <t>KIN-00108</t>
  </si>
  <si>
    <t>KIN-00146</t>
  </si>
  <si>
    <t>KIN-00118</t>
  </si>
  <si>
    <t>KIN-00145</t>
  </si>
  <si>
    <t>KIN-00106</t>
  </si>
  <si>
    <t>KIN-00128</t>
  </si>
  <si>
    <t>KIN-00159</t>
  </si>
  <si>
    <t>KIN-00121</t>
  </si>
  <si>
    <t>KIN-00126</t>
  </si>
  <si>
    <t>KIN-00123</t>
  </si>
  <si>
    <t>KIN-00127</t>
  </si>
  <si>
    <t>KIN-00124</t>
  </si>
  <si>
    <t>FFS-00150</t>
  </si>
  <si>
    <t>FFS-00147</t>
  </si>
  <si>
    <t>FFS-00160</t>
  </si>
  <si>
    <t>FFS-00267</t>
  </si>
  <si>
    <t>FFS-00171</t>
  </si>
  <si>
    <t>FFS-00151</t>
  </si>
  <si>
    <t>FFS-00161</t>
  </si>
  <si>
    <t>FFS-00268</t>
  </si>
  <si>
    <t>FFS-00185</t>
  </si>
  <si>
    <t>FFS-00177</t>
  </si>
  <si>
    <t>FFS-00263</t>
  </si>
  <si>
    <t>FFS-00178</t>
  </si>
  <si>
    <t>FFS-00183</t>
  </si>
  <si>
    <t>FFS-00189</t>
  </si>
  <si>
    <t>FFS-00154</t>
  </si>
  <si>
    <t>FFS-00184</t>
  </si>
  <si>
    <t>FFS-00275</t>
  </si>
  <si>
    <t>FFS-00187</t>
  </si>
  <si>
    <t>PHR-00305</t>
  </si>
  <si>
    <t>PHR-00298</t>
  </si>
  <si>
    <t>PHR-00297</t>
  </si>
  <si>
    <t>PHR-00368</t>
  </si>
  <si>
    <t>PHR-00295</t>
  </si>
  <si>
    <t>PHR-00296</t>
  </si>
  <si>
    <t>PHR-00304</t>
  </si>
  <si>
    <t>PHR-00361</t>
  </si>
  <si>
    <t>PHR-00287</t>
  </si>
  <si>
    <t>PHR-00293</t>
  </si>
  <si>
    <t>PHR-00285</t>
  </si>
  <si>
    <t>PHR-00377</t>
  </si>
  <si>
    <t>PHR-00286</t>
  </si>
  <si>
    <t>PHR-00334</t>
  </si>
  <si>
    <t>PHR-00288</t>
  </si>
  <si>
    <t>PHR-00327</t>
  </si>
  <si>
    <t>PHR-00307</t>
  </si>
  <si>
    <t>PHR-00330</t>
  </si>
  <si>
    <t>PHR-00329</t>
  </si>
  <si>
    <t>PHR-00291</t>
  </si>
  <si>
    <t>PHR-00362</t>
  </si>
  <si>
    <t>PHR-00299</t>
  </si>
  <si>
    <t>PHR-00331</t>
  </si>
  <si>
    <t>PHR-00397</t>
  </si>
  <si>
    <t>KUR-00192</t>
  </si>
  <si>
    <t>KUR-00194</t>
  </si>
  <si>
    <t>KUR-00168</t>
  </si>
  <si>
    <t>KUR-00191</t>
  </si>
  <si>
    <t>KUR-00171</t>
  </si>
  <si>
    <t>KUR-00159</t>
  </si>
  <si>
    <t>KUR-00160</t>
  </si>
  <si>
    <t>KUR-00241</t>
  </si>
  <si>
    <t>KUR-00169</t>
  </si>
  <si>
    <t>KUR-00165</t>
  </si>
  <si>
    <t>KUR-00186</t>
  </si>
  <si>
    <t>KUR-00187</t>
  </si>
  <si>
    <t>KUR-00166</t>
  </si>
  <si>
    <t>KUR-00188</t>
  </si>
  <si>
    <t>KUR-00164</t>
  </si>
  <si>
    <t>KUR-00170</t>
  </si>
  <si>
    <t>LIS-00147</t>
  </si>
  <si>
    <t>LIS-00149</t>
  </si>
  <si>
    <t>LIS-00174</t>
  </si>
  <si>
    <t>LIS-00138</t>
  </si>
  <si>
    <t>LIS-00160</t>
  </si>
  <si>
    <t>LIS-00152</t>
  </si>
  <si>
    <t>LIS-00150</t>
  </si>
  <si>
    <t>LIS-00140</t>
  </si>
  <si>
    <t>LIS-00164</t>
  </si>
  <si>
    <t>LIS-00156</t>
  </si>
  <si>
    <t>LIS-00146</t>
  </si>
  <si>
    <t>LIS-00145</t>
  </si>
  <si>
    <t>LIS-00165</t>
  </si>
  <si>
    <t>LIS-00155</t>
  </si>
  <si>
    <t>LIS-00176</t>
  </si>
  <si>
    <t>LIS-00142</t>
  </si>
  <si>
    <t>LIS-00141</t>
  </si>
  <si>
    <t>LIS-00157</t>
  </si>
  <si>
    <t>LIS-00137</t>
  </si>
  <si>
    <t>LIS-00173</t>
  </si>
  <si>
    <t>LIS-00179</t>
  </si>
  <si>
    <t>LIS-00180</t>
  </si>
  <si>
    <t>LIS-00153</t>
  </si>
  <si>
    <t>LIS-00154</t>
  </si>
  <si>
    <t>LIS-00199</t>
  </si>
  <si>
    <t>HAW-00457</t>
  </si>
  <si>
    <t>HAW_HAMAKUA</t>
  </si>
  <si>
    <t>HAW-00150</t>
  </si>
  <si>
    <t>HAW-00146</t>
  </si>
  <si>
    <t>HAW-00167</t>
  </si>
  <si>
    <t>HAW-00178</t>
  </si>
  <si>
    <t>HAW-00354</t>
  </si>
  <si>
    <t>HAW-00525</t>
  </si>
  <si>
    <t>HAW-00315</t>
  </si>
  <si>
    <t>HAW-00194</t>
  </si>
  <si>
    <t>HAW-00323</t>
  </si>
  <si>
    <t>HAW-00198</t>
  </si>
  <si>
    <t>HAW-00190</t>
  </si>
  <si>
    <t>HAW_PUNA</t>
  </si>
  <si>
    <t>HAW-00272</t>
  </si>
  <si>
    <t>HAW-00302</t>
  </si>
  <si>
    <t>HAW-00177</t>
  </si>
  <si>
    <t>HAW-00136</t>
  </si>
  <si>
    <t>HAW-00203</t>
  </si>
  <si>
    <t>HAW-00358</t>
  </si>
  <si>
    <t>HAW-00335</t>
  </si>
  <si>
    <t>HAW_KONA</t>
  </si>
  <si>
    <t>HAW-00246</t>
  </si>
  <si>
    <t>HAW-00447</t>
  </si>
  <si>
    <t>HAW-00290</t>
  </si>
  <si>
    <t>HAW-00181</t>
  </si>
  <si>
    <t>HAW-00503</t>
  </si>
  <si>
    <t>HAW-00531</t>
  </si>
  <si>
    <t>HAW-00361</t>
  </si>
  <si>
    <t>HAW-00346</t>
  </si>
  <si>
    <t>HAW-00094</t>
  </si>
  <si>
    <t>HAW-00090</t>
  </si>
  <si>
    <t>HAW-00153</t>
  </si>
  <si>
    <t>HAW-00215</t>
  </si>
  <si>
    <t>HAW-00111</t>
  </si>
  <si>
    <t>HAW-00297</t>
  </si>
  <si>
    <t>HAW-00428</t>
  </si>
  <si>
    <t>HAW-00265</t>
  </si>
  <si>
    <t>HAW-00138</t>
  </si>
  <si>
    <t>HAW-00173</t>
  </si>
  <si>
    <t>HAW-00430</t>
  </si>
  <si>
    <t>HAW-00248</t>
  </si>
  <si>
    <t>HAW-00233</t>
  </si>
  <si>
    <t>HAW-00219</t>
  </si>
  <si>
    <t>HAW-00453</t>
  </si>
  <si>
    <t>HAW-00292</t>
  </si>
  <si>
    <t>MAI-00247</t>
  </si>
  <si>
    <t>MAI_HANA</t>
  </si>
  <si>
    <t>MAI-00214</t>
  </si>
  <si>
    <t>MAI-00233</t>
  </si>
  <si>
    <t>MAI_SE</t>
  </si>
  <si>
    <t>MAI-00232</t>
  </si>
  <si>
    <t>MAI-00262</t>
  </si>
  <si>
    <t>MAI-00138</t>
  </si>
  <si>
    <t>MAI-00182</t>
  </si>
  <si>
    <t>MAI_NE</t>
  </si>
  <si>
    <t>MAI-00178</t>
  </si>
  <si>
    <t>MAI-00255</t>
  </si>
  <si>
    <t>MAI-00200</t>
  </si>
  <si>
    <t>MAI-00235</t>
  </si>
  <si>
    <t>MAI-00092</t>
  </si>
  <si>
    <t>MAI-00093</t>
  </si>
  <si>
    <t>MAI-00103</t>
  </si>
  <si>
    <t>MAI_KAHULUI</t>
  </si>
  <si>
    <t>MAI-00257</t>
  </si>
  <si>
    <t>MAI_NW</t>
  </si>
  <si>
    <t>MAI-00185</t>
  </si>
  <si>
    <t>MAI-00184</t>
  </si>
  <si>
    <t>MAI_LAHAINA</t>
  </si>
  <si>
    <t>MAI-00246</t>
  </si>
  <si>
    <t>MAI-00116</t>
  </si>
  <si>
    <t>MAI-00095</t>
  </si>
  <si>
    <t>MAI-00152</t>
  </si>
  <si>
    <t>MAI-00110</t>
  </si>
  <si>
    <t>MAI-00194</t>
  </si>
  <si>
    <t>MAI_KIHEI</t>
  </si>
  <si>
    <t>MAI-00170</t>
  </si>
  <si>
    <t>MAI-00114</t>
  </si>
  <si>
    <t>MAI-00173</t>
  </si>
  <si>
    <t>MAI-00082</t>
  </si>
  <si>
    <t>MAI-00165</t>
  </si>
  <si>
    <t>MAI-00117</t>
  </si>
  <si>
    <t>MAI-00076</t>
  </si>
  <si>
    <t>MAI-00168</t>
  </si>
  <si>
    <t>MAI-00216</t>
  </si>
  <si>
    <t>MAI-00199</t>
  </si>
  <si>
    <t>LAN-00139</t>
  </si>
  <si>
    <t>LAN_NORTH</t>
  </si>
  <si>
    <t>LAN-00086</t>
  </si>
  <si>
    <t>LAN_SOUTH</t>
  </si>
  <si>
    <t>LAN-00144</t>
  </si>
  <si>
    <t>LAN-00075</t>
  </si>
  <si>
    <t>LAN-00071</t>
  </si>
  <si>
    <t>LAN-00105</t>
  </si>
  <si>
    <t>LAN-00077</t>
  </si>
  <si>
    <t>LAN-00140</t>
  </si>
  <si>
    <t>LAN-00094</t>
  </si>
  <si>
    <t>LAN-00099</t>
  </si>
  <si>
    <t>LAN-00131</t>
  </si>
  <si>
    <t>LAN-00132</t>
  </si>
  <si>
    <t>LAN-00082</t>
  </si>
  <si>
    <t>LAN-00074</t>
  </si>
  <si>
    <t>LAN-00113</t>
  </si>
  <si>
    <t>LAN-00133</t>
  </si>
  <si>
    <t>MOL-00088</t>
  </si>
  <si>
    <t>MOL_WEST</t>
  </si>
  <si>
    <t>MOL-00069</t>
  </si>
  <si>
    <t>MOL-00075</t>
  </si>
  <si>
    <t>MOL-00060</t>
  </si>
  <si>
    <t>OAH-00083</t>
  </si>
  <si>
    <t>OAH-00182</t>
  </si>
  <si>
    <t>OAH-00159</t>
  </si>
  <si>
    <t>OAH-00101</t>
  </si>
  <si>
    <t>OAH-00074</t>
  </si>
  <si>
    <t>OAH-00184</t>
  </si>
  <si>
    <t>OAH-00215</t>
  </si>
  <si>
    <t>OAH-00113</t>
  </si>
  <si>
    <t>OAH-00260</t>
  </si>
  <si>
    <t>OAH-00141</t>
  </si>
  <si>
    <t>OAH-00252</t>
  </si>
  <si>
    <t>KAU-00118</t>
  </si>
  <si>
    <t>KAU_NAPALI</t>
  </si>
  <si>
    <t>KAU-00135</t>
  </si>
  <si>
    <t>KAU-00170</t>
  </si>
  <si>
    <t>KAU-00080</t>
  </si>
  <si>
    <t>KAU-00194</t>
  </si>
  <si>
    <t>KAU-00188</t>
  </si>
  <si>
    <t>KAU-00073</t>
  </si>
  <si>
    <t>NII-00176</t>
  </si>
  <si>
    <t>NII_WEST</t>
  </si>
  <si>
    <t>NII-00117</t>
  </si>
  <si>
    <t>NII-00111</t>
  </si>
  <si>
    <t>NII-00137</t>
  </si>
  <si>
    <t>NII-00143</t>
  </si>
  <si>
    <t>NII-00157</t>
  </si>
  <si>
    <t>NII-00077</t>
  </si>
  <si>
    <t>NII-00201</t>
  </si>
  <si>
    <t>KAU-00149</t>
  </si>
  <si>
    <t>KAU_EAST</t>
  </si>
  <si>
    <t>KAU-00180</t>
  </si>
  <si>
    <t>KAU-00179</t>
  </si>
  <si>
    <t>KAU-00162</t>
  </si>
  <si>
    <t>KAU-00152</t>
  </si>
  <si>
    <t>KAU-00168</t>
  </si>
  <si>
    <t>KAU-00169</t>
  </si>
  <si>
    <t>KAU-00143</t>
  </si>
  <si>
    <t>KAU-00097</t>
  </si>
  <si>
    <t>KAU-00181</t>
  </si>
  <si>
    <t>KAU-00089</t>
  </si>
  <si>
    <t>KAU-00125</t>
  </si>
  <si>
    <t>KAU-00206</t>
  </si>
  <si>
    <t>KAU-00138</t>
  </si>
  <si>
    <t>KAU-00207</t>
  </si>
  <si>
    <t>KAU-00130</t>
  </si>
  <si>
    <t>KAU-00195</t>
  </si>
  <si>
    <t>KAU-00216</t>
  </si>
  <si>
    <t>KAU-00176</t>
  </si>
  <si>
    <t>NII-00169</t>
  </si>
  <si>
    <t>NII_EAST</t>
  </si>
  <si>
    <t>NII-00185</t>
  </si>
  <si>
    <t>NII-00110</t>
  </si>
  <si>
    <t>NII-00212</t>
  </si>
  <si>
    <t>NII-00151</t>
  </si>
  <si>
    <t>NII-00109</t>
  </si>
  <si>
    <t>NII-00246</t>
  </si>
  <si>
    <t>NII-00097</t>
  </si>
  <si>
    <t>OAH-00165</t>
  </si>
  <si>
    <t>OAH-00221</t>
  </si>
  <si>
    <t>OAH-00271</t>
  </si>
  <si>
    <t>OAH-00166</t>
  </si>
  <si>
    <t>MOL-00074</t>
  </si>
  <si>
    <t>MOL_SOUTH</t>
  </si>
  <si>
    <t>MOL-00160</t>
  </si>
  <si>
    <t>MOL-00109</t>
  </si>
  <si>
    <t>MOL-00147</t>
  </si>
  <si>
    <t>MOL-00127</t>
  </si>
  <si>
    <t>MOL-00166</t>
  </si>
  <si>
    <t>OAH-00120</t>
  </si>
  <si>
    <t>OAH-00180</t>
  </si>
  <si>
    <t>OAH-00177</t>
  </si>
  <si>
    <t>OAH-00281</t>
  </si>
  <si>
    <t>OAH-00282</t>
  </si>
  <si>
    <t>OAH-00146</t>
  </si>
  <si>
    <t>OAH-00175</t>
  </si>
  <si>
    <t>OAH-00249</t>
  </si>
  <si>
    <t>OAH-00218</t>
  </si>
  <si>
    <t>OAH-00103</t>
  </si>
  <si>
    <t>OAH-00256</t>
  </si>
  <si>
    <t>OAH-00205</t>
  </si>
  <si>
    <t>OAH-00156</t>
  </si>
  <si>
    <t>OAH-00214</t>
  </si>
  <si>
    <t>OAH-00093</t>
  </si>
  <si>
    <t>OAH-00109</t>
  </si>
  <si>
    <t>OAH-00185</t>
  </si>
  <si>
    <t>OAH-00080</t>
  </si>
  <si>
    <t>OAH-00126</t>
  </si>
  <si>
    <t>OAH-00078</t>
  </si>
  <si>
    <t>OAH-00238</t>
  </si>
  <si>
    <t>OAH-00253</t>
  </si>
  <si>
    <t>OAH-00153</t>
  </si>
  <si>
    <t>OAH-00258</t>
  </si>
  <si>
    <t>OAH-00145</t>
  </si>
  <si>
    <t>WAK-00117</t>
  </si>
  <si>
    <t>WAK-00100</t>
  </si>
  <si>
    <t>WAK-00142</t>
  </si>
  <si>
    <t>WAK-00091</t>
  </si>
  <si>
    <t>WAK-00098</t>
  </si>
  <si>
    <t>WAK-00144</t>
  </si>
  <si>
    <t>WAK-00074</t>
  </si>
  <si>
    <t>WAK-00129</t>
  </si>
  <si>
    <t>WAK-00135</t>
  </si>
  <si>
    <t>WAK-00071</t>
  </si>
  <si>
    <t>WAK-00076</t>
  </si>
  <si>
    <t>WAK-00099</t>
  </si>
  <si>
    <t>WAK-00092</t>
  </si>
  <si>
    <t>WAK-00077</t>
  </si>
  <si>
    <t>WAK-00093</t>
  </si>
  <si>
    <t>WAK-00080</t>
  </si>
  <si>
    <t>WAK-00120</t>
  </si>
  <si>
    <t>WAK-00075</t>
  </si>
  <si>
    <t>WAK-00107</t>
  </si>
  <si>
    <t>WAK-00113</t>
  </si>
  <si>
    <t>WAK-00081</t>
  </si>
  <si>
    <t>WAK-00090</t>
  </si>
  <si>
    <t>WAK-00118</t>
  </si>
  <si>
    <t>WAK-00131</t>
  </si>
  <si>
    <t>WAK-00109</t>
  </si>
  <si>
    <t>WAK-00116</t>
  </si>
  <si>
    <t>WAK-00110</t>
  </si>
  <si>
    <t>WAK-00105</t>
  </si>
  <si>
    <t>WAK-00082</t>
  </si>
  <si>
    <t>WAK-00108</t>
  </si>
  <si>
    <t>Mariana Archipelago</t>
  </si>
  <si>
    <t>SAI-00094</t>
  </si>
  <si>
    <t>SAI-00199</t>
  </si>
  <si>
    <t>SAI-00271</t>
  </si>
  <si>
    <t>SAI-00198</t>
  </si>
  <si>
    <t>SAI-00098</t>
  </si>
  <si>
    <t>SAI-00174</t>
  </si>
  <si>
    <t>SAI-00183</t>
  </si>
  <si>
    <t>SAI-00087</t>
  </si>
  <si>
    <t>SAI-00261</t>
  </si>
  <si>
    <t>SAI-00240</t>
  </si>
  <si>
    <t>SAI-00116</t>
  </si>
  <si>
    <t>SAI-00072</t>
  </si>
  <si>
    <t>SAI-00086</t>
  </si>
  <si>
    <t>SAI-00172</t>
  </si>
  <si>
    <t>SAI-00294</t>
  </si>
  <si>
    <t>SAI-00274</t>
  </si>
  <si>
    <t>TIN-00081</t>
  </si>
  <si>
    <t>TIN-00110</t>
  </si>
  <si>
    <t>TIN-00159</t>
  </si>
  <si>
    <t>TIN-00149</t>
  </si>
  <si>
    <t>TIN-00063</t>
  </si>
  <si>
    <t>TIN-00137</t>
  </si>
  <si>
    <t>TIN-00146</t>
  </si>
  <si>
    <t>SAR-00060</t>
  </si>
  <si>
    <t>SAR-00073</t>
  </si>
  <si>
    <t>SAR-00087</t>
  </si>
  <si>
    <t>SAR-00104</t>
  </si>
  <si>
    <t>SAR-00109</t>
  </si>
  <si>
    <t>SAR-00069</t>
  </si>
  <si>
    <t>SAR-00105</t>
  </si>
  <si>
    <t>SAR-00090</t>
  </si>
  <si>
    <t>SAR-00095</t>
  </si>
  <si>
    <t>PAG-00132</t>
  </si>
  <si>
    <t>PAG-00087</t>
  </si>
  <si>
    <t>PAG-00216</t>
  </si>
  <si>
    <t>PAG-00151</t>
  </si>
  <si>
    <t>PAG-00229</t>
  </si>
  <si>
    <t>PAG-00085</t>
  </si>
  <si>
    <t>PAG-00155</t>
  </si>
  <si>
    <t>PAG-00220</t>
  </si>
  <si>
    <t>PAG-00127</t>
  </si>
  <si>
    <t>PAG-00091</t>
  </si>
  <si>
    <t>PAG-00167</t>
  </si>
  <si>
    <t>PAG-00215</t>
  </si>
  <si>
    <t>PAG-00095</t>
  </si>
  <si>
    <t>PAG-00098</t>
  </si>
  <si>
    <t>PAG-00186</t>
  </si>
  <si>
    <t>PAG-00243</t>
  </si>
  <si>
    <t>PAG-00208</t>
  </si>
  <si>
    <t>PAG-00122</t>
  </si>
  <si>
    <t>PAG-00214</t>
  </si>
  <si>
    <t>PAG-00217</t>
  </si>
  <si>
    <t>PAG-00192</t>
  </si>
  <si>
    <t>PAG-00071</t>
  </si>
  <si>
    <t>PAG-00158</t>
  </si>
  <si>
    <t>PAG-00078</t>
  </si>
  <si>
    <t>PAG-00097</t>
  </si>
  <si>
    <t>PAG-00211</t>
  </si>
  <si>
    <t>PAG-00200</t>
  </si>
  <si>
    <t>PAG-00162</t>
  </si>
  <si>
    <t>PAG-00204</t>
  </si>
  <si>
    <t>ASC-00079</t>
  </si>
  <si>
    <t>ASC-00073</t>
  </si>
  <si>
    <t>ASC-00098</t>
  </si>
  <si>
    <t>ASC-00114</t>
  </si>
  <si>
    <t>ASC-00072</t>
  </si>
  <si>
    <t>ASC-00093</t>
  </si>
  <si>
    <t>ASC-00084</t>
  </si>
  <si>
    <t>ASC-00116</t>
  </si>
  <si>
    <t>ASC-00129</t>
  </si>
  <si>
    <t>ASC-00121</t>
  </si>
  <si>
    <t>ASC-00112</t>
  </si>
  <si>
    <t>ASC-00068</t>
  </si>
  <si>
    <t>ASC-00110</t>
  </si>
  <si>
    <t>ASC-00127</t>
  </si>
  <si>
    <t>ASC-00087</t>
  </si>
  <si>
    <t>ASC-00089</t>
  </si>
  <si>
    <t>ASC-00071</t>
  </si>
  <si>
    <t>ASC-00069</t>
  </si>
  <si>
    <t>ASC-00091</t>
  </si>
  <si>
    <t>ASC-00090</t>
  </si>
  <si>
    <t>FDP-00069</t>
  </si>
  <si>
    <t>FDP-00105</t>
  </si>
  <si>
    <t>FDP-00078</t>
  </si>
  <si>
    <t>FDP-00075</t>
  </si>
  <si>
    <t>FDP-00073</t>
  </si>
  <si>
    <t>FDP-00070</t>
  </si>
  <si>
    <t>FDP-00101</t>
  </si>
  <si>
    <t>FDP-00113</t>
  </si>
  <si>
    <t>FDP-00102</t>
  </si>
  <si>
    <t>FDP-00077</t>
  </si>
  <si>
    <t>FDP-00080</t>
  </si>
  <si>
    <t>FDP-00104</t>
  </si>
  <si>
    <t>MAU-00074</t>
  </si>
  <si>
    <t>MAU-00154</t>
  </si>
  <si>
    <t>MAU-00124</t>
  </si>
  <si>
    <t>MAU-00178</t>
  </si>
  <si>
    <t>MAU-00082</t>
  </si>
  <si>
    <t>MAU-00071</t>
  </si>
  <si>
    <t>MAU-00138</t>
  </si>
  <si>
    <t>MAU-00131</t>
  </si>
  <si>
    <t>MAU-00179</t>
  </si>
  <si>
    <t>MAU-00174</t>
  </si>
  <si>
    <t>MAU-00127</t>
  </si>
  <si>
    <t>MAU-00077</t>
  </si>
  <si>
    <t>MAU-00163</t>
  </si>
  <si>
    <t>MAU-00136</t>
  </si>
  <si>
    <t>MAU-00184</t>
  </si>
  <si>
    <t>MAU-00072</t>
  </si>
  <si>
    <t>MAU-00162</t>
  </si>
  <si>
    <t>MAU-00078</t>
  </si>
  <si>
    <t>MAU-00137</t>
  </si>
  <si>
    <t>MAU-00135</t>
  </si>
  <si>
    <t>MAU-00115</t>
  </si>
  <si>
    <t>MAU-00106</t>
  </si>
  <si>
    <t>MAU-00084</t>
  </si>
  <si>
    <t>MAU-00085</t>
  </si>
  <si>
    <t>MAU-00126</t>
  </si>
  <si>
    <t>MAU-00182</t>
  </si>
  <si>
    <t>MAU-00102</t>
  </si>
  <si>
    <t>MAU-00117</t>
  </si>
  <si>
    <t>MAU-00121</t>
  </si>
  <si>
    <t>MAU-00128</t>
  </si>
  <si>
    <t>AGR-00090</t>
  </si>
  <si>
    <t>AGR-00097</t>
  </si>
  <si>
    <t>AGR-00079</t>
  </si>
  <si>
    <t>AGR-00141</t>
  </si>
  <si>
    <t>AGR-00149</t>
  </si>
  <si>
    <t>AGR-00180</t>
  </si>
  <si>
    <t>AGR-00061</t>
  </si>
  <si>
    <t>AGR-00087</t>
  </si>
  <si>
    <t>AGR-00127</t>
  </si>
  <si>
    <t>AGR-00136</t>
  </si>
  <si>
    <t>AGR-00113</t>
  </si>
  <si>
    <t>AGR-00131</t>
  </si>
  <si>
    <t>AGR-00148</t>
  </si>
  <si>
    <t>AGR-00084</t>
  </si>
  <si>
    <t>AGR-00086</t>
  </si>
  <si>
    <t>AGR-00134</t>
  </si>
  <si>
    <t>AGR-00137</t>
  </si>
  <si>
    <t>AGR-00181</t>
  </si>
  <si>
    <t>AGR-00138</t>
  </si>
  <si>
    <t>AGR-00164</t>
  </si>
  <si>
    <t>ALA-00068</t>
  </si>
  <si>
    <t>ALA-00083</t>
  </si>
  <si>
    <t>ALA-00069</t>
  </si>
  <si>
    <t>ALA-00070</t>
  </si>
  <si>
    <t>ALA-00091</t>
  </si>
  <si>
    <t>GUG-00077</t>
  </si>
  <si>
    <t>GUG-00069</t>
  </si>
  <si>
    <t>GUG-00086</t>
  </si>
  <si>
    <t>GUG-00110</t>
  </si>
  <si>
    <t>GUG-00109</t>
  </si>
  <si>
    <t>GUG-00092</t>
  </si>
  <si>
    <t>GUG-00060</t>
  </si>
  <si>
    <t>GUG-00088</t>
  </si>
  <si>
    <t>GUG-00087</t>
  </si>
  <si>
    <t>GUG-00106</t>
  </si>
  <si>
    <t>SAI-00117</t>
  </si>
  <si>
    <t>SAI-00127</t>
  </si>
  <si>
    <t>SAI-00078</t>
  </si>
  <si>
    <t>SAI-00291</t>
  </si>
  <si>
    <t>SAI-00187</t>
  </si>
  <si>
    <t>SAI-00124</t>
  </si>
  <si>
    <t>SAI-00142</t>
  </si>
  <si>
    <t>SAI-00298</t>
  </si>
  <si>
    <t>SAI-00417</t>
  </si>
  <si>
    <t>SAI-00411</t>
  </si>
  <si>
    <t>SAI-00100</t>
  </si>
  <si>
    <t>SAI-00221</t>
  </si>
  <si>
    <t>SAI-00400</t>
  </si>
  <si>
    <t>SAI-00403</t>
  </si>
  <si>
    <t>ROT-00062</t>
  </si>
  <si>
    <t>ROT-00072</t>
  </si>
  <si>
    <t>ROT-00121</t>
  </si>
  <si>
    <t>ROT-00114</t>
  </si>
  <si>
    <t>ROT-00088</t>
  </si>
  <si>
    <t>ROT-00111</t>
  </si>
  <si>
    <t>ROT-00066</t>
  </si>
  <si>
    <t>ROT-00076</t>
  </si>
  <si>
    <t>ROT-00134</t>
  </si>
  <si>
    <t>ROT-00172</t>
  </si>
  <si>
    <t>ROT-00159</t>
  </si>
  <si>
    <t>ROT-00107</t>
  </si>
  <si>
    <t>ROT-00201</t>
  </si>
  <si>
    <t>ROT-00069</t>
  </si>
  <si>
    <t>ROT-00082</t>
  </si>
  <si>
    <t>ROT-00176</t>
  </si>
  <si>
    <t>ROT-00065</t>
  </si>
  <si>
    <t>ROT-00156</t>
  </si>
  <si>
    <t>ROT-00200</t>
  </si>
  <si>
    <t>ROT-00068</t>
  </si>
  <si>
    <t>ROT-00145</t>
  </si>
  <si>
    <t>ROT-00078</t>
  </si>
  <si>
    <t>ROT-00061</t>
  </si>
  <si>
    <t>ROT-00120</t>
  </si>
  <si>
    <t>TIN-00065</t>
  </si>
  <si>
    <t>TIN-00078</t>
  </si>
  <si>
    <t>TIN-00177</t>
  </si>
  <si>
    <t>TIN-00129</t>
  </si>
  <si>
    <t>TIN-00179</t>
  </si>
  <si>
    <t>TIN-00153</t>
  </si>
  <si>
    <t>TIN-00096</t>
  </si>
  <si>
    <t>TIN-00061</t>
  </si>
  <si>
    <t>TIN-00092</t>
  </si>
  <si>
    <t>TIN-00119</t>
  </si>
  <si>
    <t>TIN-00126</t>
  </si>
  <si>
    <t>TIN-00116</t>
  </si>
  <si>
    <t>AGU-00100</t>
  </si>
  <si>
    <t>AGU-00079</t>
  </si>
  <si>
    <t>AGU-00078</t>
  </si>
  <si>
    <t>AGU-00118</t>
  </si>
  <si>
    <t>AGU-00086</t>
  </si>
  <si>
    <t>AGU-00103</t>
  </si>
  <si>
    <t>AGU-00095</t>
  </si>
  <si>
    <t>AGU-00075</t>
  </si>
  <si>
    <t>AGU-00096</t>
  </si>
  <si>
    <t>AGU-00066</t>
  </si>
  <si>
    <t>AGU-00114</t>
  </si>
  <si>
    <t>AGU-00105</t>
  </si>
  <si>
    <t>AGU-00064</t>
  </si>
  <si>
    <t>GUA-00140</t>
  </si>
  <si>
    <t>GUAM_EAST_OPEN</t>
  </si>
  <si>
    <t>GUA-00361</t>
  </si>
  <si>
    <t>GUA-00245</t>
  </si>
  <si>
    <t>GUA-00468</t>
  </si>
  <si>
    <t>GUA-00617</t>
  </si>
  <si>
    <t>GUA-00189</t>
  </si>
  <si>
    <t>GUA-00510</t>
  </si>
  <si>
    <t>GUA-00083</t>
  </si>
  <si>
    <t>GUA-00348</t>
  </si>
  <si>
    <t>GUA-00214</t>
  </si>
  <si>
    <t>GUA-00488</t>
  </si>
  <si>
    <t>GUA-00436</t>
  </si>
  <si>
    <t>GUA-00595</t>
  </si>
  <si>
    <t>GUA-00129</t>
  </si>
  <si>
    <t>PATI_PT_MPA</t>
  </si>
  <si>
    <t>GUA-00269</t>
  </si>
  <si>
    <t>GUA-00368</t>
  </si>
  <si>
    <t>GUA-00107</t>
  </si>
  <si>
    <t>GUA-00241</t>
  </si>
  <si>
    <t>GUA-00153</t>
  </si>
  <si>
    <t>GUA-00253</t>
  </si>
  <si>
    <t>GUAM_WEST_OPEN</t>
  </si>
  <si>
    <t>GUA-00199</t>
  </si>
  <si>
    <t>GUA-00607</t>
  </si>
  <si>
    <t>GUA-00126</t>
  </si>
  <si>
    <t>GUA-00136</t>
  </si>
  <si>
    <t>GUA-00527</t>
  </si>
  <si>
    <t>GUA-00343</t>
  </si>
  <si>
    <t>GUA-00470</t>
  </si>
  <si>
    <t>ACHANG_MPA</t>
  </si>
  <si>
    <t>GUA-00579</t>
  </si>
  <si>
    <t>GUA-00228</t>
  </si>
  <si>
    <t>GUA-00644</t>
  </si>
  <si>
    <t>GUA-00333</t>
  </si>
  <si>
    <t>GUA-00454</t>
  </si>
  <si>
    <t>GUA-00552</t>
  </si>
  <si>
    <t>GUA-00600</t>
  </si>
  <si>
    <t>GUA-00165</t>
  </si>
  <si>
    <t>GUA-00117</t>
  </si>
  <si>
    <t>GUA-00390</t>
  </si>
  <si>
    <t>GUA-00391</t>
  </si>
  <si>
    <t>TUMON_BAY_MPA</t>
  </si>
  <si>
    <t>GUA-00367</t>
  </si>
  <si>
    <t>GUA-00467</t>
  </si>
  <si>
    <t>GUA-00160</t>
  </si>
  <si>
    <t>PITI_BOMB_MPA</t>
  </si>
  <si>
    <t>GUA-00598</t>
  </si>
  <si>
    <t>GUA-00326</t>
  </si>
  <si>
    <t>GUA-00634</t>
  </si>
  <si>
    <t>GUA-00497</t>
  </si>
  <si>
    <t>GUA-00150</t>
  </si>
  <si>
    <t>GUA-00167</t>
  </si>
  <si>
    <t>GUA-00601</t>
  </si>
  <si>
    <t>GUA-00577</t>
  </si>
  <si>
    <t>GUA-00170</t>
  </si>
  <si>
    <t>GUA-00582</t>
  </si>
  <si>
    <t>GUA-00478</t>
  </si>
  <si>
    <t>GUA-00395</t>
  </si>
  <si>
    <t>GUA-00410</t>
  </si>
  <si>
    <t>GUA-00178</t>
  </si>
  <si>
    <t>GUA-00500</t>
  </si>
  <si>
    <t>GUA-00147</t>
  </si>
  <si>
    <t>GUA-00238</t>
  </si>
  <si>
    <t>GUA-00260</t>
  </si>
  <si>
    <t>GUA-00610</t>
  </si>
  <si>
    <t>GUA-00090</t>
  </si>
  <si>
    <t>GUA-00093</t>
  </si>
  <si>
    <t>GUA-00157</t>
  </si>
  <si>
    <t>GUA-00219</t>
  </si>
  <si>
    <t>GUA-00197</t>
  </si>
  <si>
    <t>GUA-00503</t>
  </si>
  <si>
    <t>GUA-00203</t>
  </si>
  <si>
    <t>GUA-00498</t>
  </si>
  <si>
    <t>GUA-00099</t>
  </si>
  <si>
    <t>GUA-00097</t>
  </si>
  <si>
    <t>GUA-00294</t>
  </si>
  <si>
    <t>GUA-00569</t>
  </si>
  <si>
    <t>GUA-00358</t>
  </si>
  <si>
    <t>GUA-00700</t>
  </si>
  <si>
    <t>GUA-00693</t>
  </si>
  <si>
    <t>GUA-00424</t>
  </si>
  <si>
    <t>GUA-00687</t>
  </si>
  <si>
    <t>GUA-00681</t>
  </si>
  <si>
    <t>GUA-00682</t>
  </si>
  <si>
    <t>GUA-00683</t>
  </si>
  <si>
    <t>GUA-00675</t>
  </si>
  <si>
    <t>GUA-00678</t>
  </si>
  <si>
    <t>GUA-00180</t>
  </si>
  <si>
    <t>GUA-00684</t>
  </si>
  <si>
    <t>GUA-00686</t>
  </si>
  <si>
    <t>GUA-00247</t>
  </si>
  <si>
    <t>GUA-00262</t>
  </si>
  <si>
    <t>GUA-00352</t>
  </si>
  <si>
    <t>GUA-00438</t>
  </si>
  <si>
    <t>GUA-00311</t>
  </si>
  <si>
    <t>GUA-00638</t>
  </si>
  <si>
    <t>GUA-00380</t>
  </si>
  <si>
    <t>GUA-00559</t>
  </si>
  <si>
    <t>GUA-00120</t>
  </si>
  <si>
    <t>GUA-00156</t>
  </si>
  <si>
    <t>GUA-00123</t>
  </si>
  <si>
    <t>GUA-00401</t>
  </si>
  <si>
    <t>GUA-00378</t>
  </si>
  <si>
    <t>GUA-00267</t>
  </si>
  <si>
    <t>GUA-00224</t>
  </si>
  <si>
    <t>GUA-00490</t>
  </si>
  <si>
    <t>GUA-00177</t>
  </si>
  <si>
    <t>GUA-00138</t>
  </si>
  <si>
    <t>GUA-00255</t>
  </si>
  <si>
    <t>GUA-00435</t>
  </si>
  <si>
    <t>GUA-00554</t>
  </si>
  <si>
    <t>GUA-00205</t>
  </si>
  <si>
    <t>GUA-00200</t>
  </si>
  <si>
    <t>GUA-00564</t>
  </si>
  <si>
    <t>GUA-00653</t>
  </si>
  <si>
    <t>GUA-00747</t>
  </si>
  <si>
    <t>GUA-00213</t>
  </si>
  <si>
    <t>GUA-00729</t>
  </si>
  <si>
    <t>GUA-00737</t>
  </si>
  <si>
    <t>GUA-00734</t>
  </si>
  <si>
    <t>GUA-00299</t>
  </si>
  <si>
    <t>GUA-00471</t>
  </si>
  <si>
    <t>GUA-00113</t>
  </si>
  <si>
    <t>GUA-00739</t>
  </si>
  <si>
    <t>GUA-00746</t>
  </si>
  <si>
    <t>GUA-00335</t>
  </si>
  <si>
    <t>GUA-00732</t>
  </si>
  <si>
    <t>GUA-00752</t>
  </si>
  <si>
    <t>GUA-00492</t>
  </si>
  <si>
    <t>GUA-00755</t>
  </si>
  <si>
    <t>GUA-00176</t>
  </si>
  <si>
    <t>GUA-00275</t>
  </si>
  <si>
    <t>GUA-00146</t>
  </si>
  <si>
    <t>GUA-00306</t>
  </si>
  <si>
    <t>GUA-00647</t>
  </si>
  <si>
    <t>GUA-00122</t>
  </si>
  <si>
    <t>GUA-00583</t>
  </si>
  <si>
    <t>GUA-00630</t>
  </si>
  <si>
    <t>NIH-00119</t>
  </si>
  <si>
    <t>NIH-00117</t>
  </si>
  <si>
    <t>NIH-00124</t>
  </si>
  <si>
    <t>NIH-00101</t>
  </si>
  <si>
    <t>NIH-00112</t>
  </si>
  <si>
    <t>NIH-00110</t>
  </si>
  <si>
    <t>NIH-00126</t>
  </si>
  <si>
    <t>NIH-00103</t>
  </si>
  <si>
    <t>NEC-00151</t>
  </si>
  <si>
    <t>NEC-00148</t>
  </si>
  <si>
    <t>NEC-00346</t>
  </si>
  <si>
    <t>NEC-00153</t>
  </si>
  <si>
    <t>NEC-00150</t>
  </si>
  <si>
    <t>NEC-00149</t>
  </si>
  <si>
    <t>NEC-00146</t>
  </si>
  <si>
    <t>NEC-00145</t>
  </si>
  <si>
    <t>FFS-00124</t>
  </si>
  <si>
    <t>FFS-00128</t>
  </si>
  <si>
    <t>FFS-00308</t>
  </si>
  <si>
    <t>FFS-00108</t>
  </si>
  <si>
    <t>FFS-00129</t>
  </si>
  <si>
    <t>MAR-00177</t>
  </si>
  <si>
    <t>MAR-00171</t>
  </si>
  <si>
    <t>MAR-00174</t>
  </si>
  <si>
    <t>MAR-00169</t>
  </si>
  <si>
    <t>MAR-00170</t>
  </si>
  <si>
    <t>MAR-00166</t>
  </si>
  <si>
    <t>MAR-00161</t>
  </si>
  <si>
    <t>MAR-00159</t>
  </si>
  <si>
    <t>MAR-00160</t>
  </si>
  <si>
    <t>MAR-00162</t>
  </si>
  <si>
    <t>MAR-00163</t>
  </si>
  <si>
    <t>MAR-00178</t>
  </si>
  <si>
    <t>MAR-00180</t>
  </si>
  <si>
    <t>MAR-00173</t>
  </si>
  <si>
    <t>MAR-00164</t>
  </si>
  <si>
    <t>MAR-00172</t>
  </si>
  <si>
    <t>MAR-00175</t>
  </si>
  <si>
    <t>MAR-00176</t>
  </si>
  <si>
    <t>MAR-00370</t>
  </si>
  <si>
    <t>MAR-00362</t>
  </si>
  <si>
    <t>MAR-00357</t>
  </si>
  <si>
    <t>MID-00418</t>
  </si>
  <si>
    <t>MID-00213</t>
  </si>
  <si>
    <t>MID-00224</t>
  </si>
  <si>
    <t>MID-00225</t>
  </si>
  <si>
    <t>MID-00223</t>
  </si>
  <si>
    <t>MID-00406</t>
  </si>
  <si>
    <t>MID-00417</t>
  </si>
  <si>
    <t>MID-00416</t>
  </si>
  <si>
    <t>MID-00219</t>
  </si>
  <si>
    <t>MID-00215</t>
  </si>
  <si>
    <t>MID-00218</t>
  </si>
  <si>
    <t>MID-00212</t>
  </si>
  <si>
    <t>MID-00217</t>
  </si>
  <si>
    <t>MID-00216</t>
  </si>
  <si>
    <t>MID-00221</t>
  </si>
  <si>
    <t>MID-00214</t>
  </si>
  <si>
    <t>MID-00222</t>
  </si>
  <si>
    <t>PHR-00168</t>
  </si>
  <si>
    <t>PHR-00339</t>
  </si>
  <si>
    <t>PHR-00333</t>
  </si>
  <si>
    <t>PHR-00332</t>
  </si>
  <si>
    <t>PHR-00337</t>
  </si>
  <si>
    <t>PHR-00340</t>
  </si>
  <si>
    <t>PHR-00135</t>
  </si>
  <si>
    <t>PHR-00137</t>
  </si>
  <si>
    <t>PHR-00341</t>
  </si>
  <si>
    <t>LIS-00438</t>
  </si>
  <si>
    <t>LIS-00436</t>
  </si>
  <si>
    <t>LIS-00232</t>
  </si>
  <si>
    <t>LIS-00437</t>
  </si>
  <si>
    <t>LIS-00234</t>
  </si>
  <si>
    <t>LIS-00435</t>
  </si>
  <si>
    <t>LIS-00430</t>
  </si>
  <si>
    <t>LIS-00432</t>
  </si>
  <si>
    <t>LIS-00233</t>
  </si>
  <si>
    <t>LAY-00197</t>
  </si>
  <si>
    <t>LAY-00196</t>
  </si>
  <si>
    <t>LAY-00195</t>
  </si>
  <si>
    <t>LAY-00181</t>
  </si>
  <si>
    <t>LAY-00194</t>
  </si>
  <si>
    <t>LAY-00193</t>
  </si>
  <si>
    <t>LAY-00189</t>
  </si>
  <si>
    <t>LAY-00188</t>
  </si>
  <si>
    <t>LAY-00190</t>
  </si>
  <si>
    <t>LAY-00187</t>
  </si>
  <si>
    <t>LAY-00191</t>
  </si>
  <si>
    <t>LAY-00387</t>
  </si>
  <si>
    <t>LAY-00192</t>
  </si>
  <si>
    <t>LAY-00185</t>
  </si>
  <si>
    <t>LAY-00186</t>
  </si>
  <si>
    <t>LAY-00182</t>
  </si>
  <si>
    <t>LAY-00198</t>
  </si>
  <si>
    <t>LAY-00391</t>
  </si>
  <si>
    <t>LAY-00389</t>
  </si>
  <si>
    <t>LAY-00388</t>
  </si>
  <si>
    <t>LAY-00385</t>
  </si>
  <si>
    <t>LAY-00390</t>
  </si>
  <si>
    <t>LAY-00384</t>
  </si>
  <si>
    <t>GAR-00124</t>
  </si>
  <si>
    <t>GAR-00100</t>
  </si>
  <si>
    <t>GAR-00120</t>
  </si>
  <si>
    <t>GAR-00121</t>
  </si>
  <si>
    <t>GAR-00113</t>
  </si>
  <si>
    <t>GAR-00104</t>
  </si>
  <si>
    <t>GAR-00115</t>
  </si>
  <si>
    <t>GAR-00116</t>
  </si>
  <si>
    <t>GAR-00123</t>
  </si>
  <si>
    <t>GAR-00107</t>
  </si>
  <si>
    <t>GAR-00108</t>
  </si>
  <si>
    <t>GAR-00122</t>
  </si>
  <si>
    <t>JOH-00279</t>
  </si>
  <si>
    <t>JOH-00263</t>
  </si>
  <si>
    <t>JOH-00221</t>
  </si>
  <si>
    <t>JOH-00215</t>
  </si>
  <si>
    <t>JOH-00205</t>
  </si>
  <si>
    <t>JOH-00223</t>
  </si>
  <si>
    <t>JOH-00213</t>
  </si>
  <si>
    <t>JOH-00239</t>
  </si>
  <si>
    <t>JOH-00227</t>
  </si>
  <si>
    <t>JOH-00219</t>
  </si>
  <si>
    <t>JOH-00209</t>
  </si>
  <si>
    <t>JOH-00229</t>
  </si>
  <si>
    <t>JOH-00237</t>
  </si>
  <si>
    <t>JOH-00280</t>
  </si>
  <si>
    <t>JOH-00267</t>
  </si>
  <si>
    <t>JOH-00289</t>
  </si>
  <si>
    <t>JOH-00247</t>
  </si>
  <si>
    <t>JOH-00269</t>
  </si>
  <si>
    <t>JOH-00257</t>
  </si>
  <si>
    <t>HOW-00187</t>
  </si>
  <si>
    <t>HOW-00161</t>
  </si>
  <si>
    <t>HOW-00155</t>
  </si>
  <si>
    <t>HOW-00133</t>
  </si>
  <si>
    <t>HOW-00177</t>
  </si>
  <si>
    <t>HOW-00172</t>
  </si>
  <si>
    <t>HOW-00191</t>
  </si>
  <si>
    <t>HOW-00168</t>
  </si>
  <si>
    <t>HOW-00151</t>
  </si>
  <si>
    <t>HOW-00179</t>
  </si>
  <si>
    <t>HOW-00185</t>
  </si>
  <si>
    <t>HOW-00163</t>
  </si>
  <si>
    <t>HOW-00210</t>
  </si>
  <si>
    <t>HOW-00173</t>
  </si>
  <si>
    <t>HOW-00209</t>
  </si>
  <si>
    <t>HOW-00189</t>
  </si>
  <si>
    <t>HOW-00167</t>
  </si>
  <si>
    <t>HOW-00159</t>
  </si>
  <si>
    <t>HOW-00219</t>
  </si>
  <si>
    <t>HOW-00218</t>
  </si>
  <si>
    <t>HOW-00213</t>
  </si>
  <si>
    <t>HOW-00214</t>
  </si>
  <si>
    <t>HOW-00225</t>
  </si>
  <si>
    <t>HOW-00215</t>
  </si>
  <si>
    <t>HOW-00224</t>
  </si>
  <si>
    <t>HOW-00162</t>
  </si>
  <si>
    <t>HOW-00176</t>
  </si>
  <si>
    <t>HOW-00216</t>
  </si>
  <si>
    <t>HOW-00212</t>
  </si>
  <si>
    <t>HOW-00175</t>
  </si>
  <si>
    <t>HOW-00150</t>
  </si>
  <si>
    <t>HOW-00154</t>
  </si>
  <si>
    <t>HOW-00223</t>
  </si>
  <si>
    <t>HOW-00192</t>
  </si>
  <si>
    <t>HOW-00186</t>
  </si>
  <si>
    <t>HOW-00012</t>
  </si>
  <si>
    <t>HOW-00180</t>
  </si>
  <si>
    <t>HOW-00152</t>
  </si>
  <si>
    <t>HOW-00183</t>
  </si>
  <si>
    <t>BAK-00177</t>
  </si>
  <si>
    <t>BAK-00183</t>
  </si>
  <si>
    <t>BAK-00151</t>
  </si>
  <si>
    <t>BAK-00159</t>
  </si>
  <si>
    <t>BAK-00135</t>
  </si>
  <si>
    <t>BAK-00181</t>
  </si>
  <si>
    <t>BAK-00157</t>
  </si>
  <si>
    <t>BAK-00132</t>
  </si>
  <si>
    <t>BAK-00171</t>
  </si>
  <si>
    <t>BAK-00173</t>
  </si>
  <si>
    <t>BAK-00161</t>
  </si>
  <si>
    <t>BAK-00179</t>
  </si>
  <si>
    <t>BAK-00185</t>
  </si>
  <si>
    <t>BAK-00163</t>
  </si>
  <si>
    <t>BAK-00156</t>
  </si>
  <si>
    <t>BAK-00138</t>
  </si>
  <si>
    <t>BAK-00242</t>
  </si>
  <si>
    <t>BAK-00153</t>
  </si>
  <si>
    <t>BAK-00230</t>
  </si>
  <si>
    <t>BAK-00175</t>
  </si>
  <si>
    <t>BAK-00145</t>
  </si>
  <si>
    <t>BAK-00232</t>
  </si>
  <si>
    <t>BAK-00189</t>
  </si>
  <si>
    <t>BAK-00162</t>
  </si>
  <si>
    <t>SWA-00117</t>
  </si>
  <si>
    <t>SWA-00107</t>
  </si>
  <si>
    <t>SWA-00073</t>
  </si>
  <si>
    <t>SWA-00065</t>
  </si>
  <si>
    <t>SWA-00063</t>
  </si>
  <si>
    <t>SWA-00085</t>
  </si>
  <si>
    <t>SWA-00111</t>
  </si>
  <si>
    <t>SWA-00109</t>
  </si>
  <si>
    <t>SWA-00067</t>
  </si>
  <si>
    <t>SWA-00089</t>
  </si>
  <si>
    <t>SWA-00077</t>
  </si>
  <si>
    <t>SWA-00074</t>
  </si>
  <si>
    <t>SWA-00125</t>
  </si>
  <si>
    <t>SWA-00061</t>
  </si>
  <si>
    <t>SWA-00083</t>
  </si>
  <si>
    <t>SWA-00105</t>
  </si>
  <si>
    <t>SWA-00087</t>
  </si>
  <si>
    <t>SWA-00108</t>
  </si>
  <si>
    <t>SWA-00121</t>
  </si>
  <si>
    <t>SWA-00119</t>
  </si>
  <si>
    <t>SWA-00101</t>
  </si>
  <si>
    <t>SWA-00079</t>
  </si>
  <si>
    <t>SWA-00081</t>
  </si>
  <si>
    <t>SWA-00064</t>
  </si>
  <si>
    <t>SWA-00129</t>
  </si>
  <si>
    <t>SWA-00115</t>
  </si>
  <si>
    <t>SWA-00071</t>
  </si>
  <si>
    <t>SWA-00112</t>
  </si>
  <si>
    <t>SWA-00126</t>
  </si>
  <si>
    <t>SWA-00069</t>
  </si>
  <si>
    <t>SWA-00113</t>
  </si>
  <si>
    <t>SWA-00090</t>
  </si>
  <si>
    <t>SWA-00075</t>
  </si>
  <si>
    <t>SWA-00123</t>
  </si>
  <si>
    <t>SWA-00122</t>
  </si>
  <si>
    <t>SWA-00106</t>
  </si>
  <si>
    <t>SWA-00120</t>
  </si>
  <si>
    <t>SWA-00078</t>
  </si>
  <si>
    <t>TUT-00584</t>
  </si>
  <si>
    <t>TUT-00572</t>
  </si>
  <si>
    <t>TUT-00573</t>
  </si>
  <si>
    <t>TUT-00557</t>
  </si>
  <si>
    <t>TUT-00551</t>
  </si>
  <si>
    <t>TUT-00513</t>
  </si>
  <si>
    <t>TUT-00514</t>
  </si>
  <si>
    <t>TUT-00508</t>
  </si>
  <si>
    <t>TUT-00561</t>
  </si>
  <si>
    <t>TUT-00501</t>
  </si>
  <si>
    <t>TUT-00502</t>
  </si>
  <si>
    <t>TUT-00610</t>
  </si>
  <si>
    <t>TUT-00586</t>
  </si>
  <si>
    <t>TUT-00588</t>
  </si>
  <si>
    <t>TUT-00504</t>
  </si>
  <si>
    <t>TUT-00515</t>
  </si>
  <si>
    <t>TUT-00542</t>
  </si>
  <si>
    <t>TUT-00506</t>
  </si>
  <si>
    <t>TUT-00556</t>
  </si>
  <si>
    <t>TUT-00503</t>
  </si>
  <si>
    <t>TUT-00527</t>
  </si>
  <si>
    <t>TUT-00526</t>
  </si>
  <si>
    <t>TUT-00536</t>
  </si>
  <si>
    <t>TUT-00517</t>
  </si>
  <si>
    <t>TUT-00548</t>
  </si>
  <si>
    <t>TUT-00563</t>
  </si>
  <si>
    <t>TUT-00596</t>
  </si>
  <si>
    <t>TUT-00520</t>
  </si>
  <si>
    <t>TUT-00539</t>
  </si>
  <si>
    <t>TUT-00628</t>
  </si>
  <si>
    <t>TUT-00593</t>
  </si>
  <si>
    <t>TUT-00595</t>
  </si>
  <si>
    <t>TUT-00505</t>
  </si>
  <si>
    <t>TUT-00546</t>
  </si>
  <si>
    <t>TUT-00511</t>
  </si>
  <si>
    <t>TUT-00591</t>
  </si>
  <si>
    <t>TUT-00562</t>
  </si>
  <si>
    <t>TUT-00544</t>
  </si>
  <si>
    <t>TUT-00549</t>
  </si>
  <si>
    <t>TUT-00695</t>
  </si>
  <si>
    <t>TUT-00663</t>
  </si>
  <si>
    <t>TUT-00691</t>
  </si>
  <si>
    <t>TUT-00516</t>
  </si>
  <si>
    <t>TUT-00583</t>
  </si>
  <si>
    <t>TUT-00541</t>
  </si>
  <si>
    <t>TUT-00579</t>
  </si>
  <si>
    <t>TUT-00521</t>
  </si>
  <si>
    <t>TUT-00653</t>
  </si>
  <si>
    <t>TUT-00554</t>
  </si>
  <si>
    <t>TUT-00630</t>
  </si>
  <si>
    <t>TUT-00525</t>
  </si>
  <si>
    <t>TUT-00509</t>
  </si>
  <si>
    <t>TUT-00519</t>
  </si>
  <si>
    <t>TUT-00558</t>
  </si>
  <si>
    <t>TUT-00577</t>
  </si>
  <si>
    <t>TUT-00500</t>
  </si>
  <si>
    <t>TUT-00597</t>
  </si>
  <si>
    <t>TUT-00568</t>
  </si>
  <si>
    <t>TUT-00598</t>
  </si>
  <si>
    <t>TUT-00518</t>
  </si>
  <si>
    <t>TUT-00510</t>
  </si>
  <si>
    <t>TUT-00580</t>
  </si>
  <si>
    <t>TUT-00531</t>
  </si>
  <si>
    <t>TUT-00523</t>
  </si>
  <si>
    <t>TUT-00545</t>
  </si>
  <si>
    <t>TUT-00661</t>
  </si>
  <si>
    <t>TUT-00555</t>
  </si>
  <si>
    <t>TUT-00543</t>
  </si>
  <si>
    <t>TUT-00594</t>
  </si>
  <si>
    <t>TUT-00571</t>
  </si>
  <si>
    <t>TUT-00559</t>
  </si>
  <si>
    <t>TUT-00552</t>
  </si>
  <si>
    <t>TUT-00533</t>
  </si>
  <si>
    <t>TUT-00585</t>
  </si>
  <si>
    <t>TUT-00578</t>
  </si>
  <si>
    <t>TUT-00560</t>
  </si>
  <si>
    <t>TUT-00537</t>
  </si>
  <si>
    <t>TUT-00550</t>
  </si>
  <si>
    <t>TUT-00534</t>
  </si>
  <si>
    <t>TUT-00624</t>
  </si>
  <si>
    <t>TUT-00637</t>
  </si>
  <si>
    <t>TUT-00590</t>
  </si>
  <si>
    <t>TUT-00507</t>
  </si>
  <si>
    <t>TUT-00529</t>
  </si>
  <si>
    <t>TUT-00566</t>
  </si>
  <si>
    <t>ROS-00339</t>
  </si>
  <si>
    <t>ROS-00315</t>
  </si>
  <si>
    <t>ROS-00319</t>
  </si>
  <si>
    <t>ROS-00314</t>
  </si>
  <si>
    <t>ROS-00347</t>
  </si>
  <si>
    <t>ROS-00331</t>
  </si>
  <si>
    <t>ROS-00329</t>
  </si>
  <si>
    <t>ROS-00345</t>
  </si>
  <si>
    <t>ROS-00327</t>
  </si>
  <si>
    <t>ROS-00305</t>
  </si>
  <si>
    <t>ROS-00332</t>
  </si>
  <si>
    <t>ROS-00349</t>
  </si>
  <si>
    <t>ROS-00341</t>
  </si>
  <si>
    <t>ROS-00317</t>
  </si>
  <si>
    <t>ROS-00321</t>
  </si>
  <si>
    <t>ROS-00325</t>
  </si>
  <si>
    <t>ROS-00323</t>
  </si>
  <si>
    <t>ROS-00309</t>
  </si>
  <si>
    <t>ROS-00308</t>
  </si>
  <si>
    <t>ROS-00352</t>
  </si>
  <si>
    <t>ROS-00335</t>
  </si>
  <si>
    <t>ROS-00301</t>
  </si>
  <si>
    <t>ROS-00337</t>
  </si>
  <si>
    <t>ROS-00333</t>
  </si>
  <si>
    <t>ROS-00320</t>
  </si>
  <si>
    <t>ROS-00311</t>
  </si>
  <si>
    <t>ROS-00340</t>
  </si>
  <si>
    <t>ROS-00350</t>
  </si>
  <si>
    <t>ROS-00306</t>
  </si>
  <si>
    <t>ROS-00342</t>
  </si>
  <si>
    <t>ROS-00343</t>
  </si>
  <si>
    <t>ROS-00324</t>
  </si>
  <si>
    <t>ROS-00307</t>
  </si>
  <si>
    <t>TAU-00061</t>
  </si>
  <si>
    <t>TAU-00073</t>
  </si>
  <si>
    <t>TAU-00093</t>
  </si>
  <si>
    <t>TAU-00062</t>
  </si>
  <si>
    <t>TAU-00071</t>
  </si>
  <si>
    <t>TAU-00065</t>
  </si>
  <si>
    <t>TAU-00067</t>
  </si>
  <si>
    <t>TAU-00095</t>
  </si>
  <si>
    <t>TAU-00081</t>
  </si>
  <si>
    <t>TAU-00083</t>
  </si>
  <si>
    <t>TAU-00085</t>
  </si>
  <si>
    <t>TAU-00063</t>
  </si>
  <si>
    <t>TAU-00077</t>
  </si>
  <si>
    <t>TAU-00075</t>
  </si>
  <si>
    <t>TAU-00091</t>
  </si>
  <si>
    <t>TAU-00101</t>
  </si>
  <si>
    <t>TAU-00105</t>
  </si>
  <si>
    <t>TAU-00080</t>
  </si>
  <si>
    <t>TAU-00103</t>
  </si>
  <si>
    <t>TAU-00087</t>
  </si>
  <si>
    <t>TAU-00098</t>
  </si>
  <si>
    <t>TAU-00097</t>
  </si>
  <si>
    <t>OLO-00471</t>
  </si>
  <si>
    <t>OLO-00451</t>
  </si>
  <si>
    <t>OLO-00465</t>
  </si>
  <si>
    <t>OLO-00424</t>
  </si>
  <si>
    <t>OLO-00479</t>
  </si>
  <si>
    <t>OLO-00459</t>
  </si>
  <si>
    <t>OLO-00475</t>
  </si>
  <si>
    <t>OLO-00447</t>
  </si>
  <si>
    <t>OLO-00452</t>
  </si>
  <si>
    <t>OLO-00443</t>
  </si>
  <si>
    <t>OLO-00469</t>
  </si>
  <si>
    <t>OFU-00477</t>
  </si>
  <si>
    <t>OFU-00449</t>
  </si>
  <si>
    <t>OFU-00478</t>
  </si>
  <si>
    <t>OFU-00437</t>
  </si>
  <si>
    <t>OFU-00455</t>
  </si>
  <si>
    <t>OFU-00446</t>
  </si>
  <si>
    <t>OFU-00481</t>
  </si>
  <si>
    <t>OFU-00457</t>
  </si>
  <si>
    <t>OFU-00426</t>
  </si>
  <si>
    <t>OFU-00433</t>
  </si>
  <si>
    <t>OFU-00474</t>
  </si>
  <si>
    <t>OLO-00445</t>
  </si>
  <si>
    <t>OFU-00476</t>
  </si>
  <si>
    <t>OFU-00473</t>
  </si>
  <si>
    <t>OFU-00429</t>
  </si>
  <si>
    <t>OFU-00422</t>
  </si>
  <si>
    <t>OFU-00467</t>
  </si>
  <si>
    <t>OLO-00480</t>
  </si>
  <si>
    <t>OFU-00425</t>
  </si>
  <si>
    <t>JAR-00215</t>
  </si>
  <si>
    <t>JAR-00243</t>
  </si>
  <si>
    <t>JAR-00230</t>
  </si>
  <si>
    <t>JAR-00255</t>
  </si>
  <si>
    <t>JAR-00263</t>
  </si>
  <si>
    <t>JAR-00218</t>
  </si>
  <si>
    <t>JAR-00259</t>
  </si>
  <si>
    <t>JAR-00262</t>
  </si>
  <si>
    <t>JAR-00223</t>
  </si>
  <si>
    <t>JAR-00228</t>
  </si>
  <si>
    <t>JAR-00217</t>
  </si>
  <si>
    <t>JAR-00229</t>
  </si>
  <si>
    <t>JAR-00231</t>
  </si>
  <si>
    <t>JAR-00245</t>
  </si>
  <si>
    <t>JAR-00241</t>
  </si>
  <si>
    <t>JAR-00247</t>
  </si>
  <si>
    <t>JAR-00265</t>
  </si>
  <si>
    <t>JAR-00207</t>
  </si>
  <si>
    <t>JAR-00249</t>
  </si>
  <si>
    <t>JAR-00211</t>
  </si>
  <si>
    <t>JAR-00237</t>
  </si>
  <si>
    <t>JAR-00268</t>
  </si>
  <si>
    <t>JAR-00220</t>
  </si>
  <si>
    <t>JAR-00264</t>
  </si>
  <si>
    <t>JAR-00219</t>
  </si>
  <si>
    <t>JAR-00235</t>
  </si>
  <si>
    <t>JAR-00216</t>
  </si>
  <si>
    <t>JAR-00225</t>
  </si>
  <si>
    <t>JAR-00221</t>
  </si>
  <si>
    <t>JAR-00213</t>
  </si>
  <si>
    <t>JAR-00239</t>
  </si>
  <si>
    <t>JAR-00233</t>
  </si>
  <si>
    <t>JAR-00236</t>
  </si>
  <si>
    <t>JAR-00224</t>
  </si>
  <si>
    <t>JAR-00201</t>
  </si>
  <si>
    <t>JAR-00257</t>
  </si>
  <si>
    <t>JAR-00266</t>
  </si>
  <si>
    <t>JAR-00267</t>
  </si>
  <si>
    <t>JAR-00242</t>
  </si>
  <si>
    <t>JAR-00246</t>
  </si>
  <si>
    <t>JAR-00269</t>
  </si>
  <si>
    <t>JAR-00261</t>
  </si>
  <si>
    <t>KIN-00187</t>
  </si>
  <si>
    <t>KIN-00204</t>
  </si>
  <si>
    <t>KIN-00217</t>
  </si>
  <si>
    <t>KIN-00215</t>
  </si>
  <si>
    <t>KIN-00193</t>
  </si>
  <si>
    <t>KIN-00211</t>
  </si>
  <si>
    <t>KIN-00190</t>
  </si>
  <si>
    <t>KIN-00208</t>
  </si>
  <si>
    <t>KIN-00205</t>
  </si>
  <si>
    <t>KIN-00182</t>
  </si>
  <si>
    <t>KIN-00202</t>
  </si>
  <si>
    <t>KIN-00222</t>
  </si>
  <si>
    <t>KIN-00186</t>
  </si>
  <si>
    <t>KIN-00197</t>
  </si>
  <si>
    <t>KIN-00196</t>
  </si>
  <si>
    <t>KIN-00195</t>
  </si>
  <si>
    <t>KIN-00191</t>
  </si>
  <si>
    <t>KIN-00185</t>
  </si>
  <si>
    <t>KIN-00201</t>
  </si>
  <si>
    <t>KIN-00183</t>
  </si>
  <si>
    <t>KIN-00198</t>
  </si>
  <si>
    <t>KIN-00189</t>
  </si>
  <si>
    <t>KIN-00188</t>
  </si>
  <si>
    <t>KIN-00203</t>
  </si>
  <si>
    <t>KIN-00207</t>
  </si>
  <si>
    <t>KIN-00200</t>
  </si>
  <si>
    <t>PAL-00255</t>
  </si>
  <si>
    <t>PAL-00300</t>
  </si>
  <si>
    <t>PAL-00229</t>
  </si>
  <si>
    <t>PAL-00277</t>
  </si>
  <si>
    <t>PAL-00314</t>
  </si>
  <si>
    <t>PAL-00261</t>
  </si>
  <si>
    <t>PAL-00309</t>
  </si>
  <si>
    <t>PAL-00251</t>
  </si>
  <si>
    <t>PAL-00273</t>
  </si>
  <si>
    <t>PAL-00298</t>
  </si>
  <si>
    <t>PAL-00307</t>
  </si>
  <si>
    <t>PAL-00209</t>
  </si>
  <si>
    <t>PAL-00305</t>
  </si>
  <si>
    <t>PAL-00213</t>
  </si>
  <si>
    <t>PAL-00272</t>
  </si>
  <si>
    <t>PAL-00301</t>
  </si>
  <si>
    <t>PAL-00254</t>
  </si>
  <si>
    <t>PAL-00295</t>
  </si>
  <si>
    <t>PAL-00215</t>
  </si>
  <si>
    <t>PAL-00282</t>
  </si>
  <si>
    <t>PAL-00321</t>
  </si>
  <si>
    <t>PAL-00245</t>
  </si>
  <si>
    <t>PAL-00323</t>
  </si>
  <si>
    <t>PAL-00233</t>
  </si>
  <si>
    <t>PAL-00319</t>
  </si>
  <si>
    <t>PAL-00223</t>
  </si>
  <si>
    <t>PAL-00278</t>
  </si>
  <si>
    <t>PAL-00317</t>
  </si>
  <si>
    <t>PAL-00249</t>
  </si>
  <si>
    <t>PAL-00303</t>
  </si>
  <si>
    <t>PAL-00302</t>
  </si>
  <si>
    <t>PAL-00247</t>
  </si>
  <si>
    <t>PAL-00306</t>
  </si>
  <si>
    <t>PAL-00275</t>
  </si>
  <si>
    <t>PAL-00253</t>
  </si>
  <si>
    <t>PAL-00322</t>
  </si>
  <si>
    <t>PAL-00239</t>
  </si>
  <si>
    <t>PAL-00203</t>
  </si>
  <si>
    <t>PAL-00313</t>
  </si>
  <si>
    <t>PAL-00311</t>
  </si>
  <si>
    <t>PAL-00263</t>
  </si>
  <si>
    <t>PAL-00274</t>
  </si>
  <si>
    <t>OAH-00297</t>
  </si>
  <si>
    <t>OAH-00302</t>
  </si>
  <si>
    <t>OAH-00348</t>
  </si>
  <si>
    <t>OAH-00299</t>
  </si>
  <si>
    <t>OAH-00304</t>
  </si>
  <si>
    <t>OAH-00307</t>
  </si>
  <si>
    <t>OAH_KAENA</t>
  </si>
  <si>
    <t>OAH-00311</t>
  </si>
  <si>
    <t>OAH-00372</t>
  </si>
  <si>
    <t>OAH-00430</t>
  </si>
  <si>
    <t>OAH-00367</t>
  </si>
  <si>
    <t>OAH-00310</t>
  </si>
  <si>
    <t>OAH-00375</t>
  </si>
  <si>
    <t>OAH-00319</t>
  </si>
  <si>
    <t>OAH-00365</t>
  </si>
  <si>
    <t>OAH-00306</t>
  </si>
  <si>
    <t>OAH-00364</t>
  </si>
  <si>
    <t>OAH-00312</t>
  </si>
  <si>
    <t>OAH-00369</t>
  </si>
  <si>
    <t>OAH-00315</t>
  </si>
  <si>
    <t>MAI-00322</t>
  </si>
  <si>
    <t>MAI-00327</t>
  </si>
  <si>
    <t>MAI-00402</t>
  </si>
  <si>
    <t>MAI-00291</t>
  </si>
  <si>
    <t>MAI-00285</t>
  </si>
  <si>
    <t>MAI-00324</t>
  </si>
  <si>
    <t>MAI-00404</t>
  </si>
  <si>
    <t>MAI-00403</t>
  </si>
  <si>
    <t>MAI-00299</t>
  </si>
  <si>
    <t>MAI-00373</t>
  </si>
  <si>
    <t>MAI-00323</t>
  </si>
  <si>
    <t>MAI-00398</t>
  </si>
  <si>
    <t>MAI-00371</t>
  </si>
  <si>
    <t>MAI-00364</t>
  </si>
  <si>
    <t>MAI-00361</t>
  </si>
  <si>
    <t>MAI-00366</t>
  </si>
  <si>
    <t>LAN-00173</t>
  </si>
  <si>
    <t>LAN-00172</t>
  </si>
  <si>
    <t>LAN-00234</t>
  </si>
  <si>
    <t>LAN-00197</t>
  </si>
  <si>
    <t>LAN-00193</t>
  </si>
  <si>
    <t>LAN-00178</t>
  </si>
  <si>
    <t>LAN-00199</t>
  </si>
  <si>
    <t>LAN-00201</t>
  </si>
  <si>
    <t>LAN-00235</t>
  </si>
  <si>
    <t>LAN-00205</t>
  </si>
  <si>
    <t>LAN-00171</t>
  </si>
  <si>
    <t>LAN-00231</t>
  </si>
  <si>
    <t>LAN-00196</t>
  </si>
  <si>
    <t>LAN-00194</t>
  </si>
  <si>
    <t>LAN-00200</t>
  </si>
  <si>
    <t>LAN-00192</t>
  </si>
  <si>
    <t>MAI-00369</t>
  </si>
  <si>
    <t>MAI-00360</t>
  </si>
  <si>
    <t>MAI_MOLOKINI</t>
  </si>
  <si>
    <t>MAI-00367</t>
  </si>
  <si>
    <t>MAI-00294</t>
  </si>
  <si>
    <t>MAI-00365</t>
  </si>
  <si>
    <t>MAI-00298</t>
  </si>
  <si>
    <t>MAI-00297</t>
  </si>
  <si>
    <t>MAI-00362</t>
  </si>
  <si>
    <t>MAI-00290</t>
  </si>
  <si>
    <t>MAI-00293</t>
  </si>
  <si>
    <t>MOL-00349</t>
  </si>
  <si>
    <t>MOL-00344</t>
  </si>
  <si>
    <t>MOL-00348</t>
  </si>
  <si>
    <t>MOL-00337</t>
  </si>
  <si>
    <t>MOL-00392</t>
  </si>
  <si>
    <t>MOL-00346</t>
  </si>
  <si>
    <t>MOL-00345</t>
  </si>
  <si>
    <t>MOL-00342</t>
  </si>
  <si>
    <t>MOL-00347</t>
  </si>
  <si>
    <t>MOL-00335</t>
  </si>
  <si>
    <t>MOL-00394</t>
  </si>
  <si>
    <t>MOL-00343</t>
  </si>
  <si>
    <t>MOL-00339</t>
  </si>
  <si>
    <t>MOL-00341</t>
  </si>
  <si>
    <t>MOL-00336</t>
  </si>
  <si>
    <t>MOL-00340</t>
  </si>
  <si>
    <t>MOL-00338</t>
  </si>
  <si>
    <t>MOL-00393</t>
  </si>
  <si>
    <t>MOL-00225</t>
  </si>
  <si>
    <t>MOL_PALI</t>
  </si>
  <si>
    <t>MOL-00179</t>
  </si>
  <si>
    <t>MOL-00170</t>
  </si>
  <si>
    <t>MOL-00226</t>
  </si>
  <si>
    <t>MOL-00176</t>
  </si>
  <si>
    <t>MOL-00227</t>
  </si>
  <si>
    <t>MOL-00216</t>
  </si>
  <si>
    <t>MOL-00219</t>
  </si>
  <si>
    <t>MOL-00183</t>
  </si>
  <si>
    <t>MOL-00180</t>
  </si>
  <si>
    <t>MOL-00171</t>
  </si>
  <si>
    <t>MOL-00178</t>
  </si>
  <si>
    <t>MOL-00172</t>
  </si>
  <si>
    <t>MOL-00218</t>
  </si>
  <si>
    <t>MOL-00177</t>
  </si>
  <si>
    <t>MAI-00283</t>
  </si>
  <si>
    <t>MAI-00275</t>
  </si>
  <si>
    <t>MAI-00279</t>
  </si>
  <si>
    <t>MAI-00273</t>
  </si>
  <si>
    <t>MAI-00358</t>
  </si>
  <si>
    <t>MAI-00354</t>
  </si>
  <si>
    <t>MAI-00352</t>
  </si>
  <si>
    <t>MAI-00277</t>
  </si>
  <si>
    <t>MAI-00280</t>
  </si>
  <si>
    <t>MAI-00347</t>
  </si>
  <si>
    <t>MAI-00272</t>
  </si>
  <si>
    <t>MAI-00274</t>
  </si>
  <si>
    <t>MAI-00321</t>
  </si>
  <si>
    <t>MAI-00329</t>
  </si>
  <si>
    <t>MAI-00325</t>
  </si>
  <si>
    <t>MAI-00390</t>
  </si>
  <si>
    <t>MAI-00320</t>
  </si>
  <si>
    <t>MAI-00392</t>
  </si>
  <si>
    <t>MAI-00399</t>
  </si>
  <si>
    <t>MAI-00397</t>
  </si>
  <si>
    <t>MAI-00315</t>
  </si>
  <si>
    <t>MAI-00396</t>
  </si>
  <si>
    <t>MAI-00401</t>
  </si>
  <si>
    <t>MOL-00200</t>
  </si>
  <si>
    <t>MOL-00207</t>
  </si>
  <si>
    <t>MOL-00206</t>
  </si>
  <si>
    <t>MOL-00201</t>
  </si>
  <si>
    <t>MOL-00202</t>
  </si>
  <si>
    <t>MOL-00208</t>
  </si>
  <si>
    <t>MOL-00205</t>
  </si>
  <si>
    <t>MOL-00209</t>
  </si>
  <si>
    <t>MOL-00203</t>
  </si>
  <si>
    <t>MOL-00210</t>
  </si>
  <si>
    <t>MOL-00204</t>
  </si>
  <si>
    <t>MOL-00212</t>
  </si>
  <si>
    <t>MOL-00211</t>
  </si>
  <si>
    <t>MOL-00246</t>
  </si>
  <si>
    <t>MOL-00214</t>
  </si>
  <si>
    <t>MOL-00258</t>
  </si>
  <si>
    <t>MOL-00249</t>
  </si>
  <si>
    <t>LAN-00227</t>
  </si>
  <si>
    <t>LAN-00191</t>
  </si>
  <si>
    <t>LAN-00225</t>
  </si>
  <si>
    <t>LAN-00198</t>
  </si>
  <si>
    <t>LAN-00207</t>
  </si>
  <si>
    <t>LAN-00182</t>
  </si>
  <si>
    <t>LAN-00212</t>
  </si>
  <si>
    <t>LAN-00168</t>
  </si>
  <si>
    <t>LAN-00202</t>
  </si>
  <si>
    <t>LAN-00152</t>
  </si>
  <si>
    <t>LAN-00177</t>
  </si>
  <si>
    <t>LAN-00218</t>
  </si>
  <si>
    <t>LAN-00221</t>
  </si>
  <si>
    <t>OAH-00353</t>
  </si>
  <si>
    <t>OAH-00357</t>
  </si>
  <si>
    <t>OAH-00293</t>
  </si>
  <si>
    <t>OAH-00300</t>
  </si>
  <si>
    <t>OAH-00298</t>
  </si>
  <si>
    <t>OAH-00292</t>
  </si>
  <si>
    <t>OAH-00347</t>
  </si>
  <si>
    <t>OAH-00349</t>
  </si>
  <si>
    <t>OAH-00352</t>
  </si>
  <si>
    <t>OAH-00356</t>
  </si>
  <si>
    <t>OAH-00303</t>
  </si>
  <si>
    <t>OAH-00362</t>
  </si>
  <si>
    <t>OAH-00294</t>
  </si>
  <si>
    <t>OAH-00460</t>
  </si>
  <si>
    <t>OAH-00469</t>
  </si>
  <si>
    <t>OAH-00461</t>
  </si>
  <si>
    <t>FFS-00123</t>
  </si>
  <si>
    <t>FFS-00158</t>
  </si>
  <si>
    <t>FFS-00180</t>
  </si>
  <si>
    <t>FFS-00181</t>
  </si>
  <si>
    <t>FFS-00182</t>
  </si>
  <si>
    <t>FFS-00518</t>
  </si>
  <si>
    <t>FFS-00162</t>
  </si>
  <si>
    <t>FFS-00198</t>
  </si>
  <si>
    <t>FFS-00197</t>
  </si>
  <si>
    <t>FFS-00196</t>
  </si>
  <si>
    <t>FFS-00157</t>
  </si>
  <si>
    <t>FFS-00156</t>
  </si>
  <si>
    <t>PHR-00748</t>
  </si>
  <si>
    <t>PHR-00750</t>
  </si>
  <si>
    <t>PHR-00383</t>
  </si>
  <si>
    <t>PHR-00104</t>
  </si>
  <si>
    <t>PHR-00378</t>
  </si>
  <si>
    <t>PHR-00102</t>
  </si>
  <si>
    <t>PHR-00101</t>
  </si>
  <si>
    <t>PHR-00376</t>
  </si>
  <si>
    <t>PHR-00363</t>
  </si>
  <si>
    <t>PHR-00381</t>
  </si>
  <si>
    <t>PHR-00382</t>
  </si>
  <si>
    <t>PHR-00369</t>
  </si>
  <si>
    <t>PHR-00371</t>
  </si>
  <si>
    <t>PHR-00372</t>
  </si>
  <si>
    <t>PHR-00373</t>
  </si>
  <si>
    <t>KUR-00180</t>
  </si>
  <si>
    <t>KUR-00137</t>
  </si>
  <si>
    <t>KUR-00177</t>
  </si>
  <si>
    <t>KUR-00152</t>
  </si>
  <si>
    <t>KUR-00178</t>
  </si>
  <si>
    <t>KUR-00179</t>
  </si>
  <si>
    <t>KUR-00173</t>
  </si>
  <si>
    <t>KUR-00131</t>
  </si>
  <si>
    <t>KUR-00108</t>
  </si>
  <si>
    <t>KUR-00132</t>
  </si>
  <si>
    <t>KUR-00112</t>
  </si>
  <si>
    <t>KUR-00172</t>
  </si>
  <si>
    <t>KUR-00570</t>
  </si>
  <si>
    <t>KUR-00566</t>
  </si>
  <si>
    <t>LIS-00263</t>
  </si>
  <si>
    <t>LIS-00264</t>
  </si>
  <si>
    <t>LIS-00253</t>
  </si>
  <si>
    <t>LIS-00254</t>
  </si>
  <si>
    <t>LIS-00255</t>
  </si>
  <si>
    <t>LIS-00256</t>
  </si>
  <si>
    <t>LIS-00259</t>
  </si>
  <si>
    <t>LIS-00257</t>
  </si>
  <si>
    <t>LIS-00236</t>
  </si>
  <si>
    <t>LIS-00227</t>
  </si>
  <si>
    <t>LIS-00238</t>
  </si>
  <si>
    <t>LIS-00235</t>
  </si>
  <si>
    <t>LIS-00261</t>
  </si>
  <si>
    <t>LIS-00226</t>
  </si>
  <si>
    <t>LIS-00225</t>
  </si>
  <si>
    <t>LIS-00243</t>
  </si>
  <si>
    <t>LIS-00244</t>
  </si>
  <si>
    <t>LIS-00248</t>
  </si>
  <si>
    <t>LIS-00249</t>
  </si>
  <si>
    <t>LIS-00250</t>
  </si>
  <si>
    <t>LIS-00100</t>
  </si>
  <si>
    <t>LIS-00262</t>
  </si>
  <si>
    <t>LIS-00251</t>
  </si>
  <si>
    <t>LIS-00252</t>
  </si>
  <si>
    <t>LIS-00247</t>
  </si>
  <si>
    <t>MAI-00430</t>
  </si>
  <si>
    <t>MAI-00447</t>
  </si>
  <si>
    <t>MAI-00587</t>
  </si>
  <si>
    <t>MAI-00438</t>
  </si>
  <si>
    <t>MAI-00439</t>
  </si>
  <si>
    <t>MAI-00432</t>
  </si>
  <si>
    <t>MAI-00449</t>
  </si>
  <si>
    <t>MAI-00435</t>
  </si>
  <si>
    <t>MAI-00441</t>
  </si>
  <si>
    <t>MAI-00433</t>
  </si>
  <si>
    <t>HAW-00416</t>
  </si>
  <si>
    <t>HAW-00402</t>
  </si>
  <si>
    <t>HAW-00469</t>
  </si>
  <si>
    <t>HAW-00468</t>
  </si>
  <si>
    <t>HAW-00433</t>
  </si>
  <si>
    <t>HAW-00398</t>
  </si>
  <si>
    <t>HAW-00397</t>
  </si>
  <si>
    <t>HAW-00431</t>
  </si>
  <si>
    <t>HAW-00448</t>
  </si>
  <si>
    <t>HAW-00395</t>
  </si>
  <si>
    <t>HAW-00407</t>
  </si>
  <si>
    <t>HAW-00460</t>
  </si>
  <si>
    <t>HAW-00765</t>
  </si>
  <si>
    <t>HAW-00506</t>
  </si>
  <si>
    <t>HAW-00487</t>
  </si>
  <si>
    <t>HAW-00631</t>
  </si>
  <si>
    <t>HAW-00643</t>
  </si>
  <si>
    <t>HAW-00748</t>
  </si>
  <si>
    <t>HAW-00629</t>
  </si>
  <si>
    <t>HAW-00640</t>
  </si>
  <si>
    <t>HAW-00649</t>
  </si>
  <si>
    <t>HAW-00632</t>
  </si>
  <si>
    <t>HAW-00664</t>
  </si>
  <si>
    <t>HAW-00642</t>
  </si>
  <si>
    <t>HAW-00625</t>
  </si>
  <si>
    <t>HAW-00648</t>
  </si>
  <si>
    <t>HAW-00754</t>
  </si>
  <si>
    <t>HAW-00662</t>
  </si>
  <si>
    <t>HAW-00759</t>
  </si>
  <si>
    <t>HAW-00750</t>
  </si>
  <si>
    <t>HAW-00751</t>
  </si>
  <si>
    <t>HAW-00663</t>
  </si>
  <si>
    <t>HAW-00757</t>
  </si>
  <si>
    <t>HAW-00755</t>
  </si>
  <si>
    <t>HAW-00679</t>
  </si>
  <si>
    <t>HAW_SE</t>
  </si>
  <si>
    <t>HAW-00697</t>
  </si>
  <si>
    <t>HAW-00735</t>
  </si>
  <si>
    <t>HAW-00687</t>
  </si>
  <si>
    <t>HAW-00733</t>
  </si>
  <si>
    <t>HAW-00705</t>
  </si>
  <si>
    <t>HAW-00719</t>
  </si>
  <si>
    <t>HAW-00700</t>
  </si>
  <si>
    <t>HAW-00721</t>
  </si>
  <si>
    <t>HAW-00675</t>
  </si>
  <si>
    <t>HAW-00732</t>
  </si>
  <si>
    <t>HAW-00532</t>
  </si>
  <si>
    <t>HAW-00486</t>
  </si>
  <si>
    <t>HAW-00591</t>
  </si>
  <si>
    <t>HAW-00549</t>
  </si>
  <si>
    <t>HAW-00583</t>
  </si>
  <si>
    <t>HAW-00526</t>
  </si>
  <si>
    <t>HAW-00488</t>
  </si>
  <si>
    <t>HAW-00540</t>
  </si>
  <si>
    <t>HAW-00582</t>
  </si>
  <si>
    <t>HAW-00492</t>
  </si>
  <si>
    <t>HAW-00617</t>
  </si>
  <si>
    <t>HAW-00535</t>
  </si>
  <si>
    <t>HAW-00623</t>
  </si>
  <si>
    <t>MAI-00493</t>
  </si>
  <si>
    <t>MAI-00486</t>
  </si>
  <si>
    <t>MAI-00488</t>
  </si>
  <si>
    <t>MAI-00572</t>
  </si>
  <si>
    <t>MAI-00568</t>
  </si>
  <si>
    <t>MAI-00500</t>
  </si>
  <si>
    <t>MAI-00471</t>
  </si>
  <si>
    <t>MAI-00484</t>
  </si>
  <si>
    <t>MAI-00492</t>
  </si>
  <si>
    <t>MAI-00571</t>
  </si>
  <si>
    <t>MAI-00497</t>
  </si>
  <si>
    <t>MAI-00477</t>
  </si>
  <si>
    <t>MAI-00472</t>
  </si>
  <si>
    <t>MAI-00480</t>
  </si>
  <si>
    <t>MAI-00576</t>
  </si>
  <si>
    <t>MAI-00470</t>
  </si>
  <si>
    <t>MAI-00474</t>
  </si>
  <si>
    <t>MAI-00478</t>
  </si>
  <si>
    <t>MAI-00468</t>
  </si>
  <si>
    <t>MAI-00464</t>
  </si>
  <si>
    <t>MAI-00482</t>
  </si>
  <si>
    <t>MAI-00481</t>
  </si>
  <si>
    <t>MAI-00583</t>
  </si>
  <si>
    <t>MAI-00565</t>
  </si>
  <si>
    <t>MOL-00482</t>
  </si>
  <si>
    <t>MOL-00471</t>
  </si>
  <si>
    <t>MOL-00493</t>
  </si>
  <si>
    <t>MOL-00451</t>
  </si>
  <si>
    <t>MOL-00448</t>
  </si>
  <si>
    <t>MOL-00456</t>
  </si>
  <si>
    <t>MOL-00465</t>
  </si>
  <si>
    <t>MOL-00467</t>
  </si>
  <si>
    <t>MOL-00490</t>
  </si>
  <si>
    <t>MOL-00445</t>
  </si>
  <si>
    <t>MOL-00489</t>
  </si>
  <si>
    <t>MOL-00461</t>
  </si>
  <si>
    <t>KAU-00253</t>
  </si>
  <si>
    <t>KAU-00228</t>
  </si>
  <si>
    <t>KAU-00248</t>
  </si>
  <si>
    <t>KAU-00298</t>
  </si>
  <si>
    <t>KAU-00262</t>
  </si>
  <si>
    <t>KAU-00294</t>
  </si>
  <si>
    <t>KAU-00227</t>
  </si>
  <si>
    <t>KAU-00286</t>
  </si>
  <si>
    <t>KAU-00231</t>
  </si>
  <si>
    <t>KAU-00246</t>
  </si>
  <si>
    <t>KAU-00276</t>
  </si>
  <si>
    <t>NII-00207</t>
  </si>
  <si>
    <t>NII-00197</t>
  </si>
  <si>
    <t>NII-00215</t>
  </si>
  <si>
    <t>NII-00209</t>
  </si>
  <si>
    <t>NII-00205</t>
  </si>
  <si>
    <t>NII-00190</t>
  </si>
  <si>
    <t>NII-00204</t>
  </si>
  <si>
    <t>NII-00199</t>
  </si>
  <si>
    <t>NII-00206</t>
  </si>
  <si>
    <t>NII-00195</t>
  </si>
  <si>
    <t>NII-00303</t>
  </si>
  <si>
    <t>NII-00194</t>
  </si>
  <si>
    <t>NII-00210</t>
  </si>
  <si>
    <t>NII-00272</t>
  </si>
  <si>
    <t>KAU-00363</t>
  </si>
  <si>
    <t>KAU-00346</t>
  </si>
  <si>
    <t>KAU-00330</t>
  </si>
  <si>
    <t>KAU-00352</t>
  </si>
  <si>
    <t>KAU-00333</t>
  </si>
  <si>
    <t>KAU-00341</t>
  </si>
  <si>
    <t>KAU-00357</t>
  </si>
  <si>
    <t>KAU-00348</t>
  </si>
  <si>
    <t>KAU-00361</t>
  </si>
  <si>
    <t>KAU-00347</t>
  </si>
  <si>
    <t>KAU-00320</t>
  </si>
  <si>
    <t>NII-00220</t>
  </si>
  <si>
    <t>NII_LEHUA</t>
  </si>
  <si>
    <t>NII-00259</t>
  </si>
  <si>
    <t>NII-00249</t>
  </si>
  <si>
    <t>NII-00300</t>
  </si>
  <si>
    <t>NII-00285</t>
  </si>
  <si>
    <t>NII-00297</t>
  </si>
  <si>
    <t>NII-00251</t>
  </si>
  <si>
    <t>NII-00296</t>
  </si>
  <si>
    <t>NII-00286</t>
  </si>
  <si>
    <t>NII-00293</t>
  </si>
  <si>
    <t>NII-00287</t>
  </si>
  <si>
    <t>NII-00268</t>
  </si>
  <si>
    <t>KAU-00266</t>
  </si>
  <si>
    <t>KAU-00223</t>
  </si>
  <si>
    <t>KAU-00252</t>
  </si>
  <si>
    <t>KAU-00292</t>
  </si>
  <si>
    <t>KAU-00297</t>
  </si>
  <si>
    <t>KAU-00283</t>
  </si>
  <si>
    <t>KAU-00274</t>
  </si>
  <si>
    <t>KAU-00281</t>
  </si>
  <si>
    <t>KAU-00267</t>
  </si>
  <si>
    <t>KAU-00271</t>
  </si>
  <si>
    <t>KAU-00226</t>
  </si>
  <si>
    <t>KAU-00217</t>
  </si>
  <si>
    <t>KAU-00263</t>
  </si>
  <si>
    <t>KAU-00251</t>
  </si>
  <si>
    <t>KAU-00291</t>
  </si>
  <si>
    <t>OAH-00524</t>
  </si>
  <si>
    <t>OAH-00508</t>
  </si>
  <si>
    <t>OAH-00554</t>
  </si>
  <si>
    <t>OAH-00504</t>
  </si>
  <si>
    <t>OAH-00532</t>
  </si>
  <si>
    <t>OAH-00523</t>
  </si>
  <si>
    <t>OAH-00522</t>
  </si>
  <si>
    <t>OAH-00537</t>
  </si>
  <si>
    <t>OAH-00558</t>
  </si>
  <si>
    <t>OAH-00549</t>
  </si>
  <si>
    <t>OAH-00515</t>
  </si>
  <si>
    <t>OAH-00511</t>
  </si>
  <si>
    <t>OAH-00620</t>
  </si>
  <si>
    <t>OAH-00625</t>
  </si>
  <si>
    <t>MOL-00505</t>
  </si>
  <si>
    <t>MOL-00509</t>
  </si>
  <si>
    <t>MOL-00502</t>
  </si>
  <si>
    <t>MOL-00500</t>
  </si>
  <si>
    <t>MOL-00506</t>
  </si>
  <si>
    <t>MOL-00512</t>
  </si>
  <si>
    <t>MOL-00514</t>
  </si>
  <si>
    <t>MOL-00497</t>
  </si>
  <si>
    <t>MOL-00501</t>
  </si>
  <si>
    <t>MOL-00508</t>
  </si>
  <si>
    <t>MOL-00516</t>
  </si>
  <si>
    <t>MOL-00510</t>
  </si>
  <si>
    <t>MOL-00499</t>
  </si>
  <si>
    <t>MOL-00513</t>
  </si>
  <si>
    <t>MOL-00443</t>
  </si>
  <si>
    <t>MOL-00435</t>
  </si>
  <si>
    <t>MOL-00430</t>
  </si>
  <si>
    <t>MOL-00444</t>
  </si>
  <si>
    <t>MOL-00426</t>
  </si>
  <si>
    <t>MOL-00437</t>
  </si>
  <si>
    <t>MOL-00441</t>
  </si>
  <si>
    <t>MOL-00438</t>
  </si>
  <si>
    <t>MOL-00425</t>
  </si>
  <si>
    <t>MOL-00440</t>
  </si>
  <si>
    <t>MOL-00436</t>
  </si>
  <si>
    <t>MOL-00429</t>
  </si>
  <si>
    <t>MOL-00439</t>
  </si>
  <si>
    <t>LAN-00238</t>
  </si>
  <si>
    <t>LAN-00249</t>
  </si>
  <si>
    <t>LAN-00242</t>
  </si>
  <si>
    <t>LAN-00313</t>
  </si>
  <si>
    <t>LAN-00309</t>
  </si>
  <si>
    <t>LAN-00255</t>
  </si>
  <si>
    <t>LAN-00250</t>
  </si>
  <si>
    <t>LAN-00312</t>
  </si>
  <si>
    <t>LAN-00252</t>
  </si>
  <si>
    <t>LAN-00239</t>
  </si>
  <si>
    <t>LAN-00243</t>
  </si>
  <si>
    <t>LAN-00241</t>
  </si>
  <si>
    <t>LAN-00244</t>
  </si>
  <si>
    <t>LAN-00254</t>
  </si>
  <si>
    <t>LAN-00237</t>
  </si>
  <si>
    <t>LAN-00292</t>
  </si>
  <si>
    <t>LAN-00264</t>
  </si>
  <si>
    <t>LAN-00285</t>
  </si>
  <si>
    <t>LAN-00277</t>
  </si>
  <si>
    <t>LAN-00272</t>
  </si>
  <si>
    <t>LAN-00302</t>
  </si>
  <si>
    <t>LAN-00295</t>
  </si>
  <si>
    <t>LAN-00289</t>
  </si>
  <si>
    <t>LAN-00265</t>
  </si>
  <si>
    <t>LAN-00269</t>
  </si>
  <si>
    <t>LAN-00284</t>
  </si>
  <si>
    <t>LAN-00283</t>
  </si>
  <si>
    <t>LAN-00261</t>
  </si>
  <si>
    <t>LAN-00257</t>
  </si>
  <si>
    <t>OAH-00569</t>
  </si>
  <si>
    <t>OAH-00605</t>
  </si>
  <si>
    <t>OAH-00578</t>
  </si>
  <si>
    <t>OAH-00572</t>
  </si>
  <si>
    <t>OAH-00587</t>
  </si>
  <si>
    <t>OAH-00604</t>
  </si>
  <si>
    <t>OAH-00630</t>
  </si>
  <si>
    <t>OAH-00910</t>
  </si>
  <si>
    <t>OAH-00629</t>
  </si>
  <si>
    <t>OAH-00585</t>
  </si>
  <si>
    <t>OAH-00586</t>
  </si>
  <si>
    <t>OAH-00453</t>
  </si>
  <si>
    <t>OAH-00438</t>
  </si>
  <si>
    <t>OAH-00445</t>
  </si>
  <si>
    <t>OAH-00492</t>
  </si>
  <si>
    <t>OAH-00451</t>
  </si>
  <si>
    <t>OAH-00432</t>
  </si>
  <si>
    <t>OAH-00485</t>
  </si>
  <si>
    <t>OAH-00444</t>
  </si>
  <si>
    <t>OAH-00421</t>
  </si>
  <si>
    <t>OAH-00401</t>
  </si>
  <si>
    <t>OAH-00437</t>
  </si>
  <si>
    <t>OAH-00403</t>
  </si>
  <si>
    <t>OAH-00417</t>
  </si>
  <si>
    <t>OAH-00466</t>
  </si>
  <si>
    <t>OAH-00495</t>
  </si>
  <si>
    <t>OAH-00382</t>
  </si>
  <si>
    <t>OAH-00428</t>
  </si>
  <si>
    <t>OAH-00418</t>
  </si>
  <si>
    <t>OAH-00384</t>
  </si>
  <si>
    <t>OAH-00404</t>
  </si>
  <si>
    <t>OAH-00462</t>
  </si>
  <si>
    <t>OAH-00435</t>
  </si>
  <si>
    <t>OAH-00439</t>
  </si>
  <si>
    <t>OAH-00400</t>
  </si>
  <si>
    <t>OAH-00386</t>
  </si>
  <si>
    <t>OAH-00406</t>
  </si>
  <si>
    <t>OAH-00385</t>
  </si>
  <si>
    <t>OAH-00392</t>
  </si>
  <si>
    <t>OAH-00450</t>
  </si>
  <si>
    <t>OAH-00414</t>
  </si>
  <si>
    <t>OAH-00391</t>
  </si>
  <si>
    <t>OAH-00458</t>
  </si>
  <si>
    <t>OAH-00449</t>
  </si>
  <si>
    <t>OAH-00491</t>
  </si>
  <si>
    <t>OAH-00447</t>
  </si>
  <si>
    <t>OAH-00419</t>
  </si>
  <si>
    <t>OAH-00429</t>
  </si>
  <si>
    <t>OAH-00474</t>
  </si>
  <si>
    <t>OAH-00423</t>
  </si>
  <si>
    <t>WAK-00168</t>
  </si>
  <si>
    <t>WAK-00301</t>
  </si>
  <si>
    <t>WAK-00153</t>
  </si>
  <si>
    <t>WAK-00174</t>
  </si>
  <si>
    <t>WAK-00285</t>
  </si>
  <si>
    <t>WAK-00280</t>
  </si>
  <si>
    <t>WAK-00246</t>
  </si>
  <si>
    <t>WAK-00236</t>
  </si>
  <si>
    <t>WAK-00154</t>
  </si>
  <si>
    <t>WAK-00302</t>
  </si>
  <si>
    <t>WAK-00263</t>
  </si>
  <si>
    <t>WAK-00267</t>
  </si>
  <si>
    <t>WAK-00172</t>
  </si>
  <si>
    <t>WAK-00252</t>
  </si>
  <si>
    <t>WAK-00176</t>
  </si>
  <si>
    <t>WAK-00266</t>
  </si>
  <si>
    <t>WAK-00192</t>
  </si>
  <si>
    <t>WAK-00205</t>
  </si>
  <si>
    <t>WAK-00189</t>
  </si>
  <si>
    <t>WAK-00278</t>
  </si>
  <si>
    <t>WAK-00180</t>
  </si>
  <si>
    <t>WAK-00166</t>
  </si>
  <si>
    <t>WAK-00287</t>
  </si>
  <si>
    <t>WAK-00183</t>
  </si>
  <si>
    <t>WAK-00272</t>
  </si>
  <si>
    <t>WAK-00258</t>
  </si>
  <si>
    <t>WAK-00241</t>
  </si>
  <si>
    <t>WAK-00199</t>
  </si>
  <si>
    <t>WAK-00265</t>
  </si>
  <si>
    <t>WAK-00259</t>
  </si>
  <si>
    <t>WAK-00198</t>
  </si>
  <si>
    <t>WAK-00212</t>
  </si>
  <si>
    <t>WAK-00147</t>
  </si>
  <si>
    <t>WAK-00226</t>
  </si>
  <si>
    <t>WAK-00160</t>
  </si>
  <si>
    <t>WAK-00242</t>
  </si>
  <si>
    <t>WAK-00171</t>
  </si>
  <si>
    <t>WAK-00206</t>
  </si>
  <si>
    <t>WAK-00204</t>
  </si>
  <si>
    <t>WAK-00281</t>
  </si>
  <si>
    <t>WAK-00208</t>
  </si>
  <si>
    <t>WAK-00289</t>
  </si>
  <si>
    <t>WAK-00275</t>
  </si>
  <si>
    <t>WAK-00167</t>
  </si>
  <si>
    <t>WAK-00182</t>
  </si>
  <si>
    <t>GUA-01084</t>
  </si>
  <si>
    <t>GUA-01125</t>
  </si>
  <si>
    <t>GUA-01056</t>
  </si>
  <si>
    <t>GUAM_MP_MINUS_ACHANG</t>
  </si>
  <si>
    <t>GUA-01053</t>
  </si>
  <si>
    <t>GUA-01080</t>
  </si>
  <si>
    <t>GUA-01093</t>
  </si>
  <si>
    <t>GUA-01134</t>
  </si>
  <si>
    <t>GUA-01062</t>
  </si>
  <si>
    <t>GUA-01098</t>
  </si>
  <si>
    <t>GUA-00955</t>
  </si>
  <si>
    <t>GUA-01141</t>
  </si>
  <si>
    <t>GUA-01128</t>
  </si>
  <si>
    <t>GUA-01086</t>
  </si>
  <si>
    <t>GUA-00954</t>
  </si>
  <si>
    <t>GUA-01008</t>
  </si>
  <si>
    <t>GUA-01003</t>
  </si>
  <si>
    <t>GUA-00963</t>
  </si>
  <si>
    <t>GUA-01115</t>
  </si>
  <si>
    <t>GUA-01082</t>
  </si>
  <si>
    <t>GUA-01121</t>
  </si>
  <si>
    <t>GUA-01077</t>
  </si>
  <si>
    <t>GUA-01113</t>
  </si>
  <si>
    <t>GUA-01122</t>
  </si>
  <si>
    <t>GUA-01079</t>
  </si>
  <si>
    <t>GUA-01066</t>
  </si>
  <si>
    <t>GUA-01111</t>
  </si>
  <si>
    <t>GUA-01109</t>
  </si>
  <si>
    <t>GUA-01107</t>
  </si>
  <si>
    <t>GUA-01103</t>
  </si>
  <si>
    <t>GUA-00959</t>
  </si>
  <si>
    <t>GUA-01005</t>
  </si>
  <si>
    <t>GUA-00973</t>
  </si>
  <si>
    <t>GUA-00948</t>
  </si>
  <si>
    <t>GUA-00958</t>
  </si>
  <si>
    <t>GUA-00981</t>
  </si>
  <si>
    <t>GUA-00964</t>
  </si>
  <si>
    <t>GUA-01009</t>
  </si>
  <si>
    <t>GUA-00988</t>
  </si>
  <si>
    <t>GUA-00944</t>
  </si>
  <si>
    <t>GUA-00971</t>
  </si>
  <si>
    <t>GUA-00992</t>
  </si>
  <si>
    <t>GUA-00949</t>
  </si>
  <si>
    <t>GUA-00945</t>
  </si>
  <si>
    <t>GUA-00970</t>
  </si>
  <si>
    <t>GUA-01023</t>
  </si>
  <si>
    <t>GUA-01028</t>
  </si>
  <si>
    <t>GUA-01012</t>
  </si>
  <si>
    <t>GUA-01022</t>
  </si>
  <si>
    <t>GUA-01031</t>
  </si>
  <si>
    <t>GUA-01013</t>
  </si>
  <si>
    <t>GUA-01083</t>
  </si>
  <si>
    <t>GUA-01026</t>
  </si>
  <si>
    <t>GUA-01011</t>
  </si>
  <si>
    <t>GUA-01010</t>
  </si>
  <si>
    <t>GUA-01105</t>
  </si>
  <si>
    <t>GUA-01117</t>
  </si>
  <si>
    <t>GUA-01123</t>
  </si>
  <si>
    <t>GUA-01074</t>
  </si>
  <si>
    <t>GUA-01081</t>
  </si>
  <si>
    <t>GUA-01143</t>
  </si>
  <si>
    <t>GUA-01090</t>
  </si>
  <si>
    <t>GUA-01138</t>
  </si>
  <si>
    <t>GUA-01038</t>
  </si>
  <si>
    <t>GUA-01039</t>
  </si>
  <si>
    <t>GUA-01047</t>
  </si>
  <si>
    <t>GUA-01046</t>
  </si>
  <si>
    <t>GUA-01094</t>
  </si>
  <si>
    <t>GUA-01037</t>
  </si>
  <si>
    <t>GUA-01043</t>
  </si>
  <si>
    <t>GUA-01087</t>
  </si>
  <si>
    <t>GUA-01073</t>
  </si>
  <si>
    <t>GUA-01140</t>
  </si>
  <si>
    <t>GUA-01063</t>
  </si>
  <si>
    <t>ROT-00210</t>
  </si>
  <si>
    <t>ROT-00237</t>
  </si>
  <si>
    <t>ROT-00207</t>
  </si>
  <si>
    <t>ROT-00273</t>
  </si>
  <si>
    <t>ROT-00208</t>
  </si>
  <si>
    <t>ROT-00234</t>
  </si>
  <si>
    <t>ROT-00206</t>
  </si>
  <si>
    <t>ROT-00256</t>
  </si>
  <si>
    <t>ROT-00272</t>
  </si>
  <si>
    <t>ROT-00254</t>
  </si>
  <si>
    <t>ROT-00253</t>
  </si>
  <si>
    <t>ROT-00238</t>
  </si>
  <si>
    <t>ROT-00248</t>
  </si>
  <si>
    <t>ROT-00255</t>
  </si>
  <si>
    <t>ROT-00279</t>
  </si>
  <si>
    <t>ROT-00251</t>
  </si>
  <si>
    <t>ROT-00240</t>
  </si>
  <si>
    <t>ROT-00260</t>
  </si>
  <si>
    <t>ROT-00233</t>
  </si>
  <si>
    <t>ROT-00235</t>
  </si>
  <si>
    <t>ROT-00224</t>
  </si>
  <si>
    <t>ROT-00232</t>
  </si>
  <si>
    <t>ROT-00220</t>
  </si>
  <si>
    <t>ROT-00209</t>
  </si>
  <si>
    <t>ROT-00229</t>
  </si>
  <si>
    <t>ROT-00249</t>
  </si>
  <si>
    <t>ROT-00215</t>
  </si>
  <si>
    <t>ROT-00216</t>
  </si>
  <si>
    <t>AGU-00200</t>
  </si>
  <si>
    <t>AGU-00144</t>
  </si>
  <si>
    <t>AGU-00133</t>
  </si>
  <si>
    <t>AGU-00130</t>
  </si>
  <si>
    <t>AGU-00202</t>
  </si>
  <si>
    <t>AGU-00120</t>
  </si>
  <si>
    <t>AGU-00127</t>
  </si>
  <si>
    <t>AGU-00142</t>
  </si>
  <si>
    <t>AGU-00134</t>
  </si>
  <si>
    <t>AGU-00138</t>
  </si>
  <si>
    <t>TIN-00197</t>
  </si>
  <si>
    <t>TIN-00225</t>
  </si>
  <si>
    <t>TIN-00256</t>
  </si>
  <si>
    <t>TIN-00227</t>
  </si>
  <si>
    <t>TIN-00213</t>
  </si>
  <si>
    <t>TIN-00194</t>
  </si>
  <si>
    <t>TIN-00200</t>
  </si>
  <si>
    <t>TIN-00262</t>
  </si>
  <si>
    <t>TIN-00261</t>
  </si>
  <si>
    <t>TIN-00182</t>
  </si>
  <si>
    <t>TIN-00259</t>
  </si>
  <si>
    <t>TIN-00187</t>
  </si>
  <si>
    <t>TIN-00241</t>
  </si>
  <si>
    <t>TIN-00258</t>
  </si>
  <si>
    <t>TIN-00233</t>
  </si>
  <si>
    <t>TIN-00181</t>
  </si>
  <si>
    <t>TIN-00257</t>
  </si>
  <si>
    <t>TIN-00186</t>
  </si>
  <si>
    <t>TIN-00217</t>
  </si>
  <si>
    <t>SAI-00600</t>
  </si>
  <si>
    <t>SAI-00509</t>
  </si>
  <si>
    <t>SAI-00598</t>
  </si>
  <si>
    <t>SAI-00545</t>
  </si>
  <si>
    <t>SAI-00604</t>
  </si>
  <si>
    <t>SAI-00601</t>
  </si>
  <si>
    <t>SAI-00491</t>
  </si>
  <si>
    <t>SAI-00548</t>
  </si>
  <si>
    <t>SAI-00493</t>
  </si>
  <si>
    <t>SAI-00527</t>
  </si>
  <si>
    <t>SAI-00611</t>
  </si>
  <si>
    <t>SAI-00474</t>
  </si>
  <si>
    <t>SAI-00436</t>
  </si>
  <si>
    <t>SAI-00607</t>
  </si>
  <si>
    <t>SAI-00457</t>
  </si>
  <si>
    <t>SAI-00535</t>
  </si>
  <si>
    <t>SAI-00608</t>
  </si>
  <si>
    <t>SAI-00589</t>
  </si>
  <si>
    <t>SAI-00531</t>
  </si>
  <si>
    <t>SAI-00549</t>
  </si>
  <si>
    <t>SAI-00579</t>
  </si>
  <si>
    <t>SAI-00586</t>
  </si>
  <si>
    <t>SAI-00490</t>
  </si>
  <si>
    <t>SAI-00460</t>
  </si>
  <si>
    <t>SAI-00564</t>
  </si>
  <si>
    <t>SAI-00507</t>
  </si>
  <si>
    <t>SAI-00459</t>
  </si>
  <si>
    <t>SAI-00441</t>
  </si>
  <si>
    <t>SAI-00483</t>
  </si>
  <si>
    <t>SAI-00526</t>
  </si>
  <si>
    <t>SAI-00498</t>
  </si>
  <si>
    <t>SAI-00537</t>
  </si>
  <si>
    <t>SAI-00418</t>
  </si>
  <si>
    <t>SAI-00594</t>
  </si>
  <si>
    <t>SAI-00466</t>
  </si>
  <si>
    <t>SAI-00480</t>
  </si>
  <si>
    <t>SAI-00585</t>
  </si>
  <si>
    <t>SAI-00583</t>
  </si>
  <si>
    <t>SAI-00559</t>
  </si>
  <si>
    <t>SAI-00575</t>
  </si>
  <si>
    <t>SAI-00430</t>
  </si>
  <si>
    <t>SAI-00568</t>
  </si>
  <si>
    <t>SAI-00529</t>
  </si>
  <si>
    <t>SAI-00596</t>
  </si>
  <si>
    <t>SAI-00516</t>
  </si>
  <si>
    <t>SAI-00597</t>
  </si>
  <si>
    <t>SAR-00125</t>
  </si>
  <si>
    <t>SAR-00137</t>
  </si>
  <si>
    <t>SAR-00140</t>
  </si>
  <si>
    <t>SAR-00124</t>
  </si>
  <si>
    <t>SAR-00122</t>
  </si>
  <si>
    <t>SAR-00133</t>
  </si>
  <si>
    <t>SAR-00129</t>
  </si>
  <si>
    <t>SAR-00142</t>
  </si>
  <si>
    <t>SAR-00111</t>
  </si>
  <si>
    <t>SAR-00149</t>
  </si>
  <si>
    <t>SAR-00126</t>
  </si>
  <si>
    <t>PAG-00278</t>
  </si>
  <si>
    <t>PAG-00338</t>
  </si>
  <si>
    <t>PAG-00305</t>
  </si>
  <si>
    <t>PAG-00349</t>
  </si>
  <si>
    <t>PAG-00281</t>
  </si>
  <si>
    <t>PAG-00322</t>
  </si>
  <si>
    <t>PAG-00310</t>
  </si>
  <si>
    <t>PAG-00397</t>
  </si>
  <si>
    <t>PAG-00359</t>
  </si>
  <si>
    <t>PAG-00396</t>
  </si>
  <si>
    <t>PAG-00280</t>
  </si>
  <si>
    <t>PAG-00313</t>
  </si>
  <si>
    <t>PAG-00326</t>
  </si>
  <si>
    <t>PAG-00315</t>
  </si>
  <si>
    <t>PAG-00339</t>
  </si>
  <si>
    <t>PAG-00252</t>
  </si>
  <si>
    <t>PAG-00270</t>
  </si>
  <si>
    <t>PAG-00409</t>
  </si>
  <si>
    <t>PAG-00357</t>
  </si>
  <si>
    <t>PAG-00329</t>
  </si>
  <si>
    <t>PAG-00301</t>
  </si>
  <si>
    <t>PAG-00319</t>
  </si>
  <si>
    <t>PAG-00342</t>
  </si>
  <si>
    <t>PAG-00385</t>
  </si>
  <si>
    <t>PAG-00277</t>
  </si>
  <si>
    <t>PAG-00379</t>
  </si>
  <si>
    <t>PAG-00250</t>
  </si>
  <si>
    <t>PAG-00389</t>
  </si>
  <si>
    <t>PAG-00249</t>
  </si>
  <si>
    <t>PAG-00332</t>
  </si>
  <si>
    <t>PAG-00295</t>
  </si>
  <si>
    <t>PAG-00246</t>
  </si>
  <si>
    <t>PAG-00352</t>
  </si>
  <si>
    <t>PAG-00360</t>
  </si>
  <si>
    <t>PAG-00291</t>
  </si>
  <si>
    <t>PAG-00404</t>
  </si>
  <si>
    <t>PAG-00383</t>
  </si>
  <si>
    <t>PAG-00361</t>
  </si>
  <si>
    <t>PAG-00369</t>
  </si>
  <si>
    <t>PAG-00366</t>
  </si>
  <si>
    <t>PAG-00405</t>
  </si>
  <si>
    <t>PAG-00406</t>
  </si>
  <si>
    <t>PAG-00363</t>
  </si>
  <si>
    <t>ASC-00193</t>
  </si>
  <si>
    <t>ASC-00196</t>
  </si>
  <si>
    <t>ASC-00191</t>
  </si>
  <si>
    <t>ASC-00202</t>
  </si>
  <si>
    <t>ASC-00187</t>
  </si>
  <si>
    <t>ASC-00145</t>
  </si>
  <si>
    <t>ASC-00169</t>
  </si>
  <si>
    <t>ASC-00158</t>
  </si>
  <si>
    <t>ASC-00182</t>
  </si>
  <si>
    <t>ASC-00161</t>
  </si>
  <si>
    <t>ASC-00150</t>
  </si>
  <si>
    <t>ASC-00153</t>
  </si>
  <si>
    <t>ASC-00139</t>
  </si>
  <si>
    <t>ASC-00195</t>
  </si>
  <si>
    <t>ASC-00176</t>
  </si>
  <si>
    <t>ASC-00207</t>
  </si>
  <si>
    <t>ASC-00173</t>
  </si>
  <si>
    <t>ASC-00177</t>
  </si>
  <si>
    <t>ASC-00206</t>
  </si>
  <si>
    <t>ASC-00170</t>
  </si>
  <si>
    <t>ASC-00179</t>
  </si>
  <si>
    <t>FDP-00116</t>
  </si>
  <si>
    <t>FDP-00146</t>
  </si>
  <si>
    <t>FDP-00132</t>
  </si>
  <si>
    <t>FDP-00126</t>
  </si>
  <si>
    <t>FDP-00134</t>
  </si>
  <si>
    <t>FDP-00135</t>
  </si>
  <si>
    <t>FDP-00130</t>
  </si>
  <si>
    <t>FDP-00115</t>
  </si>
  <si>
    <t>FDP-00144</t>
  </si>
  <si>
    <t>FDP-00152</t>
  </si>
  <si>
    <t>FDP-00119</t>
  </si>
  <si>
    <t>MAU-00186</t>
  </si>
  <si>
    <t>MAU-00294</t>
  </si>
  <si>
    <t>MAU-00281</t>
  </si>
  <si>
    <t>MAU-00282</t>
  </si>
  <si>
    <t>MAU-00218</t>
  </si>
  <si>
    <t>MAU-00284</t>
  </si>
  <si>
    <t>MAU-00334</t>
  </si>
  <si>
    <t>MAU-00285</t>
  </si>
  <si>
    <t>MAU-00279</t>
  </si>
  <si>
    <t>ALA-00101</t>
  </si>
  <si>
    <t>ALA-00129</t>
  </si>
  <si>
    <t>ALA-00104</t>
  </si>
  <si>
    <t>ALA-00142</t>
  </si>
  <si>
    <t>ALA-00116</t>
  </si>
  <si>
    <t>ALA-00096</t>
  </si>
  <si>
    <t>ALA-00112</t>
  </si>
  <si>
    <t>ALA-00139</t>
  </si>
  <si>
    <t>ALA-00111</t>
  </si>
  <si>
    <t>ALA-00130</t>
  </si>
  <si>
    <t>ALA-00140</t>
  </si>
  <si>
    <t>MAU-00297</t>
  </si>
  <si>
    <t>MAU-00340</t>
  </si>
  <si>
    <t>MAU-00278</t>
  </si>
  <si>
    <t>MAU-00193</t>
  </si>
  <si>
    <t>MAU-00230</t>
  </si>
  <si>
    <t>MAU-00199</t>
  </si>
  <si>
    <t>MAU-00202</t>
  </si>
  <si>
    <t>MAU-00226</t>
  </si>
  <si>
    <t>MAU-00217</t>
  </si>
  <si>
    <t>MAU-00188</t>
  </si>
  <si>
    <t>MAU-00215</t>
  </si>
  <si>
    <t>MAU-00341</t>
  </si>
  <si>
    <t>MAU-00293</t>
  </si>
  <si>
    <t>MAU-00198</t>
  </si>
  <si>
    <t>MAU-00292</t>
  </si>
  <si>
    <t>MAU-00216</t>
  </si>
  <si>
    <t>MAU-00192</t>
  </si>
  <si>
    <t>MAU-00299</t>
  </si>
  <si>
    <t>MAU-00225</t>
  </si>
  <si>
    <t>MAU-00204</t>
  </si>
  <si>
    <t>MAU-00298</t>
  </si>
  <si>
    <t>MAU-00190</t>
  </si>
  <si>
    <t>MAU-00212</t>
  </si>
  <si>
    <t>MAU-00289</t>
  </si>
  <si>
    <t>MAU-00339</t>
  </si>
  <si>
    <t>MAU-00208</t>
  </si>
  <si>
    <t>MAU-00195</t>
  </si>
  <si>
    <t>MAU-00187</t>
  </si>
  <si>
    <t>MAU-00203</t>
  </si>
  <si>
    <t>MAU-00335</t>
  </si>
  <si>
    <t>MAU-00185</t>
  </si>
  <si>
    <t>GUG-00152</t>
  </si>
  <si>
    <t>GUG-00132</t>
  </si>
  <si>
    <t>GUG-00157</t>
  </si>
  <si>
    <t>GUG-00147</t>
  </si>
  <si>
    <t>GUG-00127</t>
  </si>
  <si>
    <t>GUG-00112</t>
  </si>
  <si>
    <t>GUG-00137</t>
  </si>
  <si>
    <t>GUG-00154</t>
  </si>
  <si>
    <t>GUG-00122</t>
  </si>
  <si>
    <t>GUG-00130</t>
  </si>
  <si>
    <t>GUG-00140</t>
  </si>
  <si>
    <t>SAI-00542</t>
  </si>
  <si>
    <t>SAI-00433</t>
  </si>
  <si>
    <t>FFS-04062</t>
  </si>
  <si>
    <t>FFS-04043</t>
  </si>
  <si>
    <t>FFS-04079</t>
  </si>
  <si>
    <t>FFS-04009</t>
  </si>
  <si>
    <t>FFS-04020</t>
  </si>
  <si>
    <t>FFS-04091</t>
  </si>
  <si>
    <t>FFS-04012</t>
  </si>
  <si>
    <t>FFS-04051</t>
  </si>
  <si>
    <t>FFS-04067</t>
  </si>
  <si>
    <t>FFS-04018</t>
  </si>
  <si>
    <t>FFS-04064</t>
  </si>
  <si>
    <t>FFS-04073</t>
  </si>
  <si>
    <t>FFS-04093</t>
  </si>
  <si>
    <t>FFS-04008</t>
  </si>
  <si>
    <t>FFS-04087</t>
  </si>
  <si>
    <t>FFS-04016</t>
  </si>
  <si>
    <t>FFS-04054</t>
  </si>
  <si>
    <t>FFS-04047</t>
  </si>
  <si>
    <t>FFS-04040</t>
  </si>
  <si>
    <t>FFS-04014</t>
  </si>
  <si>
    <t>FFS-04048</t>
  </si>
  <si>
    <t>FFS-04098</t>
  </si>
  <si>
    <t>FFS-04069</t>
  </si>
  <si>
    <t>FFS-04084</t>
  </si>
  <si>
    <t>MID-04087</t>
  </si>
  <si>
    <t>MID-04063</t>
  </si>
  <si>
    <t>MID-04099</t>
  </si>
  <si>
    <t>MID-04010</t>
  </si>
  <si>
    <t>MID-04050</t>
  </si>
  <si>
    <t>MID-04062</t>
  </si>
  <si>
    <t>MID-04085</t>
  </si>
  <si>
    <t>MID-04009</t>
  </si>
  <si>
    <t>MID-04090</t>
  </si>
  <si>
    <t>MID-04080</t>
  </si>
  <si>
    <t>MID-04066</t>
  </si>
  <si>
    <t>MID-04023</t>
  </si>
  <si>
    <t>MID-04069</t>
  </si>
  <si>
    <t>MID-04068</t>
  </si>
  <si>
    <t>MID-04032</t>
  </si>
  <si>
    <t>MID-04048</t>
  </si>
  <si>
    <t>MID-04072</t>
  </si>
  <si>
    <t>MID-04056</t>
  </si>
  <si>
    <t>MID-04094</t>
  </si>
  <si>
    <t>MID-04092</t>
  </si>
  <si>
    <t>MID-04007</t>
  </si>
  <si>
    <t>MID-04059</t>
  </si>
  <si>
    <t>MID-04036</t>
  </si>
  <si>
    <t>MID-04096</t>
  </si>
  <si>
    <t>MID-04041</t>
  </si>
  <si>
    <t>MID-04070</t>
  </si>
  <si>
    <t>MID-04051</t>
  </si>
  <si>
    <t>LIS-04029</t>
  </si>
  <si>
    <t>LIS-04014</t>
  </si>
  <si>
    <t>LIS-04002</t>
  </si>
  <si>
    <t>LIS-04058</t>
  </si>
  <si>
    <t>LIS-04036</t>
  </si>
  <si>
    <t>LIS-04001</t>
  </si>
  <si>
    <t>LIS-04091</t>
  </si>
  <si>
    <t>LIS-04037</t>
  </si>
  <si>
    <t>LIS-04079</t>
  </si>
  <si>
    <t>LIS-04007</t>
  </si>
  <si>
    <t>LIS-04005</t>
  </si>
  <si>
    <t>LIS-04008</t>
  </si>
  <si>
    <t>LIS-04020</t>
  </si>
  <si>
    <t>LIS-04042</t>
  </si>
  <si>
    <t>LIS-04098</t>
  </si>
  <si>
    <t>LIS-04089</t>
  </si>
  <si>
    <t>LIS-04087</t>
  </si>
  <si>
    <t>LIS-04030</t>
  </si>
  <si>
    <t>LIS-04043</t>
  </si>
  <si>
    <t>LIS-04076</t>
  </si>
  <si>
    <t>LIS-04078</t>
  </si>
  <si>
    <t>LIS-04034</t>
  </si>
  <si>
    <t>LIS-04065</t>
  </si>
  <si>
    <t>LIS-04094</t>
  </si>
  <si>
    <t>LIS-04068</t>
  </si>
  <si>
    <t>LIS-04035</t>
  </si>
  <si>
    <t>LIS-04019</t>
  </si>
  <si>
    <t>LIS-04067</t>
  </si>
  <si>
    <t>MID-04071</t>
  </si>
  <si>
    <t>MID-04091</t>
  </si>
  <si>
    <t>MID-04058</t>
  </si>
  <si>
    <t>GUA-01179</t>
  </si>
  <si>
    <t>GUA-01167</t>
  </si>
  <si>
    <t>GUA-01160</t>
  </si>
  <si>
    <t>GUA-01185</t>
  </si>
  <si>
    <t>GUA-01202</t>
  </si>
  <si>
    <t>GUA-01147</t>
  </si>
  <si>
    <t>GUA-01156</t>
  </si>
  <si>
    <t>GUA-01145</t>
  </si>
  <si>
    <t>GUA-01148</t>
  </si>
  <si>
    <t>GUA-01159</t>
  </si>
  <si>
    <t>GUA-01193</t>
  </si>
  <si>
    <t>GUA-01191</t>
  </si>
  <si>
    <t>GUA-01197</t>
  </si>
  <si>
    <t>GUA-01166</t>
  </si>
  <si>
    <t>GUA-01203</t>
  </si>
  <si>
    <t>GUA-01151</t>
  </si>
  <si>
    <t>GUA-01146</t>
  </si>
  <si>
    <t>GUA-01183</t>
  </si>
  <si>
    <t>GUA-01182</t>
  </si>
  <si>
    <t>GUA-01171</t>
  </si>
  <si>
    <t>GUA-01301</t>
  </si>
  <si>
    <t>GUA-01302</t>
  </si>
  <si>
    <t>GUA-01303</t>
  </si>
  <si>
    <t>GUA-01304</t>
  </si>
  <si>
    <t>GUA-01305</t>
  </si>
  <si>
    <t>GUA-01306</t>
  </si>
  <si>
    <t>GUA-01307</t>
  </si>
  <si>
    <t>GUA-01308</t>
  </si>
  <si>
    <t>GUA-01309</t>
  </si>
  <si>
    <t>GUA-01310</t>
  </si>
  <si>
    <t>GUA-01311</t>
  </si>
  <si>
    <t>GUA-01312</t>
  </si>
  <si>
    <t>MOL-01639</t>
  </si>
  <si>
    <t>MOL_NW</t>
  </si>
  <si>
    <t>MOL-01607</t>
  </si>
  <si>
    <t>MOL-01546</t>
  </si>
  <si>
    <t>MOL-01605</t>
  </si>
  <si>
    <t>MOL-01559</t>
  </si>
  <si>
    <t>MOL-01635</t>
  </si>
  <si>
    <t>MOL-01636</t>
  </si>
  <si>
    <t>MOL-01543</t>
  </si>
  <si>
    <t>MOL-01589</t>
  </si>
  <si>
    <t>MOL-01567</t>
  </si>
  <si>
    <t>MOL-01643</t>
  </si>
  <si>
    <t>MOL-01655</t>
  </si>
  <si>
    <t>MOL-01562</t>
  </si>
  <si>
    <t>MOL-01573</t>
  </si>
  <si>
    <t>MOL-01599</t>
  </si>
  <si>
    <t>MOL-01547</t>
  </si>
  <si>
    <t>HAW-01961</t>
  </si>
  <si>
    <t>HAW-01874</t>
  </si>
  <si>
    <t>HAW-01978</t>
  </si>
  <si>
    <t>HAW-01811</t>
  </si>
  <si>
    <t>HAW-02405</t>
  </si>
  <si>
    <t>HAW-02416</t>
  </si>
  <si>
    <t>HAW-01987</t>
  </si>
  <si>
    <t>HAW-02439</t>
  </si>
  <si>
    <t>HAW-01779</t>
  </si>
  <si>
    <t>HAW-01799</t>
  </si>
  <si>
    <t>HAW-02318</t>
  </si>
  <si>
    <t>HAW-02185</t>
  </si>
  <si>
    <t>HAW-02399</t>
  </si>
  <si>
    <t>HAW-01833</t>
  </si>
  <si>
    <t>HAW-01916</t>
  </si>
  <si>
    <t>HAW-02306</t>
  </si>
  <si>
    <t>HAW-01843</t>
  </si>
  <si>
    <t>HAW-01901</t>
  </si>
  <si>
    <t>HAW-01999</t>
  </si>
  <si>
    <t>HAW-02348</t>
  </si>
  <si>
    <t>HAW-01825</t>
  </si>
  <si>
    <t>HAW-02259</t>
  </si>
  <si>
    <t>HAW-02146</t>
  </si>
  <si>
    <t>HAW-02220</t>
  </si>
  <si>
    <t>HAW-01927</t>
  </si>
  <si>
    <t>HAW-02280</t>
  </si>
  <si>
    <t>HAW-02366</t>
  </si>
  <si>
    <t>HAW-02110</t>
  </si>
  <si>
    <t>HAW-01994</t>
  </si>
  <si>
    <t>HAW-02202</t>
  </si>
  <si>
    <t>HAW-02165</t>
  </si>
  <si>
    <t>HAW-01957</t>
  </si>
  <si>
    <t>HAW-02075</t>
  </si>
  <si>
    <t>HAW-01807</t>
  </si>
  <si>
    <t>HAW-02281</t>
  </si>
  <si>
    <t>HAW-02151</t>
  </si>
  <si>
    <t>HAW-02389</t>
  </si>
  <si>
    <t>HAW-02248</t>
  </si>
  <si>
    <t>HAW-02413</t>
  </si>
  <si>
    <t>HAW-02233</t>
  </si>
  <si>
    <t>HAW-01798</t>
  </si>
  <si>
    <t>HAW-02263</t>
  </si>
  <si>
    <t>HAW-02449</t>
  </si>
  <si>
    <t>HAW-02197</t>
  </si>
  <si>
    <t>HAW-02090</t>
  </si>
  <si>
    <t>HAW-02386</t>
  </si>
  <si>
    <t>HAW-01988</t>
  </si>
  <si>
    <t>HAW-01824</t>
  </si>
  <si>
    <t>HAW-02408</t>
  </si>
  <si>
    <t>HAW-02421</t>
  </si>
  <si>
    <t>HAW-02278</t>
  </si>
  <si>
    <t>HAW-02390</t>
  </si>
  <si>
    <t>HAW-02457</t>
  </si>
  <si>
    <t>HAW-02467</t>
  </si>
  <si>
    <t>HAW-01995</t>
  </si>
  <si>
    <t>HAW-01887</t>
  </si>
  <si>
    <t>HAW-02466</t>
  </si>
  <si>
    <t>HAW-02149</t>
  </si>
  <si>
    <t>HAW-02455</t>
  </si>
  <si>
    <t>HAW-02452</t>
  </si>
  <si>
    <t>HAW-02275</t>
  </si>
  <si>
    <t>HAW-02458</t>
  </si>
  <si>
    <t>HAW-02454</t>
  </si>
  <si>
    <t>HAW-01851</t>
  </si>
  <si>
    <t>HAW-02465</t>
  </si>
  <si>
    <t>HAW-02468</t>
  </si>
  <si>
    <t>HAW-02290</t>
  </si>
  <si>
    <t>HAW-01785</t>
  </si>
  <si>
    <t>HAW-01960</t>
  </si>
  <si>
    <t>HAW-02315</t>
  </si>
  <si>
    <t>HAW-02221</t>
  </si>
  <si>
    <t>HAW-02246</t>
  </si>
  <si>
    <t>HAW-02257</t>
  </si>
  <si>
    <t>HAW-01943</t>
  </si>
  <si>
    <t>HAW-02266</t>
  </si>
  <si>
    <t>HAW-01773</t>
  </si>
  <si>
    <t>HAW-02034</t>
  </si>
  <si>
    <t>HAW-01805</t>
  </si>
  <si>
    <t>HAW-02103</t>
  </si>
  <si>
    <t>HAW-01823</t>
  </si>
  <si>
    <t>HAW-02005</t>
  </si>
  <si>
    <t>LAN-01320</t>
  </si>
  <si>
    <t>LAN-01419</t>
  </si>
  <si>
    <t>LAN-01383</t>
  </si>
  <si>
    <t>LAN-01423</t>
  </si>
  <si>
    <t>LAN-01386</t>
  </si>
  <si>
    <t>LAN-01382</t>
  </si>
  <si>
    <t>LAN-01418</t>
  </si>
  <si>
    <t>LAN-01368</t>
  </si>
  <si>
    <t>LAN-01427</t>
  </si>
  <si>
    <t>LAN-01330</t>
  </si>
  <si>
    <t>LAN-01393</t>
  </si>
  <si>
    <t>LAN-01365</t>
  </si>
  <si>
    <t>LAN-01349</t>
  </si>
  <si>
    <t>LAN-01338</t>
  </si>
  <si>
    <t>LAN-01327</t>
  </si>
  <si>
    <t>MOL-01602</t>
  </si>
  <si>
    <t>MOL-01626</t>
  </si>
  <si>
    <t>MOL-01570</t>
  </si>
  <si>
    <t>MOL-01612</t>
  </si>
  <si>
    <t>MOL-01609</t>
  </si>
  <si>
    <t>MOL-01527</t>
  </si>
  <si>
    <t>MOL-01596</t>
  </si>
  <si>
    <t>MOL-01630</t>
  </si>
  <si>
    <t>MOL-01584</t>
  </si>
  <si>
    <t>MOL-01621</t>
  </si>
  <si>
    <t>MOL-01526</t>
  </si>
  <si>
    <t>MOL-01652</t>
  </si>
  <si>
    <t>MOL-01627</t>
  </si>
  <si>
    <t>MOL-01617</t>
  </si>
  <si>
    <t>MOL-01629</t>
  </si>
  <si>
    <t>MOL-01622</t>
  </si>
  <si>
    <t>MOL-01556</t>
  </si>
  <si>
    <t>MOL-01610</t>
  </si>
  <si>
    <t>OAH-02114</t>
  </si>
  <si>
    <t>OAH-02032</t>
  </si>
  <si>
    <t>OAH-02083</t>
  </si>
  <si>
    <t>OAH-02046</t>
  </si>
  <si>
    <t>OAH-02023</t>
  </si>
  <si>
    <t>OAH-02059</t>
  </si>
  <si>
    <t>OAH-02058</t>
  </si>
  <si>
    <t>OAH-02036</t>
  </si>
  <si>
    <t>OAH-02017</t>
  </si>
  <si>
    <t>OAH-02082</t>
  </si>
  <si>
    <t>OAH-02113</t>
  </si>
  <si>
    <t>OAH-02092</t>
  </si>
  <si>
    <t>OAH-02111</t>
  </si>
  <si>
    <t>OAH-02034</t>
  </si>
  <si>
    <t>OAH-02086</t>
  </si>
  <si>
    <t>OAH-02055</t>
  </si>
  <si>
    <t>OAH-02060</t>
  </si>
  <si>
    <t>OAH-02043</t>
  </si>
  <si>
    <t>OAH-02016</t>
  </si>
  <si>
    <t>KAU-01508</t>
  </si>
  <si>
    <t>KAU-01515</t>
  </si>
  <si>
    <t>KAU-01386</t>
  </si>
  <si>
    <t>KAU-01450</t>
  </si>
  <si>
    <t>KAU-01439</t>
  </si>
  <si>
    <t>KAU-01468</t>
  </si>
  <si>
    <t>KAU-01499</t>
  </si>
  <si>
    <t>KAU-01447</t>
  </si>
  <si>
    <t>KAU-01453</t>
  </si>
  <si>
    <t>KAU-01389</t>
  </si>
  <si>
    <t>KAU-01488</t>
  </si>
  <si>
    <t>KAU-01410</t>
  </si>
  <si>
    <t>KAU-01507</t>
  </si>
  <si>
    <t>KAU-01431</t>
  </si>
  <si>
    <t>KAU-01433</t>
  </si>
  <si>
    <t>KAU-01378</t>
  </si>
  <si>
    <t>KAU-01489</t>
  </si>
  <si>
    <t>KAU-01434</t>
  </si>
  <si>
    <t>KAU-01452</t>
  </si>
  <si>
    <t>KAU-01519</t>
  </si>
  <si>
    <t>NII-01357</t>
  </si>
  <si>
    <t>NII-01309</t>
  </si>
  <si>
    <t>NII-01386</t>
  </si>
  <si>
    <t>NII-01385</t>
  </si>
  <si>
    <t>NII-01429</t>
  </si>
  <si>
    <t>NII-01418</t>
  </si>
  <si>
    <t>NII-01332</t>
  </si>
  <si>
    <t>NII-01338</t>
  </si>
  <si>
    <t>NII-01305</t>
  </si>
  <si>
    <t>NII-01431</t>
  </si>
  <si>
    <t>NII-01365</t>
  </si>
  <si>
    <t>NII-01367</t>
  </si>
  <si>
    <t>NII-01349</t>
  </si>
  <si>
    <t>NII-01356</t>
  </si>
  <si>
    <t>NII-01312</t>
  </si>
  <si>
    <t>NII-01316</t>
  </si>
  <si>
    <t>NII-01315</t>
  </si>
  <si>
    <t>NII-01320</t>
  </si>
  <si>
    <t>NII-01375</t>
  </si>
  <si>
    <t>NII-01371</t>
  </si>
  <si>
    <t>NII-01420</t>
  </si>
  <si>
    <t>NII-01354</t>
  </si>
  <si>
    <t>NII-01372</t>
  </si>
  <si>
    <t>NII-01346</t>
  </si>
  <si>
    <t>NII-01380</t>
  </si>
  <si>
    <t>NII-01412</t>
  </si>
  <si>
    <t>NII-01428</t>
  </si>
  <si>
    <t>NII-01362</t>
  </si>
  <si>
    <t>NII-01323</t>
  </si>
  <si>
    <t>NII-01364</t>
  </si>
  <si>
    <t>NII-01344</t>
  </si>
  <si>
    <t>NII-01345</t>
  </si>
  <si>
    <t>NII-01382</t>
  </si>
  <si>
    <t>NII-01325</t>
  </si>
  <si>
    <t>NII-01432</t>
  </si>
  <si>
    <t>NII-01306</t>
  </si>
  <si>
    <t>NII-01339</t>
  </si>
  <si>
    <t>NII-01350</t>
  </si>
  <si>
    <t>NII-01322</t>
  </si>
  <si>
    <t>NII-01378</t>
  </si>
  <si>
    <t>NII-01327</t>
  </si>
  <si>
    <t>NII-01352</t>
  </si>
  <si>
    <t>NII-01361</t>
  </si>
  <si>
    <t>NII-01342</t>
  </si>
  <si>
    <t>NII-01390</t>
  </si>
  <si>
    <t>NII-01377</t>
  </si>
  <si>
    <t>NII-01335</t>
  </si>
  <si>
    <t>NII-01401</t>
  </si>
  <si>
    <t>NII-01408</t>
  </si>
  <si>
    <t>MOL-01532</t>
  </si>
  <si>
    <t>MOL-01561</t>
  </si>
  <si>
    <t>MOL-01597</t>
  </si>
  <si>
    <t>MOL-01586</t>
  </si>
  <si>
    <t>MOL-01574</t>
  </si>
  <si>
    <t>MOL-01531</t>
  </si>
  <si>
    <t>MOL-01540</t>
  </si>
  <si>
    <t>MOL-01528</t>
  </si>
  <si>
    <t>MOL-01566</t>
  </si>
  <si>
    <t>MOL-01521</t>
  </si>
  <si>
    <t>MOL-01585</t>
  </si>
  <si>
    <t>MOL-01590</t>
  </si>
  <si>
    <t>MOL-01548</t>
  </si>
  <si>
    <t>MOL-01536</t>
  </si>
  <si>
    <t>MAI-01732</t>
  </si>
  <si>
    <t>MAI-01689</t>
  </si>
  <si>
    <t>MAI-01760</t>
  </si>
  <si>
    <t>MAI-01625</t>
  </si>
  <si>
    <t>MAI-01699</t>
  </si>
  <si>
    <t>MAI-01646</t>
  </si>
  <si>
    <t>MAI-01610</t>
  </si>
  <si>
    <t>MAI-01671</t>
  </si>
  <si>
    <t>MAI-01680</t>
  </si>
  <si>
    <t>MAI-01644</t>
  </si>
  <si>
    <t>MAI-01663</t>
  </si>
  <si>
    <t>MAI-01661</t>
  </si>
  <si>
    <t>MAI-01653</t>
  </si>
  <si>
    <t>MAI-01638</t>
  </si>
  <si>
    <t>MAI-01631</t>
  </si>
  <si>
    <t>MAI-01697</t>
  </si>
  <si>
    <t>MAI-01759</t>
  </si>
  <si>
    <t>MAI-01645</t>
  </si>
  <si>
    <t>MAI-01770</t>
  </si>
  <si>
    <t>MAI-01771</t>
  </si>
  <si>
    <t>MAI-01780</t>
  </si>
  <si>
    <t>MAI-01772</t>
  </si>
  <si>
    <t>MAI-01778</t>
  </si>
  <si>
    <t>MAI-01785</t>
  </si>
  <si>
    <t>MAI-01768</t>
  </si>
  <si>
    <t>MAI-01796</t>
  </si>
  <si>
    <t>MAI-01784</t>
  </si>
  <si>
    <t>MAI-01798</t>
  </si>
  <si>
    <t>MAI-01774</t>
  </si>
  <si>
    <t>MAI-01794</t>
  </si>
  <si>
    <t>HAW-01810</t>
  </si>
  <si>
    <t>HAW-02032</t>
  </si>
  <si>
    <t>HAW-02022</t>
  </si>
  <si>
    <t>HAW-02112</t>
  </si>
  <si>
    <t>HAW-01899</t>
  </si>
  <si>
    <t>HAW-02158</t>
  </si>
  <si>
    <t>HAW-01985</t>
  </si>
  <si>
    <t>HAW-02003</t>
  </si>
  <si>
    <t>HAW-02183</t>
  </si>
  <si>
    <t>HAW-02122</t>
  </si>
  <si>
    <t>HAW-02063</t>
  </si>
  <si>
    <t>HAW-02123</t>
  </si>
  <si>
    <t>HAW-02159</t>
  </si>
  <si>
    <t>HAW-02011</t>
  </si>
  <si>
    <t>HAW-01802</t>
  </si>
  <si>
    <t>HAW-01860</t>
  </si>
  <si>
    <t>OAH-02203</t>
  </si>
  <si>
    <t>OAH-02204</t>
  </si>
  <si>
    <t>OAH-02188</t>
  </si>
  <si>
    <t>OAH-02186</t>
  </si>
  <si>
    <t>OAH-02184</t>
  </si>
  <si>
    <t>OAH-02183</t>
  </si>
  <si>
    <t>OAH-02150</t>
  </si>
  <si>
    <t>OAH-02149</t>
  </si>
  <si>
    <t>OAH-02172</t>
  </si>
  <si>
    <t>OAH-02116</t>
  </si>
  <si>
    <t>OAH-02117</t>
  </si>
  <si>
    <t>OAH-02140</t>
  </si>
  <si>
    <t>OAH-02138</t>
  </si>
  <si>
    <t>OAH-02144</t>
  </si>
  <si>
    <t>OAH-02122</t>
  </si>
  <si>
    <t>OAH-02121</t>
  </si>
  <si>
    <t>JOH-00499</t>
  </si>
  <si>
    <t>JOH-00517</t>
  </si>
  <si>
    <t>JOH-00520</t>
  </si>
  <si>
    <t>JOH-00495</t>
  </si>
  <si>
    <t>JOH-00498</t>
  </si>
  <si>
    <t>JOH-00516</t>
  </si>
  <si>
    <t>JOH-00519</t>
  </si>
  <si>
    <t>JOH-00581</t>
  </si>
  <si>
    <t>JOH-00496</t>
  </si>
  <si>
    <t>JOH-00494</t>
  </si>
  <si>
    <t>JOH-00579</t>
  </si>
  <si>
    <t>JOH-00525</t>
  </si>
  <si>
    <t>JOH-00594</t>
  </si>
  <si>
    <t>JOH-00561</t>
  </si>
  <si>
    <t>JOH-00478</t>
  </si>
  <si>
    <t>JOH-00483</t>
  </si>
  <si>
    <t>JOH-00570</t>
  </si>
  <si>
    <t>JOH-00500</t>
  </si>
  <si>
    <t>JOH-00564</t>
  </si>
  <si>
    <t>JOH-00575</t>
  </si>
  <si>
    <t>JOH-00567</t>
  </si>
  <si>
    <t>JOH-00563</t>
  </si>
  <si>
    <t>JOH-00572</t>
  </si>
  <si>
    <t>JOH-00484</t>
  </si>
  <si>
    <t>HOW-00443</t>
  </si>
  <si>
    <t>HOW-00457</t>
  </si>
  <si>
    <t>HOW-00466</t>
  </si>
  <si>
    <t>HOW-00461</t>
  </si>
  <si>
    <t>HOW-00465</t>
  </si>
  <si>
    <t>HOW-00486</t>
  </si>
  <si>
    <t>HOW-00451</t>
  </si>
  <si>
    <t>HOW-00474</t>
  </si>
  <si>
    <t>HOW-00494</t>
  </si>
  <si>
    <t>HOW-00440</t>
  </si>
  <si>
    <t>HOW-00448</t>
  </si>
  <si>
    <t>HOW-00464</t>
  </si>
  <si>
    <t>HOW-00437</t>
  </si>
  <si>
    <t>HOW-00447</t>
  </si>
  <si>
    <t>HOW-00463</t>
  </si>
  <si>
    <t>HOW-00458</t>
  </si>
  <si>
    <t>HOW-00497</t>
  </si>
  <si>
    <t>HOW-00489</t>
  </si>
  <si>
    <t>HOW-00467</t>
  </si>
  <si>
    <t>HOW-00433</t>
  </si>
  <si>
    <t>HOW-00452</t>
  </si>
  <si>
    <t>HOW-00438</t>
  </si>
  <si>
    <t>HOW-00480</t>
  </si>
  <si>
    <t>HOW-00469</t>
  </si>
  <si>
    <t>HOW-00506</t>
  </si>
  <si>
    <t>HOW-00453</t>
  </si>
  <si>
    <t>HOW-00455</t>
  </si>
  <si>
    <t>HOW-00532</t>
  </si>
  <si>
    <t>HOW-00493</t>
  </si>
  <si>
    <t>HOW-00500</t>
  </si>
  <si>
    <t>HOW-00473</t>
  </si>
  <si>
    <t>HOW-00490</t>
  </si>
  <si>
    <t>HOW-00431</t>
  </si>
  <si>
    <t>HOW-00449</t>
  </si>
  <si>
    <t>HOW-00477</t>
  </si>
  <si>
    <t>BAK-00260</t>
  </si>
  <si>
    <t>BAK-00307</t>
  </si>
  <si>
    <t>BAK-00336</t>
  </si>
  <si>
    <t>BAK-00331</t>
  </si>
  <si>
    <t>BAK-00335</t>
  </si>
  <si>
    <t>BAK-00287</t>
  </si>
  <si>
    <t>BAK-00247</t>
  </si>
  <si>
    <t>BAK-00273</t>
  </si>
  <si>
    <t>BAK-00333</t>
  </si>
  <si>
    <t>BAK-00350</t>
  </si>
  <si>
    <t>BAK-00254</t>
  </si>
  <si>
    <t>BAK-00308</t>
  </si>
  <si>
    <t>BAK-00337</t>
  </si>
  <si>
    <t>BAK-00327</t>
  </si>
  <si>
    <t>BAK-00261</t>
  </si>
  <si>
    <t>BAK-00302</t>
  </si>
  <si>
    <t>BAK-00328</t>
  </si>
  <si>
    <t>BAK-00357</t>
  </si>
  <si>
    <t>BAK-00313</t>
  </si>
  <si>
    <t>BAK-00243</t>
  </si>
  <si>
    <t>BAK-00297</t>
  </si>
  <si>
    <t>BAK-00329</t>
  </si>
  <si>
    <t>BAK-00298</t>
  </si>
  <si>
    <t>BAK-00257</t>
  </si>
  <si>
    <t>BAK-00360</t>
  </si>
  <si>
    <t>BAK-00284</t>
  </si>
  <si>
    <t>BAK-00295</t>
  </si>
  <si>
    <t>BAK-00293</t>
  </si>
  <si>
    <t>BAK-00266</t>
  </si>
  <si>
    <t>BAK-00280</t>
  </si>
  <si>
    <t>BAK-00320</t>
  </si>
  <si>
    <t>BAK-00282</t>
  </si>
  <si>
    <t>BAK-00258</t>
  </si>
  <si>
    <t>BAK-00248</t>
  </si>
  <si>
    <t>BAK-00317</t>
  </si>
  <si>
    <t>BAK-00253</t>
  </si>
  <si>
    <t>SWA-00418</t>
  </si>
  <si>
    <t>SWA-00499</t>
  </si>
  <si>
    <t>SWA-00455</t>
  </si>
  <si>
    <t>SWA-00485</t>
  </si>
  <si>
    <t>SWA-00446</t>
  </si>
  <si>
    <t>SWA-00439</t>
  </si>
  <si>
    <t>SWA-00449</t>
  </si>
  <si>
    <t>SWA-00474</t>
  </si>
  <si>
    <t>SWA-00406</t>
  </si>
  <si>
    <t>SWA-00429</t>
  </si>
  <si>
    <t>SWA-00483</t>
  </si>
  <si>
    <t>TUT-01138</t>
  </si>
  <si>
    <t>TUT-01172</t>
  </si>
  <si>
    <t>TUT-01324</t>
  </si>
  <si>
    <t>TUT-01157</t>
  </si>
  <si>
    <t>TUT-01171</t>
  </si>
  <si>
    <t>TUT-01031</t>
  </si>
  <si>
    <t>TUT-01189</t>
  </si>
  <si>
    <t>TUT-01032</t>
  </si>
  <si>
    <t>TUT-01300</t>
  </si>
  <si>
    <t>TUT-01261</t>
  </si>
  <si>
    <t>SWA-00427</t>
  </si>
  <si>
    <t>SWA-00482</t>
  </si>
  <si>
    <t>SWA-00412</t>
  </si>
  <si>
    <t>SWA-00443</t>
  </si>
  <si>
    <t>SWA-00489</t>
  </si>
  <si>
    <t>SWA-00461</t>
  </si>
  <si>
    <t>SWA-00437</t>
  </si>
  <si>
    <t>SWA-00445</t>
  </si>
  <si>
    <t>SWA-00481</t>
  </si>
  <si>
    <t>SWA-00407</t>
  </si>
  <si>
    <t>SWA-00422</t>
  </si>
  <si>
    <t>SWA-00416</t>
  </si>
  <si>
    <t>SWA-00440</t>
  </si>
  <si>
    <t>SWA-00675</t>
  </si>
  <si>
    <t>SWA-00444</t>
  </si>
  <si>
    <t>SWA-00414</t>
  </si>
  <si>
    <t>SWA-00415</t>
  </si>
  <si>
    <t>SWA-00467</t>
  </si>
  <si>
    <t>SWA-00493</t>
  </si>
  <si>
    <t>SWA-00470</t>
  </si>
  <si>
    <t>SWA-00450</t>
  </si>
  <si>
    <t>TUT-01127</t>
  </si>
  <si>
    <t>TUT-01396</t>
  </si>
  <si>
    <t>TUT-01018</t>
  </si>
  <si>
    <t>TUT-01223</t>
  </si>
  <si>
    <t>TUT-01055</t>
  </si>
  <si>
    <t>TUT-01194</t>
  </si>
  <si>
    <t>TUT-01099</t>
  </si>
  <si>
    <t>TUT-01081</t>
  </si>
  <si>
    <t>TUT-01153</t>
  </si>
  <si>
    <t>TUT-01010</t>
  </si>
  <si>
    <t>TUT-01064</t>
  </si>
  <si>
    <t>TUT-01117</t>
  </si>
  <si>
    <t>TUT-01046</t>
  </si>
  <si>
    <t>TUT-01154</t>
  </si>
  <si>
    <t>TUT-01028</t>
  </si>
  <si>
    <t>TUT-01368</t>
  </si>
  <si>
    <t>TUT-01345</t>
  </si>
  <si>
    <t>TUT-01131</t>
  </si>
  <si>
    <t>TUT-01147</t>
  </si>
  <si>
    <t>TUT-01349</t>
  </si>
  <si>
    <t>TUT-01337</t>
  </si>
  <si>
    <t>TUT-01005</t>
  </si>
  <si>
    <t>TUT-01227</t>
  </si>
  <si>
    <t>TUT-01226</t>
  </si>
  <si>
    <t>TUT-01196</t>
  </si>
  <si>
    <t>TUT-01198</t>
  </si>
  <si>
    <t>TUT-01025</t>
  </si>
  <si>
    <t>TUT-01062</t>
  </si>
  <si>
    <t>TUT-01096</t>
  </si>
  <si>
    <t>TUT-01043</t>
  </si>
  <si>
    <t>TUT-01257</t>
  </si>
  <si>
    <t>TUT-01149</t>
  </si>
  <si>
    <t>TUT-01044</t>
  </si>
  <si>
    <t>TUT-01098</t>
  </si>
  <si>
    <t>TUT-01114</t>
  </si>
  <si>
    <t>TUT-01057</t>
  </si>
  <si>
    <t>TUT-01023</t>
  </si>
  <si>
    <t>TUT-01040</t>
  </si>
  <si>
    <t>TUT-01211</t>
  </si>
  <si>
    <t>TUT-01212</t>
  </si>
  <si>
    <t>TUT-01240</t>
  </si>
  <si>
    <t>TUT-01075</t>
  </si>
  <si>
    <t>TUT-01420</t>
  </si>
  <si>
    <t>TUT-01296</t>
  </si>
  <si>
    <t>TUT-01269</t>
  </si>
  <si>
    <t>TUT-01095</t>
  </si>
  <si>
    <t>TUT-01282</t>
  </si>
  <si>
    <t>TUT-01184</t>
  </si>
  <si>
    <t>TUT-01047</t>
  </si>
  <si>
    <t>TUT-01169</t>
  </si>
  <si>
    <t>TUT-01069</t>
  </si>
  <si>
    <t>TUT-01094</t>
  </si>
  <si>
    <t>TUT-01362</t>
  </si>
  <si>
    <t>TUT-01009</t>
  </si>
  <si>
    <t>TUT-01100</t>
  </si>
  <si>
    <t>TUT-01065</t>
  </si>
  <si>
    <t>TUT-01152</t>
  </si>
  <si>
    <t>TUT-01112</t>
  </si>
  <si>
    <t>TUT-01077</t>
  </si>
  <si>
    <t>TUT-01356</t>
  </si>
  <si>
    <t>TUT-01228</t>
  </si>
  <si>
    <t>TUT-01024</t>
  </si>
  <si>
    <t>TUT-01133</t>
  </si>
  <si>
    <t>TUT-01199</t>
  </si>
  <si>
    <t>TUT-01060</t>
  </si>
  <si>
    <t>TUT-01182</t>
  </si>
  <si>
    <t>TUT-01115</t>
  </si>
  <si>
    <t>TUT-01079</t>
  </si>
  <si>
    <t>TUT-01214</t>
  </si>
  <si>
    <t>TUT-01006</t>
  </si>
  <si>
    <t>TUT-01026</t>
  </si>
  <si>
    <t>TUT-01187</t>
  </si>
  <si>
    <t>TUT-01355</t>
  </si>
  <si>
    <t>TUT-01050</t>
  </si>
  <si>
    <t>TUT-01102</t>
  </si>
  <si>
    <t>TUT-01176</t>
  </si>
  <si>
    <t>TUT-01162</t>
  </si>
  <si>
    <t>TUT-01250</t>
  </si>
  <si>
    <t>TUT-01327</t>
  </si>
  <si>
    <t>TUT-01145</t>
  </si>
  <si>
    <t>TUT-01091</t>
  </si>
  <si>
    <t>TUT-01293</t>
  </si>
  <si>
    <t>TUT-01316</t>
  </si>
  <si>
    <t>TUT-01379</t>
  </si>
  <si>
    <t>TUT-01110</t>
  </si>
  <si>
    <t>TUT-01287</t>
  </si>
  <si>
    <t>TUT-01382</t>
  </si>
  <si>
    <t>TUT-01139</t>
  </si>
  <si>
    <t>TUT-01208</t>
  </si>
  <si>
    <t>TUT-01188</t>
  </si>
  <si>
    <t>TUT-01103</t>
  </si>
  <si>
    <t>TUT-01273</t>
  </si>
  <si>
    <t>TUT-01205</t>
  </si>
  <si>
    <t>TUT-01067</t>
  </si>
  <si>
    <t>TUT-01418</t>
  </si>
  <si>
    <t>TUT-01246</t>
  </si>
  <si>
    <t>TUT-01037</t>
  </si>
  <si>
    <t>TUT-01003</t>
  </si>
  <si>
    <t>TUT-01204</t>
  </si>
  <si>
    <t>TUT-01435</t>
  </si>
  <si>
    <t>TUT-01126</t>
  </si>
  <si>
    <t>TUT-01370</t>
  </si>
  <si>
    <t>TUT-01371</t>
  </si>
  <si>
    <t>TUT-01328</t>
  </si>
  <si>
    <t>TUT-01239</t>
  </si>
  <si>
    <t>TUT-01195</t>
  </si>
  <si>
    <t>TUT-01309</t>
  </si>
  <si>
    <t>TUT-01001</t>
  </si>
  <si>
    <t>TUT-01144</t>
  </si>
  <si>
    <t>TUT-01266</t>
  </si>
  <si>
    <t>OFU-00547</t>
  </si>
  <si>
    <t>OFU-00554</t>
  </si>
  <si>
    <t>OFU-00532</t>
  </si>
  <si>
    <t>OFU-00596</t>
  </si>
  <si>
    <t>OFU-00568</t>
  </si>
  <si>
    <t>OFU-00591</t>
  </si>
  <si>
    <t>OFU-00625</t>
  </si>
  <si>
    <t>OFU-00540</t>
  </si>
  <si>
    <t>OFU-00594</t>
  </si>
  <si>
    <t>OFU-00588</t>
  </si>
  <si>
    <t>OFU-00572</t>
  </si>
  <si>
    <t>OFU-00577</t>
  </si>
  <si>
    <t>OFU-00525</t>
  </si>
  <si>
    <t>OFU-00556</t>
  </si>
  <si>
    <t>OFU-00603</t>
  </si>
  <si>
    <t>OFU-00564</t>
  </si>
  <si>
    <t>OFU-00610</t>
  </si>
  <si>
    <t>TAU-00524</t>
  </si>
  <si>
    <t>TAU-00562</t>
  </si>
  <si>
    <t>TAU-00519</t>
  </si>
  <si>
    <t>TAU-00451</t>
  </si>
  <si>
    <t>TAU-00455</t>
  </si>
  <si>
    <t>TAU-00513</t>
  </si>
  <si>
    <t>TAU-00473</t>
  </si>
  <si>
    <t>TAU-00474</t>
  </si>
  <si>
    <t>TAU-00509</t>
  </si>
  <si>
    <t>ROS-00390</t>
  </si>
  <si>
    <t>ROS-00400</t>
  </si>
  <si>
    <t>ROS-00489</t>
  </si>
  <si>
    <t>ROS-00441</t>
  </si>
  <si>
    <t>ROS-00419</t>
  </si>
  <si>
    <t>ROS-00480</t>
  </si>
  <si>
    <t>ROS-00486</t>
  </si>
  <si>
    <t>ROS-00478</t>
  </si>
  <si>
    <t>ROS-00428</t>
  </si>
  <si>
    <t>ROS-00411</t>
  </si>
  <si>
    <t>ROS-00394</t>
  </si>
  <si>
    <t>ROS-00404</t>
  </si>
  <si>
    <t>ROS-00393</t>
  </si>
  <si>
    <t>ROS-00502</t>
  </si>
  <si>
    <t>ROS-00475</t>
  </si>
  <si>
    <t>ROS-00495</t>
  </si>
  <si>
    <t>ROS-00439</t>
  </si>
  <si>
    <t>ROS-00395</t>
  </si>
  <si>
    <t>ROS-00504</t>
  </si>
  <si>
    <t>ROS-00430</t>
  </si>
  <si>
    <t>ROS-00490</t>
  </si>
  <si>
    <t>ROS-00501</t>
  </si>
  <si>
    <t>ROS-00397</t>
  </si>
  <si>
    <t>ROS-00447</t>
  </si>
  <si>
    <t>ROS-00385</t>
  </si>
  <si>
    <t>ROS-00440</t>
  </si>
  <si>
    <t>ROS-00380</t>
  </si>
  <si>
    <t>ROS-00461</t>
  </si>
  <si>
    <t>ROS-00422</t>
  </si>
  <si>
    <t>ROS-00434</t>
  </si>
  <si>
    <t>ROS-00494</t>
  </si>
  <si>
    <t>ROS-00425</t>
  </si>
  <si>
    <t>ROS-00420</t>
  </si>
  <si>
    <t>ROS-00503</t>
  </si>
  <si>
    <t>ROS-00471</t>
  </si>
  <si>
    <t>ROS-00437</t>
  </si>
  <si>
    <t>ROS-00409</t>
  </si>
  <si>
    <t>TAU-00526</t>
  </si>
  <si>
    <t>TAU-00476</t>
  </si>
  <si>
    <t>TAU-00486</t>
  </si>
  <si>
    <t>TAU-00454</t>
  </si>
  <si>
    <t>TAU-00456</t>
  </si>
  <si>
    <t>TAU-00463</t>
  </si>
  <si>
    <t>TAU-00485</t>
  </si>
  <si>
    <t>TAU-00490</t>
  </si>
  <si>
    <t>TAU-00461</t>
  </si>
  <si>
    <t>TAU-00527</t>
  </si>
  <si>
    <t>TAU-00530</t>
  </si>
  <si>
    <t>TAU-00460</t>
  </si>
  <si>
    <t>TAU-00505</t>
  </si>
  <si>
    <t>TAU-00447</t>
  </si>
  <si>
    <t>OFU-00559</t>
  </si>
  <si>
    <t>OFU-00484</t>
  </si>
  <si>
    <t>OFU-00571</t>
  </si>
  <si>
    <t>OFU-00579</t>
  </si>
  <si>
    <t>OFU-00604</t>
  </si>
  <si>
    <t>OFU-00631</t>
  </si>
  <si>
    <t>OFU-00590</t>
  </si>
  <si>
    <t>OFU-00616</t>
  </si>
  <si>
    <t>OFU-00537</t>
  </si>
  <si>
    <t>OFU-00517</t>
  </si>
  <si>
    <t>OFU-00630</t>
  </si>
  <si>
    <t>OFU-00566</t>
  </si>
  <si>
    <t>OFU-00529</t>
  </si>
  <si>
    <t>TAU-00477</t>
  </si>
  <si>
    <t>TAU-00497</t>
  </si>
  <si>
    <t>TAU-00501</t>
  </si>
  <si>
    <t>TAU-00489</t>
  </si>
  <si>
    <t>TAU-00465</t>
  </si>
  <si>
    <t>TAU-00496</t>
  </si>
  <si>
    <t>TAU-00453</t>
  </si>
  <si>
    <t>TAU-00517</t>
  </si>
  <si>
    <t>TAU-00523</t>
  </si>
  <si>
    <t>TAU-00462</t>
  </si>
  <si>
    <t>TAU-00494</t>
  </si>
  <si>
    <t>TAU-00452</t>
  </si>
  <si>
    <t>TAU-00492</t>
  </si>
  <si>
    <t>TAU-00499</t>
  </si>
  <si>
    <t>TAU-00484</t>
  </si>
  <si>
    <t>TAU-00470</t>
  </si>
  <si>
    <t>TAU-00479</t>
  </si>
  <si>
    <t>TAU-00508</t>
  </si>
  <si>
    <t>TAU-00515</t>
  </si>
  <si>
    <t>TAU-00516</t>
  </si>
  <si>
    <t>TAU-00491</t>
  </si>
  <si>
    <t>TAU-00511</t>
  </si>
  <si>
    <t>TAU-00457</t>
  </si>
  <si>
    <t>OFU-00483</t>
  </si>
  <si>
    <t>OFU-00580</t>
  </si>
  <si>
    <t>OFU-00578</t>
  </si>
  <si>
    <t>OFU-00561</t>
  </si>
  <si>
    <t>OFU-00551</t>
  </si>
  <si>
    <t>OFU-00620</t>
  </si>
  <si>
    <t>OFU-00535</t>
  </si>
  <si>
    <t>OFU-00582</t>
  </si>
  <si>
    <t>OFU-00523</t>
  </si>
  <si>
    <t>OFU-00624</t>
  </si>
  <si>
    <t>OFU-00509</t>
  </si>
  <si>
    <t>OFU-00614</t>
  </si>
  <si>
    <t>OFU-00575</t>
  </si>
  <si>
    <t>OFU-00592</t>
  </si>
  <si>
    <t>OFU-00503</t>
  </si>
  <si>
    <t>OFU-00492</t>
  </si>
  <si>
    <t>OFU-00557</t>
  </si>
  <si>
    <t>OFU-00518</t>
  </si>
  <si>
    <t>OFU-00570</t>
  </si>
  <si>
    <t>OFU-00599</t>
  </si>
  <si>
    <t>OFU-00619</t>
  </si>
  <si>
    <t>OFU-00514</t>
  </si>
  <si>
    <t>TUT-01193</t>
  </si>
  <si>
    <t>TUT-01072</t>
  </si>
  <si>
    <t>TUT-01109</t>
  </si>
  <si>
    <t>TUT-01279</t>
  </si>
  <si>
    <t>TUT-01292</t>
  </si>
  <si>
    <t>TUT-01335</t>
  </si>
  <si>
    <t>TUT-01073</t>
  </si>
  <si>
    <t>TUT-01090</t>
  </si>
  <si>
    <t>TUT-01265</t>
  </si>
  <si>
    <t>TUT-01392</t>
  </si>
  <si>
    <t>TUT-01280</t>
  </si>
  <si>
    <t>TUT-01128</t>
  </si>
  <si>
    <t>TUT-01391</t>
  </si>
  <si>
    <t>TUT-01206</t>
  </si>
  <si>
    <t>TUT-01111</t>
  </si>
  <si>
    <t>TUT-01383</t>
  </si>
  <si>
    <t>TUT-01207</t>
  </si>
  <si>
    <t>TUT-01142</t>
  </si>
  <si>
    <t>TUT-01333</t>
  </si>
  <si>
    <t>TUT-01088</t>
  </si>
  <si>
    <t>TUT-01175</t>
  </si>
  <si>
    <t>TUT-01015</t>
  </si>
  <si>
    <t>TUT-01071</t>
  </si>
  <si>
    <t>TUT-01017</t>
  </si>
  <si>
    <t>TUT-01221</t>
  </si>
  <si>
    <t>TUT-01016</t>
  </si>
  <si>
    <t>TUT-01410</t>
  </si>
  <si>
    <t>TUT-01124</t>
  </si>
  <si>
    <t>TUT-01234</t>
  </si>
  <si>
    <t>TUT-01141</t>
  </si>
  <si>
    <t>TUT-01035</t>
  </si>
  <si>
    <t>TUT-01053</t>
  </si>
  <si>
    <t>TUT-01159</t>
  </si>
  <si>
    <t>TUT-01052</t>
  </si>
  <si>
    <t>TUT-01106</t>
  </si>
  <si>
    <t>TUT-01290</t>
  </si>
  <si>
    <t>TUT-01412</t>
  </si>
  <si>
    <t>TUT-01209</t>
  </si>
  <si>
    <t>TUT-01021</t>
  </si>
  <si>
    <t>TUT-01376</t>
  </si>
  <si>
    <t>TUT-01365</t>
  </si>
  <si>
    <t>JAR-00477</t>
  </si>
  <si>
    <t>JAR-00478</t>
  </si>
  <si>
    <t>JAR-00544</t>
  </si>
  <si>
    <t>JAR-00500</t>
  </si>
  <si>
    <t>JAR-00472</t>
  </si>
  <si>
    <t>JAR-00424</t>
  </si>
  <si>
    <t>JAR-00453</t>
  </si>
  <si>
    <t>JAR-00562</t>
  </si>
  <si>
    <t>JAR-00545</t>
  </si>
  <si>
    <t>JAR-00487</t>
  </si>
  <si>
    <t>JAR-00592</t>
  </si>
  <si>
    <t>JAR-00426</t>
  </si>
  <si>
    <t>JAR-00474</t>
  </si>
  <si>
    <t>JAR-00436</t>
  </si>
  <si>
    <t>JAR-00479</t>
  </si>
  <si>
    <t>JAR-00482</t>
  </si>
  <si>
    <t>JAR-00528</t>
  </si>
  <si>
    <t>JAR-00428</t>
  </si>
  <si>
    <t>JAR-00538</t>
  </si>
  <si>
    <t>JAR-00488</t>
  </si>
  <si>
    <t>JAR-00514</t>
  </si>
  <si>
    <t>JAR-00490</t>
  </si>
  <si>
    <t>JAR-00526</t>
  </si>
  <si>
    <t>JAR-00467</t>
  </si>
  <si>
    <t>JAR-00435</t>
  </si>
  <si>
    <t>JAR-00523</t>
  </si>
  <si>
    <t>JAR-00443</t>
  </si>
  <si>
    <t>JAR-00459</t>
  </si>
  <si>
    <t>JAR-00513</t>
  </si>
  <si>
    <t>JAR-00510</t>
  </si>
  <si>
    <t>JAR-00447</t>
  </si>
  <si>
    <t>JAR-00437</t>
  </si>
  <si>
    <t>JAR-00521</t>
  </si>
  <si>
    <t>JAR-00470</t>
  </si>
  <si>
    <t>JAR-00552</t>
  </si>
  <si>
    <t>JAR-00481</t>
  </si>
  <si>
    <t>JAR-00507</t>
  </si>
  <si>
    <t>JAR-00433</t>
  </si>
  <si>
    <t>JAR-00503</t>
  </si>
  <si>
    <t>JAR-00496</t>
  </si>
  <si>
    <t>JAR-00563</t>
  </si>
  <si>
    <t>JAR-00571</t>
  </si>
  <si>
    <t>JAR-00530</t>
  </si>
  <si>
    <t>JAR-00430</t>
  </si>
  <si>
    <t>JAR-00539</t>
  </si>
  <si>
    <t>JAR-00423</t>
  </si>
  <si>
    <t>JAR-00572</t>
  </si>
  <si>
    <t>JAR-00593</t>
  </si>
  <si>
    <t>JAR-00492</t>
  </si>
  <si>
    <t>JAR-00540</t>
  </si>
  <si>
    <t>JAR-00532</t>
  </si>
  <si>
    <t>JAR-00434</t>
  </si>
  <si>
    <t>JAR-00480</t>
  </si>
  <si>
    <t>JAR-00449</t>
  </si>
  <si>
    <t>JAR-00494</t>
  </si>
  <si>
    <t>JAR-00557</t>
  </si>
  <si>
    <t>JAR-00458</t>
  </si>
  <si>
    <t>JAR-00504</t>
  </si>
  <si>
    <t>JAR-00454</t>
  </si>
  <si>
    <t>JAR-00570</t>
  </si>
  <si>
    <t>JAR-00519</t>
  </si>
  <si>
    <t>JAR-00511</t>
  </si>
  <si>
    <t>PAL-00464</t>
  </si>
  <si>
    <t>PAL-00501</t>
  </si>
  <si>
    <t>PAL-00455</t>
  </si>
  <si>
    <t>PAL-00529</t>
  </si>
  <si>
    <t>PAL-00466</t>
  </si>
  <si>
    <t>PAL-00511</t>
  </si>
  <si>
    <t>PAL-00440</t>
  </si>
  <si>
    <t>PAL-00531</t>
  </si>
  <si>
    <t>PAL-00488</t>
  </si>
  <si>
    <t>PAL-00891</t>
  </si>
  <si>
    <t>PAL-00485</t>
  </si>
  <si>
    <t>PAL-00574</t>
  </si>
  <si>
    <t>PAL-00507</t>
  </si>
  <si>
    <t>PAL-00527</t>
  </si>
  <si>
    <t>PAL-00897</t>
  </si>
  <si>
    <t>PAL-00540</t>
  </si>
  <si>
    <t>PAL-00444</t>
  </si>
  <si>
    <t>PAL-00437</t>
  </si>
  <si>
    <t>PAL-00562</t>
  </si>
  <si>
    <t>PAL-00451</t>
  </si>
  <si>
    <t>PAL-00595</t>
  </si>
  <si>
    <t>PAL-00491</t>
  </si>
  <si>
    <t>PAL-00480</t>
  </si>
  <si>
    <t>PAL-00563</t>
  </si>
  <si>
    <t>PAL-00489</t>
  </si>
  <si>
    <t>PAL-00544</t>
  </si>
  <si>
    <t>PAL-00499</t>
  </si>
  <si>
    <t>PAL-00439</t>
  </si>
  <si>
    <t>PAL-00538</t>
  </si>
  <si>
    <t>PAL-00486</t>
  </si>
  <si>
    <t>PAL-00560</t>
  </si>
  <si>
    <t>PAL-00539</t>
  </si>
  <si>
    <t>PAL-00863</t>
  </si>
  <si>
    <t>PAL-00860</t>
  </si>
  <si>
    <t>PAL-00483</t>
  </si>
  <si>
    <t>PAL-00436</t>
  </si>
  <si>
    <t>PAL-00505</t>
  </si>
  <si>
    <t>PAL-00509</t>
  </si>
  <si>
    <t>PAL-00510</t>
  </si>
  <si>
    <t>PAL-00432</t>
  </si>
  <si>
    <t>PAL-00520</t>
  </si>
  <si>
    <t>PAL-00442</t>
  </si>
  <si>
    <t>PAL-00523</t>
  </si>
  <si>
    <t>PAL-00430</t>
  </si>
  <si>
    <t>PAL-00475</t>
  </si>
  <si>
    <t>PAL-00516</t>
  </si>
  <si>
    <t>PAL-00434</t>
  </si>
  <si>
    <t>PAL-00477</t>
  </si>
  <si>
    <t>PAL-00495</t>
  </si>
  <si>
    <t>PAL-00518</t>
  </si>
  <si>
    <t>PAL-00469</t>
  </si>
  <si>
    <t>PAL-00512</t>
  </si>
  <si>
    <t>PAL-00448</t>
  </si>
  <si>
    <t>PAL-00508</t>
  </si>
  <si>
    <t>PAL-00447</t>
  </si>
  <si>
    <t>PAL-00515</t>
  </si>
  <si>
    <t>PAL-00452</t>
  </si>
  <si>
    <t>PAL-00493</t>
  </si>
  <si>
    <t>PAL-00528</t>
  </si>
  <si>
    <t>PAL-00533</t>
  </si>
  <si>
    <t>PAL-00438</t>
  </si>
  <si>
    <t>PAL-00471</t>
  </si>
  <si>
    <t>PAL-00474</t>
  </si>
  <si>
    <t>PAL-00465</t>
  </si>
  <si>
    <t>PAL-00525</t>
  </si>
  <si>
    <t>PAL-00535</t>
  </si>
  <si>
    <t>PAL-00476</t>
  </si>
  <si>
    <t>PAL-00454</t>
  </si>
  <si>
    <t>PAL-00492</t>
  </si>
  <si>
    <t>PAL-00490</t>
  </si>
  <si>
    <t>PAL-00888</t>
  </si>
  <si>
    <t>PAL-00546</t>
  </si>
  <si>
    <t>PAL-00482</t>
  </si>
  <si>
    <t>PAL-00522</t>
  </si>
  <si>
    <t>PAL-00519</t>
  </si>
  <si>
    <t>PAL-00450</t>
  </si>
  <si>
    <t>PAL-00458</t>
  </si>
  <si>
    <t>PAL-00446</t>
  </si>
  <si>
    <t>KIN-00275</t>
  </si>
  <si>
    <t>KIN-00279</t>
  </si>
  <si>
    <t>KIN-00289</t>
  </si>
  <si>
    <t>KIN-00295</t>
  </si>
  <si>
    <t>KIN-00292</t>
  </si>
  <si>
    <t>KIN-00368</t>
  </si>
  <si>
    <t>KIN-00378</t>
  </si>
  <si>
    <t>KIN-00375</t>
  </si>
  <si>
    <t>KIN-00376</t>
  </si>
  <si>
    <t>KIN-00294</t>
  </si>
  <si>
    <t>KIN-00274</t>
  </si>
  <si>
    <t>KIN-00301</t>
  </si>
  <si>
    <t>KIN-00283</t>
  </si>
  <si>
    <t>KIN-00288</t>
  </si>
  <si>
    <t>KIN-00367</t>
  </si>
  <si>
    <t>KIN-00374</t>
  </si>
  <si>
    <t>KIN-00302</t>
  </si>
  <si>
    <t>KIN-00278</t>
  </si>
  <si>
    <t>KIN-00290</t>
  </si>
  <si>
    <t>KIN-00314</t>
  </si>
  <si>
    <t>KIN-00337</t>
  </si>
  <si>
    <t>KIN-00324</t>
  </si>
  <si>
    <t>KIN-00305</t>
  </si>
  <si>
    <t>KIN-00304</t>
  </si>
  <si>
    <t>KIN-00316</t>
  </si>
  <si>
    <t>KIN-00339</t>
  </si>
  <si>
    <t>KIN-00333</t>
  </si>
  <si>
    <t>KIN-00327</t>
  </si>
  <si>
    <t>KIN-00325</t>
  </si>
  <si>
    <t>KIN-00318</t>
  </si>
  <si>
    <t>KIN-00336</t>
  </si>
  <si>
    <t>KIN-00329</t>
  </si>
  <si>
    <t>KIN-00306</t>
  </si>
  <si>
    <t>KIN-00308</t>
  </si>
  <si>
    <t>FFS-04129</t>
  </si>
  <si>
    <t>FFS-04127</t>
  </si>
  <si>
    <t>FFS-04136</t>
  </si>
  <si>
    <t>FFS-04141</t>
  </si>
  <si>
    <t>Protected SlopeShallow</t>
  </si>
  <si>
    <t>FFS-04130</t>
  </si>
  <si>
    <t>FFS-04142</t>
  </si>
  <si>
    <t>FFS-04149</t>
  </si>
  <si>
    <t>FFS-04140</t>
  </si>
  <si>
    <t>MAR-04015</t>
  </si>
  <si>
    <t>MAR-04027</t>
  </si>
  <si>
    <t>MAR-04013</t>
  </si>
  <si>
    <t>MAR-04025</t>
  </si>
  <si>
    <t>MAR-04022</t>
  </si>
  <si>
    <t>MAR-04014</t>
  </si>
  <si>
    <t>MAR-04002</t>
  </si>
  <si>
    <t>MAR-04008</t>
  </si>
  <si>
    <t>MAR-04018</t>
  </si>
  <si>
    <t>MAR-04020</t>
  </si>
  <si>
    <t>MAR-04028</t>
  </si>
  <si>
    <t>MAR-04079</t>
  </si>
  <si>
    <t>MAR-04083</t>
  </si>
  <si>
    <t>MAR-04073</t>
  </si>
  <si>
    <t>MAR-04096</t>
  </si>
  <si>
    <t>MAR-04099</t>
  </si>
  <si>
    <t>MAR-04078</t>
  </si>
  <si>
    <t>PHR-04049</t>
  </si>
  <si>
    <t>PHR-04060</t>
  </si>
  <si>
    <t>PHR-04079</t>
  </si>
  <si>
    <t>PHR-04056</t>
  </si>
  <si>
    <t>PHR-04033</t>
  </si>
  <si>
    <t>PHR-04037</t>
  </si>
  <si>
    <t>PHR-04052</t>
  </si>
  <si>
    <t>PHR-04070</t>
  </si>
  <si>
    <t>PHR-04059</t>
  </si>
  <si>
    <t>PHR-04063</t>
  </si>
  <si>
    <t>PHR-04048</t>
  </si>
  <si>
    <t>PHR-04071</t>
  </si>
  <si>
    <t>PHR-04075</t>
  </si>
  <si>
    <t>PHR-04078</t>
  </si>
  <si>
    <t>PHR-04080</t>
  </si>
  <si>
    <t>PHR-04084</t>
  </si>
  <si>
    <t>PHR-04042</t>
  </si>
  <si>
    <t>PHR-04036</t>
  </si>
  <si>
    <t>PHR-04043</t>
  </si>
  <si>
    <t>PHR-04065</t>
  </si>
  <si>
    <t>PHR-04058</t>
  </si>
  <si>
    <t>KUR-04019</t>
  </si>
  <si>
    <t>KUR-04026</t>
  </si>
  <si>
    <t>KUR-04037</t>
  </si>
  <si>
    <t>KUR-04039</t>
  </si>
  <si>
    <t>KUR-04031</t>
  </si>
  <si>
    <t>KUR-04020</t>
  </si>
  <si>
    <t>KUR-04046</t>
  </si>
  <si>
    <t>KUR-04043</t>
  </si>
  <si>
    <t>MID-04124</t>
  </si>
  <si>
    <t>MID-04122</t>
  </si>
  <si>
    <t>MID-04147</t>
  </si>
  <si>
    <t>MID-04158</t>
  </si>
  <si>
    <t>MID-04182</t>
  </si>
  <si>
    <t>MID-04128</t>
  </si>
  <si>
    <t>MID-04153</t>
  </si>
  <si>
    <t>MID-04179</t>
  </si>
  <si>
    <t>MID-04123</t>
  </si>
  <si>
    <t>MID-04144</t>
  </si>
  <si>
    <t>MID-04142</t>
  </si>
  <si>
    <t>MID-04181</t>
  </si>
  <si>
    <t>LIS-04175</t>
  </si>
  <si>
    <t>LIS-04154</t>
  </si>
  <si>
    <t>LIS-04164</t>
  </si>
  <si>
    <t>LIS-04149</t>
  </si>
  <si>
    <t>LIS-04151</t>
  </si>
  <si>
    <t>LIS-04165</t>
  </si>
  <si>
    <t>LIS-04166</t>
  </si>
  <si>
    <t>LIS-04168</t>
  </si>
  <si>
    <t>LIS-04184</t>
  </si>
  <si>
    <t>LIS-04147</t>
  </si>
  <si>
    <t>LIS-04144</t>
  </si>
  <si>
    <t>LIS-04140</t>
  </si>
  <si>
    <t>LIS-04180</t>
  </si>
  <si>
    <t>LIS-04190</t>
  </si>
  <si>
    <t>LIS-04158</t>
  </si>
  <si>
    <t>LIS-04155</t>
  </si>
  <si>
    <t>LIS-04122</t>
  </si>
  <si>
    <t>LIS-04141</t>
  </si>
  <si>
    <t>LAY-05018</t>
  </si>
  <si>
    <t>LAY-05023</t>
  </si>
  <si>
    <t>LAY-05034</t>
  </si>
  <si>
    <t>LAY-05039</t>
  </si>
  <si>
    <t>LAY-05040</t>
  </si>
  <si>
    <t>LAY-05030</t>
  </si>
  <si>
    <t>LAY-05021</t>
  </si>
  <si>
    <t>LAY-05032</t>
  </si>
  <si>
    <t>TUT-02306</t>
  </si>
  <si>
    <t>TUT-02287</t>
  </si>
  <si>
    <t>TUT-02300</t>
  </si>
  <si>
    <t>TUT-02281</t>
  </si>
  <si>
    <t>TUT-02295</t>
  </si>
  <si>
    <t>TUT-02259</t>
  </si>
  <si>
    <t>TUT-02303</t>
  </si>
  <si>
    <t>TUT-02292</t>
  </si>
  <si>
    <t>TUT-02266</t>
  </si>
  <si>
    <t>TUT-02286</t>
  </si>
  <si>
    <t>TUT-02279</t>
  </si>
  <si>
    <t>TUT-02402</t>
  </si>
  <si>
    <t>TUT-02382</t>
  </si>
  <si>
    <t>TUT-02381</t>
  </si>
  <si>
    <t>TUT-02363</t>
  </si>
  <si>
    <t>TUT-02413</t>
  </si>
  <si>
    <t>TUT-02393</t>
  </si>
  <si>
    <t>TUT-02367</t>
  </si>
  <si>
    <t>TUT-02368</t>
  </si>
  <si>
    <t>TUT-02373</t>
  </si>
  <si>
    <t>TUT-02376</t>
  </si>
  <si>
    <t>TUT-02358</t>
  </si>
  <si>
    <t>TUT-02394</t>
  </si>
  <si>
    <t>TUT-02406</t>
  </si>
  <si>
    <t>TUT-02411</t>
  </si>
  <si>
    <t>TUT-02357</t>
  </si>
  <si>
    <t>TUT-02369</t>
  </si>
  <si>
    <t>TUT-02356</t>
  </si>
  <si>
    <t>TAU-00816</t>
  </si>
  <si>
    <t>TAU-00879</t>
  </si>
  <si>
    <t>TAU-00854</t>
  </si>
  <si>
    <t>TAU-00824</t>
  </si>
  <si>
    <t>TAU-00836</t>
  </si>
  <si>
    <t>TAU-00869</t>
  </si>
  <si>
    <t>TAU-00838</t>
  </si>
  <si>
    <t>TAU-00835</t>
  </si>
  <si>
    <t>TAU-00827</t>
  </si>
  <si>
    <t>TAU-00798</t>
  </si>
  <si>
    <t>TAU-00845</t>
  </si>
  <si>
    <t>TAU-00780</t>
  </si>
  <si>
    <t>TAU-00811</t>
  </si>
  <si>
    <t>TAU-00809</t>
  </si>
  <si>
    <t>TAU-00773</t>
  </si>
  <si>
    <t>TAU-00779</t>
  </si>
  <si>
    <t>TAU-00828</t>
  </si>
  <si>
    <t>TAU-00875</t>
  </si>
  <si>
    <t>TAU-00848</t>
  </si>
  <si>
    <t>TAU-00842</t>
  </si>
  <si>
    <t>TAU-00852</t>
  </si>
  <si>
    <t>TAU-00865</t>
  </si>
  <si>
    <t>TAU-00863</t>
  </si>
  <si>
    <t>TAU-00862</t>
  </si>
  <si>
    <t>TAU-00851</t>
  </si>
  <si>
    <t>TAU-00781</t>
  </si>
  <si>
    <t>TAU-00771</t>
  </si>
  <si>
    <t>TAU-00826</t>
  </si>
  <si>
    <t>TAU-00870</t>
  </si>
  <si>
    <t>TAU-00830</t>
  </si>
  <si>
    <t>TAU-00800</t>
  </si>
  <si>
    <t>TAU-00808</t>
  </si>
  <si>
    <t>TAU-00797</t>
  </si>
  <si>
    <t>TAU-00872</t>
  </si>
  <si>
    <t>TAU-00885</t>
  </si>
  <si>
    <t>TAU-00859</t>
  </si>
  <si>
    <t>TAU-00888</t>
  </si>
  <si>
    <t>TAU-00832</t>
  </si>
  <si>
    <t>TAU-00783</t>
  </si>
  <si>
    <t>TAU-00847</t>
  </si>
  <si>
    <t>TAU-00844</t>
  </si>
  <si>
    <t>TAU-00804</t>
  </si>
  <si>
    <t>TAU-00814</t>
  </si>
  <si>
    <t>TAU-00810</t>
  </si>
  <si>
    <t>TAU-00786</t>
  </si>
  <si>
    <t>TAU-00857</t>
  </si>
  <si>
    <t>TAU-00837</t>
  </si>
  <si>
    <t>TAU-00864</t>
  </si>
  <si>
    <t>TAU-00856</t>
  </si>
  <si>
    <t>TAU-00795</t>
  </si>
  <si>
    <t>TUT-02415</t>
  </si>
  <si>
    <t>TUT-02350</t>
  </si>
  <si>
    <t>TUT-02374</t>
  </si>
  <si>
    <t>TUT-02386</t>
  </si>
  <si>
    <t>TUT-02361</t>
  </si>
  <si>
    <t>TUT-02404</t>
  </si>
  <si>
    <t>TUT-02384</t>
  </si>
  <si>
    <t>TUT-02378</t>
  </si>
  <si>
    <t>TUT-02371</t>
  </si>
  <si>
    <t>TUT-02347</t>
  </si>
  <si>
    <t>TUT-02348</t>
  </si>
  <si>
    <t>TUT-02352</t>
  </si>
  <si>
    <t>TUT-02353</t>
  </si>
  <si>
    <t>TUT-02296</t>
  </si>
  <si>
    <t>TUT-02285</t>
  </si>
  <si>
    <t>TUT-02284</t>
  </si>
  <si>
    <t>TUT-02264</t>
  </si>
  <si>
    <t>TUT-02302</t>
  </si>
  <si>
    <t>TUT-02290</t>
  </si>
  <si>
    <t>TUT-02283</t>
  </si>
  <si>
    <t>TUT-02305</t>
  </si>
  <si>
    <t>TUT-02274</t>
  </si>
  <si>
    <t>TUT-02294</t>
  </si>
  <si>
    <t>TUT-02271</t>
  </si>
  <si>
    <t>TUT-02270</t>
  </si>
  <si>
    <t>TUT-02258</t>
  </si>
  <si>
    <t>TUT-02288</t>
  </si>
  <si>
    <t>OFU-00830</t>
  </si>
  <si>
    <t>OFU-00879</t>
  </si>
  <si>
    <t>OFU-00858</t>
  </si>
  <si>
    <t>OFU-00853</t>
  </si>
  <si>
    <t>OFU-00841</t>
  </si>
  <si>
    <t>OFU-00792</t>
  </si>
  <si>
    <t>OFU-00857</t>
  </si>
  <si>
    <t>OFU-00795</t>
  </si>
  <si>
    <t>OFU-00788</t>
  </si>
  <si>
    <t>OFU-00800</t>
  </si>
  <si>
    <t>OFU-00827</t>
  </si>
  <si>
    <t>TUT-02336</t>
  </si>
  <si>
    <t>TUT-02316</t>
  </si>
  <si>
    <t>TUT-02325</t>
  </si>
  <si>
    <t>TUT-02324</t>
  </si>
  <si>
    <t>TUT-02314</t>
  </si>
  <si>
    <t>TUT-02327</t>
  </si>
  <si>
    <t>TUT-02317</t>
  </si>
  <si>
    <t>TUT-02346</t>
  </si>
  <si>
    <t>TUT-02328</t>
  </si>
  <si>
    <t>TUT-02315</t>
  </si>
  <si>
    <t>TUT-02310</t>
  </si>
  <si>
    <t>TUT-02280</t>
  </si>
  <si>
    <t>TUT-02297</t>
  </si>
  <si>
    <t>TUT-02265</t>
  </si>
  <si>
    <t>TUT-02299</t>
  </si>
  <si>
    <t>TUT-02260</t>
  </si>
  <si>
    <t>TUT-02291</t>
  </si>
  <si>
    <t>TUT-02282</t>
  </si>
  <si>
    <t>TUT-02261</t>
  </si>
  <si>
    <t>TUT-02256</t>
  </si>
  <si>
    <t>TUT-02262</t>
  </si>
  <si>
    <t>TUT-02263</t>
  </si>
  <si>
    <t>ROS-00753</t>
  </si>
  <si>
    <t>ROS-00773</t>
  </si>
  <si>
    <t>ROS-00768</t>
  </si>
  <si>
    <t>ROS-00783</t>
  </si>
  <si>
    <t>ROS-00786</t>
  </si>
  <si>
    <t>ROS-00764</t>
  </si>
  <si>
    <t>ROS-00755</t>
  </si>
  <si>
    <t>ROS-00759</t>
  </si>
  <si>
    <t>ROS-00791</t>
  </si>
  <si>
    <t>ROS-00748</t>
  </si>
  <si>
    <t>ROS-00763</t>
  </si>
  <si>
    <t>ROS-00776</t>
  </si>
  <si>
    <t>ROS-00789</t>
  </si>
  <si>
    <t>ROS-00770</t>
  </si>
  <si>
    <t>ROS-00784</t>
  </si>
  <si>
    <t>ROS-00775</t>
  </si>
  <si>
    <t>ROS-00756</t>
  </si>
  <si>
    <t>ROS-00769</t>
  </si>
  <si>
    <t>ROS-00785</t>
  </si>
  <si>
    <t>ROS-00751</t>
  </si>
  <si>
    <t>ROS-00754</t>
  </si>
  <si>
    <t>ROS-00772</t>
  </si>
  <si>
    <t>ROS-00750</t>
  </si>
  <si>
    <t>ROS-00767</t>
  </si>
  <si>
    <t>ROS-00782</t>
  </si>
  <si>
    <t>ROS-00779</t>
  </si>
  <si>
    <t>ROS-00771</t>
  </si>
  <si>
    <t>ROS-00758</t>
  </si>
  <si>
    <t>ROS-00780</t>
  </si>
  <si>
    <t>ROS-00781</t>
  </si>
  <si>
    <t>ROS-00797</t>
  </si>
  <si>
    <t>ROS-00749</t>
  </si>
  <si>
    <t>ROS-00747</t>
  </si>
  <si>
    <t>ROS-00760</t>
  </si>
  <si>
    <t>ROS-00761</t>
  </si>
  <si>
    <t>ROS-00806</t>
  </si>
  <si>
    <t>ROS-00787</t>
  </si>
  <si>
    <t>ROS-00757</t>
  </si>
  <si>
    <t>ROS-00808</t>
  </si>
  <si>
    <t>ROS-00778</t>
  </si>
  <si>
    <t>ROS-00804</t>
  </si>
  <si>
    <t>ROS-00799</t>
  </si>
  <si>
    <t>ROS-00745</t>
  </si>
  <si>
    <t>ROS-00795</t>
  </si>
  <si>
    <t>ROS-00801</t>
  </si>
  <si>
    <t>ROS-00777</t>
  </si>
  <si>
    <t>ROS-00752</t>
  </si>
  <si>
    <t>JAR-00738</t>
  </si>
  <si>
    <t>JAR-00763</t>
  </si>
  <si>
    <t>JAR-00759</t>
  </si>
  <si>
    <t>JAR-00755</t>
  </si>
  <si>
    <t>JAR-00819</t>
  </si>
  <si>
    <t>JAR-00802</t>
  </si>
  <si>
    <t>JAR-00760</t>
  </si>
  <si>
    <t>JAR-00732</t>
  </si>
  <si>
    <t>JAR-00757</t>
  </si>
  <si>
    <t>JAR-00794</t>
  </si>
  <si>
    <t>JAR-00743</t>
  </si>
  <si>
    <t>JAR-00775</t>
  </si>
  <si>
    <t>JAR-00782</t>
  </si>
  <si>
    <t>JAR-00765</t>
  </si>
  <si>
    <t>JAR-00752</t>
  </si>
  <si>
    <t>JAR-00800</t>
  </si>
  <si>
    <t>JAR-00805</t>
  </si>
  <si>
    <t>JAR-00734</t>
  </si>
  <si>
    <t>JAR-00762</t>
  </si>
  <si>
    <t>JAR-00770</t>
  </si>
  <si>
    <t>JAR-00808</t>
  </si>
  <si>
    <t>JAR-00807</t>
  </si>
  <si>
    <t>JAR-00780</t>
  </si>
  <si>
    <t>JAR-00788</t>
  </si>
  <si>
    <t>JAR-00736</t>
  </si>
  <si>
    <t>JAR-00822</t>
  </si>
  <si>
    <t>JAR-00773</t>
  </si>
  <si>
    <t>JAR-00823</t>
  </si>
  <si>
    <t>JAR-00769</t>
  </si>
  <si>
    <t>JAR-00803</t>
  </si>
  <si>
    <t>MAI-01820</t>
  </si>
  <si>
    <t>MAI-01801</t>
  </si>
  <si>
    <t>MAI-01819</t>
  </si>
  <si>
    <t>MAI-01818</t>
  </si>
  <si>
    <t>MAI-01897</t>
  </si>
  <si>
    <t>MAI-01878</t>
  </si>
  <si>
    <t>MAI-01883</t>
  </si>
  <si>
    <t>MAI-01867</t>
  </si>
  <si>
    <t>MAI-01880</t>
  </si>
  <si>
    <t>MAI-01870</t>
  </si>
  <si>
    <t>MAI-01865</t>
  </si>
  <si>
    <t>MAI-01882</t>
  </si>
  <si>
    <t>KAH-00173</t>
  </si>
  <si>
    <t>KAH_NORTH</t>
  </si>
  <si>
    <t>KAH-00157</t>
  </si>
  <si>
    <t>KAH-00195</t>
  </si>
  <si>
    <t>KAH-00176</t>
  </si>
  <si>
    <t>KAH-00105</t>
  </si>
  <si>
    <t>KAH-00164</t>
  </si>
  <si>
    <t>KAH-00185</t>
  </si>
  <si>
    <t>KAH-00101</t>
  </si>
  <si>
    <t>KAH-00187</t>
  </si>
  <si>
    <t>KAH-00174</t>
  </si>
  <si>
    <t>KAH-00188</t>
  </si>
  <si>
    <t>KAH-00167</t>
  </si>
  <si>
    <t>MAI-01825</t>
  </si>
  <si>
    <t>MAI-01850</t>
  </si>
  <si>
    <t>MAI-01839</t>
  </si>
  <si>
    <t>MAI-01843</t>
  </si>
  <si>
    <t>MAI-01814</t>
  </si>
  <si>
    <t>MAI-01827</t>
  </si>
  <si>
    <t>MAI-01845</t>
  </si>
  <si>
    <t>MAI-01817</t>
  </si>
  <si>
    <t>MAI-01808</t>
  </si>
  <si>
    <t>MOL-01777</t>
  </si>
  <si>
    <t>MOL-01794</t>
  </si>
  <si>
    <t>MOL-01778</t>
  </si>
  <si>
    <t>MOL-01785</t>
  </si>
  <si>
    <t>MOL-01776</t>
  </si>
  <si>
    <t>MOL-01800</t>
  </si>
  <si>
    <t>MOL-01773</t>
  </si>
  <si>
    <t>MOL-01792</t>
  </si>
  <si>
    <t>MOL-01799</t>
  </si>
  <si>
    <t>LAN-01542</t>
  </si>
  <si>
    <t>LAN-01472</t>
  </si>
  <si>
    <t>LAN-01488</t>
  </si>
  <si>
    <t>LAN-01571</t>
  </si>
  <si>
    <t>LAN-01554</t>
  </si>
  <si>
    <t>LAN-01461</t>
  </si>
  <si>
    <t>LAN-01557</t>
  </si>
  <si>
    <t>LAN-01572</t>
  </si>
  <si>
    <t>MOL-01711</t>
  </si>
  <si>
    <t>MOL-01733</t>
  </si>
  <si>
    <t>MOL-01727</t>
  </si>
  <si>
    <t>MOL-01721</t>
  </si>
  <si>
    <t>MOL-01726</t>
  </si>
  <si>
    <t>MOL-01716</t>
  </si>
  <si>
    <t>MOL-01665</t>
  </si>
  <si>
    <t>MOL-01750</t>
  </si>
  <si>
    <t>MOL-01755</t>
  </si>
  <si>
    <t>MOL-01751</t>
  </si>
  <si>
    <t>MOL-01764</t>
  </si>
  <si>
    <t>MOL-01758</t>
  </si>
  <si>
    <t>MOL-01746</t>
  </si>
  <si>
    <t>MOL-01742</t>
  </si>
  <si>
    <t>LAN-01437</t>
  </si>
  <si>
    <t>LAN-01499</t>
  </si>
  <si>
    <t>LAN-01535</t>
  </si>
  <si>
    <t>LAN-01527</t>
  </si>
  <si>
    <t>LAN-01504</t>
  </si>
  <si>
    <t>LAN-01521</t>
  </si>
  <si>
    <t>LAN-01440</t>
  </si>
  <si>
    <t>LAN-01454</t>
  </si>
  <si>
    <t>LAN-01494</t>
  </si>
  <si>
    <t>KAU-01534</t>
  </si>
  <si>
    <t>KAU-01580</t>
  </si>
  <si>
    <t>KAU-01554</t>
  </si>
  <si>
    <t>KAU-01582</t>
  </si>
  <si>
    <t>KAU-01616</t>
  </si>
  <si>
    <t>KAU-01615</t>
  </si>
  <si>
    <t>KAU-01536</t>
  </si>
  <si>
    <t>KAU-01575</t>
  </si>
  <si>
    <t>KAU-01561</t>
  </si>
  <si>
    <t>KAU-01556</t>
  </si>
  <si>
    <t>KAU-01533</t>
  </si>
  <si>
    <t>KAU-01607</t>
  </si>
  <si>
    <t>KAU-01620</t>
  </si>
  <si>
    <t>KAU-01639</t>
  </si>
  <si>
    <t>KAU-01642</t>
  </si>
  <si>
    <t>KAU-01647</t>
  </si>
  <si>
    <t>KAU-01632</t>
  </si>
  <si>
    <t>KAU-01637</t>
  </si>
  <si>
    <t>KAU-01638</t>
  </si>
  <si>
    <t>KAU-01648</t>
  </si>
  <si>
    <t>KAU-01646</t>
  </si>
  <si>
    <t>KAU-01562</t>
  </si>
  <si>
    <t>KAU-01599</t>
  </si>
  <si>
    <t>KAU-01544</t>
  </si>
  <si>
    <t>KAU-01538</t>
  </si>
  <si>
    <t>KAU-01610</t>
  </si>
  <si>
    <t>KAU-01592</t>
  </si>
  <si>
    <t>KAU-01549</t>
  </si>
  <si>
    <t>KAU-01525</t>
  </si>
  <si>
    <t>KAU-01552</t>
  </si>
  <si>
    <t>NII-01481</t>
  </si>
  <si>
    <t>NII-01490</t>
  </si>
  <si>
    <t>NII-01488</t>
  </si>
  <si>
    <t>NII-01493</t>
  </si>
  <si>
    <t>NII-01479</t>
  </si>
  <si>
    <t>NII-01462</t>
  </si>
  <si>
    <t>NII-01469</t>
  </si>
  <si>
    <t>NII-01489</t>
  </si>
  <si>
    <t>NII-01486</t>
  </si>
  <si>
    <t>NII-01880</t>
  </si>
  <si>
    <t>NII-01476</t>
  </si>
  <si>
    <t>NII-01881</t>
  </si>
  <si>
    <t>HAW-02583</t>
  </si>
  <si>
    <t>HAW-02597</t>
  </si>
  <si>
    <t>HAW-02733</t>
  </si>
  <si>
    <t>HAW-02615</t>
  </si>
  <si>
    <t>HAW-02577</t>
  </si>
  <si>
    <t>HAW-02602</t>
  </si>
  <si>
    <t>HAW-02626</t>
  </si>
  <si>
    <t>HAW-02618</t>
  </si>
  <si>
    <t>HAW-02694</t>
  </si>
  <si>
    <t>HAW-02548</t>
  </si>
  <si>
    <t>HAW-02515</t>
  </si>
  <si>
    <t>HAW-02565</t>
  </si>
  <si>
    <t>HAW-02536</t>
  </si>
  <si>
    <t>HAW-02524</t>
  </si>
  <si>
    <t>HAW-02533</t>
  </si>
  <si>
    <t>HAW-02549</t>
  </si>
  <si>
    <t>HAW-02516</t>
  </si>
  <si>
    <t>HAW-02519</t>
  </si>
  <si>
    <t>HAW-02555</t>
  </si>
  <si>
    <t>HAW-02562</t>
  </si>
  <si>
    <t>HAW-02527</t>
  </si>
  <si>
    <t>HAW-02539</t>
  </si>
  <si>
    <t>HAW-02540</t>
  </si>
  <si>
    <t>HAW-02766</t>
  </si>
  <si>
    <t>HAW-02827</t>
  </si>
  <si>
    <t>HAW-02824</t>
  </si>
  <si>
    <t>HAW-02795</t>
  </si>
  <si>
    <t>HAW-02794</t>
  </si>
  <si>
    <t>HAW-02834</t>
  </si>
  <si>
    <t>HAW-02778</t>
  </si>
  <si>
    <t>HAW-02793</t>
  </si>
  <si>
    <t>HAW-02804</t>
  </si>
  <si>
    <t>HAW-02761</t>
  </si>
  <si>
    <t>HAW-02805</t>
  </si>
  <si>
    <t>HAW-02806</t>
  </si>
  <si>
    <t>HAW-02832</t>
  </si>
  <si>
    <t>HAW-02808</t>
  </si>
  <si>
    <t>HAW-02838</t>
  </si>
  <si>
    <t>HAW-02770</t>
  </si>
  <si>
    <t>HAW-02787</t>
  </si>
  <si>
    <t>HAW-02786</t>
  </si>
  <si>
    <t>LAN-01486</t>
  </si>
  <si>
    <t>LAN-01446</t>
  </si>
  <si>
    <t>LAN-01538</t>
  </si>
  <si>
    <t>LAN-01500</t>
  </si>
  <si>
    <t>LAN-01503</t>
  </si>
  <si>
    <t>LAN-01452</t>
  </si>
  <si>
    <t>LAN-01430</t>
  </si>
  <si>
    <t>LAN-01529</t>
  </si>
  <si>
    <t>LAN-01458</t>
  </si>
  <si>
    <t>MAI-01812</t>
  </si>
  <si>
    <t>MAI-01806</t>
  </si>
  <si>
    <t>MAI-01816</t>
  </si>
  <si>
    <t>MAI-01813</t>
  </si>
  <si>
    <t>MAI-01805</t>
  </si>
  <si>
    <t>MAI-01815</t>
  </si>
  <si>
    <t>MAI-01811</t>
  </si>
  <si>
    <t>HAW-02763</t>
  </si>
  <si>
    <t>HAW-02818</t>
  </si>
  <si>
    <t>HAW-02844</t>
  </si>
  <si>
    <t>HAW-02797</t>
  </si>
  <si>
    <t>HAW-02810</t>
  </si>
  <si>
    <t>HAW-02747</t>
  </si>
  <si>
    <t>HAW-02777</t>
  </si>
  <si>
    <t>HAW-02826</t>
  </si>
  <si>
    <t>HAW-02830</t>
  </si>
  <si>
    <t>HAW-02821</t>
  </si>
  <si>
    <t>HAW-02767</t>
  </si>
  <si>
    <t>HAW-02792</t>
  </si>
  <si>
    <t>HAW-02846</t>
  </si>
  <si>
    <t>HAW-02711</t>
  </si>
  <si>
    <t>HAW-02773</t>
  </si>
  <si>
    <t>HAW-02802</t>
  </si>
  <si>
    <t>HAW-02771</t>
  </si>
  <si>
    <t>HAW-02762</t>
  </si>
  <si>
    <t>OAH-02447</t>
  </si>
  <si>
    <t>OAH-02407</t>
  </si>
  <si>
    <t>OAH-02387</t>
  </si>
  <si>
    <t>OAH-02420</t>
  </si>
  <si>
    <t>OAH-02431</t>
  </si>
  <si>
    <t>OAH-02445</t>
  </si>
  <si>
    <t>OAH-02437</t>
  </si>
  <si>
    <t>OAH-02414</t>
  </si>
  <si>
    <t>OAH-02432</t>
  </si>
  <si>
    <t>OAH-02415</t>
  </si>
  <si>
    <t>OAH-02405</t>
  </si>
  <si>
    <t>OAH-02395</t>
  </si>
  <si>
    <t>OAH-02417</t>
  </si>
  <si>
    <t>OAH-02398</t>
  </si>
  <si>
    <t>OAH-02399</t>
  </si>
  <si>
    <t>OAH-02456</t>
  </si>
  <si>
    <t>Total instantaneous biomass all fishes except sharks and jacks (g/m2)</t>
  </si>
  <si>
    <t>SCORING</t>
  </si>
  <si>
    <t>TotINSTFishNoSJ</t>
  </si>
  <si>
    <t>Baseline</t>
  </si>
  <si>
    <t>As PCT of modelled prediction</t>
  </si>
  <si>
    <t>SCORE</t>
  </si>
  <si>
    <t>Tutuila Nth</t>
  </si>
  <si>
    <t>Tutuila Sth</t>
  </si>
  <si>
    <t>N. Mariana</t>
  </si>
  <si>
    <t>Fish biomass tends to drop quite rapidly at even low levels of fishing .. Other populated island in the entire NCRMP data aset have substantial more depetion (eg Oahu is 78% depleted).</t>
  </si>
  <si>
    <t>So .. Tutuila North and South scores of 46% (ie 54% depleted) are not bad by standards of a fairly poulated island ( ess depletion that Maui, Big Island, Kauaui, Lanai, Guam, Saipan, Rota)</t>
  </si>
  <si>
    <t>Sarigan-Guguan-Alamagan</t>
  </si>
  <si>
    <t>S. Mariana</t>
  </si>
  <si>
    <t>x</t>
  </si>
  <si>
    <t>BENCHMARK (predicted biomass in absence of humans from Williams et al PLoS ONE 2015  Table S2)</t>
  </si>
  <si>
    <t>Bio g/m2</t>
  </si>
  <si>
    <t>BASIC OUTLINE</t>
  </si>
  <si>
    <t>POINT SCORING SYSTEM</t>
  </si>
  <si>
    <t>% of Baseline</t>
  </si>
  <si>
    <t>Grade</t>
  </si>
  <si>
    <t>Reef Fish Biomass</t>
  </si>
  <si>
    <t>A</t>
  </si>
  <si>
    <t>y/x=</t>
  </si>
  <si>
    <t>C</t>
  </si>
  <si>
    <t>Range</t>
  </si>
  <si>
    <t>GRADE</t>
  </si>
  <si>
    <t>&gt;130</t>
  </si>
  <si>
    <t>y = 100</t>
  </si>
  <si>
    <t>TESTER</t>
  </si>
  <si>
    <t>complicated</t>
  </si>
  <si>
    <t>dy/dx</t>
  </si>
  <si>
    <t>intercept</t>
  </si>
  <si>
    <t>y</t>
  </si>
  <si>
    <t>Instantaneous biomass (no sharks or jacks)</t>
  </si>
  <si>
    <t>all surveys 2010 onwards</t>
  </si>
  <si>
    <t>REP_CARD_UNIT</t>
  </si>
  <si>
    <t>PISCIVORE</t>
  </si>
  <si>
    <t>Pct</t>
  </si>
  <si>
    <t>SCORe</t>
  </si>
  <si>
    <t>MHI Average</t>
  </si>
  <si>
    <t>MHI Min</t>
  </si>
  <si>
    <t>MHI Max</t>
  </si>
  <si>
    <t>S Marian Ave</t>
  </si>
  <si>
    <t>S Marian Max</t>
  </si>
  <si>
    <t>N.MAR</t>
  </si>
  <si>
    <t>Reporting Unit</t>
  </si>
  <si>
    <t>Piscivore Biomass</t>
  </si>
  <si>
    <t>% Baseline</t>
  </si>
  <si>
    <t>Score</t>
  </si>
  <si>
    <t>Tut N</t>
  </si>
  <si>
    <t>Tut S</t>
  </si>
  <si>
    <t>D</t>
  </si>
  <si>
    <t>&lt;10</t>
  </si>
  <si>
    <t>F</t>
  </si>
  <si>
    <t>Scoring Equation</t>
  </si>
  <si>
    <t>&gt;90</t>
  </si>
  <si>
    <t>10-90</t>
  </si>
  <si>
    <t>y=60+((PropPristine-10)*0.5)</t>
  </si>
  <si>
    <t>y=60*(PropPristine/10)</t>
  </si>
  <si>
    <t>S. MAR</t>
  </si>
  <si>
    <t>From 2010-2015 towed diver surveys .. Forereef Only</t>
  </si>
  <si>
    <t>Note Shark density drops rapidly with low level of human impact, so even 39% of 'pristine' density, as we see at Swains, is probably about as good as it is at any inhabited island we visit</t>
  </si>
  <si>
    <t>PREDICTION all sharks</t>
  </si>
  <si>
    <t xml:space="preserve">PREDICTION 1m and larger </t>
  </si>
  <si>
    <t>(check if too few surveys at Molokai to use)</t>
  </si>
  <si>
    <t>perfect</t>
  </si>
  <si>
    <t>&lt;2</t>
  </si>
  <si>
    <t>Mariana I.</t>
  </si>
  <si>
    <t>S_MAR</t>
  </si>
  <si>
    <t>&gt;60</t>
  </si>
  <si>
    <t>0.037 (0.018)</t>
  </si>
  <si>
    <t>10-60</t>
  </si>
  <si>
    <t>0.205 (0.076)</t>
  </si>
  <si>
    <t>2-10</t>
  </si>
  <si>
    <t>2.348 (0.425)</t>
  </si>
  <si>
    <t>N_MAR</t>
  </si>
  <si>
    <t>2.821 (0.956)</t>
  </si>
  <si>
    <t>1.505 (0.548)</t>
  </si>
  <si>
    <t>2.207 (0.601)</t>
  </si>
  <si>
    <t>0.444 (0.082)</t>
  </si>
  <si>
    <t>Main Hawaiian I.</t>
  </si>
  <si>
    <t>0.012 (0.012)</t>
  </si>
  <si>
    <t>0.061 (0.025)</t>
  </si>
  <si>
    <t>0.014 (0.014)</t>
  </si>
  <si>
    <t>0.008 (0.008)</t>
  </si>
  <si>
    <t>0.306 (0.144)</t>
  </si>
  <si>
    <t>0.021 (0.021)</t>
  </si>
  <si>
    <t>Northwest Hawaiian I.</t>
  </si>
  <si>
    <t>1.153 (0.359)</t>
  </si>
  <si>
    <t>0.069 (0.034)</t>
  </si>
  <si>
    <t>0.083 (0.048)</t>
  </si>
  <si>
    <t>0.802 (0.148)</t>
  </si>
  <si>
    <t>14.376 (1.904)</t>
  </si>
  <si>
    <t>6.795 (1.176)</t>
  </si>
  <si>
    <t>3.221 (0.459)</t>
  </si>
  <si>
    <t>3.369 (0.815)</t>
  </si>
  <si>
    <t>7.973 (1.516)</t>
  </si>
  <si>
    <t>1.948 (0.609)</t>
  </si>
  <si>
    <t>1.681 (0.422)</t>
  </si>
  <si>
    <t>SOURCE FOR BENCHMARK</t>
  </si>
  <si>
    <t>From Nadon et al 2012 Cons Biol Appendix 2 … This is density and predicted baseline density of all sharks (from towed divers)</t>
  </si>
  <si>
    <t>PREDICTION</t>
  </si>
  <si>
    <t>Region</t>
  </si>
  <si>
    <t>Subregion</t>
  </si>
  <si>
    <t>Island</t>
  </si>
  <si>
    <t>Longitude</t>
  </si>
  <si>
    <t>Years surveyed</t>
  </si>
  <si>
    <t>Tows</t>
  </si>
  <si>
    <t>Gray reef</t>
  </si>
  <si>
    <t>Whitetip</t>
  </si>
  <si>
    <t>Galapagos</t>
  </si>
  <si>
    <t>Blacktip</t>
  </si>
  <si>
    <t>Nurse</t>
  </si>
  <si>
    <t>All 
reef species</t>
  </si>
  <si>
    <t>Lower 95%</t>
  </si>
  <si>
    <t>Median</t>
  </si>
  <si>
    <t>Upper 95%</t>
  </si>
  <si>
    <t>Scalloped
hammerhead</t>
  </si>
  <si>
    <t>Great
hammerhead</t>
  </si>
  <si>
    <t>Tiger</t>
  </si>
  <si>
    <t>Tutuila I.</t>
  </si>
  <si>
    <t>2004, 2006, 2008, 2010</t>
  </si>
  <si>
    <t>0.016 (0.008)</t>
  </si>
  <si>
    <t>0.068 (0.016)</t>
  </si>
  <si>
    <t>0.003 (0.003)</t>
  </si>
  <si>
    <t>0.006 (0.004)</t>
  </si>
  <si>
    <t>0.021 (0.011)</t>
  </si>
  <si>
    <t>0.115 (0.02)</t>
  </si>
  <si>
    <t>Manu'a group</t>
  </si>
  <si>
    <t>0.006 (0.006)</t>
  </si>
  <si>
    <t>0.11 (0.028)</t>
  </si>
  <si>
    <t>0.087 (0.024)</t>
  </si>
  <si>
    <t>0.015 (0.011)</t>
  </si>
  <si>
    <t>0.218 (0.036)</t>
  </si>
  <si>
    <t>0.025 (0.015)</t>
  </si>
  <si>
    <t>0.11 (0.027)</t>
  </si>
  <si>
    <t>0.151 (0.032)</t>
  </si>
  <si>
    <t>Outer I.</t>
  </si>
  <si>
    <t>0.06 (0.02)</t>
  </si>
  <si>
    <t>0.191 (0.049)</t>
  </si>
  <si>
    <t>0.032 (0.016)</t>
  </si>
  <si>
    <t>0.283 (0.06)</t>
  </si>
  <si>
    <t>0.153 (0.079)</t>
  </si>
  <si>
    <t>0.133 (0.047)</t>
  </si>
  <si>
    <t>0.051 (0.042)</t>
  </si>
  <si>
    <t>0.011 (0.011)</t>
  </si>
  <si>
    <t>0.349 (0.099)</t>
  </si>
  <si>
    <t>Those numbers above are for sharks &gt;=50cm. I prefer us to use sharks &gt;=1m, so that numbers are not unduly affected by occasional encounters with juvenile gray reef sharks (can be seen in few tens at a time .. Eg at Swains in 2012)</t>
  </si>
  <si>
    <t>Therefore, need to adjust the prediction above to account for proportion of sharks that are &gt;=1m.</t>
  </si>
  <si>
    <t>total sharks 2004-2010 forereef &gt;=1m</t>
  </si>
  <si>
    <t>total sharks 2004-2010 forereef all sizes</t>
  </si>
  <si>
    <t>Prop &gt;=1m</t>
  </si>
  <si>
    <t>MHI Kahoolawe</t>
  </si>
  <si>
    <t>TUT REP</t>
  </si>
  <si>
    <t>ALL SITES since 2010</t>
  </si>
  <si>
    <t>Forereef only, All data from 2010-16 pooled</t>
  </si>
  <si>
    <t>OLD</t>
  </si>
  <si>
    <t>old</t>
  </si>
  <si>
    <t>TotSharkAbund</t>
  </si>
  <si>
    <t>Carcharhinidae</t>
  </si>
  <si>
    <t>old values</t>
  </si>
  <si>
    <t>TotSharkAbund/Ha (im and above)</t>
  </si>
  <si>
    <t>AVERAGE REMOTE LOCATIONS</t>
  </si>
  <si>
    <t>y=60+((PropPristine-2)*1.25)</t>
  </si>
  <si>
    <t>y=60*PropPristine/2</t>
  </si>
  <si>
    <t>y=100+((PropPristine-60)*0.6)</t>
  </si>
  <si>
    <t>Kingman &amp; Palmyra</t>
  </si>
  <si>
    <t>NTH_MAR</t>
  </si>
  <si>
    <t>STH_MAR</t>
  </si>
  <si>
    <t>Sth MAR</t>
  </si>
  <si>
    <t>Nth Mar</t>
  </si>
  <si>
    <t>Piscivore</t>
  </si>
  <si>
    <t>Howland &amp; Baker</t>
  </si>
  <si>
    <t>WEIGHTING(Area)</t>
  </si>
  <si>
    <t>Total</t>
  </si>
  <si>
    <t>Kaula</t>
  </si>
  <si>
    <t>Brooks</t>
  </si>
  <si>
    <t>Pioneer</t>
  </si>
  <si>
    <t>Raita</t>
  </si>
  <si>
    <t>StRogatine</t>
  </si>
  <si>
    <t>HABITAT</t>
  </si>
  <si>
    <t>weight</t>
  </si>
  <si>
    <t>Kauai &amp; Niihau</t>
  </si>
  <si>
    <t>Maui-nui</t>
  </si>
  <si>
    <t>Hawaii Island</t>
  </si>
  <si>
    <t>HI</t>
  </si>
  <si>
    <t>Maui nui</t>
  </si>
  <si>
    <t>MeanSize</t>
  </si>
  <si>
    <t>NAUN_Lm</t>
  </si>
  <si>
    <t>NALI_Lm</t>
  </si>
  <si>
    <t>ACBL_Lm</t>
  </si>
  <si>
    <t>ACDU_Lm</t>
  </si>
  <si>
    <t>NAHE_Lm</t>
  </si>
  <si>
    <t>SCRU_Lm</t>
  </si>
  <si>
    <t>CHSO_Lm</t>
  </si>
  <si>
    <t>CHPE_Lm</t>
  </si>
  <si>
    <t>PAPO_Lm</t>
  </si>
  <si>
    <t>PAIN_Lm</t>
  </si>
  <si>
    <t>PACY_Lm</t>
  </si>
  <si>
    <t>CAME_Lm</t>
  </si>
  <si>
    <t>CAIG_Lm</t>
  </si>
  <si>
    <t>APVI_Lm</t>
  </si>
  <si>
    <t>MOGR_Lm</t>
  </si>
  <si>
    <t>MYBE_Lm</t>
  </si>
  <si>
    <t>Kaa-Nii</t>
  </si>
  <si>
    <t>Score of 40% for ZERO sharks. We do know that there are populations in deeper water</t>
  </si>
  <si>
    <t>Capping Kaa-Nii Size to 100% (was 103% in unadjusted data)</t>
  </si>
  <si>
    <t>This is mean size of these target species per region … divided by size at first maturity per species (ie score of 1 would mean that the average fish was exactly the size at first maturity for that species)</t>
  </si>
  <si>
    <t>.. Also … I cut out small fishes of each species (we are not interested in whether there are recruits or lots of juveniles .. Just on the status of biggish fishes. So. Cut all fishes smaller than 20cm, and for SCRU, CHOE, CAIG, MOGR cut out all fsiehs smaller than 30cm</t>
  </si>
  <si>
    <t>.. I then average those scores for all species included. Then cube that (to convert a length index into a volume(=weight) index. Weight is a better measure of fecundity</t>
  </si>
  <si>
    <t>FINALLY .. Score everything relative to NWHI (ie set NWHI to 1 .. )</t>
  </si>
  <si>
    <t>MeanSize CUBED</t>
  </si>
  <si>
    <t>REPORTING UNIT</t>
  </si>
  <si>
    <t xml:space="preserve">         PREDATORS</t>
  </si>
  <si>
    <t>OVERALL SCORE</t>
  </si>
  <si>
    <t>FISH BIOMASS</t>
  </si>
  <si>
    <t>SUSTAINABILITY</t>
  </si>
  <si>
    <t xml:space="preserve"> (Mean Size)</t>
  </si>
  <si>
    <t>Sharks</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</si>
</sst>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3" formatCode="_(* #,##0.00_);_(* \(#,##0.00\);_(* &quot;-&quot;??_);_(@_)"/>
    <numFmt numFmtId="164" formatCode="_-* #,##0.00_-;\-* #,##0.00_-;_-* &quot;-&quot;??_-;_-@_-"/>
    <numFmt numFmtId="165" formatCode="_-* #,##0.0_-;\-* #,##0.0_-;_-* &quot;-&quot;??_-;_-@_-"/>
    <numFmt numFmtId="166" formatCode="_-* #,##0_-;\-* #,##0_-;_-* &quot;-&quot;??_-;_-@_-"/>
    <numFmt numFmtId="167" formatCode="_(* #,##0.0_);_(* \(#,##0.0\);_(* &quot;-&quot;??_);_(@_)"/>
    <numFmt numFmtId="168" formatCode="0.0%"/>
    <numFmt numFmtId="169" formatCode="_-* #,##0.000_-;\-* #,##0.000_-;_-* &quot;-&quot;??_-;_-@_-"/>
    <numFmt numFmtId="170" formatCode="0.0"/>
    <numFmt numFmtId="171" formatCode="0.00000"/>
  </numFmts>
  <fonts count="31" x14ac:knownFonts="1">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sz val="12"/>
      <color rgb="FF006100"/>
      <name val="Calibri"/>
      <family val="2"/>
      <scheme val="minor"/>
    </font>
    <font>
      <sz val="12"/>
      <color rgb="FF9C0006"/>
      <name val="Calibri"/>
      <family val="2"/>
      <scheme val="minor"/>
    </font>
    <font>
      <sz val="12"/>
      <color rgb="FF9C6500"/>
      <name val="Calibri"/>
      <family val="2"/>
      <scheme val="minor"/>
    </font>
    <font>
      <sz val="12"/>
      <color rgb="FFFF0000"/>
      <name val="Calibri"/>
      <family val="2"/>
      <scheme val="minor"/>
    </font>
    <font>
      <b/>
      <sz val="12"/>
      <color rgb="FF9C6500"/>
      <name val="Calibri"/>
      <family val="2"/>
      <scheme val="minor"/>
    </font>
    <font>
      <sz val="9"/>
      <color theme="1"/>
      <name val="Calibri"/>
      <family val="2"/>
    </font>
    <font>
      <sz val="12"/>
      <color theme="1"/>
      <name val="Cambria"/>
      <family val="1"/>
    </font>
    <font>
      <sz val="12"/>
      <color rgb="FF000000"/>
      <name val="Calibri"/>
      <family val="2"/>
      <scheme val="minor"/>
    </font>
    <font>
      <sz val="12"/>
      <color rgb="FF000000"/>
      <name val="Calibri"/>
      <family val="2"/>
    </font>
    <font>
      <sz val="26"/>
      <color rgb="FFFF0000"/>
      <name val="Calibri"/>
      <family val="2"/>
      <scheme val="minor"/>
    </font>
    <font>
      <sz val="12"/>
      <name val="Calibri"/>
      <family val="2"/>
      <scheme val="minor"/>
    </font>
    <font>
      <u/>
      <sz val="12"/>
      <color theme="10"/>
      <name val="Calibri"/>
      <family val="2"/>
      <scheme val="minor"/>
    </font>
    <font>
      <u/>
      <sz val="12"/>
      <color theme="11"/>
      <name val="Calibri"/>
      <family val="2"/>
      <scheme val="minor"/>
    </font>
    <font>
      <b/>
      <sz val="9"/>
      <color rgb="FFFF0000"/>
      <name val="Calibri"/>
      <family val="2"/>
    </font>
    <font>
      <i/>
      <sz val="12"/>
      <color theme="1"/>
      <name val="Calibri"/>
      <family val="2"/>
      <scheme val="minor"/>
    </font>
    <font>
      <i/>
      <sz val="10"/>
      <color theme="1"/>
      <name val="Calibri"/>
      <family val="2"/>
    </font>
    <font>
      <i/>
      <sz val="10"/>
      <color rgb="FF000000"/>
      <name val="Calibri"/>
      <family val="2"/>
    </font>
    <font>
      <b/>
      <i/>
      <sz val="10"/>
      <color theme="1"/>
      <name val="Calibri"/>
      <family val="2"/>
    </font>
    <font>
      <b/>
      <sz val="12"/>
      <color rgb="FFFF0000"/>
      <name val="Calibri"/>
      <family val="2"/>
      <scheme val="minor"/>
    </font>
    <font>
      <sz val="14"/>
      <color rgb="FFFF0000"/>
      <name val="Calibri"/>
      <family val="2"/>
      <scheme val="minor"/>
    </font>
    <font>
      <sz val="20"/>
      <color rgb="FF000000"/>
      <name val="Calibri"/>
      <family val="2"/>
      <scheme val="minor"/>
    </font>
    <font>
      <b/>
      <sz val="12"/>
      <color theme="0"/>
      <name val="Calibri"/>
      <family val="2"/>
      <scheme val="minor"/>
    </font>
    <font>
      <sz val="12"/>
      <color theme="0"/>
      <name val="Calibri"/>
      <family val="2"/>
      <scheme val="minor"/>
    </font>
    <font>
      <b/>
      <sz val="12"/>
      <color theme="3"/>
      <name val="Calibri"/>
      <family val="2"/>
      <scheme val="minor"/>
    </font>
    <font>
      <b/>
      <sz val="14"/>
      <color theme="1"/>
      <name val="Calibri"/>
      <family val="2"/>
      <scheme val="minor"/>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
      <patternFill patternType="solid">
        <fgColor rgb="FFE6E6E6"/>
        <bgColor indexed="64"/>
      </patternFill>
    </fill>
    <fill>
      <patternFill patternType="solid">
        <fgColor rgb="FFFFFF00"/>
        <bgColor rgb="FF000000"/>
      </patternFill>
    </fill>
    <fill>
      <patternFill patternType="solid">
        <fgColor theme="9"/>
        <bgColor indexed="64"/>
      </patternFill>
    </fill>
    <fill>
      <patternFill patternType="solid">
        <fgColor theme="6" tint="-0.249977111117893"/>
        <bgColor theme="6" tint="-0.249977111117893"/>
      </patternFill>
    </fill>
    <fill>
      <patternFill patternType="solid">
        <fgColor theme="6" tint="0.39997558519241921"/>
        <bgColor theme="6" tint="0.39997558519241921"/>
      </patternFill>
    </fill>
  </fills>
  <borders count="45">
    <border>
      <left/>
      <right/>
      <top/>
      <bottom/>
      <diagonal/>
    </border>
    <border>
      <left/>
      <right/>
      <top/>
      <bottom style="thin">
        <color auto="1"/>
      </bottom>
      <diagonal/>
    </border>
    <border>
      <left style="thin">
        <color rgb="FF7F7F7F"/>
      </left>
      <right style="thin">
        <color rgb="FF7F7F7F"/>
      </right>
      <top style="thin">
        <color rgb="FF7F7F7F"/>
      </top>
      <bottom style="thin">
        <color rgb="FF7F7F7F"/>
      </bottom>
      <diagonal/>
    </border>
    <border>
      <left style="medium">
        <color auto="1"/>
      </left>
      <right style="medium">
        <color auto="1"/>
      </right>
      <top style="medium">
        <color auto="1"/>
      </top>
      <bottom/>
      <diagonal/>
    </border>
    <border>
      <left style="medium">
        <color auto="1"/>
      </left>
      <right style="medium">
        <color auto="1"/>
      </right>
      <top/>
      <bottom/>
      <diagonal/>
    </border>
    <border>
      <left/>
      <right style="medium">
        <color auto="1"/>
      </right>
      <top/>
      <bottom/>
      <diagonal/>
    </border>
    <border>
      <left/>
      <right style="medium">
        <color auto="1"/>
      </right>
      <top/>
      <bottom style="medium">
        <color auto="1"/>
      </bottom>
      <diagonal/>
    </border>
    <border>
      <left/>
      <right/>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thin">
        <color auto="1"/>
      </bottom>
      <diagonal/>
    </border>
    <border>
      <left/>
      <right style="medium">
        <color auto="1"/>
      </right>
      <top/>
      <bottom style="thin">
        <color auto="1"/>
      </bottom>
      <diagonal/>
    </border>
    <border>
      <left style="medium">
        <color auto="1"/>
      </left>
      <right/>
      <top/>
      <bottom/>
      <diagonal/>
    </border>
    <border>
      <left style="medium">
        <color auto="1"/>
      </left>
      <right/>
      <top/>
      <bottom style="medium">
        <color auto="1"/>
      </bottom>
      <diagonal/>
    </border>
    <border>
      <left/>
      <right/>
      <top/>
      <bottom style="thin">
        <color rgb="FF000000"/>
      </bottom>
      <diagonal/>
    </border>
    <border>
      <left/>
      <right/>
      <top style="thin">
        <color rgb="FF000000"/>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style="medium">
        <color auto="1"/>
      </right>
      <top style="thin">
        <color auto="1"/>
      </top>
      <bottom style="thin">
        <color auto="1"/>
      </bottom>
      <diagonal/>
    </border>
    <border>
      <left/>
      <right style="thin">
        <color auto="1"/>
      </right>
      <top style="thin">
        <color auto="1"/>
      </top>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right/>
      <top style="medium">
        <color auto="1"/>
      </top>
      <bottom/>
      <diagonal/>
    </border>
    <border>
      <left/>
      <right/>
      <top style="medium">
        <color auto="1"/>
      </top>
      <bottom style="thin">
        <color auto="1"/>
      </bottom>
      <diagonal/>
    </border>
    <border>
      <left style="thin">
        <color auto="1"/>
      </left>
      <right/>
      <top style="medium">
        <color auto="1"/>
      </top>
      <bottom style="thin">
        <color auto="1"/>
      </bottom>
      <diagonal/>
    </border>
    <border>
      <left/>
      <right/>
      <top style="thin">
        <color theme="6" tint="-0.249977111117893"/>
      </top>
      <bottom style="thin">
        <color theme="6" tint="0.79998168889431442"/>
      </bottom>
      <diagonal/>
    </border>
    <border>
      <left/>
      <right/>
      <top style="thin">
        <color theme="6" tint="0.79998168889431442"/>
      </top>
      <bottom style="thin">
        <color theme="6" tint="0.39997558519241921"/>
      </bottom>
      <diagonal/>
    </border>
    <border>
      <left/>
      <right/>
      <top style="thin">
        <color theme="6" tint="0.79998168889431442"/>
      </top>
      <bottom style="thin">
        <color theme="6" tint="0.79998168889431442"/>
      </bottom>
      <diagonal/>
    </border>
    <border>
      <left/>
      <right/>
      <top style="thin">
        <color theme="6" tint="0.39997558519241921"/>
      </top>
      <bottom style="thin">
        <color theme="6" tint="0.39997558519241921"/>
      </bottom>
      <diagonal/>
    </border>
    <border>
      <left/>
      <right/>
      <top style="thin">
        <color theme="6" tint="0.39997558519241921"/>
      </top>
      <bottom style="thin">
        <color theme="6" tint="0.79998168889431442"/>
      </bottom>
      <diagonal/>
    </border>
    <border>
      <left style="thin">
        <color auto="1"/>
      </left>
      <right style="thin">
        <color auto="1"/>
      </right>
      <top style="medium">
        <color auto="1"/>
      </top>
      <bottom style="thin">
        <color auto="1"/>
      </bottom>
      <diagonal/>
    </border>
    <border>
      <left style="thin">
        <color auto="1"/>
      </left>
      <right style="thin">
        <color auto="1"/>
      </right>
      <top/>
      <bottom style="medium">
        <color auto="1"/>
      </bottom>
      <diagonal/>
    </border>
    <border>
      <left style="thin">
        <color auto="1"/>
      </left>
      <right/>
      <top style="medium">
        <color auto="1"/>
      </top>
      <bottom style="medium">
        <color auto="1"/>
      </bottom>
      <diagonal/>
    </border>
    <border>
      <left/>
      <right style="medium">
        <color auto="1"/>
      </right>
      <top style="medium">
        <color auto="1"/>
      </top>
      <bottom style="medium">
        <color auto="1"/>
      </bottom>
      <diagonal/>
    </border>
  </borders>
  <cellStyleXfs count="1037">
    <xf numFmtId="0" fontId="0" fillId="0" borderId="0"/>
    <xf numFmtId="164" fontId="4" fillId="0" borderId="0" applyFont="0" applyFill="0" applyBorder="0" applyAlignment="0" applyProtection="0"/>
    <xf numFmtId="164" fontId="3" fillId="0" borderId="0" applyFont="0" applyFill="0" applyBorder="0" applyAlignment="0" applyProtection="0"/>
    <xf numFmtId="9" fontId="2" fillId="0" borderId="0" applyFon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9" fontId="2" fillId="0" borderId="0" applyFon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164" fontId="1" fillId="0" borderId="0" applyFon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cellStyleXfs>
  <cellXfs count="234">
    <xf numFmtId="0" fontId="0" fillId="0" borderId="0" xfId="0"/>
    <xf numFmtId="0" fontId="0" fillId="0" borderId="0" xfId="0" applyAlignment="1">
      <alignment horizontal="right"/>
    </xf>
    <xf numFmtId="14" fontId="0" fillId="0" borderId="0" xfId="0" applyNumberFormat="1"/>
    <xf numFmtId="0" fontId="0" fillId="0" borderId="0" xfId="0" applyNumberFormat="1"/>
    <xf numFmtId="0" fontId="5" fillId="0" borderId="1" xfId="0" applyFont="1" applyBorder="1"/>
    <xf numFmtId="0" fontId="5" fillId="0" borderId="0" xfId="0" applyFont="1" applyAlignment="1">
      <alignment horizontal="right"/>
    </xf>
    <xf numFmtId="166" fontId="0" fillId="0" borderId="0" xfId="2" applyNumberFormat="1" applyFont="1"/>
    <xf numFmtId="166" fontId="0" fillId="0" borderId="0" xfId="2" applyNumberFormat="1" applyFont="1" applyAlignment="1">
      <alignment horizontal="right"/>
    </xf>
    <xf numFmtId="166" fontId="5" fillId="0" borderId="1" xfId="2" applyNumberFormat="1" applyFont="1" applyBorder="1"/>
    <xf numFmtId="166" fontId="5" fillId="0" borderId="0" xfId="2" applyNumberFormat="1" applyFont="1" applyAlignment="1">
      <alignment horizontal="right"/>
    </xf>
    <xf numFmtId="166" fontId="5" fillId="0" borderId="1" xfId="0" applyNumberFormat="1" applyFont="1" applyBorder="1"/>
    <xf numFmtId="166" fontId="5" fillId="0" borderId="0" xfId="0" applyNumberFormat="1" applyFont="1" applyAlignment="1">
      <alignment horizontal="right"/>
    </xf>
    <xf numFmtId="0" fontId="5" fillId="0" borderId="0" xfId="0" applyFont="1" applyAlignment="1">
      <alignment horizontal="center"/>
    </xf>
    <xf numFmtId="0" fontId="0" fillId="5" borderId="1" xfId="0" applyFill="1" applyBorder="1"/>
    <xf numFmtId="0" fontId="6" fillId="2" borderId="3" xfId="4" applyBorder="1" applyAlignment="1">
      <alignment horizontal="left"/>
    </xf>
    <xf numFmtId="0" fontId="10" fillId="4" borderId="3" xfId="6" applyFont="1" applyBorder="1"/>
    <xf numFmtId="164" fontId="0" fillId="0" borderId="0" xfId="7" applyFont="1"/>
    <xf numFmtId="167" fontId="0" fillId="0" borderId="0" xfId="0" applyNumberFormat="1"/>
    <xf numFmtId="167" fontId="5" fillId="0" borderId="0" xfId="0" applyNumberFormat="1" applyFont="1"/>
    <xf numFmtId="0" fontId="11" fillId="6" borderId="0" xfId="0" applyFont="1" applyFill="1" applyAlignment="1">
      <alignment vertical="center"/>
    </xf>
    <xf numFmtId="0" fontId="11" fillId="6" borderId="5" xfId="0" applyFont="1" applyFill="1" applyBorder="1" applyAlignment="1">
      <alignment horizontal="center" vertical="center" wrapText="1"/>
    </xf>
    <xf numFmtId="0" fontId="12" fillId="0" borderId="0" xfId="0" applyFont="1"/>
    <xf numFmtId="0" fontId="11" fillId="0" borderId="0" xfId="0" applyFont="1" applyAlignment="1">
      <alignment vertical="center"/>
    </xf>
    <xf numFmtId="0" fontId="11" fillId="0" borderId="5" xfId="0" applyFont="1" applyBorder="1" applyAlignment="1">
      <alignment horizontal="center" vertical="center" wrapText="1"/>
    </xf>
    <xf numFmtId="0" fontId="12" fillId="6" borderId="0" xfId="0" applyFont="1" applyFill="1"/>
    <xf numFmtId="0" fontId="12" fillId="6" borderId="7" xfId="0" applyFont="1" applyFill="1" applyBorder="1"/>
    <xf numFmtId="0" fontId="11" fillId="6" borderId="7" xfId="0" applyFont="1" applyFill="1" applyBorder="1" applyAlignment="1">
      <alignment vertical="center"/>
    </xf>
    <xf numFmtId="0" fontId="11" fillId="6" borderId="6" xfId="0" applyFont="1" applyFill="1" applyBorder="1" applyAlignment="1">
      <alignment horizontal="center" vertical="center" wrapText="1"/>
    </xf>
    <xf numFmtId="0" fontId="12" fillId="0" borderId="7" xfId="0" applyFont="1" applyBorder="1"/>
    <xf numFmtId="0" fontId="11" fillId="0" borderId="7" xfId="0" applyFont="1" applyBorder="1" applyAlignment="1">
      <alignment vertical="center"/>
    </xf>
    <xf numFmtId="0" fontId="11" fillId="0" borderId="6" xfId="0" applyFont="1" applyBorder="1" applyAlignment="1">
      <alignment horizontal="center" vertical="center" wrapText="1"/>
    </xf>
    <xf numFmtId="0" fontId="7" fillId="3" borderId="0" xfId="5"/>
    <xf numFmtId="167" fontId="7" fillId="3" borderId="0" xfId="5" applyNumberFormat="1"/>
    <xf numFmtId="0" fontId="0" fillId="0" borderId="8" xfId="0" applyBorder="1"/>
    <xf numFmtId="0" fontId="0" fillId="0" borderId="9" xfId="0" applyBorder="1"/>
    <xf numFmtId="0" fontId="0" fillId="0" borderId="0" xfId="0" applyBorder="1"/>
    <xf numFmtId="0" fontId="0" fillId="0" borderId="1" xfId="0" applyBorder="1"/>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5" xfId="0" applyBorder="1" applyAlignment="1">
      <alignment horizontal="center"/>
    </xf>
    <xf numFmtId="0" fontId="0" fillId="0" borderId="0" xfId="0" applyBorder="1" applyAlignment="1">
      <alignment horizontal="center"/>
    </xf>
    <xf numFmtId="9" fontId="0" fillId="0" borderId="12" xfId="3" applyFont="1" applyBorder="1" applyAlignment="1">
      <alignment horizontal="center"/>
    </xf>
    <xf numFmtId="9" fontId="0" fillId="0" borderId="13" xfId="3" applyFont="1" applyBorder="1" applyAlignment="1">
      <alignment horizontal="center"/>
    </xf>
    <xf numFmtId="0" fontId="0" fillId="0" borderId="6" xfId="0" applyBorder="1" applyAlignment="1">
      <alignment horizontal="center"/>
    </xf>
    <xf numFmtId="0" fontId="14" fillId="0" borderId="14" xfId="0" applyFont="1" applyBorder="1" applyAlignment="1">
      <alignment horizontal="center" wrapText="1"/>
    </xf>
    <xf numFmtId="0" fontId="14" fillId="0" borderId="14" xfId="0" applyFont="1" applyBorder="1" applyAlignment="1">
      <alignment horizontal="left" wrapText="1"/>
    </xf>
    <xf numFmtId="0" fontId="14" fillId="0" borderId="15" xfId="0" applyFont="1" applyBorder="1" applyAlignment="1">
      <alignment horizontal="center" wrapText="1"/>
    </xf>
    <xf numFmtId="0" fontId="14" fillId="0" borderId="15" xfId="0" applyFont="1" applyBorder="1" applyAlignment="1">
      <alignment horizontal="left" wrapText="1"/>
    </xf>
    <xf numFmtId="0" fontId="14" fillId="0" borderId="0" xfId="0" applyFont="1" applyBorder="1" applyAlignment="1">
      <alignment horizontal="center" wrapText="1"/>
    </xf>
    <xf numFmtId="0" fontId="14" fillId="0" borderId="0" xfId="0" applyFont="1" applyBorder="1" applyAlignment="1">
      <alignment horizontal="left" wrapText="1"/>
    </xf>
    <xf numFmtId="0" fontId="0" fillId="0" borderId="12" xfId="0" applyBorder="1"/>
    <xf numFmtId="0" fontId="0" fillId="0" borderId="5" xfId="0" applyBorder="1"/>
    <xf numFmtId="0" fontId="14" fillId="0" borderId="0" xfId="0" applyFont="1" applyAlignment="1">
      <alignment horizontal="center" wrapText="1"/>
    </xf>
    <xf numFmtId="0" fontId="14" fillId="0" borderId="0" xfId="0" applyFont="1" applyAlignment="1">
      <alignment horizontal="left" wrapText="1"/>
    </xf>
    <xf numFmtId="0" fontId="0" fillId="5" borderId="12" xfId="0" applyFill="1" applyBorder="1"/>
    <xf numFmtId="165" fontId="0" fillId="5" borderId="5" xfId="7" applyNumberFormat="1" applyFont="1" applyFill="1" applyBorder="1"/>
    <xf numFmtId="0" fontId="0" fillId="5" borderId="13" xfId="0" applyFill="1" applyBorder="1"/>
    <xf numFmtId="0" fontId="0" fillId="5" borderId="5" xfId="0" applyFill="1" applyBorder="1"/>
    <xf numFmtId="0" fontId="5" fillId="0" borderId="0" xfId="0" applyFont="1"/>
    <xf numFmtId="0" fontId="15" fillId="3" borderId="0" xfId="5" applyFont="1"/>
    <xf numFmtId="0" fontId="8" fillId="4" borderId="2" xfId="6" applyBorder="1"/>
    <xf numFmtId="0" fontId="0" fillId="5" borderId="0" xfId="0" applyFill="1"/>
    <xf numFmtId="167" fontId="16" fillId="0" borderId="0" xfId="8" applyNumberFormat="1" applyFont="1" applyFill="1" applyBorder="1"/>
    <xf numFmtId="165" fontId="0" fillId="0" borderId="0" xfId="0" applyNumberFormat="1"/>
    <xf numFmtId="167" fontId="0" fillId="0" borderId="0" xfId="9" applyNumberFormat="1" applyFont="1"/>
    <xf numFmtId="167" fontId="13" fillId="0" borderId="0" xfId="0" applyNumberFormat="1" applyFont="1"/>
    <xf numFmtId="0" fontId="16" fillId="0" borderId="1" xfId="0" applyFont="1" applyFill="1" applyBorder="1"/>
    <xf numFmtId="0" fontId="16" fillId="0" borderId="0" xfId="4" applyFont="1" applyFill="1" applyBorder="1"/>
    <xf numFmtId="164" fontId="16" fillId="0" borderId="0" xfId="9" applyFont="1" applyFill="1" applyBorder="1"/>
    <xf numFmtId="168" fontId="16" fillId="0" borderId="0" xfId="3" applyNumberFormat="1" applyFont="1" applyFill="1" applyBorder="1"/>
    <xf numFmtId="0" fontId="16" fillId="0" borderId="0" xfId="0" applyFont="1" applyFill="1" applyBorder="1"/>
    <xf numFmtId="167" fontId="6" fillId="2" borderId="0" xfId="9" applyNumberFormat="1" applyFont="1" applyFill="1"/>
    <xf numFmtId="16" fontId="14" fillId="0" borderId="0" xfId="0" quotePrefix="1" applyNumberFormat="1" applyFont="1" applyAlignment="1">
      <alignment horizontal="center" wrapText="1"/>
    </xf>
    <xf numFmtId="0" fontId="14" fillId="0" borderId="0" xfId="0" applyFont="1" applyAlignment="1">
      <alignment horizontal="left"/>
    </xf>
    <xf numFmtId="16" fontId="0" fillId="0" borderId="0" xfId="0" quotePrefix="1" applyNumberFormat="1"/>
    <xf numFmtId="0" fontId="0" fillId="0" borderId="0" xfId="0" applyAlignment="1">
      <alignment horizontal="center"/>
    </xf>
    <xf numFmtId="169" fontId="0" fillId="0" borderId="0" xfId="9" applyNumberFormat="1" applyFont="1"/>
    <xf numFmtId="170" fontId="0" fillId="0" borderId="0" xfId="0" applyNumberFormat="1"/>
    <xf numFmtId="164" fontId="0" fillId="0" borderId="0" xfId="0" applyNumberFormat="1"/>
    <xf numFmtId="164" fontId="6" fillId="2" borderId="4" xfId="4" applyNumberFormat="1" applyBorder="1"/>
    <xf numFmtId="165" fontId="0" fillId="0" borderId="0" xfId="9" applyNumberFormat="1" applyFont="1"/>
    <xf numFmtId="0" fontId="0" fillId="0" borderId="13" xfId="0" applyBorder="1" applyAlignment="1">
      <alignment horizontal="center"/>
    </xf>
    <xf numFmtId="49" fontId="0" fillId="0" borderId="16" xfId="0" applyNumberFormat="1" applyBorder="1"/>
    <xf numFmtId="0" fontId="0" fillId="0" borderId="16" xfId="0" applyBorder="1" applyAlignment="1">
      <alignment horizontal="right"/>
    </xf>
    <xf numFmtId="170" fontId="0" fillId="0" borderId="17" xfId="0" applyNumberFormat="1" applyBorder="1"/>
    <xf numFmtId="164" fontId="0" fillId="0" borderId="0" xfId="9" applyFont="1"/>
    <xf numFmtId="49" fontId="0" fillId="0" borderId="17" xfId="0" applyNumberFormat="1" applyBorder="1"/>
    <xf numFmtId="0" fontId="0" fillId="0" borderId="17" xfId="0" applyBorder="1" applyAlignment="1">
      <alignment horizontal="right"/>
    </xf>
    <xf numFmtId="165" fontId="10" fillId="4" borderId="0" xfId="6" applyNumberFormat="1" applyFont="1" applyBorder="1"/>
    <xf numFmtId="16" fontId="0" fillId="0" borderId="0" xfId="0" quotePrefix="1" applyNumberFormat="1" applyAlignment="1">
      <alignment horizontal="center"/>
    </xf>
    <xf numFmtId="49" fontId="0" fillId="0" borderId="18" xfId="0" applyNumberFormat="1" applyBorder="1"/>
    <xf numFmtId="0" fontId="0" fillId="0" borderId="18" xfId="0" applyBorder="1" applyAlignment="1">
      <alignment horizontal="right"/>
    </xf>
    <xf numFmtId="170" fontId="0" fillId="0" borderId="18" xfId="0" applyNumberFormat="1" applyBorder="1"/>
    <xf numFmtId="164" fontId="6" fillId="2" borderId="0" xfId="4" applyNumberFormat="1" applyBorder="1"/>
    <xf numFmtId="0" fontId="0" fillId="0" borderId="19" xfId="0" applyBorder="1" applyAlignment="1">
      <alignment horizontal="center" vertical="center"/>
    </xf>
    <xf numFmtId="0" fontId="0" fillId="0" borderId="20" xfId="0" applyBorder="1" applyAlignment="1">
      <alignment horizontal="center" vertical="center"/>
    </xf>
    <xf numFmtId="49" fontId="0" fillId="0" borderId="19" xfId="0" applyNumberFormat="1" applyBorder="1" applyAlignment="1">
      <alignment horizontal="center" vertical="center"/>
    </xf>
    <xf numFmtId="0" fontId="0" fillId="0" borderId="21" xfId="0" applyBorder="1" applyAlignment="1">
      <alignment horizontal="center" vertical="center"/>
    </xf>
    <xf numFmtId="0" fontId="0" fillId="0" borderId="19" xfId="0" applyBorder="1" applyAlignment="1">
      <alignment horizontal="center" vertical="center" wrapText="1"/>
    </xf>
    <xf numFmtId="10" fontId="0" fillId="0" borderId="21" xfId="0" applyNumberFormat="1" applyBorder="1" applyAlignment="1">
      <alignment horizontal="center" vertical="center"/>
    </xf>
    <xf numFmtId="10" fontId="7" fillId="3" borderId="19" xfId="5" applyNumberFormat="1" applyBorder="1" applyAlignment="1">
      <alignment horizontal="center" vertical="center"/>
    </xf>
    <xf numFmtId="10" fontId="0" fillId="0" borderId="22" xfId="0" applyNumberFormat="1" applyBorder="1" applyAlignment="1">
      <alignment horizontal="center" vertical="center"/>
    </xf>
    <xf numFmtId="0" fontId="0" fillId="0" borderId="21" xfId="0" applyBorder="1" applyAlignment="1">
      <alignment horizontal="center" vertical="center" wrapText="1"/>
    </xf>
    <xf numFmtId="0" fontId="0" fillId="0" borderId="22" xfId="0" applyBorder="1" applyAlignment="1">
      <alignment horizontal="center" vertical="center"/>
    </xf>
    <xf numFmtId="171" fontId="0" fillId="0" borderId="17" xfId="0" applyNumberFormat="1" applyBorder="1"/>
    <xf numFmtId="49" fontId="0" fillId="0" borderId="17" xfId="0" applyNumberFormat="1" applyBorder="1" applyAlignment="1">
      <alignment horizontal="right"/>
    </xf>
    <xf numFmtId="0" fontId="0" fillId="0" borderId="17" xfId="0" applyNumberFormat="1" applyBorder="1"/>
    <xf numFmtId="0" fontId="0" fillId="0" borderId="23" xfId="0" applyBorder="1" applyAlignment="1">
      <alignment horizontal="right"/>
    </xf>
    <xf numFmtId="0" fontId="0" fillId="0" borderId="24" xfId="0" applyBorder="1" applyAlignment="1">
      <alignment horizontal="right"/>
    </xf>
    <xf numFmtId="165" fontId="0" fillId="0" borderId="16" xfId="9" applyNumberFormat="1" applyFont="1" applyBorder="1" applyAlignment="1">
      <alignment horizontal="right"/>
    </xf>
    <xf numFmtId="170" fontId="0" fillId="0" borderId="25" xfId="0" applyNumberFormat="1" applyBorder="1"/>
    <xf numFmtId="170" fontId="7" fillId="3" borderId="17" xfId="5" applyNumberFormat="1" applyBorder="1"/>
    <xf numFmtId="0" fontId="0" fillId="0" borderId="25" xfId="0" applyBorder="1" applyAlignment="1">
      <alignment horizontal="right"/>
    </xf>
    <xf numFmtId="0" fontId="0" fillId="0" borderId="26" xfId="0" applyBorder="1" applyAlignment="1">
      <alignment horizontal="right"/>
    </xf>
    <xf numFmtId="0" fontId="0" fillId="0" borderId="0" xfId="0" applyBorder="1" applyAlignment="1">
      <alignment horizontal="right"/>
    </xf>
    <xf numFmtId="165" fontId="0" fillId="0" borderId="17" xfId="9" applyNumberFormat="1" applyFont="1" applyBorder="1" applyAlignment="1">
      <alignment horizontal="right"/>
    </xf>
    <xf numFmtId="171" fontId="0" fillId="0" borderId="18" xfId="0" applyNumberFormat="1" applyBorder="1"/>
    <xf numFmtId="49" fontId="0" fillId="0" borderId="18" xfId="0" applyNumberFormat="1" applyBorder="1" applyAlignment="1">
      <alignment horizontal="right"/>
    </xf>
    <xf numFmtId="0" fontId="0" fillId="0" borderId="18" xfId="0" applyNumberFormat="1" applyBorder="1"/>
    <xf numFmtId="0" fontId="0" fillId="0" borderId="27" xfId="0" applyBorder="1" applyAlignment="1">
      <alignment horizontal="right"/>
    </xf>
    <xf numFmtId="0" fontId="0" fillId="0" borderId="1" xfId="0" applyBorder="1" applyAlignment="1">
      <alignment horizontal="right"/>
    </xf>
    <xf numFmtId="165" fontId="0" fillId="0" borderId="18" xfId="9" applyNumberFormat="1" applyFont="1" applyBorder="1" applyAlignment="1">
      <alignment horizontal="right"/>
    </xf>
    <xf numFmtId="170" fontId="0" fillId="0" borderId="27" xfId="0" applyNumberFormat="1" applyBorder="1"/>
    <xf numFmtId="170" fontId="7" fillId="3" borderId="18" xfId="5" applyNumberFormat="1" applyBorder="1"/>
    <xf numFmtId="0" fontId="0" fillId="0" borderId="28" xfId="0" applyBorder="1" applyAlignment="1">
      <alignment horizontal="right"/>
    </xf>
    <xf numFmtId="164" fontId="7" fillId="3" borderId="0" xfId="5" applyNumberFormat="1"/>
    <xf numFmtId="0" fontId="9" fillId="0" borderId="0" xfId="0" applyFont="1"/>
    <xf numFmtId="0" fontId="11" fillId="6" borderId="0" xfId="0" applyFont="1" applyFill="1" applyBorder="1" applyAlignment="1">
      <alignment vertical="center"/>
    </xf>
    <xf numFmtId="0" fontId="12" fillId="6" borderId="1" xfId="0" applyFont="1" applyFill="1" applyBorder="1"/>
    <xf numFmtId="0" fontId="11" fillId="6" borderId="1" xfId="0" applyFont="1" applyFill="1" applyBorder="1" applyAlignment="1">
      <alignment vertical="center"/>
    </xf>
    <xf numFmtId="0" fontId="11" fillId="6" borderId="11" xfId="0" applyFont="1" applyFill="1" applyBorder="1" applyAlignment="1">
      <alignment horizontal="center" vertical="center" wrapText="1"/>
    </xf>
    <xf numFmtId="0" fontId="12" fillId="6" borderId="20" xfId="0" applyFont="1" applyFill="1" applyBorder="1"/>
    <xf numFmtId="0" fontId="19" fillId="6" borderId="20" xfId="0" applyFont="1" applyFill="1" applyBorder="1" applyAlignment="1">
      <alignment vertical="center"/>
    </xf>
    <xf numFmtId="0" fontId="19" fillId="6" borderId="29" xfId="0" applyFont="1" applyFill="1" applyBorder="1" applyAlignment="1">
      <alignment horizontal="center" vertical="center" wrapText="1"/>
    </xf>
    <xf numFmtId="0" fontId="11" fillId="0" borderId="0" xfId="0" applyFont="1" applyBorder="1" applyAlignment="1">
      <alignment vertical="center"/>
    </xf>
    <xf numFmtId="164" fontId="0" fillId="0" borderId="0" xfId="1" applyFont="1"/>
    <xf numFmtId="164" fontId="9" fillId="0" borderId="0" xfId="1" applyFont="1"/>
    <xf numFmtId="169" fontId="0" fillId="0" borderId="0" xfId="1" applyNumberFormat="1" applyFont="1"/>
    <xf numFmtId="0" fontId="21" fillId="5" borderId="1" xfId="0" applyFont="1" applyFill="1" applyBorder="1"/>
    <xf numFmtId="164" fontId="21" fillId="0" borderId="0" xfId="7" applyFont="1"/>
    <xf numFmtId="0" fontId="22" fillId="0" borderId="4" xfId="0" applyFont="1" applyBorder="1" applyAlignment="1">
      <alignment horizontal="center" vertical="center" wrapText="1"/>
    </xf>
    <xf numFmtId="164" fontId="22" fillId="0" borderId="0" xfId="0" applyNumberFormat="1" applyFont="1"/>
    <xf numFmtId="164" fontId="21" fillId="0" borderId="1" xfId="7" applyFont="1" applyBorder="1"/>
    <xf numFmtId="164" fontId="23" fillId="0" borderId="20" xfId="7" applyFont="1" applyBorder="1"/>
    <xf numFmtId="165" fontId="20" fillId="0" borderId="0" xfId="1" applyNumberFormat="1" applyFont="1" applyAlignment="1">
      <alignment horizontal="center"/>
    </xf>
    <xf numFmtId="0" fontId="20" fillId="5" borderId="1" xfId="0" applyFont="1" applyFill="1" applyBorder="1" applyAlignment="1">
      <alignment horizontal="right"/>
    </xf>
    <xf numFmtId="167" fontId="9" fillId="0" borderId="0" xfId="9" applyNumberFormat="1" applyFont="1"/>
    <xf numFmtId="169" fontId="0" fillId="5" borderId="0" xfId="1" applyNumberFormat="1" applyFont="1" applyFill="1"/>
    <xf numFmtId="164" fontId="0" fillId="5" borderId="6" xfId="9" applyFont="1" applyFill="1" applyBorder="1"/>
    <xf numFmtId="164" fontId="9" fillId="0" borderId="0" xfId="7" applyFont="1"/>
    <xf numFmtId="0" fontId="0" fillId="5" borderId="0" xfId="0" applyFill="1" applyBorder="1"/>
    <xf numFmtId="169" fontId="0" fillId="0" borderId="12" xfId="0" applyNumberFormat="1" applyBorder="1"/>
    <xf numFmtId="169" fontId="0" fillId="8" borderId="12" xfId="0" applyNumberFormat="1" applyFill="1" applyBorder="1"/>
    <xf numFmtId="165" fontId="0" fillId="8" borderId="5" xfId="7" applyNumberFormat="1" applyFont="1" applyFill="1" applyBorder="1"/>
    <xf numFmtId="165" fontId="24" fillId="5" borderId="5" xfId="7" applyNumberFormat="1" applyFont="1" applyFill="1" applyBorder="1"/>
    <xf numFmtId="0" fontId="13" fillId="7" borderId="0" xfId="0" applyFont="1" applyFill="1"/>
    <xf numFmtId="0" fontId="13" fillId="0" borderId="0" xfId="0" applyFont="1"/>
    <xf numFmtId="49" fontId="13" fillId="0" borderId="16" xfId="0" applyNumberFormat="1" applyFont="1" applyBorder="1"/>
    <xf numFmtId="49" fontId="13" fillId="0" borderId="30" xfId="0" applyNumberFormat="1" applyFont="1" applyBorder="1"/>
    <xf numFmtId="49" fontId="13" fillId="0" borderId="26" xfId="0" applyNumberFormat="1" applyFont="1" applyBorder="1"/>
    <xf numFmtId="49" fontId="13" fillId="0" borderId="28" xfId="0" applyNumberFormat="1" applyFont="1" applyBorder="1"/>
    <xf numFmtId="164" fontId="9" fillId="0" borderId="0" xfId="0" applyNumberFormat="1" applyFont="1"/>
    <xf numFmtId="164" fontId="0" fillId="0" borderId="16" xfId="1" applyFont="1" applyBorder="1" applyAlignment="1">
      <alignment horizontal="right"/>
    </xf>
    <xf numFmtId="164" fontId="0" fillId="0" borderId="17" xfId="1" applyFont="1" applyBorder="1" applyAlignment="1">
      <alignment horizontal="right"/>
    </xf>
    <xf numFmtId="170" fontId="7" fillId="3" borderId="16" xfId="5" applyNumberFormat="1" applyBorder="1"/>
    <xf numFmtId="0" fontId="25" fillId="0" borderId="0" xfId="0" applyFont="1"/>
    <xf numFmtId="164" fontId="25" fillId="0" borderId="0" xfId="0" applyNumberFormat="1" applyFont="1"/>
    <xf numFmtId="165" fontId="8" fillId="4" borderId="19" xfId="6" applyNumberFormat="1" applyBorder="1"/>
    <xf numFmtId="164" fontId="0" fillId="0" borderId="0" xfId="9" applyNumberFormat="1" applyFont="1"/>
    <xf numFmtId="165" fontId="6" fillId="2" borderId="19" xfId="4" applyNumberFormat="1" applyBorder="1"/>
    <xf numFmtId="169" fontId="9" fillId="0" borderId="12" xfId="0" applyNumberFormat="1" applyFont="1" applyBorder="1"/>
    <xf numFmtId="0" fontId="0" fillId="0" borderId="31" xfId="0" applyBorder="1"/>
    <xf numFmtId="0" fontId="0" fillId="0" borderId="13" xfId="0" applyBorder="1"/>
    <xf numFmtId="165" fontId="0" fillId="0" borderId="9" xfId="1" applyNumberFormat="1" applyFont="1" applyBorder="1"/>
    <xf numFmtId="165" fontId="0" fillId="0" borderId="5" xfId="1" applyNumberFormat="1" applyFont="1" applyBorder="1"/>
    <xf numFmtId="165" fontId="0" fillId="0" borderId="6" xfId="1" applyNumberFormat="1" applyFont="1" applyBorder="1"/>
    <xf numFmtId="165" fontId="9" fillId="0" borderId="5" xfId="1" applyNumberFormat="1" applyFont="1" applyBorder="1"/>
    <xf numFmtId="169" fontId="0" fillId="0" borderId="0" xfId="0" applyNumberFormat="1"/>
    <xf numFmtId="164" fontId="0" fillId="0" borderId="33" xfId="1" applyFont="1" applyBorder="1"/>
    <xf numFmtId="164" fontId="0" fillId="0" borderId="0" xfId="1" applyFont="1" applyBorder="1"/>
    <xf numFmtId="164" fontId="0" fillId="0" borderId="7" xfId="1" applyFont="1" applyBorder="1"/>
    <xf numFmtId="0" fontId="26" fillId="0" borderId="31" xfId="0" applyFont="1" applyBorder="1" applyAlignment="1">
      <alignment horizontal="left" vertical="center"/>
    </xf>
    <xf numFmtId="0" fontId="26" fillId="0" borderId="35" xfId="0" applyFont="1" applyBorder="1" applyAlignment="1">
      <alignment horizontal="left" vertical="center"/>
    </xf>
    <xf numFmtId="0" fontId="26" fillId="0" borderId="32" xfId="0" applyFont="1" applyBorder="1" applyAlignment="1">
      <alignment horizontal="left" vertical="center"/>
    </xf>
    <xf numFmtId="164" fontId="0" fillId="0" borderId="9" xfId="1" applyFont="1" applyBorder="1"/>
    <xf numFmtId="164" fontId="0" fillId="0" borderId="5" xfId="1" applyFont="1" applyBorder="1"/>
    <xf numFmtId="164" fontId="0" fillId="0" borderId="6" xfId="1" applyFont="1" applyBorder="1"/>
    <xf numFmtId="0" fontId="28" fillId="9" borderId="36" xfId="0" applyFont="1" applyFill="1" applyBorder="1"/>
    <xf numFmtId="0" fontId="28" fillId="10" borderId="37" xfId="0" applyFont="1" applyFill="1" applyBorder="1"/>
    <xf numFmtId="0" fontId="0" fillId="0" borderId="38" xfId="0" applyFont="1" applyBorder="1"/>
    <xf numFmtId="0" fontId="28" fillId="10" borderId="39" xfId="0" applyFont="1" applyFill="1" applyBorder="1"/>
    <xf numFmtId="0" fontId="28" fillId="10" borderId="40" xfId="0" applyFont="1" applyFill="1" applyBorder="1"/>
    <xf numFmtId="0" fontId="27" fillId="10" borderId="38" xfId="0" applyFont="1" applyFill="1" applyBorder="1"/>
    <xf numFmtId="166" fontId="0" fillId="0" borderId="38" xfId="1" applyNumberFormat="1" applyFont="1" applyBorder="1"/>
    <xf numFmtId="166" fontId="27" fillId="10" borderId="38" xfId="1" applyNumberFormat="1" applyFont="1" applyFill="1" applyBorder="1"/>
    <xf numFmtId="0" fontId="10" fillId="4" borderId="0" xfId="6" applyFont="1" applyBorder="1"/>
    <xf numFmtId="164" fontId="0" fillId="5" borderId="0" xfId="9" applyFont="1" applyFill="1" applyBorder="1"/>
    <xf numFmtId="164" fontId="0" fillId="0" borderId="5" xfId="0" applyNumberFormat="1" applyBorder="1"/>
    <xf numFmtId="165" fontId="0" fillId="5" borderId="6" xfId="9" applyNumberFormat="1" applyFont="1" applyFill="1" applyBorder="1"/>
    <xf numFmtId="165" fontId="0" fillId="0" borderId="0" xfId="7" applyNumberFormat="1" applyFont="1"/>
    <xf numFmtId="165" fontId="0" fillId="5" borderId="0" xfId="7" applyNumberFormat="1" applyFont="1" applyFill="1" applyBorder="1"/>
    <xf numFmtId="165" fontId="9" fillId="4" borderId="19" xfId="6" applyNumberFormat="1" applyFont="1" applyBorder="1"/>
    <xf numFmtId="165" fontId="24" fillId="4" borderId="19" xfId="6" applyNumberFormat="1" applyFont="1" applyBorder="1"/>
    <xf numFmtId="0" fontId="9" fillId="0" borderId="33" xfId="0" applyFont="1" applyBorder="1"/>
    <xf numFmtId="0" fontId="0" fillId="0" borderId="33" xfId="0" applyBorder="1"/>
    <xf numFmtId="0" fontId="0" fillId="0" borderId="7" xfId="0" applyBorder="1"/>
    <xf numFmtId="0" fontId="0" fillId="0" borderId="6" xfId="0" applyBorder="1"/>
    <xf numFmtId="0" fontId="29" fillId="0" borderId="7" xfId="0" applyFont="1" applyBorder="1"/>
    <xf numFmtId="169" fontId="0" fillId="5" borderId="5" xfId="1002" applyNumberFormat="1" applyFont="1" applyFill="1" applyBorder="1"/>
    <xf numFmtId="169" fontId="0" fillId="5" borderId="6" xfId="1002" applyNumberFormat="1" applyFont="1" applyFill="1" applyBorder="1"/>
    <xf numFmtId="0" fontId="0" fillId="0" borderId="34" xfId="0" applyBorder="1"/>
    <xf numFmtId="0" fontId="0" fillId="5" borderId="32" xfId="0" applyFill="1" applyBorder="1"/>
    <xf numFmtId="164" fontId="0" fillId="0" borderId="12" xfId="1" applyFont="1" applyBorder="1"/>
    <xf numFmtId="164" fontId="0" fillId="0" borderId="13" xfId="1" applyFont="1" applyBorder="1"/>
    <xf numFmtId="0" fontId="26" fillId="0" borderId="32" xfId="0" applyFont="1" applyBorder="1" applyAlignment="1">
      <alignment horizontal="center" vertical="center"/>
    </xf>
    <xf numFmtId="165" fontId="0" fillId="0" borderId="0" xfId="1" applyNumberFormat="1" applyFont="1" applyBorder="1" applyAlignment="1"/>
    <xf numFmtId="165" fontId="9" fillId="0" borderId="5" xfId="1" applyNumberFormat="1" applyFont="1" applyBorder="1" applyAlignment="1"/>
    <xf numFmtId="165" fontId="0" fillId="0" borderId="5" xfId="1" applyNumberFormat="1" applyFont="1" applyBorder="1" applyAlignment="1"/>
    <xf numFmtId="165" fontId="0" fillId="0" borderId="7" xfId="1" applyNumberFormat="1" applyFont="1" applyBorder="1" applyAlignment="1"/>
    <xf numFmtId="165" fontId="0" fillId="0" borderId="6" xfId="1" applyNumberFormat="1" applyFont="1" applyBorder="1" applyAlignment="1"/>
    <xf numFmtId="165" fontId="0" fillId="0" borderId="17" xfId="1" applyNumberFormat="1" applyFont="1" applyBorder="1" applyAlignment="1"/>
    <xf numFmtId="165" fontId="29" fillId="0" borderId="17" xfId="1" applyNumberFormat="1" applyFont="1" applyBorder="1" applyAlignment="1"/>
    <xf numFmtId="0" fontId="26" fillId="0" borderId="41" xfId="0" applyFont="1" applyBorder="1" applyAlignment="1">
      <alignment horizontal="center" vertical="center"/>
    </xf>
    <xf numFmtId="0" fontId="26" fillId="0" borderId="41" xfId="0" applyFont="1" applyBorder="1" applyAlignment="1">
      <alignment horizontal="center" vertical="center" wrapText="1"/>
    </xf>
    <xf numFmtId="165" fontId="0" fillId="0" borderId="42" xfId="1" applyNumberFormat="1" applyFont="1" applyBorder="1" applyAlignment="1"/>
    <xf numFmtId="0" fontId="26" fillId="0" borderId="13" xfId="0" applyFont="1" applyBorder="1" applyAlignment="1">
      <alignment horizontal="left" vertical="center"/>
    </xf>
    <xf numFmtId="0" fontId="26" fillId="0" borderId="42" xfId="0" applyFont="1" applyBorder="1" applyAlignment="1">
      <alignment horizontal="left" vertical="center"/>
    </xf>
    <xf numFmtId="0" fontId="26" fillId="0" borderId="6" xfId="0" applyFont="1" applyBorder="1" applyAlignment="1">
      <alignment horizontal="left" vertical="center"/>
    </xf>
    <xf numFmtId="0" fontId="26" fillId="0" borderId="42" xfId="0" applyFont="1" applyBorder="1" applyAlignment="1">
      <alignment horizontal="center" vertical="center"/>
    </xf>
    <xf numFmtId="0" fontId="26" fillId="0" borderId="43" xfId="0" applyFont="1" applyBorder="1" applyAlignment="1">
      <alignment horizontal="center" vertical="center"/>
    </xf>
    <xf numFmtId="0" fontId="26" fillId="0" borderId="44" xfId="0" applyFont="1" applyBorder="1" applyAlignment="1">
      <alignment horizontal="center" vertical="center"/>
    </xf>
    <xf numFmtId="165" fontId="30" fillId="0" borderId="5" xfId="1" applyNumberFormat="1" applyFont="1" applyBorder="1" applyAlignment="1"/>
    <xf numFmtId="165" fontId="30" fillId="0" borderId="6" xfId="1" applyNumberFormat="1" applyFont="1" applyBorder="1" applyAlignment="1"/>
  </cellXfs>
  <cellStyles count="1037">
    <cellStyle name="Bad" xfId="5" builtinId="27"/>
    <cellStyle name="Comma" xfId="1" builtinId="3"/>
    <cellStyle name="Comma 2" xfId="2"/>
    <cellStyle name="Comma 2 2" xfId="8"/>
    <cellStyle name="Comma 2 2 2" xfId="10"/>
    <cellStyle name="Comma 2 3" xfId="9"/>
    <cellStyle name="Comma 3" xfId="7"/>
    <cellStyle name="Comma 4" xfId="1002"/>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Good" xfId="4" builtinId="26"/>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Neutral" xfId="6" builtinId="28"/>
    <cellStyle name="Normal" xfId="0" builtinId="0"/>
    <cellStyle name="Percent" xfId="3" builtinId="5"/>
    <cellStyle name="Percent 2" xfId="1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4"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pivotCacheDefinition" Target="pivotCache/pivotCacheDefinition1.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9.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Reef</a:t>
            </a:r>
            <a:r>
              <a:rPr lang="en-US" baseline="0"/>
              <a:t> Fish Biomass - Populated Islands</a:t>
            </a:r>
            <a:endParaRPr lang="en-US"/>
          </a:p>
        </c:rich>
      </c:tx>
      <c:layout/>
      <c:overlay val="0"/>
    </c:title>
    <c:autoTitleDeleted val="0"/>
    <c:plotArea>
      <c:layout>
        <c:manualLayout>
          <c:layoutTarget val="inner"/>
          <c:xMode val="edge"/>
          <c:yMode val="edge"/>
          <c:x val="0.0874468503937008"/>
          <c:y val="0.141666666666667"/>
          <c:w val="0.856983814523185"/>
          <c:h val="0.699703460232608"/>
        </c:manualLayout>
      </c:layout>
      <c:scatterChart>
        <c:scatterStyle val="lineMarker"/>
        <c:varyColors val="0"/>
        <c:ser>
          <c:idx val="0"/>
          <c:order val="0"/>
          <c:tx>
            <c:strRef>
              <c:f>InstantaneousBiomass!$E$58</c:f>
              <c:strCache>
                <c:ptCount val="1"/>
                <c:pt idx="0">
                  <c:v>Reef Fish Biomass</c:v>
                </c:pt>
              </c:strCache>
            </c:strRef>
          </c:tx>
          <c:marker>
            <c:symbol val="none"/>
          </c:marker>
          <c:xVal>
            <c:numRef>
              <c:f>InstantaneousBiomass!$D$60:$D$62</c:f>
              <c:numCache>
                <c:formatCode>0%</c:formatCode>
                <c:ptCount val="3"/>
                <c:pt idx="0">
                  <c:v>0.8</c:v>
                </c:pt>
                <c:pt idx="1">
                  <c:v>0.333333333333333</c:v>
                </c:pt>
                <c:pt idx="2">
                  <c:v>0.0</c:v>
                </c:pt>
              </c:numCache>
            </c:numRef>
          </c:xVal>
          <c:yVal>
            <c:numRef>
              <c:f>InstantaneousBiomass!$E$60:$E$62</c:f>
              <c:numCache>
                <c:formatCode>General</c:formatCode>
                <c:ptCount val="3"/>
                <c:pt idx="0">
                  <c:v>90.0</c:v>
                </c:pt>
                <c:pt idx="1">
                  <c:v>70.0</c:v>
                </c:pt>
                <c:pt idx="2">
                  <c:v>0.0</c:v>
                </c:pt>
              </c:numCache>
            </c:numRef>
          </c:yVal>
          <c:smooth val="0"/>
        </c:ser>
        <c:ser>
          <c:idx val="1"/>
          <c:order val="1"/>
          <c:tx>
            <c:v>Samoa</c:v>
          </c:tx>
          <c:spPr>
            <a:ln>
              <a:noFill/>
            </a:ln>
          </c:spPr>
          <c:xVal>
            <c:numRef>
              <c:f>InstantaneousBiomass!$G$4:$G$8</c:f>
              <c:numCache>
                <c:formatCode>_-* #,##0.000_-;\-* #,##0.000_-;_-* "-"??_-;_-@_-</c:formatCode>
                <c:ptCount val="5"/>
                <c:pt idx="0">
                  <c:v>0.687682540930246</c:v>
                </c:pt>
                <c:pt idx="1">
                  <c:v>0.697323361494581</c:v>
                </c:pt>
                <c:pt idx="2">
                  <c:v>0.811540096782453</c:v>
                </c:pt>
                <c:pt idx="3">
                  <c:v>0.494065453889846</c:v>
                </c:pt>
                <c:pt idx="4">
                  <c:v>0.440778546084565</c:v>
                </c:pt>
              </c:numCache>
            </c:numRef>
          </c:xVal>
          <c:yVal>
            <c:numRef>
              <c:f>InstantaneousBiomass!$H$4:$H$8</c:f>
              <c:numCache>
                <c:formatCode>_-* #,##0.00_-;\-* #,##0.00_-;_-* "-"??_-;_-@_-</c:formatCode>
                <c:ptCount val="5"/>
                <c:pt idx="0">
                  <c:v>85.18639461129624</c:v>
                </c:pt>
                <c:pt idx="1">
                  <c:v>85.59957263548203</c:v>
                </c:pt>
                <c:pt idx="2">
                  <c:v>90.49457557639083</c:v>
                </c:pt>
                <c:pt idx="3">
                  <c:v>76.88851945242195</c:v>
                </c:pt>
                <c:pt idx="4">
                  <c:v>74.60479483219564</c:v>
                </c:pt>
              </c:numCache>
            </c:numRef>
          </c:yVal>
          <c:smooth val="0"/>
        </c:ser>
        <c:ser>
          <c:idx val="3"/>
          <c:order val="2"/>
          <c:tx>
            <c:v>S_MAR</c:v>
          </c:tx>
          <c:spPr>
            <a:ln>
              <a:noFill/>
            </a:ln>
          </c:spPr>
          <c:marker>
            <c:symbol val="circle"/>
            <c:size val="9"/>
          </c:marker>
          <c:xVal>
            <c:numRef>
              <c:f>InstantaneousBiomass!$G$15:$G$19</c:f>
              <c:numCache>
                <c:formatCode>_-* #,##0.000_-;\-* #,##0.000_-;_-* "-"??_-;_-@_-</c:formatCode>
                <c:ptCount val="5"/>
                <c:pt idx="0">
                  <c:v>0.320767960633236</c:v>
                </c:pt>
                <c:pt idx="1">
                  <c:v>0.325713192938608</c:v>
                </c:pt>
                <c:pt idx="2">
                  <c:v>0.353456871638176</c:v>
                </c:pt>
                <c:pt idx="3">
                  <c:v>0.322520863748704</c:v>
                </c:pt>
                <c:pt idx="4">
                  <c:v>0.316110886781236</c:v>
                </c:pt>
              </c:numCache>
            </c:numRef>
          </c:xVal>
          <c:yVal>
            <c:numRef>
              <c:f>InstantaneousBiomass!$H$15:$H$19</c:f>
              <c:numCache>
                <c:formatCode>_-* #,##0.00_-;\-* #,##0.00_-;_-* "-"??_-;_-@_-</c:formatCode>
                <c:ptCount val="5"/>
                <c:pt idx="0">
                  <c:v>67.3612717329795</c:v>
                </c:pt>
                <c:pt idx="1">
                  <c:v>68.39977051710768</c:v>
                </c:pt>
                <c:pt idx="2">
                  <c:v>70.86243735592183</c:v>
                </c:pt>
                <c:pt idx="3">
                  <c:v>67.72938138722786</c:v>
                </c:pt>
                <c:pt idx="4">
                  <c:v>66.38328622405949</c:v>
                </c:pt>
              </c:numCache>
            </c:numRef>
          </c:yVal>
          <c:smooth val="0"/>
        </c:ser>
        <c:ser>
          <c:idx val="5"/>
          <c:order val="3"/>
          <c:tx>
            <c:v>MHI</c:v>
          </c:tx>
          <c:spPr>
            <a:ln>
              <a:noFill/>
            </a:ln>
          </c:spPr>
          <c:xVal>
            <c:numRef>
              <c:f>InstantaneousBiomass!$G$27:$G$33</c:f>
              <c:numCache>
                <c:formatCode>_-* #,##0.000_-;\-* #,##0.000_-;_-* "-"??_-;_-@_-</c:formatCode>
                <c:ptCount val="7"/>
                <c:pt idx="0">
                  <c:v>0.351991310577307</c:v>
                </c:pt>
                <c:pt idx="1">
                  <c:v>0.772602497216079</c:v>
                </c:pt>
                <c:pt idx="2">
                  <c:v>0.292527750614378</c:v>
                </c:pt>
                <c:pt idx="3">
                  <c:v>0.362403094783023</c:v>
                </c:pt>
                <c:pt idx="4">
                  <c:v>0.313663275757569</c:v>
                </c:pt>
                <c:pt idx="5">
                  <c:v>0.405330823439053</c:v>
                </c:pt>
                <c:pt idx="6">
                  <c:v>0.450963848858758</c:v>
                </c:pt>
              </c:numCache>
            </c:numRef>
          </c:xVal>
          <c:yVal>
            <c:numRef>
              <c:f>InstantaneousBiomass!$H$27:$H$33</c:f>
              <c:numCache>
                <c:formatCode>_-* #,##0.00_-;\-* #,##0.00_-;_-* "-"??_-;_-@_-</c:formatCode>
                <c:ptCount val="7"/>
                <c:pt idx="0">
                  <c:v>70.7996275961703</c:v>
                </c:pt>
                <c:pt idx="1">
                  <c:v>88.82582130926055</c:v>
                </c:pt>
                <c:pt idx="2">
                  <c:v>61.43082762901945</c:v>
                </c:pt>
                <c:pt idx="3">
                  <c:v>71.2458469192724</c:v>
                </c:pt>
                <c:pt idx="4">
                  <c:v>65.86928790908954</c:v>
                </c:pt>
                <c:pt idx="5">
                  <c:v>73.08560671881655</c:v>
                </c:pt>
                <c:pt idx="6">
                  <c:v>75.04130780823248</c:v>
                </c:pt>
              </c:numCache>
            </c:numRef>
          </c:yVal>
          <c:smooth val="0"/>
        </c:ser>
        <c:dLbls>
          <c:showLegendKey val="0"/>
          <c:showVal val="0"/>
          <c:showCatName val="0"/>
          <c:showSerName val="0"/>
          <c:showPercent val="0"/>
          <c:showBubbleSize val="0"/>
        </c:dLbls>
        <c:axId val="306605568"/>
        <c:axId val="305769008"/>
      </c:scatterChart>
      <c:valAx>
        <c:axId val="306605568"/>
        <c:scaling>
          <c:orientation val="minMax"/>
        </c:scaling>
        <c:delete val="0"/>
        <c:axPos val="b"/>
        <c:title>
          <c:tx>
            <c:rich>
              <a:bodyPr/>
              <a:lstStyle/>
              <a:p>
                <a:pPr>
                  <a:defRPr sz="1800"/>
                </a:pPr>
                <a:r>
                  <a:rPr lang="en-US" sz="1800"/>
                  <a:t>As Proportion</a:t>
                </a:r>
                <a:r>
                  <a:rPr lang="en-US" sz="1800" baseline="0"/>
                  <a:t> of Modelled Pristine Biomass</a:t>
                </a:r>
                <a:endParaRPr lang="en-US" sz="1800"/>
              </a:p>
            </c:rich>
          </c:tx>
          <c:layout>
            <c:manualLayout>
              <c:xMode val="edge"/>
              <c:yMode val="edge"/>
              <c:x val="0.27744381952256"/>
              <c:y val="0.914569970599169"/>
            </c:manualLayout>
          </c:layout>
          <c:overlay val="0"/>
        </c:title>
        <c:numFmt formatCode="0%" sourceLinked="1"/>
        <c:majorTickMark val="out"/>
        <c:minorTickMark val="none"/>
        <c:tickLblPos val="nextTo"/>
        <c:crossAx val="305769008"/>
        <c:crosses val="autoZero"/>
        <c:crossBetween val="midCat"/>
      </c:valAx>
      <c:valAx>
        <c:axId val="305769008"/>
        <c:scaling>
          <c:orientation val="minMax"/>
          <c:max val="100.0"/>
          <c:min val="0.0"/>
        </c:scaling>
        <c:delete val="0"/>
        <c:axPos val="l"/>
        <c:majorGridlines/>
        <c:numFmt formatCode="General" sourceLinked="1"/>
        <c:majorTickMark val="out"/>
        <c:minorTickMark val="none"/>
        <c:tickLblPos val="nextTo"/>
        <c:txPr>
          <a:bodyPr/>
          <a:lstStyle/>
          <a:p>
            <a:pPr>
              <a:defRPr sz="1800"/>
            </a:pPr>
            <a:endParaRPr lang="en-US"/>
          </a:p>
        </c:txPr>
        <c:crossAx val="306605568"/>
        <c:crosses val="autoZero"/>
        <c:crossBetween val="midCat"/>
        <c:majorUnit val="10.0"/>
      </c:valAx>
    </c:plotArea>
    <c:legend>
      <c:legendPos val="r"/>
      <c:legendEntry>
        <c:idx val="0"/>
        <c:delete val="1"/>
      </c:legendEntry>
      <c:layout>
        <c:manualLayout>
          <c:xMode val="edge"/>
          <c:yMode val="edge"/>
          <c:x val="0.82065954255718"/>
          <c:y val="0.3147831973492"/>
          <c:w val="0.120610298712661"/>
          <c:h val="0.294867994441871"/>
        </c:manualLayout>
      </c:layout>
      <c:overlay val="0"/>
      <c:spPr>
        <a:solidFill>
          <a:schemeClr val="bg2"/>
        </a:solidFill>
      </c:spPr>
    </c:legend>
    <c:plotVisOnly val="1"/>
    <c:dispBlanksAs val="gap"/>
    <c:showDLblsOverMax val="0"/>
  </c:chart>
  <c:printSettings>
    <c:headerFooter/>
    <c:pageMargins b="1.0" l="0.75" r="0.75" t="1.0" header="0.5" footer="0.5"/>
    <c:pageSetup orientation="portrait" horizontalDpi="-4" verticalDpi="-4"/>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Reef</a:t>
            </a:r>
            <a:r>
              <a:rPr lang="en-US" baseline="0"/>
              <a:t> Fish Biomass - PRIA &amp; Reference</a:t>
            </a:r>
            <a:endParaRPr lang="en-US"/>
          </a:p>
        </c:rich>
      </c:tx>
      <c:layout/>
      <c:overlay val="0"/>
    </c:title>
    <c:autoTitleDeleted val="0"/>
    <c:plotArea>
      <c:layout>
        <c:manualLayout>
          <c:layoutTarget val="inner"/>
          <c:xMode val="edge"/>
          <c:yMode val="edge"/>
          <c:x val="0.0874468503937008"/>
          <c:y val="0.141666666666667"/>
          <c:w val="0.856983814523185"/>
          <c:h val="0.699703460232608"/>
        </c:manualLayout>
      </c:layout>
      <c:scatterChart>
        <c:scatterStyle val="lineMarker"/>
        <c:varyColors val="0"/>
        <c:ser>
          <c:idx val="0"/>
          <c:order val="0"/>
          <c:tx>
            <c:strRef>
              <c:f>InstantaneousBiomass!$E$58</c:f>
              <c:strCache>
                <c:ptCount val="1"/>
                <c:pt idx="0">
                  <c:v>Reef Fish Biomass</c:v>
                </c:pt>
              </c:strCache>
            </c:strRef>
          </c:tx>
          <c:marker>
            <c:symbol val="none"/>
          </c:marker>
          <c:xVal>
            <c:numRef>
              <c:f>InstantaneousBiomass!$D$59:$D$62</c:f>
              <c:numCache>
                <c:formatCode>0%</c:formatCode>
                <c:ptCount val="4"/>
                <c:pt idx="0">
                  <c:v>1.033333333333333</c:v>
                </c:pt>
                <c:pt idx="1">
                  <c:v>0.8</c:v>
                </c:pt>
                <c:pt idx="2">
                  <c:v>0.333333333333333</c:v>
                </c:pt>
                <c:pt idx="3">
                  <c:v>0.0</c:v>
                </c:pt>
              </c:numCache>
            </c:numRef>
          </c:xVal>
          <c:yVal>
            <c:numRef>
              <c:f>InstantaneousBiomass!$E$59:$E$62</c:f>
              <c:numCache>
                <c:formatCode>General</c:formatCode>
                <c:ptCount val="4"/>
                <c:pt idx="0">
                  <c:v>100.0</c:v>
                </c:pt>
                <c:pt idx="1">
                  <c:v>90.0</c:v>
                </c:pt>
                <c:pt idx="2">
                  <c:v>70.0</c:v>
                </c:pt>
                <c:pt idx="3">
                  <c:v>0.0</c:v>
                </c:pt>
              </c:numCache>
            </c:numRef>
          </c:yVal>
          <c:smooth val="0"/>
        </c:ser>
        <c:ser>
          <c:idx val="1"/>
          <c:order val="1"/>
          <c:tx>
            <c:v>PRIA Reporting Groups</c:v>
          </c:tx>
          <c:spPr>
            <a:ln>
              <a:noFill/>
            </a:ln>
          </c:spPr>
          <c:marker>
            <c:symbol val="circle"/>
            <c:size val="14"/>
            <c:spPr>
              <a:noFill/>
              <a:ln w="50800">
                <a:solidFill>
                  <a:schemeClr val="accent2"/>
                </a:solidFill>
              </a:ln>
            </c:spPr>
          </c:marker>
          <c:xVal>
            <c:numRef>
              <c:f>InstantaneousBiomass!$G$42:$G$46</c:f>
              <c:numCache>
                <c:formatCode>_-* #,##0.00_-;\-* #,##0.00_-;_-* "-"??_-;_-@_-</c:formatCode>
                <c:ptCount val="5"/>
                <c:pt idx="0">
                  <c:v>1.040023586756179</c:v>
                </c:pt>
                <c:pt idx="1">
                  <c:v>0.886705980275861</c:v>
                </c:pt>
                <c:pt idx="2">
                  <c:v>1.153180097028436</c:v>
                </c:pt>
                <c:pt idx="3">
                  <c:v>0.619536267890362</c:v>
                </c:pt>
                <c:pt idx="4">
                  <c:v>1.172977363187504</c:v>
                </c:pt>
              </c:numCache>
            </c:numRef>
          </c:xVal>
          <c:yVal>
            <c:numRef>
              <c:f>InstantaneousBiomass!$H$42:$H$46</c:f>
              <c:numCache>
                <c:formatCode>_-* #,##0.00_-;\-* #,##0.00_-;_-* "-"??_-;_-@_-</c:formatCode>
                <c:ptCount val="5"/>
                <c:pt idx="0">
                  <c:v>100.2867251466934</c:v>
                </c:pt>
                <c:pt idx="1">
                  <c:v>93.71597058325116</c:v>
                </c:pt>
                <c:pt idx="2">
                  <c:v>105.1362898726473</c:v>
                </c:pt>
                <c:pt idx="3">
                  <c:v>82.26584005244408</c:v>
                </c:pt>
                <c:pt idx="4">
                  <c:v>105.9847441366073</c:v>
                </c:pt>
              </c:numCache>
            </c:numRef>
          </c:yVal>
          <c:smooth val="0"/>
        </c:ser>
        <c:ser>
          <c:idx val="2"/>
          <c:order val="2"/>
          <c:tx>
            <c:v>REFERENCE POINTS</c:v>
          </c:tx>
          <c:spPr>
            <a:ln>
              <a:noFill/>
            </a:ln>
          </c:spPr>
          <c:marker>
            <c:symbol val="diamond"/>
            <c:size val="15"/>
          </c:marker>
          <c:xVal>
            <c:numRef>
              <c:f>InstantaneousBiomass!$G$48:$G$52</c:f>
              <c:numCache>
                <c:formatCode>_-* #,##0.000_-;\-* #,##0.000_-;_-* "-"??_-;_-@_-</c:formatCode>
                <c:ptCount val="5"/>
                <c:pt idx="1">
                  <c:v>1.009375282703279</c:v>
                </c:pt>
                <c:pt idx="2">
                  <c:v>0.626277999836338</c:v>
                </c:pt>
                <c:pt idx="3">
                  <c:v>0.994835963332982</c:v>
                </c:pt>
                <c:pt idx="4">
                  <c:v>0.327713955147992</c:v>
                </c:pt>
              </c:numCache>
            </c:numRef>
          </c:xVal>
          <c:yVal>
            <c:numRef>
              <c:f>InstantaneousBiomass!$H$48:$H$52</c:f>
              <c:numCache>
                <c:formatCode>_-* #,##0.00_-;\-* #,##0.00_-;_-* "-"??_-;_-@_-</c:formatCode>
                <c:ptCount val="5"/>
                <c:pt idx="1">
                  <c:v>98.97322640156912</c:v>
                </c:pt>
                <c:pt idx="2">
                  <c:v>82.55477142155733</c:v>
                </c:pt>
                <c:pt idx="3">
                  <c:v>98.35011271427065</c:v>
                </c:pt>
                <c:pt idx="4">
                  <c:v>68.8199305810783</c:v>
                </c:pt>
              </c:numCache>
            </c:numRef>
          </c:yVal>
          <c:smooth val="0"/>
        </c:ser>
        <c:dLbls>
          <c:showLegendKey val="0"/>
          <c:showVal val="0"/>
          <c:showCatName val="0"/>
          <c:showSerName val="0"/>
          <c:showPercent val="0"/>
          <c:showBubbleSize val="0"/>
        </c:dLbls>
        <c:axId val="306615664"/>
        <c:axId val="306618784"/>
      </c:scatterChart>
      <c:valAx>
        <c:axId val="306615664"/>
        <c:scaling>
          <c:orientation val="minMax"/>
        </c:scaling>
        <c:delete val="0"/>
        <c:axPos val="b"/>
        <c:title>
          <c:tx>
            <c:rich>
              <a:bodyPr/>
              <a:lstStyle/>
              <a:p>
                <a:pPr>
                  <a:defRPr sz="1800"/>
                </a:pPr>
                <a:r>
                  <a:rPr lang="en-US" sz="1800"/>
                  <a:t>As Proportion</a:t>
                </a:r>
                <a:r>
                  <a:rPr lang="en-US" sz="1800" baseline="0"/>
                  <a:t> of Modelled Pristine Biomass</a:t>
                </a:r>
                <a:endParaRPr lang="en-US" sz="1800"/>
              </a:p>
            </c:rich>
          </c:tx>
          <c:layout>
            <c:manualLayout>
              <c:xMode val="edge"/>
              <c:yMode val="edge"/>
              <c:x val="0.27744381952256"/>
              <c:y val="0.914569970599169"/>
            </c:manualLayout>
          </c:layout>
          <c:overlay val="0"/>
        </c:title>
        <c:numFmt formatCode="0%" sourceLinked="1"/>
        <c:majorTickMark val="out"/>
        <c:minorTickMark val="none"/>
        <c:tickLblPos val="nextTo"/>
        <c:crossAx val="306618784"/>
        <c:crosses val="autoZero"/>
        <c:crossBetween val="midCat"/>
      </c:valAx>
      <c:valAx>
        <c:axId val="306618784"/>
        <c:scaling>
          <c:orientation val="minMax"/>
          <c:max val="100.0"/>
          <c:min val="60.0"/>
        </c:scaling>
        <c:delete val="0"/>
        <c:axPos val="l"/>
        <c:majorGridlines/>
        <c:numFmt formatCode="General" sourceLinked="1"/>
        <c:majorTickMark val="out"/>
        <c:minorTickMark val="none"/>
        <c:tickLblPos val="nextTo"/>
        <c:txPr>
          <a:bodyPr/>
          <a:lstStyle/>
          <a:p>
            <a:pPr>
              <a:defRPr sz="1800"/>
            </a:pPr>
            <a:endParaRPr lang="en-US"/>
          </a:p>
        </c:txPr>
        <c:crossAx val="306615664"/>
        <c:crosses val="autoZero"/>
        <c:crossBetween val="midCat"/>
        <c:majorUnit val="10.0"/>
      </c:valAx>
    </c:plotArea>
    <c:plotVisOnly val="1"/>
    <c:dispBlanksAs val="gap"/>
    <c:showDLblsOverMax val="0"/>
  </c:chart>
  <c:printSettings>
    <c:headerFooter/>
    <c:pageMargins b="1.0" l="0.75" r="0.75" t="1.0" header="0.5" footer="0.5"/>
    <c:pageSetup orientation="portrait" horizontalDpi="-4" verticalDpi="-4"/>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Reef</a:t>
            </a:r>
            <a:r>
              <a:rPr lang="en-US" baseline="0"/>
              <a:t> Fish Biomass - Guam &amp; CNMI</a:t>
            </a:r>
            <a:endParaRPr lang="en-US"/>
          </a:p>
        </c:rich>
      </c:tx>
      <c:layout/>
      <c:overlay val="0"/>
    </c:title>
    <c:autoTitleDeleted val="0"/>
    <c:plotArea>
      <c:layout>
        <c:manualLayout>
          <c:layoutTarget val="inner"/>
          <c:xMode val="edge"/>
          <c:yMode val="edge"/>
          <c:x val="0.0874468503937008"/>
          <c:y val="0.141666666666667"/>
          <c:w val="0.856983814523185"/>
          <c:h val="0.699703460232608"/>
        </c:manualLayout>
      </c:layout>
      <c:scatterChart>
        <c:scatterStyle val="lineMarker"/>
        <c:varyColors val="0"/>
        <c:ser>
          <c:idx val="0"/>
          <c:order val="0"/>
          <c:tx>
            <c:strRef>
              <c:f>InstantaneousBiomass!$E$58</c:f>
              <c:strCache>
                <c:ptCount val="1"/>
                <c:pt idx="0">
                  <c:v>Reef Fish Biomass</c:v>
                </c:pt>
              </c:strCache>
            </c:strRef>
          </c:tx>
          <c:marker>
            <c:symbol val="none"/>
          </c:marker>
          <c:xVal>
            <c:numRef>
              <c:f>InstantaneousBiomass!$D$59:$D$62</c:f>
              <c:numCache>
                <c:formatCode>0%</c:formatCode>
                <c:ptCount val="4"/>
                <c:pt idx="0">
                  <c:v>1.033333333333333</c:v>
                </c:pt>
                <c:pt idx="1">
                  <c:v>0.8</c:v>
                </c:pt>
                <c:pt idx="2">
                  <c:v>0.333333333333333</c:v>
                </c:pt>
                <c:pt idx="3">
                  <c:v>0.0</c:v>
                </c:pt>
              </c:numCache>
            </c:numRef>
          </c:xVal>
          <c:yVal>
            <c:numRef>
              <c:f>InstantaneousBiomass!$E$59:$E$62</c:f>
              <c:numCache>
                <c:formatCode>General</c:formatCode>
                <c:ptCount val="4"/>
                <c:pt idx="0">
                  <c:v>100.0</c:v>
                </c:pt>
                <c:pt idx="1">
                  <c:v>90.0</c:v>
                </c:pt>
                <c:pt idx="2">
                  <c:v>70.0</c:v>
                </c:pt>
                <c:pt idx="3">
                  <c:v>0.0</c:v>
                </c:pt>
              </c:numCache>
            </c:numRef>
          </c:yVal>
          <c:smooth val="0"/>
        </c:ser>
        <c:ser>
          <c:idx val="6"/>
          <c:order val="1"/>
          <c:tx>
            <c:v>Mariana</c:v>
          </c:tx>
          <c:spPr>
            <a:ln>
              <a:noFill/>
            </a:ln>
          </c:spPr>
          <c:marker>
            <c:symbol val="circle"/>
            <c:size val="9"/>
            <c:spPr>
              <a:solidFill>
                <a:srgbClr val="008000"/>
              </a:solidFill>
            </c:spPr>
          </c:marker>
          <c:xVal>
            <c:numRef>
              <c:f>InstantaneousBiomass!$G$9:$G$19</c:f>
              <c:numCache>
                <c:formatCode>_-* #,##0.000_-;\-* #,##0.000_-;_-* "-"??_-;_-@_-</c:formatCode>
                <c:ptCount val="11"/>
                <c:pt idx="0">
                  <c:v>1.01796393423581</c:v>
                </c:pt>
                <c:pt idx="1">
                  <c:v>0.932640339455564</c:v>
                </c:pt>
                <c:pt idx="2">
                  <c:v>1.085188370491865</c:v>
                </c:pt>
                <c:pt idx="3">
                  <c:v>1.278432023039146</c:v>
                </c:pt>
                <c:pt idx="4">
                  <c:v>0.919766832957496</c:v>
                </c:pt>
                <c:pt idx="5">
                  <c:v>0.735024279818011</c:v>
                </c:pt>
                <c:pt idx="6">
                  <c:v>0.320767960633236</c:v>
                </c:pt>
                <c:pt idx="7">
                  <c:v>0.325713192938608</c:v>
                </c:pt>
                <c:pt idx="8">
                  <c:v>0.353456871638176</c:v>
                </c:pt>
                <c:pt idx="9">
                  <c:v>0.322520863748704</c:v>
                </c:pt>
                <c:pt idx="10">
                  <c:v>0.316110886781236</c:v>
                </c:pt>
              </c:numCache>
            </c:numRef>
          </c:xVal>
          <c:yVal>
            <c:numRef>
              <c:f>InstantaneousBiomass!$H$9:$H$19</c:f>
              <c:numCache>
                <c:formatCode>_-* #,##0.00_-;\-* #,##0.00_-;_-* "-"??_-;_-@_-</c:formatCode>
                <c:ptCount val="11"/>
                <c:pt idx="0">
                  <c:v>99.34131146724898</c:v>
                </c:pt>
                <c:pt idx="1">
                  <c:v>95.68458597666701</c:v>
                </c:pt>
                <c:pt idx="2">
                  <c:v>100.0</c:v>
                </c:pt>
                <c:pt idx="3">
                  <c:v>100.0</c:v>
                </c:pt>
                <c:pt idx="4">
                  <c:v>95.13286426960697</c:v>
                </c:pt>
                <c:pt idx="5">
                  <c:v>87.21532627791475</c:v>
                </c:pt>
                <c:pt idx="6">
                  <c:v>67.3612717329795</c:v>
                </c:pt>
                <c:pt idx="7">
                  <c:v>68.39977051710768</c:v>
                </c:pt>
                <c:pt idx="8">
                  <c:v>70.86243735592183</c:v>
                </c:pt>
                <c:pt idx="9">
                  <c:v>67.72938138722786</c:v>
                </c:pt>
                <c:pt idx="10">
                  <c:v>66.38328622405949</c:v>
                </c:pt>
              </c:numCache>
            </c:numRef>
          </c:yVal>
          <c:smooth val="0"/>
        </c:ser>
        <c:dLbls>
          <c:showLegendKey val="0"/>
          <c:showVal val="0"/>
          <c:showCatName val="0"/>
          <c:showSerName val="0"/>
          <c:showPercent val="0"/>
          <c:showBubbleSize val="0"/>
        </c:dLbls>
        <c:axId val="306654784"/>
        <c:axId val="306658544"/>
      </c:scatterChart>
      <c:valAx>
        <c:axId val="306654784"/>
        <c:scaling>
          <c:orientation val="minMax"/>
        </c:scaling>
        <c:delete val="0"/>
        <c:axPos val="b"/>
        <c:title>
          <c:tx>
            <c:rich>
              <a:bodyPr/>
              <a:lstStyle/>
              <a:p>
                <a:pPr>
                  <a:defRPr sz="1800"/>
                </a:pPr>
                <a:r>
                  <a:rPr lang="en-US" sz="1800"/>
                  <a:t>As Proportion</a:t>
                </a:r>
                <a:r>
                  <a:rPr lang="en-US" sz="1800" baseline="0"/>
                  <a:t> of Modelled Pristine Biomass</a:t>
                </a:r>
                <a:endParaRPr lang="en-US" sz="1800"/>
              </a:p>
            </c:rich>
          </c:tx>
          <c:layout>
            <c:manualLayout>
              <c:xMode val="edge"/>
              <c:yMode val="edge"/>
              <c:x val="0.27744381952256"/>
              <c:y val="0.914569970599169"/>
            </c:manualLayout>
          </c:layout>
          <c:overlay val="0"/>
        </c:title>
        <c:numFmt formatCode="0%" sourceLinked="1"/>
        <c:majorTickMark val="out"/>
        <c:minorTickMark val="none"/>
        <c:tickLblPos val="nextTo"/>
        <c:crossAx val="306658544"/>
        <c:crosses val="autoZero"/>
        <c:crossBetween val="midCat"/>
      </c:valAx>
      <c:valAx>
        <c:axId val="306658544"/>
        <c:scaling>
          <c:orientation val="minMax"/>
          <c:max val="100.0"/>
          <c:min val="60.0"/>
        </c:scaling>
        <c:delete val="0"/>
        <c:axPos val="l"/>
        <c:majorGridlines/>
        <c:numFmt formatCode="General" sourceLinked="1"/>
        <c:majorTickMark val="out"/>
        <c:minorTickMark val="none"/>
        <c:tickLblPos val="nextTo"/>
        <c:txPr>
          <a:bodyPr/>
          <a:lstStyle/>
          <a:p>
            <a:pPr>
              <a:defRPr sz="1800"/>
            </a:pPr>
            <a:endParaRPr lang="en-US"/>
          </a:p>
        </c:txPr>
        <c:crossAx val="306654784"/>
        <c:crosses val="autoZero"/>
        <c:crossBetween val="midCat"/>
        <c:majorUnit val="10.0"/>
      </c:valAx>
    </c:plotArea>
    <c:plotVisOnly val="1"/>
    <c:dispBlanksAs val="gap"/>
    <c:showDLblsOverMax val="0"/>
  </c:chart>
  <c:printSettings>
    <c:headerFooter/>
    <c:pageMargins b="1.0" l="0.75" r="0.75" t="1.0" header="0.5" footer="0.5"/>
    <c:pageSetup orientation="portrait" horizontalDpi="-4" verticalDpi="-4"/>
  </c:printSettings>
  <c:userShapes r:id="rId1"/>
</c:chartSpace>
</file>

<file path=xl/charts/chart4.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Reef</a:t>
            </a:r>
            <a:r>
              <a:rPr lang="en-US" baseline="0"/>
              <a:t> Fish Biomass - HI &amp; Reference</a:t>
            </a:r>
            <a:endParaRPr lang="en-US"/>
          </a:p>
        </c:rich>
      </c:tx>
      <c:layout/>
      <c:overlay val="0"/>
    </c:title>
    <c:autoTitleDeleted val="0"/>
    <c:plotArea>
      <c:layout>
        <c:manualLayout>
          <c:layoutTarget val="inner"/>
          <c:xMode val="edge"/>
          <c:yMode val="edge"/>
          <c:x val="0.0874468503937008"/>
          <c:y val="0.141666666666667"/>
          <c:w val="0.856983814523185"/>
          <c:h val="0.699703460232608"/>
        </c:manualLayout>
      </c:layout>
      <c:scatterChart>
        <c:scatterStyle val="lineMarker"/>
        <c:varyColors val="0"/>
        <c:ser>
          <c:idx val="0"/>
          <c:order val="0"/>
          <c:tx>
            <c:strRef>
              <c:f>InstantaneousBiomass!$E$58</c:f>
              <c:strCache>
                <c:ptCount val="1"/>
                <c:pt idx="0">
                  <c:v>Reef Fish Biomass</c:v>
                </c:pt>
              </c:strCache>
            </c:strRef>
          </c:tx>
          <c:marker>
            <c:symbol val="none"/>
          </c:marker>
          <c:xVal>
            <c:numRef>
              <c:f>InstantaneousBiomass!$D$59:$D$62</c:f>
              <c:numCache>
                <c:formatCode>0%</c:formatCode>
                <c:ptCount val="4"/>
                <c:pt idx="0">
                  <c:v>1.033333333333333</c:v>
                </c:pt>
                <c:pt idx="1">
                  <c:v>0.8</c:v>
                </c:pt>
                <c:pt idx="2">
                  <c:v>0.333333333333333</c:v>
                </c:pt>
                <c:pt idx="3">
                  <c:v>0.0</c:v>
                </c:pt>
              </c:numCache>
            </c:numRef>
          </c:xVal>
          <c:yVal>
            <c:numRef>
              <c:f>InstantaneousBiomass!$E$59:$E$62</c:f>
              <c:numCache>
                <c:formatCode>General</c:formatCode>
                <c:ptCount val="4"/>
                <c:pt idx="0">
                  <c:v>100.0</c:v>
                </c:pt>
                <c:pt idx="1">
                  <c:v>90.0</c:v>
                </c:pt>
                <c:pt idx="2">
                  <c:v>70.0</c:v>
                </c:pt>
                <c:pt idx="3">
                  <c:v>0.0</c:v>
                </c:pt>
              </c:numCache>
            </c:numRef>
          </c:yVal>
          <c:smooth val="0"/>
        </c:ser>
        <c:ser>
          <c:idx val="1"/>
          <c:order val="1"/>
          <c:tx>
            <c:v>HI Reporting Groups</c:v>
          </c:tx>
          <c:spPr>
            <a:ln>
              <a:noFill/>
            </a:ln>
          </c:spPr>
          <c:marker>
            <c:symbol val="circle"/>
            <c:size val="14"/>
            <c:spPr>
              <a:noFill/>
              <a:ln w="50800">
                <a:solidFill>
                  <a:schemeClr val="accent2"/>
                </a:solidFill>
              </a:ln>
            </c:spPr>
          </c:marker>
          <c:xVal>
            <c:numRef>
              <c:f>InstantaneousBiomass!$G$54:$G$58</c:f>
              <c:numCache>
                <c:formatCode>_-* #,##0.00_-;\-* #,##0.00_-;_-* "-"??_-;_-@_-</c:formatCode>
                <c:ptCount val="5"/>
                <c:pt idx="0">
                  <c:v>0.292527750614378</c:v>
                </c:pt>
                <c:pt idx="1">
                  <c:v>0.494265555653818</c:v>
                </c:pt>
                <c:pt idx="2">
                  <c:v>0.395182420736692</c:v>
                </c:pt>
                <c:pt idx="3">
                  <c:v>0.450963848858758</c:v>
                </c:pt>
                <c:pt idx="4">
                  <c:v>0.826798683621668</c:v>
                </c:pt>
              </c:numCache>
            </c:numRef>
          </c:xVal>
          <c:yVal>
            <c:numRef>
              <c:f>InstantaneousBiomass!$H$54:$H$58</c:f>
              <c:numCache>
                <c:formatCode>_-* #,##0.0_-;\-* #,##0.0_-;_-* "-"??_-;_-@_-</c:formatCode>
                <c:ptCount val="5"/>
                <c:pt idx="0">
                  <c:v>61.43082762901945</c:v>
                </c:pt>
                <c:pt idx="1">
                  <c:v>76.8970952423065</c:v>
                </c:pt>
                <c:pt idx="2">
                  <c:v>72.65067517442965</c:v>
                </c:pt>
                <c:pt idx="3">
                  <c:v>75.04130780823248</c:v>
                </c:pt>
                <c:pt idx="4">
                  <c:v>91.14851501235719</c:v>
                </c:pt>
              </c:numCache>
            </c:numRef>
          </c:yVal>
          <c:smooth val="0"/>
        </c:ser>
        <c:ser>
          <c:idx val="2"/>
          <c:order val="2"/>
          <c:tx>
            <c:v>REFERENCE POINTS</c:v>
          </c:tx>
          <c:spPr>
            <a:ln>
              <a:noFill/>
            </a:ln>
          </c:spPr>
          <c:marker>
            <c:symbol val="diamond"/>
            <c:size val="15"/>
          </c:marker>
          <c:xVal>
            <c:numRef>
              <c:f>InstantaneousBiomass!$G$48:$G$52</c:f>
              <c:numCache>
                <c:formatCode>_-* #,##0.000_-;\-* #,##0.000_-;_-* "-"??_-;_-@_-</c:formatCode>
                <c:ptCount val="5"/>
                <c:pt idx="1">
                  <c:v>1.009375282703279</c:v>
                </c:pt>
                <c:pt idx="2">
                  <c:v>0.626277999836338</c:v>
                </c:pt>
                <c:pt idx="3">
                  <c:v>0.994835963332982</c:v>
                </c:pt>
                <c:pt idx="4">
                  <c:v>0.327713955147992</c:v>
                </c:pt>
              </c:numCache>
            </c:numRef>
          </c:xVal>
          <c:yVal>
            <c:numRef>
              <c:f>InstantaneousBiomass!$H$48:$H$52</c:f>
              <c:numCache>
                <c:formatCode>_-* #,##0.00_-;\-* #,##0.00_-;_-* "-"??_-;_-@_-</c:formatCode>
                <c:ptCount val="5"/>
                <c:pt idx="1">
                  <c:v>98.97322640156912</c:v>
                </c:pt>
                <c:pt idx="2">
                  <c:v>82.55477142155733</c:v>
                </c:pt>
                <c:pt idx="3">
                  <c:v>98.35011271427065</c:v>
                </c:pt>
                <c:pt idx="4">
                  <c:v>68.8199305810783</c:v>
                </c:pt>
              </c:numCache>
            </c:numRef>
          </c:yVal>
          <c:smooth val="0"/>
        </c:ser>
        <c:dLbls>
          <c:showLegendKey val="0"/>
          <c:showVal val="0"/>
          <c:showCatName val="0"/>
          <c:showSerName val="0"/>
          <c:showPercent val="0"/>
          <c:showBubbleSize val="0"/>
        </c:dLbls>
        <c:axId val="273427664"/>
        <c:axId val="273431056"/>
      </c:scatterChart>
      <c:valAx>
        <c:axId val="273427664"/>
        <c:scaling>
          <c:orientation val="minMax"/>
        </c:scaling>
        <c:delete val="0"/>
        <c:axPos val="b"/>
        <c:title>
          <c:tx>
            <c:rich>
              <a:bodyPr/>
              <a:lstStyle/>
              <a:p>
                <a:pPr>
                  <a:defRPr sz="1800"/>
                </a:pPr>
                <a:r>
                  <a:rPr lang="en-US" sz="1800"/>
                  <a:t>As Proportion</a:t>
                </a:r>
                <a:r>
                  <a:rPr lang="en-US" sz="1800" baseline="0"/>
                  <a:t> of Modelled Pristine Biomass</a:t>
                </a:r>
                <a:endParaRPr lang="en-US" sz="1800"/>
              </a:p>
            </c:rich>
          </c:tx>
          <c:layout>
            <c:manualLayout>
              <c:xMode val="edge"/>
              <c:yMode val="edge"/>
              <c:x val="0.27744381952256"/>
              <c:y val="0.914569970599169"/>
            </c:manualLayout>
          </c:layout>
          <c:overlay val="0"/>
        </c:title>
        <c:numFmt formatCode="0%" sourceLinked="1"/>
        <c:majorTickMark val="out"/>
        <c:minorTickMark val="none"/>
        <c:tickLblPos val="nextTo"/>
        <c:crossAx val="273431056"/>
        <c:crosses val="autoZero"/>
        <c:crossBetween val="midCat"/>
      </c:valAx>
      <c:valAx>
        <c:axId val="273431056"/>
        <c:scaling>
          <c:orientation val="minMax"/>
          <c:max val="100.0"/>
          <c:min val="60.0"/>
        </c:scaling>
        <c:delete val="0"/>
        <c:axPos val="l"/>
        <c:majorGridlines/>
        <c:numFmt formatCode="General" sourceLinked="1"/>
        <c:majorTickMark val="out"/>
        <c:minorTickMark val="none"/>
        <c:tickLblPos val="nextTo"/>
        <c:txPr>
          <a:bodyPr/>
          <a:lstStyle/>
          <a:p>
            <a:pPr>
              <a:defRPr sz="1800"/>
            </a:pPr>
            <a:endParaRPr lang="en-US"/>
          </a:p>
        </c:txPr>
        <c:crossAx val="273427664"/>
        <c:crosses val="autoZero"/>
        <c:crossBetween val="midCat"/>
        <c:majorUnit val="10.0"/>
      </c:valAx>
    </c:plotArea>
    <c:plotVisOnly val="1"/>
    <c:dispBlanksAs val="gap"/>
    <c:showDLblsOverMax val="0"/>
  </c:chart>
  <c:printSettings>
    <c:headerFooter/>
    <c:pageMargins b="1.0" l="0.75" r="0.75" t="1.0" header="0.5" footer="0.5"/>
    <c:pageSetup orientation="portrait" horizontalDpi="-4" verticalDpi="-4"/>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Piscivore Biomass</a:t>
            </a:r>
          </a:p>
        </c:rich>
      </c:tx>
      <c:layout>
        <c:manualLayout>
          <c:xMode val="edge"/>
          <c:yMode val="edge"/>
          <c:x val="0.363735360285847"/>
          <c:y val="0.0172166427546628"/>
        </c:manualLayout>
      </c:layout>
      <c:overlay val="0"/>
    </c:title>
    <c:autoTitleDeleted val="0"/>
    <c:plotArea>
      <c:layout>
        <c:manualLayout>
          <c:layoutTarget val="inner"/>
          <c:xMode val="edge"/>
          <c:yMode val="edge"/>
          <c:x val="0.0874468503937008"/>
          <c:y val="0.141666666666667"/>
          <c:w val="0.856983814523185"/>
          <c:h val="0.681354836379397"/>
        </c:manualLayout>
      </c:layout>
      <c:scatterChart>
        <c:scatterStyle val="lineMarker"/>
        <c:varyColors val="0"/>
        <c:ser>
          <c:idx val="0"/>
          <c:order val="0"/>
          <c:tx>
            <c:strRef>
              <c:f>Piscivores!$O$22</c:f>
              <c:strCache>
                <c:ptCount val="1"/>
                <c:pt idx="0">
                  <c:v>Score</c:v>
                </c:pt>
              </c:strCache>
            </c:strRef>
          </c:tx>
          <c:xVal>
            <c:numRef>
              <c:f>Piscivores!$N$23:$N$25</c:f>
              <c:numCache>
                <c:formatCode>0%</c:formatCode>
                <c:ptCount val="3"/>
                <c:pt idx="0">
                  <c:v>0.9</c:v>
                </c:pt>
                <c:pt idx="1">
                  <c:v>0.1</c:v>
                </c:pt>
                <c:pt idx="2">
                  <c:v>0.0</c:v>
                </c:pt>
              </c:numCache>
            </c:numRef>
          </c:xVal>
          <c:yVal>
            <c:numRef>
              <c:f>Piscivores!$O$23:$O$25</c:f>
              <c:numCache>
                <c:formatCode>General</c:formatCode>
                <c:ptCount val="3"/>
                <c:pt idx="0">
                  <c:v>100.0</c:v>
                </c:pt>
                <c:pt idx="1">
                  <c:v>60.0</c:v>
                </c:pt>
                <c:pt idx="2">
                  <c:v>0.0</c:v>
                </c:pt>
              </c:numCache>
            </c:numRef>
          </c:yVal>
          <c:smooth val="0"/>
        </c:ser>
        <c:ser>
          <c:idx val="3"/>
          <c:order val="1"/>
          <c:tx>
            <c:v>MAR</c:v>
          </c:tx>
          <c:spPr>
            <a:ln>
              <a:noFill/>
            </a:ln>
          </c:spPr>
          <c:marker>
            <c:symbol val="circle"/>
            <c:size val="9"/>
          </c:marker>
          <c:xVal>
            <c:numRef>
              <c:f>(Piscivores!$G$39:$G$43,Piscivores!$G$9:$G$16)</c:f>
              <c:numCache>
                <c:formatCode>_-* #,##0.000_-;\-* #,##0.000_-;_-* "-"??_-;_-@_-</c:formatCode>
                <c:ptCount val="13"/>
                <c:pt idx="0">
                  <c:v>0.191257489418026</c:v>
                </c:pt>
                <c:pt idx="1">
                  <c:v>0.146519702911368</c:v>
                </c:pt>
                <c:pt idx="2">
                  <c:v>0.103694297757033</c:v>
                </c:pt>
                <c:pt idx="3">
                  <c:v>0.0983946540631611</c:v>
                </c:pt>
                <c:pt idx="4">
                  <c:v>0.161251256451717</c:v>
                </c:pt>
                <c:pt idx="5">
                  <c:v>1.1</c:v>
                </c:pt>
                <c:pt idx="6">
                  <c:v>0.813731995176157</c:v>
                </c:pt>
                <c:pt idx="7">
                  <c:v>1.1</c:v>
                </c:pt>
                <c:pt idx="8">
                  <c:v>1.1</c:v>
                </c:pt>
                <c:pt idx="10">
                  <c:v>0.686249577029487</c:v>
                </c:pt>
                <c:pt idx="11">
                  <c:v>1.038023488607118</c:v>
                </c:pt>
              </c:numCache>
            </c:numRef>
          </c:xVal>
          <c:yVal>
            <c:numRef>
              <c:f>(Piscivores!$H$39:$H$43,Piscivores!$H$9:$H$16)</c:f>
              <c:numCache>
                <c:formatCode>_-* #,##0.0_-;\-* #,##0.0_-;_-* "-"??_-;_-@_-</c:formatCode>
                <c:ptCount val="13"/>
                <c:pt idx="0">
                  <c:v>64.56287447090129</c:v>
                </c:pt>
                <c:pt idx="1">
                  <c:v>62.32598514556838</c:v>
                </c:pt>
                <c:pt idx="2">
                  <c:v>60.18471488785165</c:v>
                </c:pt>
                <c:pt idx="3">
                  <c:v>59.03679243789666</c:v>
                </c:pt>
                <c:pt idx="4">
                  <c:v>63.06256282258586</c:v>
                </c:pt>
                <c:pt idx="5">
                  <c:v>100.0</c:v>
                </c:pt>
                <c:pt idx="6">
                  <c:v>95.68659975880785</c:v>
                </c:pt>
                <c:pt idx="7">
                  <c:v>100.0</c:v>
                </c:pt>
                <c:pt idx="8">
                  <c:v>100.0</c:v>
                </c:pt>
                <c:pt idx="10">
                  <c:v>89.31247885147437</c:v>
                </c:pt>
                <c:pt idx="11">
                  <c:v>100.0</c:v>
                </c:pt>
              </c:numCache>
            </c:numRef>
          </c:yVal>
          <c:smooth val="0"/>
        </c:ser>
        <c:dLbls>
          <c:showLegendKey val="0"/>
          <c:showVal val="0"/>
          <c:showCatName val="0"/>
          <c:showSerName val="0"/>
          <c:showPercent val="0"/>
          <c:showBubbleSize val="0"/>
        </c:dLbls>
        <c:axId val="306697904"/>
        <c:axId val="306701936"/>
      </c:scatterChart>
      <c:valAx>
        <c:axId val="306697904"/>
        <c:scaling>
          <c:orientation val="minMax"/>
          <c:max val="1.15"/>
          <c:min val="0.0"/>
        </c:scaling>
        <c:delete val="0"/>
        <c:axPos val="b"/>
        <c:title>
          <c:tx>
            <c:rich>
              <a:bodyPr/>
              <a:lstStyle/>
              <a:p>
                <a:pPr>
                  <a:defRPr sz="1600"/>
                </a:pPr>
                <a:r>
                  <a:rPr lang="en-US" sz="1600"/>
                  <a:t>As Proportion of Modelled Pristine Bio</a:t>
                </a:r>
              </a:p>
            </c:rich>
          </c:tx>
          <c:layout>
            <c:manualLayout>
              <c:xMode val="edge"/>
              <c:yMode val="edge"/>
              <c:x val="0.329450456880111"/>
              <c:y val="0.908840837619756"/>
            </c:manualLayout>
          </c:layout>
          <c:overlay val="0"/>
        </c:title>
        <c:numFmt formatCode="0%" sourceLinked="1"/>
        <c:majorTickMark val="out"/>
        <c:minorTickMark val="none"/>
        <c:tickLblPos val="nextTo"/>
        <c:crossAx val="306701936"/>
        <c:crosses val="autoZero"/>
        <c:crossBetween val="midCat"/>
      </c:valAx>
      <c:valAx>
        <c:axId val="306701936"/>
        <c:scaling>
          <c:orientation val="minMax"/>
          <c:max val="100.0"/>
          <c:min val="40.0"/>
        </c:scaling>
        <c:delete val="0"/>
        <c:axPos val="l"/>
        <c:majorGridlines/>
        <c:numFmt formatCode="General" sourceLinked="1"/>
        <c:majorTickMark val="out"/>
        <c:minorTickMark val="none"/>
        <c:tickLblPos val="nextTo"/>
        <c:txPr>
          <a:bodyPr/>
          <a:lstStyle/>
          <a:p>
            <a:pPr>
              <a:defRPr sz="1800"/>
            </a:pPr>
            <a:endParaRPr lang="en-US"/>
          </a:p>
        </c:txPr>
        <c:crossAx val="306697904"/>
        <c:crosses val="autoZero"/>
        <c:crossBetween val="midCat"/>
        <c:majorUnit val="10.0"/>
      </c:valAx>
    </c:plotArea>
    <c:plotVisOnly val="1"/>
    <c:dispBlanksAs val="gap"/>
    <c:showDLblsOverMax val="0"/>
  </c:chart>
  <c:printSettings>
    <c:headerFooter/>
    <c:pageMargins b="1.0" l="0.75" r="0.75" t="1.0" header="0.5" footer="0.5"/>
    <c:pageSetup/>
  </c:printSettings>
  <c:userShapes r:id="rId1"/>
</c:chartSpace>
</file>

<file path=xl/charts/chart6.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Piscivore Biomass - HI</a:t>
            </a:r>
          </a:p>
        </c:rich>
      </c:tx>
      <c:layout>
        <c:manualLayout>
          <c:xMode val="edge"/>
          <c:yMode val="edge"/>
          <c:x val="0.363735360285847"/>
          <c:y val="0.0172166427546628"/>
        </c:manualLayout>
      </c:layout>
      <c:overlay val="0"/>
    </c:title>
    <c:autoTitleDeleted val="0"/>
    <c:plotArea>
      <c:layout>
        <c:manualLayout>
          <c:layoutTarget val="inner"/>
          <c:xMode val="edge"/>
          <c:yMode val="edge"/>
          <c:x val="0.0874468503937008"/>
          <c:y val="0.141666666666667"/>
          <c:w val="0.856983814523185"/>
          <c:h val="0.681354836379397"/>
        </c:manualLayout>
      </c:layout>
      <c:scatterChart>
        <c:scatterStyle val="lineMarker"/>
        <c:varyColors val="0"/>
        <c:ser>
          <c:idx val="0"/>
          <c:order val="0"/>
          <c:tx>
            <c:strRef>
              <c:f>Piscivores!$O$22</c:f>
              <c:strCache>
                <c:ptCount val="1"/>
                <c:pt idx="0">
                  <c:v>Score</c:v>
                </c:pt>
              </c:strCache>
            </c:strRef>
          </c:tx>
          <c:xVal>
            <c:numRef>
              <c:f>Piscivores!$N$23:$N$25</c:f>
              <c:numCache>
                <c:formatCode>0%</c:formatCode>
                <c:ptCount val="3"/>
                <c:pt idx="0">
                  <c:v>0.9</c:v>
                </c:pt>
                <c:pt idx="1">
                  <c:v>0.1</c:v>
                </c:pt>
                <c:pt idx="2">
                  <c:v>0.0</c:v>
                </c:pt>
              </c:numCache>
            </c:numRef>
          </c:xVal>
          <c:yVal>
            <c:numRef>
              <c:f>Piscivores!$O$23:$O$25</c:f>
              <c:numCache>
                <c:formatCode>General</c:formatCode>
                <c:ptCount val="3"/>
                <c:pt idx="0">
                  <c:v>100.0</c:v>
                </c:pt>
                <c:pt idx="1">
                  <c:v>60.0</c:v>
                </c:pt>
                <c:pt idx="2">
                  <c:v>0.0</c:v>
                </c:pt>
              </c:numCache>
            </c:numRef>
          </c:yVal>
          <c:smooth val="0"/>
        </c:ser>
        <c:ser>
          <c:idx val="2"/>
          <c:order val="1"/>
          <c:tx>
            <c:v>HI Reporting Groups</c:v>
          </c:tx>
          <c:spPr>
            <a:ln>
              <a:noFill/>
            </a:ln>
          </c:spPr>
          <c:marker>
            <c:symbol val="circle"/>
            <c:size val="14"/>
            <c:spPr>
              <a:noFill/>
              <a:ln w="50800">
                <a:solidFill>
                  <a:schemeClr val="accent2"/>
                </a:solidFill>
              </a:ln>
            </c:spPr>
          </c:marker>
          <c:xVal>
            <c:numRef>
              <c:f>Piscivores!$G$44:$G$48</c:f>
              <c:numCache>
                <c:formatCode>_-* #,##0.00_-;\-* #,##0.00_-;_-* "-"??_-;_-@_-</c:formatCode>
                <c:ptCount val="5"/>
                <c:pt idx="0">
                  <c:v>0.0661044382206727</c:v>
                </c:pt>
                <c:pt idx="1">
                  <c:v>0.43130464086187</c:v>
                </c:pt>
                <c:pt idx="2">
                  <c:v>0.211376575601569</c:v>
                </c:pt>
                <c:pt idx="3">
                  <c:v>0.30680882435693</c:v>
                </c:pt>
                <c:pt idx="4">
                  <c:v>0.690021322898819</c:v>
                </c:pt>
              </c:numCache>
            </c:numRef>
          </c:xVal>
          <c:yVal>
            <c:numRef>
              <c:f>Piscivores!$H$44:$H$48</c:f>
              <c:numCache>
                <c:formatCode>_-* #,##0.0_-;\-* #,##0.0_-;_-* "-"??_-;_-@_-</c:formatCode>
                <c:ptCount val="5"/>
                <c:pt idx="0">
                  <c:v>39.66266293240361</c:v>
                </c:pt>
                <c:pt idx="1">
                  <c:v>76.56523204309349</c:v>
                </c:pt>
                <c:pt idx="2">
                  <c:v>65.56882878007846</c:v>
                </c:pt>
                <c:pt idx="3">
                  <c:v>70.34044121784652</c:v>
                </c:pt>
                <c:pt idx="4">
                  <c:v>89.50106614494094</c:v>
                </c:pt>
              </c:numCache>
            </c:numRef>
          </c:yVal>
          <c:smooth val="0"/>
        </c:ser>
        <c:ser>
          <c:idx val="3"/>
          <c:order val="2"/>
          <c:tx>
            <c:v>REFERENCE</c:v>
          </c:tx>
          <c:spPr>
            <a:ln>
              <a:noFill/>
            </a:ln>
          </c:spPr>
          <c:marker>
            <c:symbol val="diamond"/>
            <c:size val="14"/>
            <c:spPr>
              <a:noFill/>
              <a:ln w="50800">
                <a:solidFill>
                  <a:schemeClr val="accent3"/>
                </a:solidFill>
              </a:ln>
            </c:spPr>
          </c:marker>
          <c:xVal>
            <c:numRef>
              <c:f>Piscivores!$G$50:$G$54</c:f>
              <c:numCache>
                <c:formatCode>_-* #,##0.00_-;\-* #,##0.00_-;_-* "-"??_-;_-@_-</c:formatCode>
                <c:ptCount val="5"/>
                <c:pt idx="1">
                  <c:v>1.015105857218112</c:v>
                </c:pt>
                <c:pt idx="2">
                  <c:v>0.416983810255326</c:v>
                </c:pt>
                <c:pt idx="3">
                  <c:v>0.140223480120261</c:v>
                </c:pt>
                <c:pt idx="4">
                  <c:v>0.730976540039452</c:v>
                </c:pt>
              </c:numCache>
            </c:numRef>
          </c:xVal>
          <c:yVal>
            <c:numRef>
              <c:f>Piscivores!$H$50:$H$54</c:f>
              <c:numCache>
                <c:formatCode>_-* #,##0.0_-;\-* #,##0.0_-;_-* "-"??_-;_-@_-</c:formatCode>
                <c:ptCount val="5"/>
                <c:pt idx="1">
                  <c:v>100.0</c:v>
                </c:pt>
                <c:pt idx="2">
                  <c:v>75.84919051276631</c:v>
                </c:pt>
                <c:pt idx="3">
                  <c:v>62.01117400601305</c:v>
                </c:pt>
                <c:pt idx="4">
                  <c:v>91.54882700197262</c:v>
                </c:pt>
              </c:numCache>
            </c:numRef>
          </c:yVal>
          <c:smooth val="0"/>
        </c:ser>
        <c:dLbls>
          <c:showLegendKey val="0"/>
          <c:showVal val="0"/>
          <c:showCatName val="0"/>
          <c:showSerName val="0"/>
          <c:showPercent val="0"/>
          <c:showBubbleSize val="0"/>
        </c:dLbls>
        <c:axId val="273469104"/>
        <c:axId val="273472224"/>
      </c:scatterChart>
      <c:valAx>
        <c:axId val="273469104"/>
        <c:scaling>
          <c:orientation val="minMax"/>
          <c:max val="1.15"/>
          <c:min val="0.0"/>
        </c:scaling>
        <c:delete val="0"/>
        <c:axPos val="b"/>
        <c:title>
          <c:tx>
            <c:rich>
              <a:bodyPr/>
              <a:lstStyle/>
              <a:p>
                <a:pPr>
                  <a:defRPr sz="1600"/>
                </a:pPr>
                <a:r>
                  <a:rPr lang="en-US" sz="1600"/>
                  <a:t>As Proportion of Modelled Pristine Bio</a:t>
                </a:r>
              </a:p>
            </c:rich>
          </c:tx>
          <c:layout>
            <c:manualLayout>
              <c:xMode val="edge"/>
              <c:yMode val="edge"/>
              <c:x val="0.323506920475951"/>
              <c:y val="0.91296880459602"/>
            </c:manualLayout>
          </c:layout>
          <c:overlay val="0"/>
        </c:title>
        <c:numFmt formatCode="0%" sourceLinked="1"/>
        <c:majorTickMark val="out"/>
        <c:minorTickMark val="none"/>
        <c:tickLblPos val="nextTo"/>
        <c:crossAx val="273472224"/>
        <c:crosses val="autoZero"/>
        <c:crossBetween val="midCat"/>
      </c:valAx>
      <c:valAx>
        <c:axId val="273472224"/>
        <c:scaling>
          <c:orientation val="minMax"/>
          <c:max val="100.0"/>
          <c:min val="30.0"/>
        </c:scaling>
        <c:delete val="0"/>
        <c:axPos val="l"/>
        <c:majorGridlines/>
        <c:numFmt formatCode="General" sourceLinked="1"/>
        <c:majorTickMark val="out"/>
        <c:minorTickMark val="none"/>
        <c:tickLblPos val="nextTo"/>
        <c:txPr>
          <a:bodyPr/>
          <a:lstStyle/>
          <a:p>
            <a:pPr>
              <a:defRPr sz="1800"/>
            </a:pPr>
            <a:endParaRPr lang="en-US"/>
          </a:p>
        </c:txPr>
        <c:crossAx val="273469104"/>
        <c:crosses val="autoZero"/>
        <c:crossBetween val="midCat"/>
        <c:majorUnit val="10.0"/>
      </c:valAx>
    </c:plotArea>
    <c:plotVisOnly val="1"/>
    <c:dispBlanksAs val="gap"/>
    <c:showDLblsOverMax val="0"/>
  </c:chart>
  <c:printSettings>
    <c:headerFooter/>
    <c:pageMargins b="1.0" l="0.75" r="0.75" t="1.0" header="0.5" footer="0.5"/>
    <c:pageSetup/>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Reef Shark Abundance</a:t>
            </a:r>
          </a:p>
        </c:rich>
      </c:tx>
      <c:layout>
        <c:manualLayout>
          <c:xMode val="edge"/>
          <c:yMode val="edge"/>
          <c:x val="0.0138133577580476"/>
          <c:y val="0.0228901875934063"/>
        </c:manualLayout>
      </c:layout>
      <c:overlay val="0"/>
    </c:title>
    <c:autoTitleDeleted val="0"/>
    <c:plotArea>
      <c:layout>
        <c:manualLayout>
          <c:layoutTarget val="inner"/>
          <c:xMode val="edge"/>
          <c:yMode val="edge"/>
          <c:x val="0.0874468503937008"/>
          <c:y val="0.141666666666667"/>
          <c:w val="0.856983814523185"/>
          <c:h val="0.71805208408582"/>
        </c:manualLayout>
      </c:layout>
      <c:scatterChart>
        <c:scatterStyle val="lineMarker"/>
        <c:varyColors val="0"/>
        <c:ser>
          <c:idx val="0"/>
          <c:order val="0"/>
          <c:tx>
            <c:strRef>
              <c:f>Sharks!$Q$5</c:f>
              <c:strCache>
                <c:ptCount val="1"/>
                <c:pt idx="0">
                  <c:v>Score</c:v>
                </c:pt>
              </c:strCache>
            </c:strRef>
          </c:tx>
          <c:xVal>
            <c:numRef>
              <c:f>Sharks!$P$6:$P$9</c:f>
              <c:numCache>
                <c:formatCode>General</c:formatCode>
                <c:ptCount val="4"/>
                <c:pt idx="0">
                  <c:v>60.0</c:v>
                </c:pt>
                <c:pt idx="1">
                  <c:v>10.0</c:v>
                </c:pt>
                <c:pt idx="2">
                  <c:v>2.0</c:v>
                </c:pt>
                <c:pt idx="3">
                  <c:v>0.0</c:v>
                </c:pt>
              </c:numCache>
            </c:numRef>
          </c:xVal>
          <c:yVal>
            <c:numRef>
              <c:f>Sharks!$Q$6:$Q$9</c:f>
              <c:numCache>
                <c:formatCode>General</c:formatCode>
                <c:ptCount val="4"/>
                <c:pt idx="0">
                  <c:v>100.0</c:v>
                </c:pt>
                <c:pt idx="1">
                  <c:v>70.0</c:v>
                </c:pt>
                <c:pt idx="2">
                  <c:v>60.0</c:v>
                </c:pt>
                <c:pt idx="3">
                  <c:v>0.0</c:v>
                </c:pt>
              </c:numCache>
            </c:numRef>
          </c:yVal>
          <c:smooth val="0"/>
        </c:ser>
        <c:ser>
          <c:idx val="2"/>
          <c:order val="1"/>
          <c:tx>
            <c:v>PRIA Reporting Groups</c:v>
          </c:tx>
          <c:spPr>
            <a:ln>
              <a:noFill/>
            </a:ln>
          </c:spPr>
          <c:marker>
            <c:symbol val="circle"/>
            <c:size val="14"/>
            <c:spPr>
              <a:noFill/>
              <a:ln w="50800">
                <a:solidFill>
                  <a:schemeClr val="accent2"/>
                </a:solidFill>
              </a:ln>
            </c:spPr>
          </c:marker>
          <c:xVal>
            <c:numRef>
              <c:f>Sharks!$I$38:$I$42</c:f>
              <c:numCache>
                <c:formatCode>_-* #,##0.00_-;\-* #,##0.00_-;_-* "-"??_-;_-@_-</c:formatCode>
                <c:ptCount val="5"/>
                <c:pt idx="0">
                  <c:v>0.0</c:v>
                </c:pt>
                <c:pt idx="1">
                  <c:v>3.515463073159041</c:v>
                </c:pt>
                <c:pt idx="2">
                  <c:v>0.0</c:v>
                </c:pt>
                <c:pt idx="3">
                  <c:v>1.986466840542869</c:v>
                </c:pt>
                <c:pt idx="4">
                  <c:v>61.37860315922984</c:v>
                </c:pt>
              </c:numCache>
            </c:numRef>
          </c:xVal>
          <c:yVal>
            <c:numRef>
              <c:f>Sharks!$J$38:$J$42</c:f>
              <c:numCache>
                <c:formatCode>_-* #,##0.0_-;\-* #,##0.0_-;_-* "-"??_-;_-@_-</c:formatCode>
                <c:ptCount val="5"/>
                <c:pt idx="0">
                  <c:v>30.0</c:v>
                </c:pt>
                <c:pt idx="1">
                  <c:v>61.8943288414488</c:v>
                </c:pt>
                <c:pt idx="2">
                  <c:v>30.0</c:v>
                </c:pt>
                <c:pt idx="3">
                  <c:v>59.98308355067859</c:v>
                </c:pt>
                <c:pt idx="4">
                  <c:v>100.0</c:v>
                </c:pt>
              </c:numCache>
            </c:numRef>
          </c:yVal>
          <c:smooth val="0"/>
        </c:ser>
        <c:ser>
          <c:idx val="3"/>
          <c:order val="2"/>
          <c:tx>
            <c:v>REFERENCE</c:v>
          </c:tx>
          <c:spPr>
            <a:ln>
              <a:noFill/>
            </a:ln>
          </c:spPr>
          <c:marker>
            <c:symbol val="diamond"/>
            <c:size val="14"/>
            <c:spPr>
              <a:noFill/>
              <a:ln w="50800">
                <a:solidFill>
                  <a:schemeClr val="accent3"/>
                </a:solidFill>
              </a:ln>
            </c:spPr>
          </c:marker>
          <c:xVal>
            <c:numRef>
              <c:f>Sharks!$I$44:$I$48</c:f>
              <c:numCache>
                <c:formatCode>_-* #,##0.00_-;\-* #,##0.00_-;_-* "-"??_-;_-@_-</c:formatCode>
                <c:ptCount val="5"/>
                <c:pt idx="1">
                  <c:v>84.59484312869954</c:v>
                </c:pt>
                <c:pt idx="2">
                  <c:v>15.75107464725542</c:v>
                </c:pt>
                <c:pt idx="3">
                  <c:v>9.821462180116368</c:v>
                </c:pt>
                <c:pt idx="4">
                  <c:v>63.2622143790987</c:v>
                </c:pt>
              </c:numCache>
            </c:numRef>
          </c:xVal>
          <c:yVal>
            <c:numRef>
              <c:f>Sharks!$J$44:$J$48</c:f>
              <c:numCache>
                <c:formatCode>_-* #,##0.0_-;\-* #,##0.0_-;_-* "-"??_-;_-@_-</c:formatCode>
                <c:ptCount val="5"/>
                <c:pt idx="0">
                  <c:v>57.5</c:v>
                </c:pt>
                <c:pt idx="1">
                  <c:v>100.0</c:v>
                </c:pt>
                <c:pt idx="2">
                  <c:v>73.45064478835324</c:v>
                </c:pt>
                <c:pt idx="3">
                  <c:v>69.77682772514546</c:v>
                </c:pt>
                <c:pt idx="4">
                  <c:v>100.0</c:v>
                </c:pt>
              </c:numCache>
            </c:numRef>
          </c:yVal>
          <c:smooth val="0"/>
        </c:ser>
        <c:dLbls>
          <c:showLegendKey val="0"/>
          <c:showVal val="0"/>
          <c:showCatName val="0"/>
          <c:showSerName val="0"/>
          <c:showPercent val="0"/>
          <c:showBubbleSize val="0"/>
        </c:dLbls>
        <c:axId val="308171328"/>
        <c:axId val="308106960"/>
      </c:scatterChart>
      <c:valAx>
        <c:axId val="308171328"/>
        <c:scaling>
          <c:orientation val="minMax"/>
          <c:max val="100.0"/>
        </c:scaling>
        <c:delete val="0"/>
        <c:axPos val="b"/>
        <c:title>
          <c:tx>
            <c:rich>
              <a:bodyPr/>
              <a:lstStyle/>
              <a:p>
                <a:pPr>
                  <a:defRPr sz="1600"/>
                </a:pPr>
                <a:r>
                  <a:rPr lang="en-US" sz="1600"/>
                  <a:t>As Porportio</a:t>
                </a:r>
                <a:r>
                  <a:rPr lang="en-US" sz="1600" baseline="0"/>
                  <a:t>n of Modelled Pristine Abundance</a:t>
                </a:r>
                <a:endParaRPr lang="en-US" sz="1600"/>
              </a:p>
            </c:rich>
          </c:tx>
          <c:overlay val="0"/>
        </c:title>
        <c:numFmt formatCode="General" sourceLinked="1"/>
        <c:majorTickMark val="out"/>
        <c:minorTickMark val="none"/>
        <c:tickLblPos val="nextTo"/>
        <c:crossAx val="308106960"/>
        <c:crosses val="autoZero"/>
        <c:crossBetween val="midCat"/>
      </c:valAx>
      <c:valAx>
        <c:axId val="308106960"/>
        <c:scaling>
          <c:orientation val="minMax"/>
          <c:max val="100.0"/>
          <c:min val="30.0"/>
        </c:scaling>
        <c:delete val="0"/>
        <c:axPos val="l"/>
        <c:majorGridlines/>
        <c:numFmt formatCode="General" sourceLinked="1"/>
        <c:majorTickMark val="out"/>
        <c:minorTickMark val="none"/>
        <c:tickLblPos val="nextTo"/>
        <c:txPr>
          <a:bodyPr/>
          <a:lstStyle/>
          <a:p>
            <a:pPr>
              <a:defRPr sz="1800"/>
            </a:pPr>
            <a:endParaRPr lang="en-US"/>
          </a:p>
        </c:txPr>
        <c:crossAx val="308171328"/>
        <c:crosses val="autoZero"/>
        <c:crossBetween val="midCat"/>
      </c:valAx>
    </c:plotArea>
    <c:plotVisOnly val="1"/>
    <c:dispBlanksAs val="gap"/>
    <c:showDLblsOverMax val="0"/>
  </c:chart>
  <c:printSettings>
    <c:headerFooter/>
    <c:pageMargins b="1.0" l="0.75" r="0.75" t="1.0" header="0.5" footer="0.5"/>
    <c:pageSetup/>
  </c:printSettings>
  <c:userShapes r:id="rId1"/>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4" Type="http://schemas.openxmlformats.org/officeDocument/2006/relationships/chart" Target="../charts/chart4.xml"/><Relationship Id="rId1" Type="http://schemas.openxmlformats.org/officeDocument/2006/relationships/chart" Target="../charts/chart1.xml"/><Relationship Id="rId2"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 Id="rId2"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xdr:col>
      <xdr:colOff>469900</xdr:colOff>
      <xdr:row>71</xdr:row>
      <xdr:rowOff>12700</xdr:rowOff>
    </xdr:from>
    <xdr:to>
      <xdr:col>11</xdr:col>
      <xdr:colOff>101600</xdr:colOff>
      <xdr:row>109</xdr:row>
      <xdr:rowOff>76200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508000</xdr:colOff>
      <xdr:row>43</xdr:row>
      <xdr:rowOff>12700</xdr:rowOff>
    </xdr:from>
    <xdr:to>
      <xdr:col>22</xdr:col>
      <xdr:colOff>127000</xdr:colOff>
      <xdr:row>74</xdr:row>
      <xdr:rowOff>139700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508000</xdr:colOff>
      <xdr:row>76</xdr:row>
      <xdr:rowOff>101600</xdr:rowOff>
    </xdr:from>
    <xdr:to>
      <xdr:col>22</xdr:col>
      <xdr:colOff>127000</xdr:colOff>
      <xdr:row>108</xdr:row>
      <xdr:rowOff>25400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533400</xdr:colOff>
      <xdr:row>11</xdr:row>
      <xdr:rowOff>88900</xdr:rowOff>
    </xdr:from>
    <xdr:to>
      <xdr:col>22</xdr:col>
      <xdr:colOff>152400</xdr:colOff>
      <xdr:row>42</xdr:row>
      <xdr:rowOff>165100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0.80723</cdr:x>
      <cdr:y>0.07802</cdr:y>
    </cdr:from>
    <cdr:to>
      <cdr:x>0.93001</cdr:x>
      <cdr:y>0.14167</cdr:y>
    </cdr:to>
    <cdr:sp macro="" textlink="">
      <cdr:nvSpPr>
        <cdr:cNvPr id="6" name="TextBox 1"/>
        <cdr:cNvSpPr txBox="1"/>
      </cdr:nvSpPr>
      <cdr:spPr>
        <a:xfrm xmlns:a="http://schemas.openxmlformats.org/drawingml/2006/main">
          <a:off x="7617069" y="475610"/>
          <a:ext cx="1158631" cy="38799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b="1">
              <a:solidFill>
                <a:schemeClr val="accent2"/>
              </a:solidFill>
            </a:rPr>
            <a:t>Johnston</a:t>
          </a:r>
        </a:p>
      </cdr:txBody>
    </cdr:sp>
  </cdr:relSizeAnchor>
  <cdr:relSizeAnchor xmlns:cdr="http://schemas.openxmlformats.org/drawingml/2006/chartDrawing">
    <cdr:from>
      <cdr:x>0.53432</cdr:x>
      <cdr:y>0.21042</cdr:y>
    </cdr:from>
    <cdr:to>
      <cdr:x>0.61507</cdr:x>
      <cdr:y>0.275</cdr:y>
    </cdr:to>
    <cdr:sp macro="" textlink="">
      <cdr:nvSpPr>
        <cdr:cNvPr id="10" name="TextBox 9"/>
        <cdr:cNvSpPr txBox="1"/>
      </cdr:nvSpPr>
      <cdr:spPr>
        <a:xfrm xmlns:a="http://schemas.openxmlformats.org/drawingml/2006/main">
          <a:off x="5041901" y="1282700"/>
          <a:ext cx="762000" cy="39370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b="1">
              <a:solidFill>
                <a:schemeClr val="accent2"/>
              </a:solidFill>
            </a:rPr>
            <a:t>Jarvis</a:t>
          </a:r>
        </a:p>
      </cdr:txBody>
    </cdr:sp>
  </cdr:relSizeAnchor>
  <cdr:relSizeAnchor xmlns:cdr="http://schemas.openxmlformats.org/drawingml/2006/chartDrawing">
    <cdr:from>
      <cdr:x>0.78062</cdr:x>
      <cdr:y>0.16042</cdr:y>
    </cdr:from>
    <cdr:to>
      <cdr:x>0.95424</cdr:x>
      <cdr:y>0.21209</cdr:y>
    </cdr:to>
    <cdr:sp macro="" textlink="">
      <cdr:nvSpPr>
        <cdr:cNvPr id="11" name="TextBox 10"/>
        <cdr:cNvSpPr txBox="1"/>
      </cdr:nvSpPr>
      <cdr:spPr>
        <a:xfrm xmlns:a="http://schemas.openxmlformats.org/drawingml/2006/main">
          <a:off x="7365991" y="977920"/>
          <a:ext cx="1638309" cy="314981"/>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b="1">
              <a:solidFill>
                <a:schemeClr val="accent2"/>
              </a:solidFill>
            </a:rPr>
            <a:t>Kingman &amp; Palmura</a:t>
          </a:r>
        </a:p>
      </cdr:txBody>
    </cdr:sp>
  </cdr:relSizeAnchor>
  <cdr:relSizeAnchor xmlns:cdr="http://schemas.openxmlformats.org/drawingml/2006/chartDrawing">
    <cdr:from>
      <cdr:x>0.13459</cdr:x>
      <cdr:y>0.64792</cdr:y>
    </cdr:from>
    <cdr:to>
      <cdr:x>0.27467</cdr:x>
      <cdr:y>0.69959</cdr:y>
    </cdr:to>
    <cdr:sp macro="" textlink="">
      <cdr:nvSpPr>
        <cdr:cNvPr id="12" name="TextBox 11"/>
        <cdr:cNvSpPr txBox="1"/>
      </cdr:nvSpPr>
      <cdr:spPr>
        <a:xfrm xmlns:a="http://schemas.openxmlformats.org/drawingml/2006/main">
          <a:off x="1270000" y="3949700"/>
          <a:ext cx="1321777" cy="314981"/>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a:solidFill>
                <a:schemeClr val="accent3">
                  <a:lumMod val="75000"/>
                </a:schemeClr>
              </a:solidFill>
            </a:rPr>
            <a:t>Sth</a:t>
          </a:r>
          <a:r>
            <a:rPr lang="en-US" sz="1800" baseline="0">
              <a:solidFill>
                <a:schemeClr val="accent3">
                  <a:lumMod val="75000"/>
                </a:schemeClr>
              </a:solidFill>
            </a:rPr>
            <a:t> Mariana</a:t>
          </a:r>
          <a:endParaRPr lang="en-US" sz="1800">
            <a:solidFill>
              <a:schemeClr val="accent3">
                <a:lumMod val="75000"/>
              </a:schemeClr>
            </a:solidFill>
          </a:endParaRPr>
        </a:p>
      </cdr:txBody>
    </cdr:sp>
  </cdr:relSizeAnchor>
  <cdr:relSizeAnchor xmlns:cdr="http://schemas.openxmlformats.org/drawingml/2006/chartDrawing">
    <cdr:from>
      <cdr:x>0.54778</cdr:x>
      <cdr:y>0.125</cdr:y>
    </cdr:from>
    <cdr:to>
      <cdr:x>0.69862</cdr:x>
      <cdr:y>0.17667</cdr:y>
    </cdr:to>
    <cdr:sp macro="" textlink="">
      <cdr:nvSpPr>
        <cdr:cNvPr id="16" name="TextBox 15"/>
        <cdr:cNvSpPr txBox="1"/>
      </cdr:nvSpPr>
      <cdr:spPr>
        <a:xfrm xmlns:a="http://schemas.openxmlformats.org/drawingml/2006/main">
          <a:off x="5168900" y="762000"/>
          <a:ext cx="1423377" cy="314981"/>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a:solidFill>
                <a:schemeClr val="accent3">
                  <a:lumMod val="75000"/>
                </a:schemeClr>
              </a:solidFill>
            </a:rPr>
            <a:t>Nth</a:t>
          </a:r>
          <a:r>
            <a:rPr lang="en-US" sz="1800" baseline="0">
              <a:solidFill>
                <a:schemeClr val="accent3">
                  <a:lumMod val="75000"/>
                </a:schemeClr>
              </a:solidFill>
            </a:rPr>
            <a:t> Mariana</a:t>
          </a:r>
          <a:endParaRPr lang="en-US" sz="1800">
            <a:solidFill>
              <a:schemeClr val="accent3">
                <a:lumMod val="75000"/>
              </a:schemeClr>
            </a:solidFill>
          </a:endParaRPr>
        </a:p>
      </cdr:txBody>
    </cdr:sp>
  </cdr:relSizeAnchor>
  <cdr:relSizeAnchor xmlns:cdr="http://schemas.openxmlformats.org/drawingml/2006/chartDrawing">
    <cdr:from>
      <cdr:x>0.55989</cdr:x>
      <cdr:y>0.16875</cdr:y>
    </cdr:from>
    <cdr:to>
      <cdr:x>0.64199</cdr:x>
      <cdr:y>0.22042</cdr:y>
    </cdr:to>
    <cdr:sp macro="" textlink="">
      <cdr:nvSpPr>
        <cdr:cNvPr id="17" name="TextBox 16"/>
        <cdr:cNvSpPr txBox="1"/>
      </cdr:nvSpPr>
      <cdr:spPr>
        <a:xfrm xmlns:a="http://schemas.openxmlformats.org/drawingml/2006/main">
          <a:off x="5283201" y="1028700"/>
          <a:ext cx="774700" cy="314981"/>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a:solidFill>
                <a:schemeClr val="accent3">
                  <a:lumMod val="75000"/>
                </a:schemeClr>
              </a:solidFill>
            </a:rPr>
            <a:t>NWHI</a:t>
          </a:r>
        </a:p>
      </cdr:txBody>
    </cdr:sp>
  </cdr:relSizeAnchor>
  <cdr:relSizeAnchor xmlns:cdr="http://schemas.openxmlformats.org/drawingml/2006/chartDrawing">
    <cdr:from>
      <cdr:x>0.35262</cdr:x>
      <cdr:y>0.41042</cdr:y>
    </cdr:from>
    <cdr:to>
      <cdr:x>0.46164</cdr:x>
      <cdr:y>0.46209</cdr:y>
    </cdr:to>
    <cdr:sp macro="" textlink="">
      <cdr:nvSpPr>
        <cdr:cNvPr id="18" name="TextBox 17"/>
        <cdr:cNvSpPr txBox="1"/>
      </cdr:nvSpPr>
      <cdr:spPr>
        <a:xfrm xmlns:a="http://schemas.openxmlformats.org/drawingml/2006/main">
          <a:off x="3327401" y="2501900"/>
          <a:ext cx="1028700" cy="314981"/>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a:solidFill>
                <a:schemeClr val="accent3">
                  <a:lumMod val="75000"/>
                </a:schemeClr>
              </a:solidFill>
            </a:rPr>
            <a:t>A Samoa</a:t>
          </a:r>
        </a:p>
      </cdr:txBody>
    </cdr:sp>
  </cdr:relSizeAnchor>
  <cdr:relSizeAnchor xmlns:cdr="http://schemas.openxmlformats.org/drawingml/2006/chartDrawing">
    <cdr:from>
      <cdr:x>0.27456</cdr:x>
      <cdr:y>0.5625</cdr:y>
    </cdr:from>
    <cdr:to>
      <cdr:x>0.3459</cdr:x>
      <cdr:y>0.61417</cdr:y>
    </cdr:to>
    <cdr:sp macro="" textlink="">
      <cdr:nvSpPr>
        <cdr:cNvPr id="19" name="TextBox 18"/>
        <cdr:cNvSpPr txBox="1"/>
      </cdr:nvSpPr>
      <cdr:spPr>
        <a:xfrm xmlns:a="http://schemas.openxmlformats.org/drawingml/2006/main">
          <a:off x="2590801" y="3429000"/>
          <a:ext cx="673100" cy="314981"/>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a:solidFill>
                <a:schemeClr val="accent3">
                  <a:lumMod val="75000"/>
                </a:schemeClr>
              </a:solidFill>
            </a:rPr>
            <a:t>MHI</a:t>
          </a:r>
        </a:p>
      </cdr:txBody>
    </cdr:sp>
  </cdr:relSizeAnchor>
  <cdr:relSizeAnchor xmlns:cdr="http://schemas.openxmlformats.org/drawingml/2006/chartDrawing">
    <cdr:from>
      <cdr:x>0.53297</cdr:x>
      <cdr:y>0.07083</cdr:y>
    </cdr:from>
    <cdr:to>
      <cdr:x>0.7537</cdr:x>
      <cdr:y>0.13542</cdr:y>
    </cdr:to>
    <cdr:sp macro="" textlink="">
      <cdr:nvSpPr>
        <cdr:cNvPr id="20" name="TextBox 19"/>
        <cdr:cNvSpPr txBox="1"/>
      </cdr:nvSpPr>
      <cdr:spPr>
        <a:xfrm xmlns:a="http://schemas.openxmlformats.org/drawingml/2006/main">
          <a:off x="5029200" y="431800"/>
          <a:ext cx="2082800" cy="39370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b="1">
              <a:solidFill>
                <a:schemeClr val="accent2"/>
              </a:solidFill>
            </a:rPr>
            <a:t>Howland &amp; Baker</a:t>
          </a:r>
        </a:p>
      </cdr:txBody>
    </cdr:sp>
  </cdr:relSizeAnchor>
  <cdr:relSizeAnchor xmlns:cdr="http://schemas.openxmlformats.org/drawingml/2006/chartDrawing">
    <cdr:from>
      <cdr:x>0.5074</cdr:x>
      <cdr:y>0.40625</cdr:y>
    </cdr:from>
    <cdr:to>
      <cdr:x>0.58816</cdr:x>
      <cdr:y>0.47083</cdr:y>
    </cdr:to>
    <cdr:sp macro="" textlink="">
      <cdr:nvSpPr>
        <cdr:cNvPr id="21" name="TextBox 20"/>
        <cdr:cNvSpPr txBox="1"/>
      </cdr:nvSpPr>
      <cdr:spPr>
        <a:xfrm xmlns:a="http://schemas.openxmlformats.org/drawingml/2006/main">
          <a:off x="4787900" y="2476500"/>
          <a:ext cx="762000" cy="39370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b="1">
              <a:solidFill>
                <a:schemeClr val="accent2"/>
              </a:solidFill>
            </a:rPr>
            <a:t>Wake</a:t>
          </a:r>
        </a:p>
      </cdr:txBody>
    </cdr:sp>
  </cdr:relSizeAnchor>
  <cdr:relSizeAnchor xmlns:cdr="http://schemas.openxmlformats.org/drawingml/2006/chartDrawing">
    <cdr:from>
      <cdr:x>0.80723</cdr:x>
      <cdr:y>0.07802</cdr:y>
    </cdr:from>
    <cdr:to>
      <cdr:x>0.93001</cdr:x>
      <cdr:y>0.14167</cdr:y>
    </cdr:to>
    <cdr:sp macro="" textlink="">
      <cdr:nvSpPr>
        <cdr:cNvPr id="2" name="TextBox 1"/>
        <cdr:cNvSpPr txBox="1"/>
      </cdr:nvSpPr>
      <cdr:spPr>
        <a:xfrm xmlns:a="http://schemas.openxmlformats.org/drawingml/2006/main">
          <a:off x="7617069" y="475610"/>
          <a:ext cx="1158631" cy="38799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b="1">
              <a:solidFill>
                <a:schemeClr val="accent2"/>
              </a:solidFill>
            </a:rPr>
            <a:t>Johnston</a:t>
          </a:r>
        </a:p>
      </cdr:txBody>
    </cdr:sp>
  </cdr:relSizeAnchor>
  <cdr:relSizeAnchor xmlns:cdr="http://schemas.openxmlformats.org/drawingml/2006/chartDrawing">
    <cdr:from>
      <cdr:x>0.53432</cdr:x>
      <cdr:y>0.21042</cdr:y>
    </cdr:from>
    <cdr:to>
      <cdr:x>0.61507</cdr:x>
      <cdr:y>0.275</cdr:y>
    </cdr:to>
    <cdr:sp macro="" textlink="">
      <cdr:nvSpPr>
        <cdr:cNvPr id="3" name="TextBox 9"/>
        <cdr:cNvSpPr txBox="1"/>
      </cdr:nvSpPr>
      <cdr:spPr>
        <a:xfrm xmlns:a="http://schemas.openxmlformats.org/drawingml/2006/main">
          <a:off x="5041901" y="1282700"/>
          <a:ext cx="762000" cy="39370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b="1">
              <a:solidFill>
                <a:schemeClr val="accent2"/>
              </a:solidFill>
            </a:rPr>
            <a:t>Jarvis</a:t>
          </a:r>
        </a:p>
      </cdr:txBody>
    </cdr:sp>
  </cdr:relSizeAnchor>
  <cdr:relSizeAnchor xmlns:cdr="http://schemas.openxmlformats.org/drawingml/2006/chartDrawing">
    <cdr:from>
      <cdr:x>0.78062</cdr:x>
      <cdr:y>0.16042</cdr:y>
    </cdr:from>
    <cdr:to>
      <cdr:x>0.95424</cdr:x>
      <cdr:y>0.21209</cdr:y>
    </cdr:to>
    <cdr:sp macro="" textlink="">
      <cdr:nvSpPr>
        <cdr:cNvPr id="4" name="TextBox 10"/>
        <cdr:cNvSpPr txBox="1"/>
      </cdr:nvSpPr>
      <cdr:spPr>
        <a:xfrm xmlns:a="http://schemas.openxmlformats.org/drawingml/2006/main">
          <a:off x="7365991" y="977920"/>
          <a:ext cx="1638309" cy="314981"/>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b="1">
              <a:solidFill>
                <a:schemeClr val="accent2"/>
              </a:solidFill>
            </a:rPr>
            <a:t>Kingman &amp; Palmura</a:t>
          </a:r>
        </a:p>
      </cdr:txBody>
    </cdr:sp>
  </cdr:relSizeAnchor>
  <cdr:relSizeAnchor xmlns:cdr="http://schemas.openxmlformats.org/drawingml/2006/chartDrawing">
    <cdr:from>
      <cdr:x>0.13459</cdr:x>
      <cdr:y>0.64792</cdr:y>
    </cdr:from>
    <cdr:to>
      <cdr:x>0.27467</cdr:x>
      <cdr:y>0.69959</cdr:y>
    </cdr:to>
    <cdr:sp macro="" textlink="">
      <cdr:nvSpPr>
        <cdr:cNvPr id="5" name="TextBox 11"/>
        <cdr:cNvSpPr txBox="1"/>
      </cdr:nvSpPr>
      <cdr:spPr>
        <a:xfrm xmlns:a="http://schemas.openxmlformats.org/drawingml/2006/main">
          <a:off x="1270000" y="3949700"/>
          <a:ext cx="1321777" cy="314981"/>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a:solidFill>
                <a:schemeClr val="accent3">
                  <a:lumMod val="75000"/>
                </a:schemeClr>
              </a:solidFill>
            </a:rPr>
            <a:t>Sth</a:t>
          </a:r>
          <a:r>
            <a:rPr lang="en-US" sz="1800" baseline="0">
              <a:solidFill>
                <a:schemeClr val="accent3">
                  <a:lumMod val="75000"/>
                </a:schemeClr>
              </a:solidFill>
            </a:rPr>
            <a:t> Mariana</a:t>
          </a:r>
          <a:endParaRPr lang="en-US" sz="1800">
            <a:solidFill>
              <a:schemeClr val="accent3">
                <a:lumMod val="75000"/>
              </a:schemeClr>
            </a:solidFill>
          </a:endParaRPr>
        </a:p>
      </cdr:txBody>
    </cdr:sp>
  </cdr:relSizeAnchor>
  <cdr:relSizeAnchor xmlns:cdr="http://schemas.openxmlformats.org/drawingml/2006/chartDrawing">
    <cdr:from>
      <cdr:x>0.54778</cdr:x>
      <cdr:y>0.125</cdr:y>
    </cdr:from>
    <cdr:to>
      <cdr:x>0.69862</cdr:x>
      <cdr:y>0.17667</cdr:y>
    </cdr:to>
    <cdr:sp macro="" textlink="">
      <cdr:nvSpPr>
        <cdr:cNvPr id="7" name="TextBox 15"/>
        <cdr:cNvSpPr txBox="1"/>
      </cdr:nvSpPr>
      <cdr:spPr>
        <a:xfrm xmlns:a="http://schemas.openxmlformats.org/drawingml/2006/main">
          <a:off x="5168900" y="762000"/>
          <a:ext cx="1423377" cy="314981"/>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a:solidFill>
                <a:schemeClr val="accent3">
                  <a:lumMod val="75000"/>
                </a:schemeClr>
              </a:solidFill>
            </a:rPr>
            <a:t>Nth</a:t>
          </a:r>
          <a:r>
            <a:rPr lang="en-US" sz="1800" baseline="0">
              <a:solidFill>
                <a:schemeClr val="accent3">
                  <a:lumMod val="75000"/>
                </a:schemeClr>
              </a:solidFill>
            </a:rPr>
            <a:t> Mariana</a:t>
          </a:r>
          <a:endParaRPr lang="en-US" sz="1800">
            <a:solidFill>
              <a:schemeClr val="accent3">
                <a:lumMod val="75000"/>
              </a:schemeClr>
            </a:solidFill>
          </a:endParaRPr>
        </a:p>
      </cdr:txBody>
    </cdr:sp>
  </cdr:relSizeAnchor>
  <cdr:relSizeAnchor xmlns:cdr="http://schemas.openxmlformats.org/drawingml/2006/chartDrawing">
    <cdr:from>
      <cdr:x>0.55989</cdr:x>
      <cdr:y>0.16875</cdr:y>
    </cdr:from>
    <cdr:to>
      <cdr:x>0.64199</cdr:x>
      <cdr:y>0.22042</cdr:y>
    </cdr:to>
    <cdr:sp macro="" textlink="">
      <cdr:nvSpPr>
        <cdr:cNvPr id="8" name="TextBox 16"/>
        <cdr:cNvSpPr txBox="1"/>
      </cdr:nvSpPr>
      <cdr:spPr>
        <a:xfrm xmlns:a="http://schemas.openxmlformats.org/drawingml/2006/main">
          <a:off x="5283201" y="1028700"/>
          <a:ext cx="774700" cy="314981"/>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a:solidFill>
                <a:schemeClr val="accent3">
                  <a:lumMod val="75000"/>
                </a:schemeClr>
              </a:solidFill>
            </a:rPr>
            <a:t>NWHI</a:t>
          </a:r>
        </a:p>
      </cdr:txBody>
    </cdr:sp>
  </cdr:relSizeAnchor>
  <cdr:relSizeAnchor xmlns:cdr="http://schemas.openxmlformats.org/drawingml/2006/chartDrawing">
    <cdr:from>
      <cdr:x>0.35262</cdr:x>
      <cdr:y>0.41042</cdr:y>
    </cdr:from>
    <cdr:to>
      <cdr:x>0.46164</cdr:x>
      <cdr:y>0.46209</cdr:y>
    </cdr:to>
    <cdr:sp macro="" textlink="">
      <cdr:nvSpPr>
        <cdr:cNvPr id="9" name="TextBox 17"/>
        <cdr:cNvSpPr txBox="1"/>
      </cdr:nvSpPr>
      <cdr:spPr>
        <a:xfrm xmlns:a="http://schemas.openxmlformats.org/drawingml/2006/main">
          <a:off x="3327401" y="2501900"/>
          <a:ext cx="1028700" cy="314981"/>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a:solidFill>
                <a:schemeClr val="accent3">
                  <a:lumMod val="75000"/>
                </a:schemeClr>
              </a:solidFill>
            </a:rPr>
            <a:t>A Samoa</a:t>
          </a:r>
        </a:p>
      </cdr:txBody>
    </cdr:sp>
  </cdr:relSizeAnchor>
  <cdr:relSizeAnchor xmlns:cdr="http://schemas.openxmlformats.org/drawingml/2006/chartDrawing">
    <cdr:from>
      <cdr:x>0.27456</cdr:x>
      <cdr:y>0.5625</cdr:y>
    </cdr:from>
    <cdr:to>
      <cdr:x>0.3459</cdr:x>
      <cdr:y>0.61417</cdr:y>
    </cdr:to>
    <cdr:sp macro="" textlink="">
      <cdr:nvSpPr>
        <cdr:cNvPr id="13" name="TextBox 18"/>
        <cdr:cNvSpPr txBox="1"/>
      </cdr:nvSpPr>
      <cdr:spPr>
        <a:xfrm xmlns:a="http://schemas.openxmlformats.org/drawingml/2006/main">
          <a:off x="2590801" y="3429000"/>
          <a:ext cx="673100" cy="314981"/>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a:solidFill>
                <a:schemeClr val="accent3">
                  <a:lumMod val="75000"/>
                </a:schemeClr>
              </a:solidFill>
            </a:rPr>
            <a:t>MHI</a:t>
          </a:r>
        </a:p>
      </cdr:txBody>
    </cdr:sp>
  </cdr:relSizeAnchor>
  <cdr:relSizeAnchor xmlns:cdr="http://schemas.openxmlformats.org/drawingml/2006/chartDrawing">
    <cdr:from>
      <cdr:x>0.53297</cdr:x>
      <cdr:y>0.07083</cdr:y>
    </cdr:from>
    <cdr:to>
      <cdr:x>0.7537</cdr:x>
      <cdr:y>0.13542</cdr:y>
    </cdr:to>
    <cdr:sp macro="" textlink="">
      <cdr:nvSpPr>
        <cdr:cNvPr id="14" name="TextBox 19"/>
        <cdr:cNvSpPr txBox="1"/>
      </cdr:nvSpPr>
      <cdr:spPr>
        <a:xfrm xmlns:a="http://schemas.openxmlformats.org/drawingml/2006/main">
          <a:off x="5029200" y="431800"/>
          <a:ext cx="2082800" cy="39370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b="1">
              <a:solidFill>
                <a:schemeClr val="accent2"/>
              </a:solidFill>
            </a:rPr>
            <a:t>Howland &amp; Baker</a:t>
          </a:r>
        </a:p>
      </cdr:txBody>
    </cdr:sp>
  </cdr:relSizeAnchor>
  <cdr:relSizeAnchor xmlns:cdr="http://schemas.openxmlformats.org/drawingml/2006/chartDrawing">
    <cdr:from>
      <cdr:x>0.5074</cdr:x>
      <cdr:y>0.40625</cdr:y>
    </cdr:from>
    <cdr:to>
      <cdr:x>0.58816</cdr:x>
      <cdr:y>0.47083</cdr:y>
    </cdr:to>
    <cdr:sp macro="" textlink="">
      <cdr:nvSpPr>
        <cdr:cNvPr id="15" name="TextBox 20"/>
        <cdr:cNvSpPr txBox="1"/>
      </cdr:nvSpPr>
      <cdr:spPr>
        <a:xfrm xmlns:a="http://schemas.openxmlformats.org/drawingml/2006/main">
          <a:off x="4787900" y="2476500"/>
          <a:ext cx="762000" cy="39370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b="1">
              <a:solidFill>
                <a:schemeClr val="accent2"/>
              </a:solidFill>
            </a:rPr>
            <a:t>Wake</a:t>
          </a:r>
        </a:p>
      </cdr:txBody>
    </cdr:sp>
  </cdr:relSizeAnchor>
</c:userShapes>
</file>

<file path=xl/drawings/drawing3.xml><?xml version="1.0" encoding="utf-8"?>
<c:userShapes xmlns:c="http://schemas.openxmlformats.org/drawingml/2006/chart">
  <cdr:relSizeAnchor xmlns:cdr="http://schemas.openxmlformats.org/drawingml/2006/chartDrawing">
    <cdr:from>
      <cdr:x>0.53577</cdr:x>
      <cdr:y>0.35974</cdr:y>
    </cdr:from>
    <cdr:to>
      <cdr:x>0.65835</cdr:x>
      <cdr:y>0.4114</cdr:y>
    </cdr:to>
    <cdr:sp macro="" textlink="">
      <cdr:nvSpPr>
        <cdr:cNvPr id="2" name="TextBox 1"/>
        <cdr:cNvSpPr txBox="1"/>
      </cdr:nvSpPr>
      <cdr:spPr>
        <a:xfrm xmlns:a="http://schemas.openxmlformats.org/drawingml/2006/main">
          <a:off x="4660896" y="2165570"/>
          <a:ext cx="1066384" cy="310983"/>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a:t>S</a:t>
          </a:r>
          <a:r>
            <a:rPr lang="en-US" sz="1800" baseline="0"/>
            <a:t> G A</a:t>
          </a:r>
          <a:endParaRPr lang="en-US" sz="1800"/>
        </a:p>
      </cdr:txBody>
    </cdr:sp>
  </cdr:relSizeAnchor>
  <cdr:relSizeAnchor xmlns:cdr="http://schemas.openxmlformats.org/drawingml/2006/chartDrawing">
    <cdr:from>
      <cdr:x>0.64671</cdr:x>
      <cdr:y>0.10289</cdr:y>
    </cdr:from>
    <cdr:to>
      <cdr:x>0.76929</cdr:x>
      <cdr:y>0.15455</cdr:y>
    </cdr:to>
    <cdr:sp macro="" textlink="">
      <cdr:nvSpPr>
        <cdr:cNvPr id="3" name="TextBox 2"/>
        <cdr:cNvSpPr txBox="1"/>
      </cdr:nvSpPr>
      <cdr:spPr>
        <a:xfrm xmlns:a="http://schemas.openxmlformats.org/drawingml/2006/main">
          <a:off x="5626086" y="619378"/>
          <a:ext cx="1066385" cy="310983"/>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a:t>FDP</a:t>
          </a:r>
        </a:p>
      </cdr:txBody>
    </cdr:sp>
  </cdr:relSizeAnchor>
  <cdr:relSizeAnchor xmlns:cdr="http://schemas.openxmlformats.org/drawingml/2006/chartDrawing">
    <cdr:from>
      <cdr:x>0.63941</cdr:x>
      <cdr:y>0.22163</cdr:y>
    </cdr:from>
    <cdr:to>
      <cdr:x>0.84818</cdr:x>
      <cdr:y>0.28692</cdr:y>
    </cdr:to>
    <cdr:sp macro="" textlink="">
      <cdr:nvSpPr>
        <cdr:cNvPr id="4" name="TextBox 3"/>
        <cdr:cNvSpPr txBox="1"/>
      </cdr:nvSpPr>
      <cdr:spPr>
        <a:xfrm xmlns:a="http://schemas.openxmlformats.org/drawingml/2006/main">
          <a:off x="5562557" y="1334142"/>
          <a:ext cx="1816143" cy="393058"/>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a:t>Pagan,</a:t>
          </a:r>
          <a:r>
            <a:rPr lang="en-US" sz="1800" baseline="0"/>
            <a:t> Maug</a:t>
          </a:r>
          <a:endParaRPr lang="en-US" sz="1800"/>
        </a:p>
      </cdr:txBody>
    </cdr:sp>
  </cdr:relSizeAnchor>
  <cdr:relSizeAnchor xmlns:cdr="http://schemas.openxmlformats.org/drawingml/2006/chartDrawing">
    <cdr:from>
      <cdr:x>0.28759</cdr:x>
      <cdr:y>0.68739</cdr:y>
    </cdr:from>
    <cdr:to>
      <cdr:x>0.46277</cdr:x>
      <cdr:y>0.8038</cdr:y>
    </cdr:to>
    <cdr:sp macro="" textlink="">
      <cdr:nvSpPr>
        <cdr:cNvPr id="5" name="TextBox 4"/>
        <cdr:cNvSpPr txBox="1"/>
      </cdr:nvSpPr>
      <cdr:spPr>
        <a:xfrm xmlns:a="http://schemas.openxmlformats.org/drawingml/2006/main">
          <a:off x="2501857" y="4137943"/>
          <a:ext cx="1524043" cy="700757"/>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a:t>Guam, Rota, </a:t>
          </a:r>
        </a:p>
        <a:p xmlns:a="http://schemas.openxmlformats.org/drawingml/2006/main">
          <a:r>
            <a:rPr lang="en-US" sz="1800"/>
            <a:t>Tinian, Saipan</a:t>
          </a:r>
        </a:p>
      </cdr:txBody>
    </cdr:sp>
  </cdr:relSizeAnchor>
  <cdr:relSizeAnchor xmlns:cdr="http://schemas.openxmlformats.org/drawingml/2006/chartDrawing">
    <cdr:from>
      <cdr:x>0.20438</cdr:x>
      <cdr:y>0.59916</cdr:y>
    </cdr:from>
    <cdr:to>
      <cdr:x>0.30511</cdr:x>
      <cdr:y>0.65823</cdr:y>
    </cdr:to>
    <cdr:sp macro="" textlink="">
      <cdr:nvSpPr>
        <cdr:cNvPr id="6" name="TextBox 5"/>
        <cdr:cNvSpPr txBox="1"/>
      </cdr:nvSpPr>
      <cdr:spPr>
        <a:xfrm xmlns:a="http://schemas.openxmlformats.org/drawingml/2006/main">
          <a:off x="1778001" y="3606800"/>
          <a:ext cx="876300" cy="35560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a:t>Aguijan</a:t>
          </a:r>
        </a:p>
      </cdr:txBody>
    </cdr:sp>
  </cdr:relSizeAnchor>
  <cdr:relSizeAnchor xmlns:cdr="http://schemas.openxmlformats.org/drawingml/2006/chartDrawing">
    <cdr:from>
      <cdr:x>0.72117</cdr:x>
      <cdr:y>0.05907</cdr:y>
    </cdr:from>
    <cdr:to>
      <cdr:x>0.97664</cdr:x>
      <cdr:y>0.12437</cdr:y>
    </cdr:to>
    <cdr:sp macro="" textlink="">
      <cdr:nvSpPr>
        <cdr:cNvPr id="7" name="TextBox 6"/>
        <cdr:cNvSpPr txBox="1"/>
      </cdr:nvSpPr>
      <cdr:spPr>
        <a:xfrm xmlns:a="http://schemas.openxmlformats.org/drawingml/2006/main">
          <a:off x="6273800" y="355600"/>
          <a:ext cx="2222500" cy="393058"/>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a:t>Asuncion, Agrihan</a:t>
          </a:r>
        </a:p>
      </cdr:txBody>
    </cdr:sp>
  </cdr:relSizeAnchor>
</c:userShapes>
</file>

<file path=xl/drawings/drawing4.xml><?xml version="1.0" encoding="utf-8"?>
<c:userShapes xmlns:c="http://schemas.openxmlformats.org/drawingml/2006/chart">
  <cdr:relSizeAnchor xmlns:cdr="http://schemas.openxmlformats.org/drawingml/2006/chartDrawing">
    <cdr:from>
      <cdr:x>0.59623</cdr:x>
      <cdr:y>0.23125</cdr:y>
    </cdr:from>
    <cdr:to>
      <cdr:x>0.67698</cdr:x>
      <cdr:y>0.29583</cdr:y>
    </cdr:to>
    <cdr:sp macro="" textlink="">
      <cdr:nvSpPr>
        <cdr:cNvPr id="10" name="TextBox 9"/>
        <cdr:cNvSpPr txBox="1"/>
      </cdr:nvSpPr>
      <cdr:spPr>
        <a:xfrm xmlns:a="http://schemas.openxmlformats.org/drawingml/2006/main">
          <a:off x="5626097" y="1409720"/>
          <a:ext cx="761965" cy="39368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b="1">
              <a:solidFill>
                <a:schemeClr val="accent2"/>
              </a:solidFill>
            </a:rPr>
            <a:t>NWHI</a:t>
          </a:r>
        </a:p>
      </cdr:txBody>
    </cdr:sp>
  </cdr:relSizeAnchor>
  <cdr:relSizeAnchor xmlns:cdr="http://schemas.openxmlformats.org/drawingml/2006/chartDrawing">
    <cdr:from>
      <cdr:x>0.18439</cdr:x>
      <cdr:y>0.62084</cdr:y>
    </cdr:from>
    <cdr:to>
      <cdr:x>0.32447</cdr:x>
      <cdr:y>0.67251</cdr:y>
    </cdr:to>
    <cdr:sp macro="" textlink="">
      <cdr:nvSpPr>
        <cdr:cNvPr id="12" name="TextBox 11"/>
        <cdr:cNvSpPr txBox="1"/>
      </cdr:nvSpPr>
      <cdr:spPr>
        <a:xfrm xmlns:a="http://schemas.openxmlformats.org/drawingml/2006/main">
          <a:off x="1739905" y="3784620"/>
          <a:ext cx="1321809" cy="314981"/>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a:solidFill>
                <a:schemeClr val="accent3">
                  <a:lumMod val="75000"/>
                </a:schemeClr>
              </a:solidFill>
            </a:rPr>
            <a:t>Sth</a:t>
          </a:r>
          <a:r>
            <a:rPr lang="en-US" sz="1800" baseline="0">
              <a:solidFill>
                <a:schemeClr val="accent3">
                  <a:lumMod val="75000"/>
                </a:schemeClr>
              </a:solidFill>
            </a:rPr>
            <a:t> Mariana</a:t>
          </a:r>
          <a:endParaRPr lang="en-US" sz="1800">
            <a:solidFill>
              <a:schemeClr val="accent3">
                <a:lumMod val="75000"/>
              </a:schemeClr>
            </a:solidFill>
          </a:endParaRPr>
        </a:p>
      </cdr:txBody>
    </cdr:sp>
  </cdr:relSizeAnchor>
  <cdr:relSizeAnchor xmlns:cdr="http://schemas.openxmlformats.org/drawingml/2006/chartDrawing">
    <cdr:from>
      <cdr:x>0.35262</cdr:x>
      <cdr:y>0.41042</cdr:y>
    </cdr:from>
    <cdr:to>
      <cdr:x>0.46164</cdr:x>
      <cdr:y>0.46209</cdr:y>
    </cdr:to>
    <cdr:sp macro="" textlink="">
      <cdr:nvSpPr>
        <cdr:cNvPr id="18" name="TextBox 17"/>
        <cdr:cNvSpPr txBox="1"/>
      </cdr:nvSpPr>
      <cdr:spPr>
        <a:xfrm xmlns:a="http://schemas.openxmlformats.org/drawingml/2006/main">
          <a:off x="3327401" y="2501900"/>
          <a:ext cx="1028700" cy="314981"/>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a:solidFill>
                <a:schemeClr val="accent3">
                  <a:lumMod val="75000"/>
                </a:schemeClr>
              </a:solidFill>
            </a:rPr>
            <a:t>A Samoa</a:t>
          </a:r>
        </a:p>
      </cdr:txBody>
    </cdr:sp>
  </cdr:relSizeAnchor>
  <cdr:relSizeAnchor xmlns:cdr="http://schemas.openxmlformats.org/drawingml/2006/chartDrawing">
    <cdr:from>
      <cdr:x>0.46433</cdr:x>
      <cdr:y>0.51042</cdr:y>
    </cdr:from>
    <cdr:to>
      <cdr:x>0.66622</cdr:x>
      <cdr:y>0.575</cdr:y>
    </cdr:to>
    <cdr:sp macro="" textlink="">
      <cdr:nvSpPr>
        <cdr:cNvPr id="21" name="TextBox 20"/>
        <cdr:cNvSpPr txBox="1"/>
      </cdr:nvSpPr>
      <cdr:spPr>
        <a:xfrm xmlns:a="http://schemas.openxmlformats.org/drawingml/2006/main">
          <a:off x="4381476" y="3111500"/>
          <a:ext cx="1905023" cy="39368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b="1">
              <a:solidFill>
                <a:schemeClr val="accent2"/>
              </a:solidFill>
            </a:rPr>
            <a:t>Kauai &amp; Niihau</a:t>
          </a:r>
        </a:p>
      </cdr:txBody>
    </cdr:sp>
  </cdr:relSizeAnchor>
  <cdr:relSizeAnchor xmlns:cdr="http://schemas.openxmlformats.org/drawingml/2006/chartDrawing">
    <cdr:from>
      <cdr:x>0.6393</cdr:x>
      <cdr:y>0.12083</cdr:y>
    </cdr:from>
    <cdr:to>
      <cdr:x>0.79014</cdr:x>
      <cdr:y>0.1725</cdr:y>
    </cdr:to>
    <cdr:sp macro="" textlink="">
      <cdr:nvSpPr>
        <cdr:cNvPr id="7" name="TextBox 15"/>
        <cdr:cNvSpPr txBox="1"/>
      </cdr:nvSpPr>
      <cdr:spPr>
        <a:xfrm xmlns:a="http://schemas.openxmlformats.org/drawingml/2006/main">
          <a:off x="6032507" y="736600"/>
          <a:ext cx="1423341" cy="31498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a:solidFill>
                <a:schemeClr val="accent3">
                  <a:lumMod val="75000"/>
                </a:schemeClr>
              </a:solidFill>
            </a:rPr>
            <a:t>Nth</a:t>
          </a:r>
          <a:r>
            <a:rPr lang="en-US" sz="1800" baseline="0">
              <a:solidFill>
                <a:schemeClr val="accent3">
                  <a:lumMod val="75000"/>
                </a:schemeClr>
              </a:solidFill>
            </a:rPr>
            <a:t> Mariana</a:t>
          </a:r>
          <a:endParaRPr lang="en-US" sz="1800">
            <a:solidFill>
              <a:schemeClr val="accent3">
                <a:lumMod val="75000"/>
              </a:schemeClr>
            </a:solidFill>
          </a:endParaRPr>
        </a:p>
      </cdr:txBody>
    </cdr:sp>
  </cdr:relSizeAnchor>
  <cdr:relSizeAnchor xmlns:cdr="http://schemas.openxmlformats.org/drawingml/2006/chartDrawing">
    <cdr:from>
      <cdr:x>0.75639</cdr:x>
      <cdr:y>0.08333</cdr:y>
    </cdr:from>
    <cdr:to>
      <cdr:x>0.83849</cdr:x>
      <cdr:y>0.135</cdr:y>
    </cdr:to>
    <cdr:sp macro="" textlink="">
      <cdr:nvSpPr>
        <cdr:cNvPr id="8" name="TextBox 16"/>
        <cdr:cNvSpPr txBox="1"/>
      </cdr:nvSpPr>
      <cdr:spPr>
        <a:xfrm xmlns:a="http://schemas.openxmlformats.org/drawingml/2006/main">
          <a:off x="7137378" y="508000"/>
          <a:ext cx="774704" cy="31498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a:solidFill>
                <a:schemeClr val="accent3">
                  <a:lumMod val="75000"/>
                </a:schemeClr>
              </a:solidFill>
            </a:rPr>
            <a:t>PRIA</a:t>
          </a:r>
        </a:p>
      </cdr:txBody>
    </cdr:sp>
  </cdr:relSizeAnchor>
  <cdr:relSizeAnchor xmlns:cdr="http://schemas.openxmlformats.org/drawingml/2006/chartDrawing">
    <cdr:from>
      <cdr:x>0.43472</cdr:x>
      <cdr:y>0.55208</cdr:y>
    </cdr:from>
    <cdr:to>
      <cdr:x>0.54374</cdr:x>
      <cdr:y>0.61666</cdr:y>
    </cdr:to>
    <cdr:sp macro="" textlink="">
      <cdr:nvSpPr>
        <cdr:cNvPr id="22" name="TextBox 21"/>
        <cdr:cNvSpPr txBox="1"/>
      </cdr:nvSpPr>
      <cdr:spPr>
        <a:xfrm xmlns:a="http://schemas.openxmlformats.org/drawingml/2006/main">
          <a:off x="4102101" y="3365500"/>
          <a:ext cx="1028700" cy="39368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b="1">
              <a:solidFill>
                <a:schemeClr val="accent2"/>
              </a:solidFill>
            </a:rPr>
            <a:t>Hawaii</a:t>
          </a:r>
        </a:p>
      </cdr:txBody>
    </cdr:sp>
  </cdr:relSizeAnchor>
  <cdr:relSizeAnchor xmlns:cdr="http://schemas.openxmlformats.org/drawingml/2006/chartDrawing">
    <cdr:from>
      <cdr:x>0.39838</cdr:x>
      <cdr:y>0.59792</cdr:y>
    </cdr:from>
    <cdr:to>
      <cdr:x>0.51548</cdr:x>
      <cdr:y>0.6625</cdr:y>
    </cdr:to>
    <cdr:sp macro="" textlink="">
      <cdr:nvSpPr>
        <cdr:cNvPr id="23" name="TextBox 22"/>
        <cdr:cNvSpPr txBox="1"/>
      </cdr:nvSpPr>
      <cdr:spPr>
        <a:xfrm xmlns:a="http://schemas.openxmlformats.org/drawingml/2006/main">
          <a:off x="3759200" y="3644900"/>
          <a:ext cx="1104900" cy="39368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b="1">
              <a:solidFill>
                <a:schemeClr val="accent2"/>
              </a:solidFill>
            </a:rPr>
            <a:t>Maui-nui</a:t>
          </a:r>
        </a:p>
      </cdr:txBody>
    </cdr:sp>
  </cdr:relSizeAnchor>
  <cdr:relSizeAnchor xmlns:cdr="http://schemas.openxmlformats.org/drawingml/2006/chartDrawing">
    <cdr:from>
      <cdr:x>0.30552</cdr:x>
      <cdr:y>0.78333</cdr:y>
    </cdr:from>
    <cdr:to>
      <cdr:x>0.41454</cdr:x>
      <cdr:y>0.84791</cdr:y>
    </cdr:to>
    <cdr:sp macro="" textlink="">
      <cdr:nvSpPr>
        <cdr:cNvPr id="24" name="TextBox 23"/>
        <cdr:cNvSpPr txBox="1"/>
      </cdr:nvSpPr>
      <cdr:spPr>
        <a:xfrm xmlns:a="http://schemas.openxmlformats.org/drawingml/2006/main">
          <a:off x="2882900" y="4775200"/>
          <a:ext cx="1028700" cy="39368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b="1">
              <a:solidFill>
                <a:schemeClr val="accent2"/>
              </a:solidFill>
            </a:rPr>
            <a:t>Oahu</a:t>
          </a:r>
        </a:p>
      </cdr:txBody>
    </cdr:sp>
  </cdr:relSizeAnchor>
</c:userShapes>
</file>

<file path=xl/drawings/drawing5.xml><?xml version="1.0" encoding="utf-8"?>
<xdr:wsDr xmlns:xdr="http://schemas.openxmlformats.org/drawingml/2006/spreadsheetDrawing" xmlns:a="http://schemas.openxmlformats.org/drawingml/2006/main">
  <xdr:twoCellAnchor>
    <xdr:from>
      <xdr:col>15</xdr:col>
      <xdr:colOff>685800</xdr:colOff>
      <xdr:row>66</xdr:row>
      <xdr:rowOff>50800</xdr:rowOff>
    </xdr:from>
    <xdr:to>
      <xdr:col>26</xdr:col>
      <xdr:colOff>152400</xdr:colOff>
      <xdr:row>98</xdr:row>
      <xdr:rowOff>107950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685800</xdr:colOff>
      <xdr:row>1</xdr:row>
      <xdr:rowOff>0</xdr:rowOff>
    </xdr:from>
    <xdr:to>
      <xdr:col>26</xdr:col>
      <xdr:colOff>152400</xdr:colOff>
      <xdr:row>32</xdr:row>
      <xdr:rowOff>69850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c:userShapes xmlns:c="http://schemas.openxmlformats.org/drawingml/2006/chart">
  <cdr:relSizeAnchor xmlns:cdr="http://schemas.openxmlformats.org/drawingml/2006/chartDrawing">
    <cdr:from>
      <cdr:x>0.54829</cdr:x>
      <cdr:y>0.2002</cdr:y>
    </cdr:from>
    <cdr:to>
      <cdr:x>0.64488</cdr:x>
      <cdr:y>0.25387</cdr:y>
    </cdr:to>
    <cdr:sp macro="" textlink="">
      <cdr:nvSpPr>
        <cdr:cNvPr id="2" name="TextBox 1"/>
        <cdr:cNvSpPr txBox="1"/>
      </cdr:nvSpPr>
      <cdr:spPr>
        <a:xfrm xmlns:a="http://schemas.openxmlformats.org/drawingml/2006/main">
          <a:off x="4686258" y="1231874"/>
          <a:ext cx="825565" cy="330239"/>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Maug</a:t>
          </a:r>
        </a:p>
      </cdr:txBody>
    </cdr:sp>
  </cdr:relSizeAnchor>
  <cdr:relSizeAnchor xmlns:cdr="http://schemas.openxmlformats.org/drawingml/2006/chartDrawing">
    <cdr:from>
      <cdr:x>0.15751</cdr:x>
      <cdr:y>0.60681</cdr:y>
    </cdr:from>
    <cdr:to>
      <cdr:x>0.31204</cdr:x>
      <cdr:y>0.67183</cdr:y>
    </cdr:to>
    <cdr:sp macro="" textlink="">
      <cdr:nvSpPr>
        <cdr:cNvPr id="3" name="TextBox 2"/>
        <cdr:cNvSpPr txBox="1"/>
      </cdr:nvSpPr>
      <cdr:spPr>
        <a:xfrm xmlns:a="http://schemas.openxmlformats.org/drawingml/2006/main">
          <a:off x="1346223" y="3733793"/>
          <a:ext cx="1320783" cy="400078"/>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Saipan, Rota</a:t>
          </a:r>
        </a:p>
      </cdr:txBody>
    </cdr:sp>
  </cdr:relSizeAnchor>
  <cdr:relSizeAnchor xmlns:cdr="http://schemas.openxmlformats.org/drawingml/2006/chartDrawing">
    <cdr:from>
      <cdr:x>0.15156</cdr:x>
      <cdr:y>0.47678</cdr:y>
    </cdr:from>
    <cdr:to>
      <cdr:x>0.26746</cdr:x>
      <cdr:y>0.53457</cdr:y>
    </cdr:to>
    <cdr:sp macro="" textlink="">
      <cdr:nvSpPr>
        <cdr:cNvPr id="5" name="TextBox 4"/>
        <cdr:cNvSpPr txBox="1"/>
      </cdr:nvSpPr>
      <cdr:spPr>
        <a:xfrm xmlns:a="http://schemas.openxmlformats.org/drawingml/2006/main">
          <a:off x="1295418" y="2933700"/>
          <a:ext cx="990582" cy="35560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Aguijan</a:t>
          </a:r>
        </a:p>
      </cdr:txBody>
    </cdr:sp>
  </cdr:relSizeAnchor>
  <cdr:relSizeAnchor xmlns:cdr="http://schemas.openxmlformats.org/drawingml/2006/chartDrawing">
    <cdr:from>
      <cdr:x>0.78455</cdr:x>
      <cdr:y>0.13003</cdr:y>
    </cdr:from>
    <cdr:to>
      <cdr:x>0.88262</cdr:x>
      <cdr:y>0.18369</cdr:y>
    </cdr:to>
    <cdr:sp macro="" textlink="">
      <cdr:nvSpPr>
        <cdr:cNvPr id="6" name="TextBox 5"/>
        <cdr:cNvSpPr txBox="1"/>
      </cdr:nvSpPr>
      <cdr:spPr>
        <a:xfrm xmlns:a="http://schemas.openxmlformats.org/drawingml/2006/main">
          <a:off x="6705605" y="800101"/>
          <a:ext cx="838195" cy="330178"/>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Pagan</a:t>
          </a:r>
        </a:p>
      </cdr:txBody>
    </cdr:sp>
  </cdr:relSizeAnchor>
  <cdr:relSizeAnchor xmlns:cdr="http://schemas.openxmlformats.org/drawingml/2006/chartDrawing">
    <cdr:from>
      <cdr:x>0.69539</cdr:x>
      <cdr:y>0.17338</cdr:y>
    </cdr:from>
    <cdr:to>
      <cdr:x>0.79197</cdr:x>
      <cdr:y>0.22704</cdr:y>
    </cdr:to>
    <cdr:sp macro="" textlink="">
      <cdr:nvSpPr>
        <cdr:cNvPr id="7" name="TextBox 6"/>
        <cdr:cNvSpPr txBox="1"/>
      </cdr:nvSpPr>
      <cdr:spPr>
        <a:xfrm xmlns:a="http://schemas.openxmlformats.org/drawingml/2006/main">
          <a:off x="5943597" y="1066816"/>
          <a:ext cx="825479" cy="330178"/>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S G A</a:t>
          </a:r>
        </a:p>
      </cdr:txBody>
    </cdr:sp>
  </cdr:relSizeAnchor>
  <cdr:relSizeAnchor xmlns:cdr="http://schemas.openxmlformats.org/drawingml/2006/chartDrawing">
    <cdr:from>
      <cdr:x>0.77266</cdr:x>
      <cdr:y>0.04541</cdr:y>
    </cdr:from>
    <cdr:to>
      <cdr:x>0.9896</cdr:x>
      <cdr:y>0.14035</cdr:y>
    </cdr:to>
    <cdr:sp macro="" textlink="">
      <cdr:nvSpPr>
        <cdr:cNvPr id="8" name="TextBox 7"/>
        <cdr:cNvSpPr txBox="1"/>
      </cdr:nvSpPr>
      <cdr:spPr>
        <a:xfrm xmlns:a="http://schemas.openxmlformats.org/drawingml/2006/main">
          <a:off x="6604000" y="279400"/>
          <a:ext cx="1854200" cy="58420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Asuncion,</a:t>
          </a:r>
          <a:r>
            <a:rPr lang="en-US" sz="1600" b="1" baseline="0"/>
            <a:t> </a:t>
          </a:r>
          <a:r>
            <a:rPr lang="en-US" sz="1600" b="1"/>
            <a:t>Agrihan, </a:t>
          </a:r>
        </a:p>
        <a:p xmlns:a="http://schemas.openxmlformats.org/drawingml/2006/main">
          <a:r>
            <a:rPr lang="en-US" sz="1600" b="1"/>
            <a:t>	FDP-&gt;</a:t>
          </a:r>
        </a:p>
      </cdr:txBody>
    </cdr:sp>
  </cdr:relSizeAnchor>
  <cdr:relSizeAnchor xmlns:cdr="http://schemas.openxmlformats.org/drawingml/2006/chartDrawing">
    <cdr:from>
      <cdr:x>0.19762</cdr:x>
      <cdr:y>0.55108</cdr:y>
    </cdr:from>
    <cdr:to>
      <cdr:x>0.35215</cdr:x>
      <cdr:y>0.6161</cdr:y>
    </cdr:to>
    <cdr:sp macro="" textlink="">
      <cdr:nvSpPr>
        <cdr:cNvPr id="9" name="TextBox 8"/>
        <cdr:cNvSpPr txBox="1"/>
      </cdr:nvSpPr>
      <cdr:spPr>
        <a:xfrm xmlns:a="http://schemas.openxmlformats.org/drawingml/2006/main">
          <a:off x="1689100" y="3390900"/>
          <a:ext cx="1320783" cy="400078"/>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Tinian, Guam</a:t>
          </a:r>
        </a:p>
      </cdr:txBody>
    </cdr:sp>
  </cdr:relSizeAnchor>
</c:userShapes>
</file>

<file path=xl/drawings/drawing7.xml><?xml version="1.0" encoding="utf-8"?>
<c:userShapes xmlns:c="http://schemas.openxmlformats.org/drawingml/2006/chart">
  <cdr:relSizeAnchor xmlns:cdr="http://schemas.openxmlformats.org/drawingml/2006/chartDrawing">
    <cdr:from>
      <cdr:x>0.15601</cdr:x>
      <cdr:y>0.67403</cdr:y>
    </cdr:from>
    <cdr:to>
      <cdr:x>0.29134</cdr:x>
      <cdr:y>0.72511</cdr:y>
    </cdr:to>
    <cdr:sp macro="" textlink="">
      <cdr:nvSpPr>
        <cdr:cNvPr id="8" name="TextBox 7"/>
        <cdr:cNvSpPr txBox="1"/>
      </cdr:nvSpPr>
      <cdr:spPr>
        <a:xfrm xmlns:a="http://schemas.openxmlformats.org/drawingml/2006/main">
          <a:off x="1333466" y="4181625"/>
          <a:ext cx="1156679" cy="316898"/>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b="1">
              <a:solidFill>
                <a:schemeClr val="accent2"/>
              </a:solidFill>
            </a:rPr>
            <a:t>Oahu</a:t>
          </a:r>
        </a:p>
      </cdr:txBody>
    </cdr:sp>
  </cdr:relSizeAnchor>
  <cdr:relSizeAnchor xmlns:cdr="http://schemas.openxmlformats.org/drawingml/2006/chartDrawing">
    <cdr:from>
      <cdr:x>0.3477</cdr:x>
      <cdr:y>0.40107</cdr:y>
    </cdr:from>
    <cdr:to>
      <cdr:x>0.46062</cdr:x>
      <cdr:y>0.47522</cdr:y>
    </cdr:to>
    <cdr:sp macro="" textlink="">
      <cdr:nvSpPr>
        <cdr:cNvPr id="9" name="TextBox 8"/>
        <cdr:cNvSpPr txBox="1"/>
      </cdr:nvSpPr>
      <cdr:spPr>
        <a:xfrm xmlns:a="http://schemas.openxmlformats.org/drawingml/2006/main">
          <a:off x="2971810" y="2488208"/>
          <a:ext cx="965190" cy="460023"/>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b="1">
              <a:solidFill>
                <a:schemeClr val="accent2"/>
              </a:solidFill>
            </a:rPr>
            <a:t>Hawaii</a:t>
          </a:r>
        </a:p>
      </cdr:txBody>
    </cdr:sp>
  </cdr:relSizeAnchor>
  <cdr:relSizeAnchor xmlns:cdr="http://schemas.openxmlformats.org/drawingml/2006/chartDrawing">
    <cdr:from>
      <cdr:x>0.43537</cdr:x>
      <cdr:y>0.35105</cdr:y>
    </cdr:from>
    <cdr:to>
      <cdr:x>0.68499</cdr:x>
      <cdr:y>0.40214</cdr:y>
    </cdr:to>
    <cdr:sp macro="" textlink="">
      <cdr:nvSpPr>
        <cdr:cNvPr id="10" name="TextBox 9"/>
        <cdr:cNvSpPr txBox="1"/>
      </cdr:nvSpPr>
      <cdr:spPr>
        <a:xfrm xmlns:a="http://schemas.openxmlformats.org/drawingml/2006/main">
          <a:off x="3721117" y="2177878"/>
          <a:ext cx="2133583" cy="31696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b="1">
              <a:solidFill>
                <a:schemeClr val="accent2"/>
              </a:solidFill>
            </a:rPr>
            <a:t>Kauai &amp; Niihau</a:t>
          </a:r>
        </a:p>
      </cdr:txBody>
    </cdr:sp>
  </cdr:relSizeAnchor>
  <cdr:relSizeAnchor xmlns:cdr="http://schemas.openxmlformats.org/drawingml/2006/chartDrawing">
    <cdr:from>
      <cdr:x>0.45468</cdr:x>
      <cdr:y>0.17605</cdr:y>
    </cdr:from>
    <cdr:to>
      <cdr:x>0.62418</cdr:x>
      <cdr:y>0.22682</cdr:y>
    </cdr:to>
    <cdr:sp macro="" textlink="">
      <cdr:nvSpPr>
        <cdr:cNvPr id="15" name="TextBox 14"/>
        <cdr:cNvSpPr txBox="1"/>
      </cdr:nvSpPr>
      <cdr:spPr>
        <a:xfrm xmlns:a="http://schemas.openxmlformats.org/drawingml/2006/main">
          <a:off x="3886221" y="1092211"/>
          <a:ext cx="1448733" cy="314974"/>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a:solidFill>
                <a:schemeClr val="accent3">
                  <a:lumMod val="75000"/>
                </a:schemeClr>
              </a:solidFill>
            </a:rPr>
            <a:t>Nth</a:t>
          </a:r>
          <a:r>
            <a:rPr lang="en-US" sz="1800" baseline="0">
              <a:solidFill>
                <a:schemeClr val="accent3">
                  <a:lumMod val="75000"/>
                </a:schemeClr>
              </a:solidFill>
            </a:rPr>
            <a:t> Mariana</a:t>
          </a:r>
          <a:endParaRPr lang="en-US" sz="1800">
            <a:solidFill>
              <a:schemeClr val="accent3">
                <a:lumMod val="75000"/>
              </a:schemeClr>
            </a:solidFill>
          </a:endParaRPr>
        </a:p>
      </cdr:txBody>
    </cdr:sp>
  </cdr:relSizeAnchor>
  <cdr:relSizeAnchor xmlns:cdr="http://schemas.openxmlformats.org/drawingml/2006/chartDrawing">
    <cdr:from>
      <cdr:x>0.04755</cdr:x>
      <cdr:y>0.44421</cdr:y>
    </cdr:from>
    <cdr:to>
      <cdr:x>0.20219</cdr:x>
      <cdr:y>0.49499</cdr:y>
    </cdr:to>
    <cdr:sp macro="" textlink="">
      <cdr:nvSpPr>
        <cdr:cNvPr id="16" name="TextBox 15"/>
        <cdr:cNvSpPr txBox="1"/>
      </cdr:nvSpPr>
      <cdr:spPr>
        <a:xfrm xmlns:a="http://schemas.openxmlformats.org/drawingml/2006/main">
          <a:off x="406415" y="2755870"/>
          <a:ext cx="1321723" cy="315036"/>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a:solidFill>
                <a:schemeClr val="accent3">
                  <a:lumMod val="75000"/>
                </a:schemeClr>
              </a:solidFill>
            </a:rPr>
            <a:t>Sth</a:t>
          </a:r>
          <a:r>
            <a:rPr lang="en-US" sz="1800" baseline="0">
              <a:solidFill>
                <a:schemeClr val="accent3">
                  <a:lumMod val="75000"/>
                </a:schemeClr>
              </a:solidFill>
            </a:rPr>
            <a:t> Mariana</a:t>
          </a:r>
          <a:endParaRPr lang="en-US" sz="1800">
            <a:solidFill>
              <a:schemeClr val="accent3">
                <a:lumMod val="75000"/>
              </a:schemeClr>
            </a:solidFill>
          </a:endParaRPr>
        </a:p>
      </cdr:txBody>
    </cdr:sp>
  </cdr:relSizeAnchor>
  <cdr:relSizeAnchor xmlns:cdr="http://schemas.openxmlformats.org/drawingml/2006/chartDrawing">
    <cdr:from>
      <cdr:x>0.83209</cdr:x>
      <cdr:y>0.06551</cdr:y>
    </cdr:from>
    <cdr:to>
      <cdr:x>0.90787</cdr:x>
      <cdr:y>0.11628</cdr:y>
    </cdr:to>
    <cdr:sp macro="" textlink="">
      <cdr:nvSpPr>
        <cdr:cNvPr id="17" name="TextBox 16"/>
        <cdr:cNvSpPr txBox="1"/>
      </cdr:nvSpPr>
      <cdr:spPr>
        <a:xfrm xmlns:a="http://schemas.openxmlformats.org/drawingml/2006/main">
          <a:off x="7111983" y="406424"/>
          <a:ext cx="647699" cy="314974"/>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a:solidFill>
                <a:schemeClr val="accent3">
                  <a:lumMod val="75000"/>
                </a:schemeClr>
              </a:solidFill>
            </a:rPr>
            <a:t>PRIA</a:t>
          </a:r>
        </a:p>
      </cdr:txBody>
    </cdr:sp>
  </cdr:relSizeAnchor>
  <cdr:relSizeAnchor xmlns:cdr="http://schemas.openxmlformats.org/drawingml/2006/chartDrawing">
    <cdr:from>
      <cdr:x>0.24815</cdr:x>
      <cdr:y>0.32958</cdr:y>
    </cdr:from>
    <cdr:to>
      <cdr:x>0.39079</cdr:x>
      <cdr:y>0.38035</cdr:y>
    </cdr:to>
    <cdr:sp macro="" textlink="">
      <cdr:nvSpPr>
        <cdr:cNvPr id="19" name="TextBox 18"/>
        <cdr:cNvSpPr txBox="1"/>
      </cdr:nvSpPr>
      <cdr:spPr>
        <a:xfrm xmlns:a="http://schemas.openxmlformats.org/drawingml/2006/main">
          <a:off x="2120933" y="2044716"/>
          <a:ext cx="1219159" cy="314975"/>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a:solidFill>
                <a:schemeClr val="accent3">
                  <a:lumMod val="75000"/>
                </a:schemeClr>
              </a:solidFill>
            </a:rPr>
            <a:t>Am Samoa</a:t>
          </a:r>
        </a:p>
      </cdr:txBody>
    </cdr:sp>
  </cdr:relSizeAnchor>
  <cdr:relSizeAnchor xmlns:cdr="http://schemas.openxmlformats.org/drawingml/2006/chartDrawing">
    <cdr:from>
      <cdr:x>0.26598</cdr:x>
      <cdr:y>0.47288</cdr:y>
    </cdr:from>
    <cdr:to>
      <cdr:x>0.40862</cdr:x>
      <cdr:y>0.52396</cdr:y>
    </cdr:to>
    <cdr:sp macro="" textlink="">
      <cdr:nvSpPr>
        <cdr:cNvPr id="18" name="TextBox 17"/>
        <cdr:cNvSpPr txBox="1"/>
      </cdr:nvSpPr>
      <cdr:spPr>
        <a:xfrm xmlns:a="http://schemas.openxmlformats.org/drawingml/2006/main">
          <a:off x="2273316" y="2933719"/>
          <a:ext cx="1219184" cy="316897"/>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b="1">
              <a:solidFill>
                <a:schemeClr val="accent2"/>
              </a:solidFill>
            </a:rPr>
            <a:t>Maui-nui</a:t>
          </a:r>
        </a:p>
      </cdr:txBody>
    </cdr:sp>
  </cdr:relSizeAnchor>
  <cdr:relSizeAnchor xmlns:cdr="http://schemas.openxmlformats.org/drawingml/2006/chartDrawing">
    <cdr:from>
      <cdr:x>0.62407</cdr:x>
      <cdr:y>0.24156</cdr:y>
    </cdr:from>
    <cdr:to>
      <cdr:x>0.72065</cdr:x>
      <cdr:y>0.29264</cdr:y>
    </cdr:to>
    <cdr:sp macro="" textlink="">
      <cdr:nvSpPr>
        <cdr:cNvPr id="20" name="TextBox 19"/>
        <cdr:cNvSpPr txBox="1"/>
      </cdr:nvSpPr>
      <cdr:spPr>
        <a:xfrm xmlns:a="http://schemas.openxmlformats.org/drawingml/2006/main">
          <a:off x="5333983" y="1498616"/>
          <a:ext cx="825479" cy="316897"/>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b="1">
              <a:solidFill>
                <a:schemeClr val="accent2"/>
              </a:solidFill>
            </a:rPr>
            <a:t>NWHI</a:t>
          </a:r>
        </a:p>
      </cdr:txBody>
    </cdr:sp>
  </cdr:relSizeAnchor>
</c:userShapes>
</file>

<file path=xl/drawings/drawing8.xml><?xml version="1.0" encoding="utf-8"?>
<xdr:wsDr xmlns:xdr="http://schemas.openxmlformats.org/drawingml/2006/spreadsheetDrawing" xmlns:a="http://schemas.openxmlformats.org/drawingml/2006/main">
  <xdr:twoCellAnchor>
    <xdr:from>
      <xdr:col>15</xdr:col>
      <xdr:colOff>736600</xdr:colOff>
      <xdr:row>18</xdr:row>
      <xdr:rowOff>12700</xdr:rowOff>
    </xdr:from>
    <xdr:to>
      <xdr:col>23</xdr:col>
      <xdr:colOff>317500</xdr:colOff>
      <xdr:row>41</xdr:row>
      <xdr:rowOff>63500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c:userShapes xmlns:c="http://schemas.openxmlformats.org/drawingml/2006/chart">
  <cdr:relSizeAnchor xmlns:cdr="http://schemas.openxmlformats.org/drawingml/2006/chartDrawing">
    <cdr:from>
      <cdr:x>0.60745</cdr:x>
      <cdr:y>0.14136</cdr:y>
    </cdr:from>
    <cdr:to>
      <cdr:x>0.74141</cdr:x>
      <cdr:y>0.21751</cdr:y>
    </cdr:to>
    <cdr:sp macro="" textlink="">
      <cdr:nvSpPr>
        <cdr:cNvPr id="12" name="TextBox 11"/>
        <cdr:cNvSpPr txBox="1"/>
      </cdr:nvSpPr>
      <cdr:spPr>
        <a:xfrm xmlns:a="http://schemas.openxmlformats.org/drawingml/2006/main">
          <a:off x="3818731" y="635527"/>
          <a:ext cx="842169" cy="342373"/>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b="1">
              <a:solidFill>
                <a:schemeClr val="accent2"/>
              </a:solidFill>
            </a:rPr>
            <a:t>NWHI</a:t>
          </a:r>
        </a:p>
      </cdr:txBody>
    </cdr:sp>
  </cdr:relSizeAnchor>
  <cdr:relSizeAnchor xmlns:cdr="http://schemas.openxmlformats.org/drawingml/2006/chartDrawing">
    <cdr:from>
      <cdr:x>0.12097</cdr:x>
      <cdr:y>0.75211</cdr:y>
    </cdr:from>
    <cdr:to>
      <cdr:x>0.36364</cdr:x>
      <cdr:y>0.89266</cdr:y>
    </cdr:to>
    <cdr:sp macro="" textlink="">
      <cdr:nvSpPr>
        <cdr:cNvPr id="13" name="TextBox 12"/>
        <cdr:cNvSpPr txBox="1"/>
      </cdr:nvSpPr>
      <cdr:spPr>
        <a:xfrm xmlns:a="http://schemas.openxmlformats.org/drawingml/2006/main">
          <a:off x="760479" y="3381334"/>
          <a:ext cx="1525521" cy="631865"/>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b="1">
              <a:solidFill>
                <a:schemeClr val="accent2"/>
              </a:solidFill>
            </a:rPr>
            <a:t>Maui-nui</a:t>
          </a:r>
          <a:r>
            <a:rPr lang="en-US" sz="1800" b="1" baseline="0">
              <a:solidFill>
                <a:schemeClr val="accent2"/>
              </a:solidFill>
            </a:rPr>
            <a:t> </a:t>
          </a:r>
        </a:p>
        <a:p xmlns:a="http://schemas.openxmlformats.org/drawingml/2006/main">
          <a:r>
            <a:rPr lang="en-US" sz="1800" b="1" baseline="0">
              <a:solidFill>
                <a:schemeClr val="accent2"/>
              </a:solidFill>
            </a:rPr>
            <a:t>Oahu</a:t>
          </a:r>
          <a:endParaRPr lang="en-US" sz="1800" b="1">
            <a:solidFill>
              <a:schemeClr val="accent2"/>
            </a:solidFill>
          </a:endParaRPr>
        </a:p>
      </cdr:txBody>
    </cdr:sp>
  </cdr:relSizeAnchor>
  <cdr:relSizeAnchor xmlns:cdr="http://schemas.openxmlformats.org/drawingml/2006/chartDrawing">
    <cdr:from>
      <cdr:x>0.81818</cdr:x>
      <cdr:y>0.03686</cdr:y>
    </cdr:from>
    <cdr:to>
      <cdr:x>0.95031</cdr:x>
      <cdr:y>0.10712</cdr:y>
    </cdr:to>
    <cdr:sp macro="" textlink="">
      <cdr:nvSpPr>
        <cdr:cNvPr id="15" name="TextBox 14"/>
        <cdr:cNvSpPr txBox="1"/>
      </cdr:nvSpPr>
      <cdr:spPr>
        <a:xfrm xmlns:a="http://schemas.openxmlformats.org/drawingml/2006/main">
          <a:off x="5143501" y="165695"/>
          <a:ext cx="830596" cy="315875"/>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a:solidFill>
                <a:schemeClr val="accent3">
                  <a:lumMod val="75000"/>
                </a:schemeClr>
              </a:solidFill>
            </a:rPr>
            <a:t>PRIA</a:t>
          </a:r>
        </a:p>
      </cdr:txBody>
    </cdr:sp>
  </cdr:relSizeAnchor>
  <cdr:relSizeAnchor xmlns:cdr="http://schemas.openxmlformats.org/drawingml/2006/chartDrawing">
    <cdr:from>
      <cdr:x>0.42703</cdr:x>
      <cdr:y>0.04822</cdr:y>
    </cdr:from>
    <cdr:to>
      <cdr:x>0.58463</cdr:x>
      <cdr:y>0.11848</cdr:y>
    </cdr:to>
    <cdr:sp macro="" textlink="">
      <cdr:nvSpPr>
        <cdr:cNvPr id="16" name="TextBox 15"/>
        <cdr:cNvSpPr txBox="1"/>
      </cdr:nvSpPr>
      <cdr:spPr>
        <a:xfrm xmlns:a="http://schemas.openxmlformats.org/drawingml/2006/main">
          <a:off x="2684537" y="216769"/>
          <a:ext cx="990753" cy="315875"/>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a:solidFill>
                <a:schemeClr val="accent3">
                  <a:lumMod val="75000"/>
                </a:schemeClr>
              </a:solidFill>
            </a:rPr>
            <a:t>Nth Mar</a:t>
          </a:r>
        </a:p>
      </cdr:txBody>
    </cdr:sp>
  </cdr:relSizeAnchor>
  <cdr:relSizeAnchor xmlns:cdr="http://schemas.openxmlformats.org/drawingml/2006/chartDrawing">
    <cdr:from>
      <cdr:x>0.26236</cdr:x>
      <cdr:y>0.37692</cdr:y>
    </cdr:from>
    <cdr:to>
      <cdr:x>0.45186</cdr:x>
      <cdr:y>0.44718</cdr:y>
    </cdr:to>
    <cdr:sp macro="" textlink="">
      <cdr:nvSpPr>
        <cdr:cNvPr id="17" name="TextBox 16"/>
        <cdr:cNvSpPr txBox="1"/>
      </cdr:nvSpPr>
      <cdr:spPr>
        <a:xfrm xmlns:a="http://schemas.openxmlformats.org/drawingml/2006/main">
          <a:off x="1649357" y="1694547"/>
          <a:ext cx="1191291" cy="315874"/>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a:solidFill>
                <a:schemeClr val="accent3">
                  <a:lumMod val="75000"/>
                </a:schemeClr>
              </a:solidFill>
            </a:rPr>
            <a:t>Am Samoa</a:t>
          </a:r>
        </a:p>
      </cdr:txBody>
    </cdr:sp>
  </cdr:relSizeAnchor>
  <cdr:relSizeAnchor xmlns:cdr="http://schemas.openxmlformats.org/drawingml/2006/chartDrawing">
    <cdr:from>
      <cdr:x>0.18934</cdr:x>
      <cdr:y>0.43368</cdr:y>
    </cdr:from>
    <cdr:to>
      <cdr:x>0.39798</cdr:x>
      <cdr:y>0.50394</cdr:y>
    </cdr:to>
    <cdr:sp macro="" textlink="">
      <cdr:nvSpPr>
        <cdr:cNvPr id="18" name="TextBox 17"/>
        <cdr:cNvSpPr txBox="1"/>
      </cdr:nvSpPr>
      <cdr:spPr>
        <a:xfrm xmlns:a="http://schemas.openxmlformats.org/drawingml/2006/main">
          <a:off x="1190300" y="1949759"/>
          <a:ext cx="1311599" cy="315875"/>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a:solidFill>
                <a:schemeClr val="accent3">
                  <a:lumMod val="75000"/>
                </a:schemeClr>
              </a:solidFill>
            </a:rPr>
            <a:t>Sth Mar</a:t>
          </a:r>
        </a:p>
      </cdr:txBody>
    </cdr:sp>
  </cdr:relSizeAnchor>
  <cdr:relSizeAnchor xmlns:cdr="http://schemas.openxmlformats.org/drawingml/2006/chartDrawing">
    <cdr:from>
      <cdr:x>0.11089</cdr:x>
      <cdr:y>0.55974</cdr:y>
    </cdr:from>
    <cdr:to>
      <cdr:x>0.31919</cdr:x>
      <cdr:y>0.62994</cdr:y>
    </cdr:to>
    <cdr:sp macro="" textlink="">
      <cdr:nvSpPr>
        <cdr:cNvPr id="19" name="TextBox 18"/>
        <cdr:cNvSpPr txBox="1"/>
      </cdr:nvSpPr>
      <cdr:spPr>
        <a:xfrm xmlns:a="http://schemas.openxmlformats.org/drawingml/2006/main">
          <a:off x="697084" y="2516476"/>
          <a:ext cx="1309515" cy="315624"/>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b="1">
              <a:solidFill>
                <a:schemeClr val="accent2"/>
              </a:solidFill>
            </a:rPr>
            <a:t>Hawaii</a:t>
          </a:r>
        </a:p>
      </cdr:txBody>
    </cdr:sp>
  </cdr:relSizeAnchor>
  <cdr:relSizeAnchor xmlns:cdr="http://schemas.openxmlformats.org/drawingml/2006/chartDrawing">
    <cdr:from>
      <cdr:x>0.14893</cdr:x>
      <cdr:y>0.4952</cdr:y>
    </cdr:from>
    <cdr:to>
      <cdr:x>0.44848</cdr:x>
      <cdr:y>0.59718</cdr:y>
    </cdr:to>
    <cdr:sp macro="" textlink="">
      <cdr:nvSpPr>
        <cdr:cNvPr id="20" name="TextBox 19"/>
        <cdr:cNvSpPr txBox="1"/>
      </cdr:nvSpPr>
      <cdr:spPr>
        <a:xfrm xmlns:a="http://schemas.openxmlformats.org/drawingml/2006/main">
          <a:off x="936270" y="2226299"/>
          <a:ext cx="1883129" cy="458482"/>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b="1">
              <a:solidFill>
                <a:schemeClr val="accent2"/>
              </a:solidFill>
            </a:rPr>
            <a:t>Kauai &amp; Niihau</a:t>
          </a: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 Id="rId2" Type="http://schemas.openxmlformats.org/officeDocument/2006/relationships/externalLinkPath" Target="/Users/eschemmel/Downloads/tmpSurveys2010_16.csv" TargetMode="External"/></Relationships>
</file>

<file path=xl/pivotCache/pivotCacheDefinition1.xml><?xml version="1.0" encoding="utf-8"?>
<pivotCacheDefinition xmlns="http://schemas.openxmlformats.org/spreadsheetml/2006/main" xmlns:r="http://schemas.openxmlformats.org/officeDocument/2006/relationships" r:id="rId1" refreshedBy="Ivor Williams" refreshedDate="41288.67124340278" createdVersion="4" refreshedVersion="4" minRefreshableVersion="3" recordCount="4160">
  <cacheSource type="worksheet">
    <worksheetSource ref="B1:Z4161" sheet="tmpSurveys2010_16.csv" r:id="rId2"/>
  </cacheSource>
  <cacheFields count="25">
    <cacheField name="SITEVISITID" numFmtId="0">
      <sharedItems containsSemiMixedTypes="0" containsString="0" containsNumber="1" containsInteger="1" minValue="2004" maxValue="10391"/>
    </cacheField>
    <cacheField name="METHOD" numFmtId="0">
      <sharedItems/>
    </cacheField>
    <cacheField name="OBS_YEAR" numFmtId="0">
      <sharedItems containsSemiMixedTypes="0" containsString="0" containsNumber="1" containsInteger="1" minValue="2010" maxValue="2016" count="7">
        <n v="2016"/>
        <n v="2010"/>
        <n v="2011"/>
        <n v="2012"/>
        <n v="2013"/>
        <n v="2014"/>
        <n v="2015"/>
      </sharedItems>
    </cacheField>
    <cacheField name="REGION" numFmtId="0">
      <sharedItems count="5">
        <s v="MHI"/>
        <s v="NWHI"/>
        <s v="PRIAs"/>
        <s v="SAMOA"/>
        <s v="MARIAN"/>
      </sharedItems>
    </cacheField>
    <cacheField name="REGION_NAME" numFmtId="0">
      <sharedItems/>
    </cacheField>
    <cacheField name="ISLAND" numFmtId="0">
      <sharedItems count="43">
        <s v="Oahu"/>
        <s v="Kahoolawe"/>
        <s v="French Frigate"/>
        <s v="Pearl &amp; Hermes"/>
        <s v="Kure"/>
        <s v="Lisianski"/>
        <s v="Johnston"/>
        <s v="Howland"/>
        <s v="Baker"/>
        <s v="Tutuila"/>
        <s v="Rose"/>
        <s v="Ofu &amp; Olosega"/>
        <s v="Tau"/>
        <s v="Swains"/>
        <s v="Jarvis"/>
        <s v="Palmyra"/>
        <s v="Kingman"/>
        <s v="Hawaii"/>
        <s v="Maui"/>
        <s v="Lanai"/>
        <s v="Molokai"/>
        <s v="Kauai"/>
        <s v="Niihau"/>
        <s v="Wake"/>
        <s v="Saipan"/>
        <s v="Tinian"/>
        <s v="Sarigan"/>
        <s v="Pagan"/>
        <s v="Asuncion"/>
        <s v="Farallon de Pajaros"/>
        <s v="Maug"/>
        <s v="Agrihan"/>
        <s v="Alamagan"/>
        <s v="Guguan"/>
        <s v="Rota"/>
        <s v="Aguijan"/>
        <s v="Guam"/>
        <s v="Nihoa"/>
        <s v="Necker"/>
        <s v="Maro"/>
        <s v="Midway"/>
        <s v="Laysan"/>
        <s v="Gardner"/>
      </sharedItems>
    </cacheField>
    <cacheField name="SITE" numFmtId="0">
      <sharedItems/>
    </cacheField>
    <cacheField name="DATE_" numFmtId="14">
      <sharedItems containsSemiMixedTypes="0" containsNonDate="0" containsDate="1" containsString="0" minDate="2010-01-24T00:00:00" maxDate="2016-09-28T00:00:00"/>
    </cacheField>
    <cacheField name="REEF_ZONE" numFmtId="0">
      <sharedItems/>
    </cacheField>
    <cacheField name="DEPTH_BIN" numFmtId="0">
      <sharedItems/>
    </cacheField>
    <cacheField name="LATITUDE" numFmtId="0">
      <sharedItems containsSemiMixedTypes="0" containsString="0" containsNumber="1" minValue="-14.560622" maxValue="28.459465000000002"/>
    </cacheField>
    <cacheField name="LONGITUDE" numFmtId="0">
      <sharedItems containsSemiMixedTypes="0" containsString="0" containsNumber="1" minValue="-178.38433008000001" maxValue="166.65727347000001"/>
    </cacheField>
    <cacheField name="SEC_NAME" numFmtId="0">
      <sharedItems/>
    </cacheField>
    <cacheField name="ANALYSIS_SEC" numFmtId="0">
      <sharedItems/>
    </cacheField>
    <cacheField name="ANALYSIS_YEAR" numFmtId="0">
      <sharedItems containsSemiMixedTypes="0" containsString="0" containsNumber="1" containsInteger="1" minValue="2010" maxValue="2016"/>
    </cacheField>
    <cacheField name="ANALYSIS_STRATA" numFmtId="0">
      <sharedItems count="6">
        <s v="ForereefMid"/>
        <s v="ForereefDeep"/>
        <s v="ForereefShallow"/>
        <s v="Protected SlopeMid"/>
        <s v="Protected SlopeDeep"/>
        <s v="Protected SlopeShallow"/>
      </sharedItems>
    </cacheField>
    <cacheField name="EXCLUDE_FLAG" numFmtId="0">
      <sharedItems containsSemiMixedTypes="0" containsString="0" containsNumber="1" containsInteger="1" minValue="0" maxValue="0" count="1">
        <n v="0"/>
      </sharedItems>
    </cacheField>
    <cacheField name="DEPTH" numFmtId="0">
      <sharedItems containsSemiMixedTypes="0" containsString="0" containsNumber="1" minValue="1.3" maxValue="31.2"/>
    </cacheField>
    <cacheField name="HARD_CORAL" numFmtId="0">
      <sharedItems containsSemiMixedTypes="0" containsString="0" containsNumber="1" minValue="0" maxValue="89"/>
    </cacheField>
    <cacheField name="SAND" numFmtId="0">
      <sharedItems containsSemiMixedTypes="0" containsString="0" containsNumber="1" minValue="0" maxValue="88.5"/>
    </cacheField>
    <cacheField name="MA" numFmtId="0">
      <sharedItems containsSemiMixedTypes="0" containsString="0" containsNumber="1" minValue="0" maxValue="87.5"/>
    </cacheField>
    <cacheField name="CCA" numFmtId="0">
      <sharedItems containsSemiMixedTypes="0" containsString="0" containsNumber="1" minValue="0" maxValue="87"/>
    </cacheField>
    <cacheField name="MEAN_SH" numFmtId="0">
      <sharedItems containsMixedTypes="1" containsNumber="1" minValue="0.1" maxValue="2.8210000000000002"/>
    </cacheField>
    <cacheField name="nCounts" numFmtId="0">
      <sharedItems containsSemiMixedTypes="0" containsString="0" containsNumber="1" containsInteger="1" minValue="1" maxValue="8"/>
    </cacheField>
    <cacheField name="nReps" numFmtId="0">
      <sharedItems containsSemiMixedTypes="0" containsString="0" containsNumber="1" containsInteger="1" minValue="1" maxValue="4"/>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160">
  <r>
    <n v="10000"/>
    <s v="nSPC"/>
    <x v="0"/>
    <x v="0"/>
    <s v="Main Hawaiian Islands"/>
    <x v="0"/>
    <s v="OAH-02391"/>
    <d v="2016-08-18T00:00:00"/>
    <s v="Forereef"/>
    <s v="Mid"/>
    <n v="21.311209000000002"/>
    <n v="-158.12583100000001"/>
    <s v="OAH_SOUTH"/>
    <s v="OAH_SOUTH"/>
    <n v="2016"/>
    <x v="0"/>
    <x v="0"/>
    <n v="7.3"/>
    <n v="1"/>
    <n v="1.5"/>
    <n v="2.5"/>
    <n v="0.5"/>
    <n v="0.10375"/>
    <n v="2"/>
    <n v="1"/>
  </r>
  <r>
    <n v="10001"/>
    <s v="nSPC"/>
    <x v="0"/>
    <x v="0"/>
    <s v="Main Hawaiian Islands"/>
    <x v="0"/>
    <s v="OAH-02460"/>
    <d v="2016-08-18T00:00:00"/>
    <s v="Forereef"/>
    <s v="Deep"/>
    <n v="21.341493"/>
    <n v="-158.13988499999999"/>
    <s v="OAH_SOUTH"/>
    <s v="OAH_SOUTH"/>
    <n v="2016"/>
    <x v="1"/>
    <x v="0"/>
    <n v="22.55"/>
    <n v="11"/>
    <n v="20"/>
    <n v="0"/>
    <n v="7"/>
    <n v="0.38"/>
    <n v="2"/>
    <n v="1"/>
  </r>
  <r>
    <n v="10002"/>
    <s v="nSPC"/>
    <x v="0"/>
    <x v="0"/>
    <s v="Main Hawaiian Islands"/>
    <x v="0"/>
    <s v="OAH-02418"/>
    <d v="2016-08-18T00:00:00"/>
    <s v="Forereef"/>
    <s v="Shallow"/>
    <n v="21.360389999999999"/>
    <n v="-158.13369900000001"/>
    <s v="OAH_SOUTH"/>
    <s v="OAH_SOUTH"/>
    <n v="2016"/>
    <x v="2"/>
    <x v="0"/>
    <n v="3.2"/>
    <n v="1.5"/>
    <n v="0"/>
    <n v="0.5"/>
    <n v="0.5"/>
    <n v="0.1045"/>
    <n v="2"/>
    <n v="1"/>
  </r>
  <r>
    <n v="10003"/>
    <s v="nSPC"/>
    <x v="0"/>
    <x v="0"/>
    <s v="Main Hawaiian Islands"/>
    <x v="0"/>
    <s v="OAH-02408"/>
    <d v="2016-08-18T00:00:00"/>
    <s v="Forereef"/>
    <s v="Mid"/>
    <n v="21.415680999999999"/>
    <n v="-158.18631999999999"/>
    <s v="OAH_SOUTH"/>
    <s v="OAH_SOUTH"/>
    <n v="2016"/>
    <x v="0"/>
    <x v="0"/>
    <n v="8.9499999999999993"/>
    <n v="4"/>
    <n v="0.5"/>
    <n v="0"/>
    <n v="3"/>
    <n v="0.23499999999999999"/>
    <n v="2"/>
    <n v="1"/>
  </r>
  <r>
    <n v="10004"/>
    <s v="nSPC"/>
    <x v="0"/>
    <x v="0"/>
    <s v="Main Hawaiian Islands"/>
    <x v="0"/>
    <s v="OAH-02390"/>
    <d v="2016-08-18T00:00:00"/>
    <s v="Forereef"/>
    <s v="Mid"/>
    <n v="21.428016"/>
    <n v="-158.195502"/>
    <s v="OAH_SOUTH"/>
    <s v="OAH_SOUTH"/>
    <n v="2016"/>
    <x v="0"/>
    <x v="0"/>
    <n v="15.6"/>
    <n v="1.5"/>
    <n v="1.5"/>
    <n v="1"/>
    <n v="0"/>
    <n v="0.107"/>
    <n v="2"/>
    <n v="1"/>
  </r>
  <r>
    <n v="10009"/>
    <s v="nSPC"/>
    <x v="0"/>
    <x v="0"/>
    <s v="Main Hawaiian Islands"/>
    <x v="0"/>
    <s v="OAH-02461"/>
    <d v="2016-08-19T00:00:00"/>
    <s v="Forereef"/>
    <s v="Deep"/>
    <n v="21.547160999999999"/>
    <n v="-158.252005"/>
    <s v="OAH_SOUTH"/>
    <s v="OAH_SOUTH"/>
    <n v="2016"/>
    <x v="1"/>
    <x v="0"/>
    <n v="25.55"/>
    <n v="1"/>
    <n v="20"/>
    <n v="1.5"/>
    <n v="0"/>
    <n v="0.10125000000000001"/>
    <n v="2"/>
    <n v="1"/>
  </r>
  <r>
    <n v="10010"/>
    <s v="nSPC"/>
    <x v="0"/>
    <x v="0"/>
    <s v="Main Hawaiian Islands"/>
    <x v="0"/>
    <s v="OAH-02406"/>
    <d v="2016-08-19T00:00:00"/>
    <s v="Forereef"/>
    <s v="Mid"/>
    <n v="21.501435000000001"/>
    <n v="-158.23693299999999"/>
    <s v="OAH_SOUTH"/>
    <s v="OAH_SOUTH"/>
    <n v="2016"/>
    <x v="0"/>
    <x v="0"/>
    <n v="11.6"/>
    <n v="1"/>
    <n v="1"/>
    <n v="2.5"/>
    <n v="0.5"/>
    <n v="0.1075"/>
    <n v="2"/>
    <n v="1"/>
  </r>
  <r>
    <n v="10011"/>
    <s v="nSPC"/>
    <x v="0"/>
    <x v="0"/>
    <s v="Main Hawaiian Islands"/>
    <x v="0"/>
    <s v="OAH-02416"/>
    <d v="2016-08-19T00:00:00"/>
    <s v="Forereef"/>
    <s v="Shallow"/>
    <n v="21.469139999999999"/>
    <n v="-158.219437"/>
    <s v="OAH_SOUTH"/>
    <s v="OAH_SOUTH"/>
    <n v="2016"/>
    <x v="2"/>
    <x v="0"/>
    <n v="3.35"/>
    <n v="1.5"/>
    <n v="4.5"/>
    <n v="0.5"/>
    <n v="1"/>
    <n v="0.16"/>
    <n v="2"/>
    <n v="1"/>
  </r>
  <r>
    <n v="10012"/>
    <s v="nSPC"/>
    <x v="0"/>
    <x v="0"/>
    <s v="Main Hawaiian Islands"/>
    <x v="0"/>
    <s v="OAH-02412"/>
    <d v="2016-08-19T00:00:00"/>
    <s v="Forereef"/>
    <s v="Shallow"/>
    <n v="21.451022999999999"/>
    <n v="-158.20233400000001"/>
    <s v="OAH_SOUTH"/>
    <s v="OAH_SOUTH"/>
    <n v="2016"/>
    <x v="2"/>
    <x v="0"/>
    <n v="4.8499999999999996"/>
    <n v="2"/>
    <n v="2.5"/>
    <n v="1"/>
    <n v="0"/>
    <n v="0.154"/>
    <n v="2"/>
    <n v="1"/>
  </r>
  <r>
    <n v="10023"/>
    <s v="nSPC"/>
    <x v="0"/>
    <x v="0"/>
    <s v="Main Hawaiian Islands"/>
    <x v="0"/>
    <s v="OAH-02322"/>
    <d v="2016-08-20T00:00:00"/>
    <s v="Forereef"/>
    <s v="Deep"/>
    <n v="21.621528000000001"/>
    <n v="-158.10004000000001"/>
    <s v="OAH_NORTH"/>
    <s v="OAH_NORTH"/>
    <n v="2016"/>
    <x v="1"/>
    <x v="0"/>
    <n v="21.85"/>
    <n v="2"/>
    <n v="2.5"/>
    <n v="4"/>
    <n v="0"/>
    <n v="0.10625"/>
    <n v="2"/>
    <n v="1"/>
  </r>
  <r>
    <n v="10024"/>
    <s v="nSPC"/>
    <x v="0"/>
    <x v="0"/>
    <s v="Main Hawaiian Islands"/>
    <x v="0"/>
    <s v="OAH-02330"/>
    <d v="2016-08-20T00:00:00"/>
    <s v="Forereef"/>
    <s v="Deep"/>
    <n v="21.680705"/>
    <n v="-158.05640399999999"/>
    <s v="OAH_NORTH"/>
    <s v="OAH_NORTH"/>
    <n v="2016"/>
    <x v="1"/>
    <x v="0"/>
    <n v="24.25"/>
    <n v="1"/>
    <n v="1.5"/>
    <n v="5"/>
    <n v="1"/>
    <n v="0.105"/>
    <n v="2"/>
    <n v="1"/>
  </r>
  <r>
    <n v="10025"/>
    <s v="nSPC"/>
    <x v="0"/>
    <x v="0"/>
    <s v="Main Hawaiian Islands"/>
    <x v="0"/>
    <s v="OAH-02351"/>
    <d v="2016-08-20T00:00:00"/>
    <s v="Forereef"/>
    <s v="Mid"/>
    <n v="21.669815"/>
    <n v="-158.06084899999999"/>
    <s v="OAH_NORTH"/>
    <s v="OAH_NORTH"/>
    <n v="2016"/>
    <x v="0"/>
    <x v="0"/>
    <n v="10.199999999999999"/>
    <n v="1"/>
    <n v="0"/>
    <n v="5"/>
    <n v="0"/>
    <n v="0.10249999999999999"/>
    <n v="2"/>
    <n v="1"/>
  </r>
  <r>
    <n v="10026"/>
    <s v="nSPC"/>
    <x v="0"/>
    <x v="0"/>
    <s v="Main Hawaiian Islands"/>
    <x v="0"/>
    <s v="OAH-02337"/>
    <d v="2016-08-20T00:00:00"/>
    <s v="Forereef"/>
    <s v="Mid"/>
    <n v="21.661396"/>
    <n v="-158.059957"/>
    <s v="OAH_NORTH"/>
    <s v="OAH_NORTH"/>
    <n v="2016"/>
    <x v="0"/>
    <x v="0"/>
    <n v="14.3"/>
    <n v="2"/>
    <n v="3"/>
    <n v="5"/>
    <n v="1"/>
    <n v="0.13175000000000001"/>
    <n v="2"/>
    <n v="1"/>
  </r>
  <r>
    <n v="10027"/>
    <s v="nSPC"/>
    <x v="0"/>
    <x v="0"/>
    <s v="Main Hawaiian Islands"/>
    <x v="0"/>
    <s v="OAH-02365"/>
    <d v="2016-08-20T00:00:00"/>
    <s v="Forereef"/>
    <s v="Mid"/>
    <n v="21.630034999999999"/>
    <n v="-158.08193"/>
    <s v="OAH_NORTH"/>
    <s v="OAH_NORTH"/>
    <n v="2016"/>
    <x v="0"/>
    <x v="0"/>
    <n v="9.1"/>
    <n v="1"/>
    <n v="6.5"/>
    <n v="5.5"/>
    <n v="1.5"/>
    <n v="0.11"/>
    <n v="2"/>
    <n v="1"/>
  </r>
  <r>
    <n v="10028"/>
    <s v="nSPC"/>
    <x v="0"/>
    <x v="0"/>
    <s v="Main Hawaiian Islands"/>
    <x v="0"/>
    <s v="OAH-02383"/>
    <d v="2016-08-20T00:00:00"/>
    <s v="Forereef"/>
    <s v="Shallow"/>
    <n v="21.628115999999999"/>
    <n v="-158.07916"/>
    <s v="OAH_NORTH"/>
    <s v="OAH_NORTH"/>
    <n v="2016"/>
    <x v="2"/>
    <x v="0"/>
    <n v="4.55"/>
    <n v="1"/>
    <n v="1"/>
    <n v="1.5"/>
    <n v="1"/>
    <n v="0.10375"/>
    <n v="2"/>
    <n v="1"/>
  </r>
  <r>
    <n v="10029"/>
    <s v="nSPC"/>
    <x v="0"/>
    <x v="0"/>
    <s v="Main Hawaiian Islands"/>
    <x v="0"/>
    <s v="OAH-02347"/>
    <d v="2016-08-20T00:00:00"/>
    <s v="Forereef"/>
    <s v="Mid"/>
    <n v="21.618759000000001"/>
    <n v="-158.098195"/>
    <s v="OAH_NORTH"/>
    <s v="OAH_NORTH"/>
    <n v="2016"/>
    <x v="0"/>
    <x v="0"/>
    <n v="8.0500000000000007"/>
    <n v="1.5"/>
    <n v="0"/>
    <n v="12.5"/>
    <n v="0.5"/>
    <n v="0.12025"/>
    <n v="2"/>
    <n v="1"/>
  </r>
  <r>
    <n v="10044"/>
    <s v="nSPC"/>
    <x v="0"/>
    <x v="0"/>
    <s v="Main Hawaiian Islands"/>
    <x v="1"/>
    <s v="KAH-00163"/>
    <d v="2016-08-21T00:00:00"/>
    <s v="Forereef"/>
    <s v="Deep"/>
    <n v="20.526242"/>
    <n v="-156.530687"/>
    <s v="KAH_SOUTH"/>
    <s v="KAH_SOUTH"/>
    <n v="2016"/>
    <x v="1"/>
    <x v="0"/>
    <n v="23.5"/>
    <n v="11.5"/>
    <n v="10"/>
    <n v="3"/>
    <n v="2.5"/>
    <n v="0.52124999999999999"/>
    <n v="2"/>
    <n v="1"/>
  </r>
  <r>
    <n v="10045"/>
    <s v="nSPC"/>
    <x v="0"/>
    <x v="0"/>
    <s v="Main Hawaiian Islands"/>
    <x v="1"/>
    <s v="KAH-00198"/>
    <d v="2016-08-21T00:00:00"/>
    <s v="Forereef"/>
    <s v="Mid"/>
    <n v="20.510726999999999"/>
    <n v="-156.54588200000001"/>
    <s v="KAH_SOUTH"/>
    <s v="KAH_SOUTH"/>
    <n v="2016"/>
    <x v="0"/>
    <x v="0"/>
    <n v="14.65"/>
    <n v="3.5"/>
    <n v="0.5"/>
    <n v="0.5"/>
    <n v="0.5"/>
    <n v="0.67874999999999996"/>
    <n v="2"/>
    <n v="1"/>
  </r>
  <r>
    <n v="10046"/>
    <s v="nSPC"/>
    <x v="0"/>
    <x v="0"/>
    <s v="Main Hawaiian Islands"/>
    <x v="1"/>
    <s v="KAH-00178"/>
    <d v="2016-08-21T00:00:00"/>
    <s v="Forereef"/>
    <s v="Deep"/>
    <n v="20.51379"/>
    <n v="-156.62109100000001"/>
    <s v="KAH_SOUTH"/>
    <s v="KAH_SOUTH"/>
    <n v="2016"/>
    <x v="1"/>
    <x v="0"/>
    <n v="19.7"/>
    <n v="3.5"/>
    <n v="22.5"/>
    <n v="3.5"/>
    <n v="1"/>
    <n v="0.66"/>
    <n v="2"/>
    <n v="1"/>
  </r>
  <r>
    <n v="10047"/>
    <s v="nSPC"/>
    <x v="0"/>
    <x v="0"/>
    <s v="Main Hawaiian Islands"/>
    <x v="1"/>
    <s v="KAH-00119"/>
    <d v="2016-08-21T00:00:00"/>
    <s v="Forereef"/>
    <s v="Shallow"/>
    <n v="20.515239999999999"/>
    <n v="-156.64696499999999"/>
    <s v="KAH_SOUTH"/>
    <s v="KAH_SOUTH"/>
    <n v="2016"/>
    <x v="2"/>
    <x v="0"/>
    <n v="4.5"/>
    <n v="0.5"/>
    <n v="1"/>
    <n v="0"/>
    <n v="0.5"/>
    <n v="0.33400000000000002"/>
    <n v="2"/>
    <n v="1"/>
  </r>
  <r>
    <n v="10048"/>
    <s v="nSPC"/>
    <x v="0"/>
    <x v="0"/>
    <s v="Main Hawaiian Islands"/>
    <x v="1"/>
    <s v="KAH-00123"/>
    <d v="2016-08-21T00:00:00"/>
    <s v="Forereef"/>
    <s v="Shallow"/>
    <n v="20.502835000000001"/>
    <n v="-156.66818599999999"/>
    <s v="KAH_SOUTH"/>
    <s v="KAH_SOUTH"/>
    <n v="2016"/>
    <x v="2"/>
    <x v="0"/>
    <n v="4.8"/>
    <n v="3.5"/>
    <n v="11.5"/>
    <n v="1.5"/>
    <n v="4"/>
    <n v="0.83374999999999999"/>
    <n v="2"/>
    <n v="1"/>
  </r>
  <r>
    <n v="10049"/>
    <s v="nSPC"/>
    <x v="0"/>
    <x v="0"/>
    <s v="Main Hawaiian Islands"/>
    <x v="1"/>
    <s v="KAH-00145"/>
    <d v="2016-08-21T00:00:00"/>
    <s v="Forereef"/>
    <s v="Mid"/>
    <n v="20.516105"/>
    <n v="-156.69271699999999"/>
    <s v="KAH_SOUTH"/>
    <s v="KAH_SOUTH"/>
    <n v="2016"/>
    <x v="0"/>
    <x v="0"/>
    <n v="9.3000000000000007"/>
    <n v="1.5"/>
    <n v="12.5"/>
    <n v="0"/>
    <n v="0.5"/>
    <n v="0.70750000000000002"/>
    <n v="2"/>
    <n v="1"/>
  </r>
  <r>
    <n v="10050"/>
    <s v="nSPC"/>
    <x v="0"/>
    <x v="0"/>
    <s v="Main Hawaiian Islands"/>
    <x v="1"/>
    <s v="KAH-00146"/>
    <d v="2016-08-21T00:00:00"/>
    <s v="Forereef"/>
    <s v="Deep"/>
    <n v="20.556635"/>
    <n v="-156.54711800000001"/>
    <s v="KAH_SOUTH"/>
    <s v="KAH_SOUTH"/>
    <n v="2016"/>
    <x v="1"/>
    <x v="0"/>
    <n v="21.95"/>
    <n v="1.5"/>
    <n v="22.5"/>
    <n v="0"/>
    <n v="0.5"/>
    <n v="0.17449999999999999"/>
    <n v="2"/>
    <n v="1"/>
  </r>
  <r>
    <n v="10051"/>
    <s v="nSPC"/>
    <x v="0"/>
    <x v="0"/>
    <s v="Main Hawaiian Islands"/>
    <x v="1"/>
    <s v="KAH-00127"/>
    <d v="2016-08-21T00:00:00"/>
    <s v="Forereef"/>
    <s v="Shallow"/>
    <n v="20.521888000000001"/>
    <n v="-156.53855200000001"/>
    <s v="KAH_SOUTH"/>
    <s v="KAH_SOUTH"/>
    <n v="2016"/>
    <x v="2"/>
    <x v="0"/>
    <n v="5.15"/>
    <n v="3"/>
    <n v="0.5"/>
    <n v="0"/>
    <n v="2.5"/>
    <n v="0.6875"/>
    <n v="2"/>
    <n v="1"/>
  </r>
  <r>
    <n v="10052"/>
    <s v="nSPC"/>
    <x v="0"/>
    <x v="0"/>
    <s v="Main Hawaiian Islands"/>
    <x v="1"/>
    <s v="KAH-00128"/>
    <d v="2016-08-21T00:00:00"/>
    <s v="Forereef"/>
    <s v="Mid"/>
    <n v="20.510670000000001"/>
    <n v="-156.57649699999999"/>
    <s v="KAH_SOUTH"/>
    <s v="KAH_SOUTH"/>
    <n v="2016"/>
    <x v="0"/>
    <x v="0"/>
    <n v="13.45"/>
    <n v="3.5"/>
    <n v="0"/>
    <n v="0"/>
    <n v="2.5"/>
    <n v="0.34875"/>
    <n v="2"/>
    <n v="1"/>
  </r>
  <r>
    <n v="10053"/>
    <s v="nSPC"/>
    <x v="0"/>
    <x v="0"/>
    <s v="Main Hawaiian Islands"/>
    <x v="1"/>
    <s v="KAH-00172"/>
    <d v="2016-08-21T00:00:00"/>
    <s v="Forereef"/>
    <s v="Shallow"/>
    <n v="20.510992000000002"/>
    <n v="-156.59133199999999"/>
    <s v="KAH_SOUTH"/>
    <s v="KAH_SOUTH"/>
    <n v="2016"/>
    <x v="2"/>
    <x v="0"/>
    <n v="5.15"/>
    <n v="1"/>
    <n v="0"/>
    <n v="0"/>
    <n v="3"/>
    <n v="0.53125"/>
    <n v="2"/>
    <n v="1"/>
  </r>
  <r>
    <n v="10054"/>
    <s v="nSPC"/>
    <x v="0"/>
    <x v="0"/>
    <s v="Main Hawaiian Islands"/>
    <x v="1"/>
    <s v="KAH-00181"/>
    <d v="2016-08-21T00:00:00"/>
    <s v="Forereef"/>
    <s v="Deep"/>
    <n v="20.509889999999999"/>
    <n v="-156.62939"/>
    <s v="KAH_SOUTH"/>
    <s v="KAH_SOUTH"/>
    <n v="2016"/>
    <x v="1"/>
    <x v="0"/>
    <n v="22.25"/>
    <n v="8.5"/>
    <n v="18.5"/>
    <n v="0"/>
    <n v="2"/>
    <n v="0.15"/>
    <n v="2"/>
    <n v="1"/>
  </r>
  <r>
    <n v="10055"/>
    <s v="nSPC"/>
    <x v="0"/>
    <x v="0"/>
    <s v="Main Hawaiian Islands"/>
    <x v="1"/>
    <s v="KAH-00106"/>
    <d v="2016-08-21T00:00:00"/>
    <s v="Forereef"/>
    <s v="Mid"/>
    <n v="20.501328999999998"/>
    <n v="-156.67725999999999"/>
    <s v="KAH_SOUTH"/>
    <s v="KAH_SOUTH"/>
    <n v="2016"/>
    <x v="0"/>
    <x v="0"/>
    <n v="11.2"/>
    <n v="10.5"/>
    <n v="2"/>
    <n v="0"/>
    <n v="2.5"/>
    <n v="0.47749999999999998"/>
    <n v="2"/>
    <n v="1"/>
  </r>
  <r>
    <n v="10056"/>
    <s v="nSPC"/>
    <x v="0"/>
    <x v="0"/>
    <s v="Main Hawaiian Islands"/>
    <x v="0"/>
    <s v="OAH-02214"/>
    <d v="2016-08-22T00:00:00"/>
    <s v="Forereef"/>
    <s v="Deep"/>
    <n v="21.449673000000001"/>
    <n v="-157.71846300000001"/>
    <s v="OAH_EAST"/>
    <s v="OAH_EAST"/>
    <n v="2016"/>
    <x v="1"/>
    <x v="0"/>
    <n v="24.6"/>
    <n v="15"/>
    <n v="10"/>
    <n v="1.5"/>
    <n v="0.5"/>
    <n v="0.1"/>
    <n v="2"/>
    <n v="1"/>
  </r>
  <r>
    <n v="10057"/>
    <s v="nSPC"/>
    <x v="0"/>
    <x v="0"/>
    <s v="Main Hawaiian Islands"/>
    <x v="0"/>
    <s v="OAH-02223"/>
    <d v="2016-08-22T00:00:00"/>
    <s v="Forereef"/>
    <s v="Mid"/>
    <n v="21.409548000000001"/>
    <n v="-157.70898099999999"/>
    <s v="OAH_EAST"/>
    <s v="OAH_EAST"/>
    <n v="2016"/>
    <x v="0"/>
    <x v="0"/>
    <n v="13.05"/>
    <n v="15"/>
    <n v="6"/>
    <n v="0"/>
    <n v="2.5"/>
    <n v="0.17"/>
    <n v="2"/>
    <n v="1"/>
  </r>
  <r>
    <n v="10058"/>
    <s v="nSPC"/>
    <x v="0"/>
    <x v="0"/>
    <s v="Main Hawaiian Islands"/>
    <x v="0"/>
    <s v="OAH-02239"/>
    <d v="2016-08-22T00:00:00"/>
    <s v="Forereef"/>
    <s v="Shallow"/>
    <n v="21.388311000000002"/>
    <n v="-157.695595"/>
    <s v="OAH_EAST"/>
    <s v="OAH_EAST"/>
    <n v="2016"/>
    <x v="2"/>
    <x v="0"/>
    <n v="5.45"/>
    <n v="1"/>
    <n v="10"/>
    <n v="0"/>
    <n v="5.5"/>
    <n v="0.96750000000000003"/>
    <n v="2"/>
    <n v="1"/>
  </r>
  <r>
    <n v="10059"/>
    <s v="nSPC"/>
    <x v="0"/>
    <x v="0"/>
    <s v="Main Hawaiian Islands"/>
    <x v="0"/>
    <s v="OAH-02264"/>
    <d v="2016-08-22T00:00:00"/>
    <s v="Forereef"/>
    <s v="Shallow"/>
    <n v="21.383863999999999"/>
    <n v="-157.694639"/>
    <s v="OAH_EAST"/>
    <s v="OAH_EAST"/>
    <n v="2016"/>
    <x v="2"/>
    <x v="0"/>
    <n v="5"/>
    <n v="1.5"/>
    <n v="12"/>
    <n v="2"/>
    <n v="2.5"/>
    <n v="0.8075"/>
    <n v="2"/>
    <n v="1"/>
  </r>
  <r>
    <n v="10060"/>
    <s v="nSPC"/>
    <x v="0"/>
    <x v="0"/>
    <s v="Main Hawaiian Islands"/>
    <x v="0"/>
    <s v="OAH-02270"/>
    <d v="2016-08-22T00:00:00"/>
    <s v="Forereef"/>
    <s v="Shallow"/>
    <n v="21.364816000000001"/>
    <n v="-157.68777800000001"/>
    <s v="OAH_EAST"/>
    <s v="OAH_EAST"/>
    <n v="2016"/>
    <x v="2"/>
    <x v="0"/>
    <n v="4.7"/>
    <n v="1"/>
    <n v="12.5"/>
    <n v="0.5"/>
    <n v="3"/>
    <n v="1.0725"/>
    <n v="2"/>
    <n v="1"/>
  </r>
  <r>
    <n v="10061"/>
    <s v="nSPC"/>
    <x v="0"/>
    <x v="0"/>
    <s v="Main Hawaiian Islands"/>
    <x v="0"/>
    <s v="OAH-02236"/>
    <d v="2016-08-22T00:00:00"/>
    <s v="Forereef"/>
    <s v="Mid"/>
    <n v="21.3431"/>
    <n v="-157.67550700000001"/>
    <s v="OAH_EAST"/>
    <s v="OAH_EAST"/>
    <n v="2016"/>
    <x v="0"/>
    <x v="0"/>
    <n v="12.6"/>
    <n v="11.5"/>
    <n v="1.5"/>
    <n v="0.5"/>
    <n v="1"/>
    <n v="0.21099999999999999"/>
    <n v="2"/>
    <n v="1"/>
  </r>
  <r>
    <n v="10067"/>
    <s v="nSPC"/>
    <x v="0"/>
    <x v="0"/>
    <s v="Main Hawaiian Islands"/>
    <x v="0"/>
    <s v="OAH-02235"/>
    <d v="2016-08-22T00:00:00"/>
    <s v="Forereef"/>
    <s v="Mid"/>
    <n v="21.425022999999999"/>
    <n v="-157.7208"/>
    <s v="OAH_EAST"/>
    <s v="OAH_EAST"/>
    <n v="2016"/>
    <x v="0"/>
    <x v="0"/>
    <n v="14.9"/>
    <n v="28.5"/>
    <n v="0.5"/>
    <n v="1"/>
    <n v="1.5"/>
    <n v="0.24475"/>
    <n v="2"/>
    <n v="1"/>
  </r>
  <r>
    <n v="10068"/>
    <s v="nSPC"/>
    <x v="0"/>
    <x v="0"/>
    <s v="Main Hawaiian Islands"/>
    <x v="0"/>
    <s v="OAH-02251"/>
    <d v="2016-08-22T00:00:00"/>
    <s v="Forereef"/>
    <s v="Shallow"/>
    <n v="21.406385"/>
    <n v="-157.720529"/>
    <s v="OAH_EAST"/>
    <s v="OAH_EAST"/>
    <n v="2016"/>
    <x v="2"/>
    <x v="0"/>
    <n v="3.6"/>
    <n v="3.5"/>
    <n v="3.5"/>
    <n v="0.5"/>
    <n v="4"/>
    <n v="1.21"/>
    <n v="2"/>
    <n v="1"/>
  </r>
  <r>
    <n v="10069"/>
    <s v="nSPC"/>
    <x v="0"/>
    <x v="0"/>
    <s v="Main Hawaiian Islands"/>
    <x v="0"/>
    <s v="OAH-02217"/>
    <d v="2016-08-22T00:00:00"/>
    <s v="Forereef"/>
    <s v="Deep"/>
    <n v="21.395322"/>
    <n v="-157.68668700000001"/>
    <s v="OAH_EAST"/>
    <s v="OAH_EAST"/>
    <n v="2016"/>
    <x v="1"/>
    <x v="0"/>
    <n v="25.4"/>
    <n v="3"/>
    <n v="0"/>
    <n v="1"/>
    <n v="2"/>
    <n v="0.10125000000000001"/>
    <n v="2"/>
    <n v="1"/>
  </r>
  <r>
    <n v="10070"/>
    <s v="nSPC"/>
    <x v="0"/>
    <x v="0"/>
    <s v="Main Hawaiian Islands"/>
    <x v="0"/>
    <s v="OAH-02237"/>
    <d v="2016-08-22T00:00:00"/>
    <s v="Forereef"/>
    <s v="Mid"/>
    <n v="21.394147"/>
    <n v="-157.695357"/>
    <s v="OAH_EAST"/>
    <s v="OAH_EAST"/>
    <n v="2016"/>
    <x v="0"/>
    <x v="0"/>
    <n v="11.45"/>
    <n v="11.5"/>
    <n v="3"/>
    <n v="0.5"/>
    <n v="2.5"/>
    <n v="0.32374999999999998"/>
    <n v="2"/>
    <n v="1"/>
  </r>
  <r>
    <n v="10072"/>
    <s v="nSPC"/>
    <x v="0"/>
    <x v="0"/>
    <s v="Main Hawaiian Islands"/>
    <x v="0"/>
    <s v="OAH-02206"/>
    <d v="2016-08-22T00:00:00"/>
    <s v="Forereef"/>
    <s v="Deep"/>
    <n v="21.283405999999999"/>
    <n v="-157.65395899999999"/>
    <s v="OAH_EAST"/>
    <s v="OAH_EAST"/>
    <n v="2016"/>
    <x v="1"/>
    <x v="0"/>
    <n v="19.75"/>
    <n v="7.5"/>
    <n v="13"/>
    <n v="0.5"/>
    <n v="2"/>
    <n v="0.17874999999999999"/>
    <n v="2"/>
    <n v="1"/>
  </r>
  <r>
    <n v="10078"/>
    <s v="nSPC"/>
    <x v="0"/>
    <x v="0"/>
    <s v="Main Hawaiian Islands"/>
    <x v="0"/>
    <s v="OAH-02281"/>
    <d v="2016-08-23T00:00:00"/>
    <s v="Forereef"/>
    <s v="Mid"/>
    <n v="21.509544999999999"/>
    <n v="-157.80632600000001"/>
    <s v="OAH_NE"/>
    <s v="OAH_NE"/>
    <n v="2016"/>
    <x v="0"/>
    <x v="0"/>
    <n v="11.4"/>
    <n v="27.5"/>
    <n v="1"/>
    <n v="0.5"/>
    <n v="1.5"/>
    <n v="0.43774999999999997"/>
    <n v="2"/>
    <n v="1"/>
  </r>
  <r>
    <n v="10079"/>
    <s v="nSPC"/>
    <x v="0"/>
    <x v="0"/>
    <s v="Main Hawaiian Islands"/>
    <x v="0"/>
    <s v="OAH-02282"/>
    <d v="2016-08-23T00:00:00"/>
    <s v="Forereef"/>
    <s v="Mid"/>
    <n v="21.551155999999999"/>
    <n v="-157.833258"/>
    <s v="OAH_NE"/>
    <s v="OAH_NE"/>
    <n v="2016"/>
    <x v="0"/>
    <x v="0"/>
    <n v="8.5"/>
    <n v="1"/>
    <n v="0.5"/>
    <n v="6"/>
    <n v="1"/>
    <n v="0.22500000000000001"/>
    <n v="2"/>
    <n v="1"/>
  </r>
  <r>
    <n v="10081"/>
    <s v="nSPC"/>
    <x v="0"/>
    <x v="0"/>
    <s v="Main Hawaiian Islands"/>
    <x v="0"/>
    <s v="OAH-02298"/>
    <d v="2016-08-23T00:00:00"/>
    <s v="Forereef"/>
    <s v="Mid"/>
    <n v="21.578769000000001"/>
    <n v="-157.860421"/>
    <s v="OAH_NE"/>
    <s v="OAH_NE"/>
    <n v="2016"/>
    <x v="0"/>
    <x v="0"/>
    <n v="9.1"/>
    <n v="1.5"/>
    <n v="0"/>
    <n v="6"/>
    <n v="1"/>
    <n v="0.1"/>
    <n v="2"/>
    <n v="1"/>
  </r>
  <r>
    <n v="10082"/>
    <s v="nSPC"/>
    <x v="0"/>
    <x v="0"/>
    <s v="Main Hawaiian Islands"/>
    <x v="0"/>
    <s v="OAH-02306"/>
    <d v="2016-08-23T00:00:00"/>
    <s v="Forereef"/>
    <s v="Shallow"/>
    <n v="21.577335999999999"/>
    <n v="-157.86553599999999"/>
    <s v="OAH_NE"/>
    <s v="OAH_NE"/>
    <n v="2016"/>
    <x v="2"/>
    <x v="0"/>
    <n v="4.55"/>
    <n v="6.5"/>
    <n v="4"/>
    <n v="5"/>
    <n v="3"/>
    <n v="0.44624999999999998"/>
    <n v="2"/>
    <n v="1"/>
  </r>
  <r>
    <n v="10083"/>
    <s v="nSPC"/>
    <x v="0"/>
    <x v="0"/>
    <s v="Main Hawaiian Islands"/>
    <x v="0"/>
    <s v="OAH-02316"/>
    <d v="2016-08-23T00:00:00"/>
    <s v="Forereef"/>
    <s v="Shallow"/>
    <n v="21.592015"/>
    <n v="-157.88024899999999"/>
    <s v="OAH_NE"/>
    <s v="OAH_NE"/>
    <n v="2016"/>
    <x v="2"/>
    <x v="0"/>
    <n v="5.35"/>
    <n v="6.5"/>
    <n v="8.5"/>
    <n v="2.5"/>
    <n v="12"/>
    <n v="0.36849999999999999"/>
    <n v="2"/>
    <n v="1"/>
  </r>
  <r>
    <n v="10084"/>
    <s v="nSPC"/>
    <x v="0"/>
    <x v="0"/>
    <s v="Main Hawaiian Islands"/>
    <x v="0"/>
    <s v="OAH-02276"/>
    <d v="2016-08-23T00:00:00"/>
    <s v="Forereef"/>
    <s v="Deep"/>
    <n v="21.465658000000001"/>
    <n v="-157.74436900000001"/>
    <s v="OAH_NE"/>
    <s v="OAH_NE"/>
    <n v="2016"/>
    <x v="1"/>
    <x v="0"/>
    <n v="28.5"/>
    <n v="5"/>
    <n v="2.5"/>
    <n v="7.5"/>
    <n v="6"/>
    <n v="0.10249999999999999"/>
    <n v="2"/>
    <n v="1"/>
  </r>
  <r>
    <n v="10085"/>
    <s v="nSPC"/>
    <x v="0"/>
    <x v="0"/>
    <s v="Main Hawaiian Islands"/>
    <x v="0"/>
    <s v="OAH-02299"/>
    <d v="2016-08-23T00:00:00"/>
    <s v="Forereef"/>
    <s v="Mid"/>
    <n v="21.477865999999999"/>
    <n v="-157.77684400000001"/>
    <s v="OAH_NE"/>
    <s v="OAH_NE"/>
    <n v="2016"/>
    <x v="0"/>
    <x v="0"/>
    <n v="15.95"/>
    <n v="17.5"/>
    <n v="0"/>
    <n v="1"/>
    <n v="2"/>
    <n v="0.22625000000000001"/>
    <n v="2"/>
    <n v="1"/>
  </r>
  <r>
    <n v="10086"/>
    <s v="nSPC"/>
    <x v="0"/>
    <x v="0"/>
    <s v="Main Hawaiian Islands"/>
    <x v="0"/>
    <s v="OAH-02292"/>
    <d v="2016-08-23T00:00:00"/>
    <s v="Forereef"/>
    <s v="Mid"/>
    <n v="21.494807000000002"/>
    <n v="-157.80389"/>
    <s v="OAH_NE"/>
    <s v="OAH_NE"/>
    <n v="2016"/>
    <x v="0"/>
    <x v="0"/>
    <n v="7.8"/>
    <n v="21"/>
    <n v="3"/>
    <n v="1"/>
    <n v="6"/>
    <n v="0.47749999999999998"/>
    <n v="2"/>
    <n v="1"/>
  </r>
  <r>
    <n v="10087"/>
    <s v="nSPC"/>
    <x v="0"/>
    <x v="0"/>
    <s v="Main Hawaiian Islands"/>
    <x v="0"/>
    <s v="OAH-02310"/>
    <d v="2016-08-23T00:00:00"/>
    <s v="Forereef"/>
    <s v="Shallow"/>
    <n v="21.564412999999998"/>
    <n v="-157.85343499999999"/>
    <s v="OAH_NE"/>
    <s v="OAH_NE"/>
    <n v="2016"/>
    <x v="2"/>
    <x v="0"/>
    <n v="4.3499999999999996"/>
    <n v="7"/>
    <n v="1"/>
    <n v="5.5"/>
    <n v="5"/>
    <n v="0.18"/>
    <n v="2"/>
    <n v="1"/>
  </r>
  <r>
    <n v="10088"/>
    <s v="nSPC"/>
    <x v="0"/>
    <x v="0"/>
    <s v="Main Hawaiian Islands"/>
    <x v="0"/>
    <s v="OAH-02287"/>
    <d v="2016-08-23T00:00:00"/>
    <s v="Forereef"/>
    <s v="Mid"/>
    <n v="21.593961"/>
    <n v="-157.876924"/>
    <s v="OAH_NE"/>
    <s v="OAH_NE"/>
    <n v="2016"/>
    <x v="0"/>
    <x v="0"/>
    <n v="11.35"/>
    <n v="3.5"/>
    <n v="0.5"/>
    <n v="10"/>
    <n v="2"/>
    <n v="0.11375"/>
    <n v="2"/>
    <n v="1"/>
  </r>
  <r>
    <n v="10089"/>
    <s v="nSPC"/>
    <x v="0"/>
    <x v="0"/>
    <s v="Main Hawaiian Islands"/>
    <x v="0"/>
    <s v="OAH-02304"/>
    <d v="2016-08-23T00:00:00"/>
    <s v="Forereef"/>
    <s v="Shallow"/>
    <n v="21.500692000000001"/>
    <n v="-157.81688800000001"/>
    <s v="OAH_NE"/>
    <s v="OAH_NE"/>
    <n v="2016"/>
    <x v="2"/>
    <x v="0"/>
    <n v="5.35"/>
    <n v="20"/>
    <n v="2"/>
    <n v="1"/>
    <n v="6.5"/>
    <n v="0.38250000000000001"/>
    <n v="2"/>
    <n v="1"/>
  </r>
  <r>
    <n v="10101"/>
    <s v="nSPC"/>
    <x v="0"/>
    <x v="1"/>
    <s v="Northwestern Hawaiian Islands"/>
    <x v="2"/>
    <s v="FFS-01094"/>
    <d v="2016-09-01T00:00:00"/>
    <s v="Protected Slope"/>
    <s v="Mid"/>
    <n v="23.635947999999999"/>
    <n v="-166.194727"/>
    <s v="French Frigate"/>
    <s v="French Frigate"/>
    <n v="2016"/>
    <x v="3"/>
    <x v="0"/>
    <n v="13.95"/>
    <n v="7"/>
    <n v="1"/>
    <n v="1"/>
    <n v="1"/>
    <n v="0.14374999999999999"/>
    <n v="2"/>
    <n v="1"/>
  </r>
  <r>
    <n v="10102"/>
    <s v="nSPC"/>
    <x v="0"/>
    <x v="1"/>
    <s v="Northwestern Hawaiian Islands"/>
    <x v="2"/>
    <s v="FFS-01091"/>
    <d v="2016-09-01T00:00:00"/>
    <s v="Forereef"/>
    <s v="Mid"/>
    <n v="23.626821"/>
    <n v="-166.11394300000001"/>
    <s v="French Frigate"/>
    <s v="French Frigate"/>
    <n v="2016"/>
    <x v="0"/>
    <x v="0"/>
    <n v="12.05"/>
    <n v="1.5"/>
    <n v="21.5"/>
    <n v="50"/>
    <n v="0.5"/>
    <n v="0.17"/>
    <n v="2"/>
    <n v="1"/>
  </r>
  <r>
    <n v="10103"/>
    <s v="nSPC"/>
    <x v="0"/>
    <x v="1"/>
    <s v="Northwestern Hawaiian Islands"/>
    <x v="2"/>
    <s v="FFS-01092"/>
    <d v="2016-09-01T00:00:00"/>
    <s v="Forereef"/>
    <s v="Mid"/>
    <n v="23.624255000000002"/>
    <n v="-166.13369599999999"/>
    <s v="French Frigate"/>
    <s v="French Frigate"/>
    <n v="2016"/>
    <x v="0"/>
    <x v="0"/>
    <n v="11.85"/>
    <n v="4"/>
    <n v="17.5"/>
    <n v="8"/>
    <n v="0.5"/>
    <n v="0.26874999999999999"/>
    <n v="2"/>
    <n v="1"/>
  </r>
  <r>
    <n v="10104"/>
    <s v="nSPC"/>
    <x v="0"/>
    <x v="1"/>
    <s v="Northwestern Hawaiian Islands"/>
    <x v="2"/>
    <s v="FFS-01121"/>
    <d v="2016-09-01T00:00:00"/>
    <s v="Forereef"/>
    <s v="Shallow"/>
    <n v="23.635363999999999"/>
    <n v="-166.15903700000001"/>
    <s v="French Frigate"/>
    <s v="French Frigate"/>
    <n v="2016"/>
    <x v="2"/>
    <x v="0"/>
    <n v="5.0999999999999996"/>
    <n v="0"/>
    <n v="30"/>
    <n v="20"/>
    <n v="5"/>
    <n v="0.125"/>
    <n v="2"/>
    <n v="1"/>
  </r>
  <r>
    <n v="10106"/>
    <s v="nSPC"/>
    <x v="0"/>
    <x v="1"/>
    <s v="Northwestern Hawaiian Islands"/>
    <x v="2"/>
    <s v="FFS-01037"/>
    <d v="2016-09-02T00:00:00"/>
    <s v="Protected Slope"/>
    <s v="Deep"/>
    <n v="23.688787000000001"/>
    <n v="-166.21471700000001"/>
    <s v="French Frigate"/>
    <s v="French Frigate"/>
    <n v="2016"/>
    <x v="4"/>
    <x v="0"/>
    <n v="20.350000000000001"/>
    <n v="30"/>
    <n v="2"/>
    <n v="0"/>
    <n v="14.5"/>
    <n v="0.33"/>
    <n v="2"/>
    <n v="1"/>
  </r>
  <r>
    <n v="10107"/>
    <s v="nSPC"/>
    <x v="0"/>
    <x v="1"/>
    <s v="Northwestern Hawaiian Islands"/>
    <x v="2"/>
    <s v="FFS-01041"/>
    <d v="2016-09-02T00:00:00"/>
    <s v="Protected Slope"/>
    <s v="Deep"/>
    <n v="23.713664999999999"/>
    <n v="-166.21953400000001"/>
    <s v="French Frigate"/>
    <s v="French Frigate"/>
    <n v="2016"/>
    <x v="4"/>
    <x v="0"/>
    <n v="23"/>
    <n v="35"/>
    <n v="5"/>
    <n v="1"/>
    <n v="9"/>
    <n v="0.67"/>
    <n v="2"/>
    <n v="1"/>
  </r>
  <r>
    <n v="10108"/>
    <s v="nSPC"/>
    <x v="0"/>
    <x v="1"/>
    <s v="Northwestern Hawaiian Islands"/>
    <x v="2"/>
    <s v="FFS-01126"/>
    <d v="2016-09-02T00:00:00"/>
    <s v="Protected Slope"/>
    <s v="Mid"/>
    <n v="23.726281"/>
    <n v="-166.19435899999999"/>
    <s v="French Frigate"/>
    <s v="French Frigate"/>
    <n v="2016"/>
    <x v="3"/>
    <x v="0"/>
    <n v="11.1"/>
    <n v="32.5"/>
    <n v="0"/>
    <n v="20"/>
    <n v="12.5"/>
    <n v="0.59"/>
    <n v="2"/>
    <n v="1"/>
  </r>
  <r>
    <n v="10109"/>
    <s v="nSPC"/>
    <x v="0"/>
    <x v="1"/>
    <s v="Northwestern Hawaiian Islands"/>
    <x v="2"/>
    <s v="FFS-01125"/>
    <d v="2016-09-02T00:00:00"/>
    <s v="Protected Slope"/>
    <s v="Deep"/>
    <n v="23.696512999999999"/>
    <n v="-166.19200799999999"/>
    <s v="French Frigate"/>
    <s v="French Frigate"/>
    <n v="2016"/>
    <x v="4"/>
    <x v="0"/>
    <n v="19"/>
    <n v="20"/>
    <n v="15"/>
    <n v="1"/>
    <n v="7.5"/>
    <n v="0.8075"/>
    <n v="2"/>
    <n v="1"/>
  </r>
  <r>
    <n v="10118"/>
    <s v="nSPC"/>
    <x v="0"/>
    <x v="1"/>
    <s v="Northwestern Hawaiian Islands"/>
    <x v="2"/>
    <s v="FFS-01124"/>
    <d v="2016-09-03T00:00:00"/>
    <s v="Protected Slope"/>
    <s v="Mid"/>
    <n v="23.745108999999999"/>
    <n v="-166.21422100000001"/>
    <s v="French Frigate"/>
    <s v="French Frigate"/>
    <n v="2016"/>
    <x v="3"/>
    <x v="0"/>
    <n v="15.3"/>
    <n v="20"/>
    <n v="2.5"/>
    <n v="0.5"/>
    <n v="9"/>
    <n v="0.53625"/>
    <n v="2"/>
    <n v="1"/>
  </r>
  <r>
    <n v="10119"/>
    <s v="nSPC"/>
    <x v="0"/>
    <x v="1"/>
    <s v="Northwestern Hawaiian Islands"/>
    <x v="2"/>
    <s v="FFS-01137"/>
    <d v="2016-09-03T00:00:00"/>
    <s v="Protected Slope"/>
    <s v="Deep"/>
    <n v="23.769162999999999"/>
    <n v="-166.26523700000001"/>
    <s v="French Frigate"/>
    <s v="French Frigate"/>
    <n v="2016"/>
    <x v="4"/>
    <x v="0"/>
    <n v="18.899999999999999"/>
    <n v="32.5"/>
    <n v="27.5"/>
    <n v="0.5"/>
    <n v="7.5"/>
    <n v="0.76749999999999996"/>
    <n v="2"/>
    <n v="1"/>
  </r>
  <r>
    <n v="10120"/>
    <s v="nSPC"/>
    <x v="0"/>
    <x v="1"/>
    <s v="Northwestern Hawaiian Islands"/>
    <x v="2"/>
    <s v="FFS-01127"/>
    <d v="2016-09-03T00:00:00"/>
    <s v="Protected Slope"/>
    <s v="Mid"/>
    <n v="23.835457999999999"/>
    <n v="-166.32024200000001"/>
    <s v="French Frigate"/>
    <s v="French Frigate"/>
    <n v="2016"/>
    <x v="3"/>
    <x v="0"/>
    <n v="18.25"/>
    <n v="37.5"/>
    <n v="0"/>
    <n v="2.5"/>
    <n v="4"/>
    <n v="0.28125"/>
    <n v="2"/>
    <n v="1"/>
  </r>
  <r>
    <n v="10121"/>
    <s v="nSPC"/>
    <x v="0"/>
    <x v="1"/>
    <s v="Northwestern Hawaiian Islands"/>
    <x v="2"/>
    <s v="FFS-01028"/>
    <d v="2016-09-03T00:00:00"/>
    <s v="Protected Slope"/>
    <s v="Deep"/>
    <n v="23.831415"/>
    <n v="-166.32467399999999"/>
    <s v="French Frigate"/>
    <s v="French Frigate"/>
    <n v="2016"/>
    <x v="4"/>
    <x v="0"/>
    <n v="23.4"/>
    <n v="22.5"/>
    <n v="37.5"/>
    <n v="0"/>
    <n v="17.5"/>
    <n v="0.42"/>
    <n v="2"/>
    <n v="1"/>
  </r>
  <r>
    <n v="10122"/>
    <s v="nSPC"/>
    <x v="0"/>
    <x v="1"/>
    <s v="Northwestern Hawaiian Islands"/>
    <x v="2"/>
    <s v="FFS-01061"/>
    <d v="2016-09-03T00:00:00"/>
    <s v="Protected Slope"/>
    <s v="Deep"/>
    <n v="23.7737503"/>
    <n v="-166.24863045999999"/>
    <s v="French Frigate"/>
    <s v="French Frigate"/>
    <n v="2016"/>
    <x v="4"/>
    <x v="0"/>
    <n v="18.899999999999999"/>
    <n v="32.5"/>
    <n v="17.5"/>
    <n v="0.5"/>
    <n v="2"/>
    <n v="0.745"/>
    <n v="2"/>
    <n v="1"/>
  </r>
  <r>
    <n v="10123"/>
    <s v="nSPC"/>
    <x v="0"/>
    <x v="1"/>
    <s v="Northwestern Hawaiian Islands"/>
    <x v="2"/>
    <s v="FFS-01123"/>
    <d v="2016-09-03T00:00:00"/>
    <s v="Protected Slope"/>
    <s v="Mid"/>
    <n v="23.774393109999998"/>
    <n v="-166.25148693"/>
    <s v="French Frigate"/>
    <s v="French Frigate"/>
    <n v="2016"/>
    <x v="3"/>
    <x v="0"/>
    <n v="13.5"/>
    <n v="35"/>
    <n v="2.5"/>
    <n v="0"/>
    <n v="2"/>
    <n v="0.82125000000000004"/>
    <n v="2"/>
    <n v="1"/>
  </r>
  <r>
    <n v="10124"/>
    <s v="nSPC"/>
    <x v="0"/>
    <x v="1"/>
    <s v="Northwestern Hawaiian Islands"/>
    <x v="2"/>
    <s v="FFS-01108"/>
    <d v="2016-09-03T00:00:00"/>
    <s v="Protected Slope"/>
    <s v="Mid"/>
    <n v="23.80577495"/>
    <n v="-166.25370301999999"/>
    <s v="French Frigate"/>
    <s v="French Frigate"/>
    <n v="2016"/>
    <x v="3"/>
    <x v="0"/>
    <n v="8.65"/>
    <n v="26.5"/>
    <n v="1"/>
    <n v="5"/>
    <n v="2"/>
    <n v="0.51749999999999996"/>
    <n v="2"/>
    <n v="1"/>
  </r>
  <r>
    <n v="10132"/>
    <s v="nSPC"/>
    <x v="0"/>
    <x v="1"/>
    <s v="Northwestern Hawaiian Islands"/>
    <x v="3"/>
    <s v="PHR-00779"/>
    <d v="2016-09-06T00:00:00"/>
    <s v="Forereef"/>
    <s v="Deep"/>
    <n v="27.953997000000001"/>
    <n v="-175.84285399999999"/>
    <s v="Pearl &amp; Hermes"/>
    <s v="Pearl &amp; Hermes"/>
    <n v="2016"/>
    <x v="1"/>
    <x v="0"/>
    <n v="23"/>
    <n v="10"/>
    <n v="20"/>
    <n v="20"/>
    <n v="20"/>
    <n v="0.85"/>
    <n v="2"/>
    <n v="1"/>
  </r>
  <r>
    <n v="10133"/>
    <s v="nSPC"/>
    <x v="0"/>
    <x v="1"/>
    <s v="Northwestern Hawaiian Islands"/>
    <x v="3"/>
    <s v="PHR-00827"/>
    <d v="2016-09-06T00:00:00"/>
    <s v="Forereef"/>
    <s v="Mid"/>
    <n v="27.952141999999998"/>
    <n v="-175.833674"/>
    <s v="Pearl &amp; Hermes"/>
    <s v="Pearl &amp; Hermes"/>
    <n v="2016"/>
    <x v="0"/>
    <x v="0"/>
    <n v="8.5"/>
    <n v="2"/>
    <n v="0"/>
    <n v="16"/>
    <n v="30"/>
    <n v="1.68625"/>
    <n v="2"/>
    <n v="1"/>
  </r>
  <r>
    <n v="10134"/>
    <s v="nSPC"/>
    <x v="0"/>
    <x v="1"/>
    <s v="Northwestern Hawaiian Islands"/>
    <x v="3"/>
    <s v="PHR-00828"/>
    <d v="2016-09-06T00:00:00"/>
    <s v="Forereef"/>
    <s v="Mid"/>
    <n v="27.965133999999999"/>
    <n v="-175.77922100000001"/>
    <s v="Pearl &amp; Hermes"/>
    <s v="Pearl &amp; Hermes"/>
    <n v="2016"/>
    <x v="0"/>
    <x v="0"/>
    <n v="14.2"/>
    <n v="15"/>
    <n v="7.5"/>
    <n v="15"/>
    <n v="22.5"/>
    <n v="0.77124999999999999"/>
    <n v="2"/>
    <n v="1"/>
  </r>
  <r>
    <n v="10135"/>
    <s v="nSPC"/>
    <x v="0"/>
    <x v="1"/>
    <s v="Northwestern Hawaiian Islands"/>
    <x v="3"/>
    <s v="PHR-00823"/>
    <d v="2016-09-06T00:00:00"/>
    <s v="Forereef"/>
    <s v="Mid"/>
    <n v="27.959365999999999"/>
    <n v="-175.75584599999999"/>
    <s v="Pearl &amp; Hermes"/>
    <s v="Pearl &amp; Hermes"/>
    <n v="2016"/>
    <x v="0"/>
    <x v="0"/>
    <n v="12.3"/>
    <n v="3.5"/>
    <n v="25"/>
    <n v="26.5"/>
    <n v="5"/>
    <n v="0.38750000000000001"/>
    <n v="2"/>
    <n v="1"/>
  </r>
  <r>
    <n v="10136"/>
    <s v="nSPC"/>
    <x v="0"/>
    <x v="1"/>
    <s v="Northwestern Hawaiian Islands"/>
    <x v="3"/>
    <s v="PHR-00783"/>
    <d v="2016-09-06T00:00:00"/>
    <s v="Forereef"/>
    <s v="Deep"/>
    <n v="27.961849999999998"/>
    <n v="-175.75382300000001"/>
    <s v="Pearl &amp; Hermes"/>
    <s v="Pearl &amp; Hermes"/>
    <n v="2016"/>
    <x v="1"/>
    <x v="0"/>
    <n v="18.149999999999999"/>
    <n v="10"/>
    <n v="10"/>
    <n v="15"/>
    <n v="15"/>
    <n v="1.3062499999999999"/>
    <n v="2"/>
    <n v="1"/>
  </r>
  <r>
    <n v="10137"/>
    <s v="nSPC"/>
    <x v="0"/>
    <x v="1"/>
    <s v="Northwestern Hawaiian Islands"/>
    <x v="3"/>
    <s v="PHR-00773"/>
    <d v="2016-09-06T00:00:00"/>
    <s v="Forereef"/>
    <s v="Deep"/>
    <n v="27.938650089999999"/>
    <n v="-175.86769332"/>
    <s v="Pearl &amp; Hermes"/>
    <s v="Pearl &amp; Hermes"/>
    <n v="2016"/>
    <x v="1"/>
    <x v="0"/>
    <n v="22.2"/>
    <n v="2.5"/>
    <n v="5"/>
    <n v="20"/>
    <n v="20"/>
    <n v="0.54"/>
    <n v="2"/>
    <n v="1"/>
  </r>
  <r>
    <n v="10138"/>
    <s v="nSPC"/>
    <x v="0"/>
    <x v="1"/>
    <s v="Northwestern Hawaiian Islands"/>
    <x v="3"/>
    <s v="PHR-00834"/>
    <d v="2016-09-06T00:00:00"/>
    <s v="Forereef"/>
    <s v="Mid"/>
    <n v="27.944343419999999"/>
    <n v="-175.85491687000001"/>
    <s v="Pearl &amp; Hermes"/>
    <s v="Pearl &amp; Hermes"/>
    <n v="2016"/>
    <x v="0"/>
    <x v="0"/>
    <n v="12.6"/>
    <n v="1"/>
    <n v="0"/>
    <n v="10"/>
    <n v="15"/>
    <n v="0.79749999999999999"/>
    <n v="2"/>
    <n v="1"/>
  </r>
  <r>
    <n v="10139"/>
    <s v="nSPC"/>
    <x v="0"/>
    <x v="1"/>
    <s v="Northwestern Hawaiian Islands"/>
    <x v="3"/>
    <s v="PHR-00862"/>
    <d v="2016-09-06T00:00:00"/>
    <s v="Forereef"/>
    <s v="Shallow"/>
    <n v="27.957360179999998"/>
    <n v="-175.81747465999999"/>
    <s v="Pearl &amp; Hermes"/>
    <s v="Pearl &amp; Hermes"/>
    <n v="2016"/>
    <x v="2"/>
    <x v="0"/>
    <n v="4.4000000000000004"/>
    <n v="1.5"/>
    <n v="0"/>
    <n v="3.5"/>
    <n v="24"/>
    <n v="0.63875000000000004"/>
    <n v="2"/>
    <n v="1"/>
  </r>
  <r>
    <n v="10140"/>
    <s v="nSPC"/>
    <x v="0"/>
    <x v="1"/>
    <s v="Northwestern Hawaiian Islands"/>
    <x v="3"/>
    <s v="PHR-00829"/>
    <d v="2016-09-06T00:00:00"/>
    <s v="Forereef"/>
    <s v="Mid"/>
    <n v="27.95997826"/>
    <n v="-175.81595057999999"/>
    <s v="Pearl &amp; Hermes"/>
    <s v="Pearl &amp; Hermes"/>
    <n v="2016"/>
    <x v="0"/>
    <x v="0"/>
    <n v="14.75"/>
    <n v="3.5"/>
    <n v="4"/>
    <n v="9.5"/>
    <n v="12"/>
    <n v="0.73"/>
    <n v="2"/>
    <n v="1"/>
  </r>
  <r>
    <n v="10146"/>
    <s v="nSPC"/>
    <x v="0"/>
    <x v="1"/>
    <s v="Northwestern Hawaiian Islands"/>
    <x v="3"/>
    <s v="PHR-00792"/>
    <d v="2016-09-07T00:00:00"/>
    <s v="Forereef"/>
    <s v="Deep"/>
    <n v="27.851420999999998"/>
    <n v="-175.98995600000001"/>
    <s v="Pearl &amp; Hermes"/>
    <s v="Pearl &amp; Hermes"/>
    <n v="2016"/>
    <x v="1"/>
    <x v="0"/>
    <n v="23.9"/>
    <n v="0"/>
    <n v="11.5"/>
    <n v="5"/>
    <n v="35"/>
    <n v="0.97250000000000003"/>
    <n v="2"/>
    <n v="1"/>
  </r>
  <r>
    <n v="10147"/>
    <s v="nSPC"/>
    <x v="0"/>
    <x v="1"/>
    <s v="Northwestern Hawaiian Islands"/>
    <x v="3"/>
    <s v="PHR-00850"/>
    <d v="2016-09-07T00:00:00"/>
    <s v="Forereef"/>
    <s v="Mid"/>
    <n v="27.848666999999999"/>
    <n v="-175.96212700000001"/>
    <s v="Pearl &amp; Hermes"/>
    <s v="Pearl &amp; Hermes"/>
    <n v="2016"/>
    <x v="0"/>
    <x v="0"/>
    <n v="17.399999999999999"/>
    <n v="1"/>
    <n v="6"/>
    <n v="30"/>
    <n v="10"/>
    <n v="0.56625000000000003"/>
    <n v="2"/>
    <n v="1"/>
  </r>
  <r>
    <n v="10148"/>
    <s v="nSPC"/>
    <x v="0"/>
    <x v="1"/>
    <s v="Northwestern Hawaiian Islands"/>
    <x v="3"/>
    <s v="PHR-00817"/>
    <d v="2016-09-07T00:00:00"/>
    <s v="Forereef"/>
    <s v="Mid"/>
    <n v="27.871934"/>
    <n v="-175.949781"/>
    <s v="Pearl &amp; Hermes"/>
    <s v="Pearl &amp; Hermes"/>
    <n v="2016"/>
    <x v="0"/>
    <x v="0"/>
    <n v="8.4"/>
    <n v="0.5"/>
    <n v="15"/>
    <n v="35.5"/>
    <n v="6.5"/>
    <n v="0.58625000000000005"/>
    <n v="2"/>
    <n v="1"/>
  </r>
  <r>
    <n v="10149"/>
    <s v="nSPC"/>
    <x v="0"/>
    <x v="1"/>
    <s v="Northwestern Hawaiian Islands"/>
    <x v="3"/>
    <s v="PHR-00875"/>
    <d v="2016-09-07T00:00:00"/>
    <s v="Forereef"/>
    <s v="Shallow"/>
    <n v="27.896006"/>
    <n v="-175.93275499999999"/>
    <s v="Pearl &amp; Hermes"/>
    <s v="Pearl &amp; Hermes"/>
    <n v="2016"/>
    <x v="2"/>
    <x v="0"/>
    <n v="4.2"/>
    <n v="0"/>
    <n v="0"/>
    <n v="3.5"/>
    <n v="57.5"/>
    <n v="0.47499999999999998"/>
    <n v="2"/>
    <n v="1"/>
  </r>
  <r>
    <n v="10150"/>
    <s v="nSPC"/>
    <x v="0"/>
    <x v="1"/>
    <s v="Northwestern Hawaiian Islands"/>
    <x v="3"/>
    <s v="PHR-00790"/>
    <d v="2016-09-07T00:00:00"/>
    <s v="Forereef"/>
    <s v="Deep"/>
    <n v="27.876566"/>
    <n v="-175.97706299999999"/>
    <s v="Pearl &amp; Hermes"/>
    <s v="Pearl &amp; Hermes"/>
    <n v="2016"/>
    <x v="1"/>
    <x v="0"/>
    <n v="25.35"/>
    <n v="0.5"/>
    <n v="2.5"/>
    <n v="4.5"/>
    <n v="20"/>
    <n v="0.35875000000000001"/>
    <n v="2"/>
    <n v="1"/>
  </r>
  <r>
    <n v="10151"/>
    <s v="nSPC"/>
    <x v="0"/>
    <x v="1"/>
    <s v="Northwestern Hawaiian Islands"/>
    <x v="3"/>
    <s v="PHR-00848"/>
    <d v="2016-09-07T00:00:00"/>
    <s v="Forereef"/>
    <s v="Deep"/>
    <n v="27.857474"/>
    <n v="-175.97017199999999"/>
    <s v="Pearl &amp; Hermes"/>
    <s v="Pearl &amp; Hermes"/>
    <n v="2016"/>
    <x v="1"/>
    <x v="0"/>
    <n v="19.75"/>
    <n v="0"/>
    <n v="2.5"/>
    <n v="54"/>
    <n v="20"/>
    <n v="1.26875"/>
    <n v="2"/>
    <n v="1"/>
  </r>
  <r>
    <n v="10152"/>
    <s v="nSPC"/>
    <x v="0"/>
    <x v="1"/>
    <s v="Northwestern Hawaiian Islands"/>
    <x v="3"/>
    <s v="PHR-00818"/>
    <d v="2016-09-07T00:00:00"/>
    <s v="Forereef"/>
    <s v="Mid"/>
    <n v="27.888442000000001"/>
    <n v="-175.94330500000001"/>
    <s v="Pearl &amp; Hermes"/>
    <s v="Pearl &amp; Hermes"/>
    <n v="2016"/>
    <x v="0"/>
    <x v="0"/>
    <n v="9.3000000000000007"/>
    <n v="2.5"/>
    <n v="5"/>
    <n v="25"/>
    <n v="30"/>
    <n v="0.89124999999999999"/>
    <n v="2"/>
    <n v="1"/>
  </r>
  <r>
    <n v="10153"/>
    <s v="nSPC"/>
    <x v="0"/>
    <x v="1"/>
    <s v="Northwestern Hawaiian Islands"/>
    <x v="3"/>
    <s v="PHR-00814"/>
    <d v="2016-09-07T00:00:00"/>
    <s v="Forereef"/>
    <s v="Mid"/>
    <n v="27.903836999999999"/>
    <n v="-175.92039700000001"/>
    <s v="Pearl &amp; Hermes"/>
    <s v="Pearl &amp; Hermes"/>
    <n v="2016"/>
    <x v="0"/>
    <x v="0"/>
    <n v="15.7"/>
    <n v="8"/>
    <n v="6.5"/>
    <n v="9"/>
    <n v="10.5"/>
    <n v="0.34250000000000003"/>
    <n v="2"/>
    <n v="1"/>
  </r>
  <r>
    <n v="10154"/>
    <s v="nSPC"/>
    <x v="0"/>
    <x v="1"/>
    <s v="Northwestern Hawaiian Islands"/>
    <x v="3"/>
    <s v="PHR-00804"/>
    <d v="2016-09-07T00:00:00"/>
    <s v="Forereef"/>
    <s v="Mid"/>
    <n v="27.923921"/>
    <n v="-175.887033"/>
    <s v="Pearl &amp; Hermes"/>
    <s v="Pearl &amp; Hermes"/>
    <n v="2016"/>
    <x v="0"/>
    <x v="0"/>
    <n v="14.85"/>
    <n v="9.5"/>
    <n v="15"/>
    <n v="14.5"/>
    <n v="4.5"/>
    <n v="0.52749999999999997"/>
    <n v="2"/>
    <n v="1"/>
  </r>
  <r>
    <n v="10158"/>
    <s v="nSPC"/>
    <x v="0"/>
    <x v="1"/>
    <s v="Northwestern Hawaiian Islands"/>
    <x v="3"/>
    <s v="PHR-00803"/>
    <d v="2016-09-08T00:00:00"/>
    <s v="Forereef"/>
    <s v="Mid"/>
    <n v="27.753985"/>
    <n v="-175.944275"/>
    <s v="Pearl &amp; Hermes"/>
    <s v="Pearl &amp; Hermes"/>
    <n v="2016"/>
    <x v="0"/>
    <x v="0"/>
    <n v="14.85"/>
    <n v="0"/>
    <n v="7.5"/>
    <n v="82.5"/>
    <n v="0"/>
    <n v="0.129"/>
    <n v="2"/>
    <n v="1"/>
  </r>
  <r>
    <n v="10159"/>
    <s v="nSPC"/>
    <x v="0"/>
    <x v="1"/>
    <s v="Northwestern Hawaiian Islands"/>
    <x v="3"/>
    <s v="PHR-00841"/>
    <d v="2016-09-08T00:00:00"/>
    <s v="Forereef"/>
    <s v="Mid"/>
    <n v="27.760338999999998"/>
    <n v="-175.92652000000001"/>
    <s v="Pearl &amp; Hermes"/>
    <s v="Pearl &amp; Hermes"/>
    <n v="2016"/>
    <x v="0"/>
    <x v="0"/>
    <n v="12.25"/>
    <n v="0.5"/>
    <n v="5"/>
    <n v="60"/>
    <n v="0"/>
    <n v="0.16"/>
    <n v="2"/>
    <n v="1"/>
  </r>
  <r>
    <n v="10160"/>
    <s v="nSPC"/>
    <x v="0"/>
    <x v="1"/>
    <s v="Northwestern Hawaiian Islands"/>
    <x v="3"/>
    <s v="PHR-00880"/>
    <d v="2016-09-08T00:00:00"/>
    <s v="Forereef"/>
    <s v="Shallow"/>
    <n v="27.790863000000002"/>
    <n v="-175.86968899999999"/>
    <s v="Pearl &amp; Hermes"/>
    <s v="Pearl &amp; Hermes"/>
    <n v="2016"/>
    <x v="2"/>
    <x v="0"/>
    <n v="2.95"/>
    <n v="2.5"/>
    <n v="3"/>
    <n v="43"/>
    <n v="7.5"/>
    <n v="0.33250000000000002"/>
    <n v="2"/>
    <n v="1"/>
  </r>
  <r>
    <n v="10162"/>
    <s v="nSPC"/>
    <x v="0"/>
    <x v="1"/>
    <s v="Northwestern Hawaiian Islands"/>
    <x v="3"/>
    <s v="PHR-00868"/>
    <d v="2016-09-08T00:00:00"/>
    <s v="Forereef"/>
    <s v="Shallow"/>
    <n v="27.755628000000002"/>
    <n v="-175.94168400000001"/>
    <s v="Pearl &amp; Hermes"/>
    <s v="Pearl &amp; Hermes"/>
    <n v="2016"/>
    <x v="2"/>
    <x v="0"/>
    <n v="5.55"/>
    <n v="0.5"/>
    <n v="5"/>
    <n v="9"/>
    <n v="14.5"/>
    <n v="0.69499999999999995"/>
    <n v="2"/>
    <n v="1"/>
  </r>
  <r>
    <n v="10163"/>
    <s v="nSPC"/>
    <x v="0"/>
    <x v="1"/>
    <s v="Northwestern Hawaiian Islands"/>
    <x v="3"/>
    <s v="PHR-00849"/>
    <d v="2016-09-08T00:00:00"/>
    <s v="Forereef"/>
    <s v="Mid"/>
    <n v="27.778811000000001"/>
    <n v="-175.88855899999999"/>
    <s v="Pearl &amp; Hermes"/>
    <s v="Pearl &amp; Hermes"/>
    <n v="2016"/>
    <x v="0"/>
    <x v="0"/>
    <n v="11.25"/>
    <n v="1"/>
    <n v="4"/>
    <n v="21"/>
    <n v="9.5"/>
    <n v="0.25750000000000001"/>
    <n v="2"/>
    <n v="1"/>
  </r>
  <r>
    <n v="10164"/>
    <s v="nSPC"/>
    <x v="0"/>
    <x v="1"/>
    <s v="Northwestern Hawaiian Islands"/>
    <x v="3"/>
    <s v="PHR-00843"/>
    <d v="2016-09-08T00:00:00"/>
    <s v="Forereef"/>
    <s v="Mid"/>
    <n v="27.790492"/>
    <n v="-175.86344800000001"/>
    <s v="Pearl &amp; Hermes"/>
    <s v="Pearl &amp; Hermes"/>
    <n v="2016"/>
    <x v="0"/>
    <x v="0"/>
    <n v="15.55"/>
    <n v="0.5"/>
    <n v="6"/>
    <n v="85.5"/>
    <n v="0"/>
    <n v="0.10125000000000001"/>
    <n v="2"/>
    <n v="1"/>
  </r>
  <r>
    <n v="10169"/>
    <s v="nSPC"/>
    <x v="0"/>
    <x v="1"/>
    <s v="Northwestern Hawaiian Islands"/>
    <x v="3"/>
    <s v="PHR-00781"/>
    <d v="2016-09-09T00:00:00"/>
    <s v="Forereef"/>
    <s v="Deep"/>
    <n v="27.785364000000001"/>
    <n v="-175.77483699999999"/>
    <s v="Pearl &amp; Hermes"/>
    <s v="Pearl &amp; Hermes"/>
    <n v="2016"/>
    <x v="1"/>
    <x v="0"/>
    <n v="21.35"/>
    <n v="0"/>
    <n v="12.5"/>
    <n v="72.5"/>
    <n v="0"/>
    <n v="0.1"/>
    <n v="2"/>
    <n v="1"/>
  </r>
  <r>
    <n v="10170"/>
    <s v="nSPC"/>
    <x v="0"/>
    <x v="1"/>
    <s v="Northwestern Hawaiian Islands"/>
    <x v="3"/>
    <s v="PHR-00795"/>
    <d v="2016-09-09T00:00:00"/>
    <s v="Forereef"/>
    <s v="Mid"/>
    <n v="27.784649999999999"/>
    <n v="-175.780338"/>
    <s v="Pearl &amp; Hermes"/>
    <s v="Pearl &amp; Hermes"/>
    <n v="2016"/>
    <x v="0"/>
    <x v="0"/>
    <n v="16.75"/>
    <n v="0"/>
    <n v="17.5"/>
    <n v="72.5"/>
    <n v="0"/>
    <n v="0.10125000000000001"/>
    <n v="2"/>
    <n v="1"/>
  </r>
  <r>
    <n v="10171"/>
    <s v="nSPC"/>
    <x v="0"/>
    <x v="1"/>
    <s v="Northwestern Hawaiian Islands"/>
    <x v="3"/>
    <s v="PHR-00786"/>
    <d v="2016-09-09T00:00:00"/>
    <s v="Forereef"/>
    <s v="Deep"/>
    <n v="27.798207999999999"/>
    <n v="-175.754445"/>
    <s v="Pearl &amp; Hermes"/>
    <s v="Pearl &amp; Hermes"/>
    <n v="2016"/>
    <x v="1"/>
    <x v="0"/>
    <n v="20.350000000000001"/>
    <n v="0"/>
    <n v="10"/>
    <n v="80"/>
    <n v="0"/>
    <n v="0.13125000000000001"/>
    <n v="2"/>
    <n v="1"/>
  </r>
  <r>
    <n v="10172"/>
    <s v="nSPC"/>
    <x v="0"/>
    <x v="1"/>
    <s v="Northwestern Hawaiian Islands"/>
    <x v="3"/>
    <s v="PHR-00801"/>
    <d v="2016-09-09T00:00:00"/>
    <s v="Forereef"/>
    <s v="Mid"/>
    <n v="27.817678999999998"/>
    <n v="-175.754041"/>
    <s v="Pearl &amp; Hermes"/>
    <s v="Pearl &amp; Hermes"/>
    <n v="2016"/>
    <x v="0"/>
    <x v="0"/>
    <n v="12.85"/>
    <n v="1"/>
    <n v="17.5"/>
    <n v="39.5"/>
    <n v="2"/>
    <n v="0.53"/>
    <n v="2"/>
    <n v="1"/>
  </r>
  <r>
    <n v="10173"/>
    <s v="nSPC"/>
    <x v="0"/>
    <x v="1"/>
    <s v="Northwestern Hawaiian Islands"/>
    <x v="3"/>
    <s v="PHR-00876"/>
    <d v="2016-09-09T00:00:00"/>
    <s v="Forereef"/>
    <s v="Mid"/>
    <n v="27.831889"/>
    <n v="-175.75062199999999"/>
    <s v="Pearl &amp; Hermes"/>
    <s v="Pearl &amp; Hermes"/>
    <n v="2016"/>
    <x v="0"/>
    <x v="0"/>
    <n v="8.4"/>
    <n v="4.5"/>
    <n v="0"/>
    <n v="32.5"/>
    <n v="15"/>
    <n v="0.35375000000000001"/>
    <n v="2"/>
    <n v="1"/>
  </r>
  <r>
    <n v="10174"/>
    <s v="nSPC"/>
    <x v="0"/>
    <x v="1"/>
    <s v="Northwestern Hawaiian Islands"/>
    <x v="3"/>
    <s v="PHR-00838"/>
    <d v="2016-09-09T00:00:00"/>
    <s v="Forereef"/>
    <s v="Mid"/>
    <n v="27.782897999999999"/>
    <n v="-175.81435200000001"/>
    <s v="Pearl &amp; Hermes"/>
    <s v="Pearl &amp; Hermes"/>
    <n v="2016"/>
    <x v="0"/>
    <x v="0"/>
    <n v="14.25"/>
    <n v="0"/>
    <n v="3"/>
    <n v="65"/>
    <n v="0.5"/>
    <n v="0.1225"/>
    <n v="2"/>
    <n v="1"/>
  </r>
  <r>
    <n v="10175"/>
    <s v="nSPC"/>
    <x v="0"/>
    <x v="1"/>
    <s v="Northwestern Hawaiian Islands"/>
    <x v="3"/>
    <s v="PHR-00831"/>
    <d v="2016-09-09T00:00:00"/>
    <s v="Forereef"/>
    <s v="Mid"/>
    <n v="27.781417000000001"/>
    <n v="-175.80128500000001"/>
    <s v="Pearl &amp; Hermes"/>
    <s v="Pearl &amp; Hermes"/>
    <n v="2016"/>
    <x v="0"/>
    <x v="0"/>
    <n v="8.35"/>
    <n v="0"/>
    <n v="1.5"/>
    <n v="25"/>
    <n v="4.5"/>
    <n v="0.2"/>
    <n v="2"/>
    <n v="1"/>
  </r>
  <r>
    <n v="10176"/>
    <s v="nSPC"/>
    <x v="0"/>
    <x v="1"/>
    <s v="Northwestern Hawaiian Islands"/>
    <x v="3"/>
    <s v="PHR-00878"/>
    <d v="2016-09-09T00:00:00"/>
    <s v="Forereef"/>
    <s v="Shallow"/>
    <n v="27.784217999999999"/>
    <n v="-175.79512700000001"/>
    <s v="Pearl &amp; Hermes"/>
    <s v="Pearl &amp; Hermes"/>
    <n v="2016"/>
    <x v="2"/>
    <x v="0"/>
    <n v="4.9000000000000004"/>
    <n v="0.5"/>
    <n v="2.5"/>
    <n v="9"/>
    <n v="6"/>
    <n v="0.53"/>
    <n v="2"/>
    <n v="1"/>
  </r>
  <r>
    <n v="10177"/>
    <s v="nSPC"/>
    <x v="0"/>
    <x v="1"/>
    <s v="Northwestern Hawaiian Islands"/>
    <x v="3"/>
    <s v="PHR-00809"/>
    <d v="2016-09-09T00:00:00"/>
    <s v="Forereef"/>
    <s v="Mid"/>
    <n v="27.798660000000002"/>
    <n v="-175.76491899999999"/>
    <s v="Pearl &amp; Hermes"/>
    <s v="Pearl &amp; Hermes"/>
    <n v="2016"/>
    <x v="0"/>
    <x v="0"/>
    <n v="13.8"/>
    <n v="0.5"/>
    <n v="4"/>
    <n v="7.5"/>
    <n v="3.5"/>
    <n v="0.58274999999999999"/>
    <n v="2"/>
    <n v="1"/>
  </r>
  <r>
    <n v="10178"/>
    <s v="nSPC"/>
    <x v="0"/>
    <x v="1"/>
    <s v="Northwestern Hawaiian Islands"/>
    <x v="3"/>
    <s v="PHR-00873"/>
    <d v="2016-09-09T00:00:00"/>
    <s v="Forereef"/>
    <s v="Shallow"/>
    <n v="27.799772999999998"/>
    <n v="-175.772155"/>
    <s v="Pearl &amp; Hermes"/>
    <s v="Pearl &amp; Hermes"/>
    <n v="2016"/>
    <x v="2"/>
    <x v="0"/>
    <n v="3.8"/>
    <n v="0.5"/>
    <n v="3.5"/>
    <n v="28.5"/>
    <n v="14"/>
    <n v="0.81"/>
    <n v="2"/>
    <n v="1"/>
  </r>
  <r>
    <n v="10186"/>
    <s v="nSPC"/>
    <x v="0"/>
    <x v="1"/>
    <s v="Northwestern Hawaiian Islands"/>
    <x v="3"/>
    <s v="PHR-00774"/>
    <d v="2016-09-10T00:00:00"/>
    <s v="Forereef"/>
    <s v="Deep"/>
    <n v="27.877105"/>
    <n v="-175.727172"/>
    <s v="Pearl &amp; Hermes"/>
    <s v="Pearl &amp; Hermes"/>
    <n v="2016"/>
    <x v="1"/>
    <x v="0"/>
    <n v="23.3"/>
    <n v="0"/>
    <n v="30"/>
    <n v="50"/>
    <n v="2.5"/>
    <n v="0.1"/>
    <n v="2"/>
    <n v="1"/>
  </r>
  <r>
    <n v="10189"/>
    <s v="nSPC"/>
    <x v="0"/>
    <x v="1"/>
    <s v="Northwestern Hawaiian Islands"/>
    <x v="3"/>
    <s v="PHR-00822"/>
    <d v="2016-09-10T00:00:00"/>
    <s v="Forereef"/>
    <s v="Mid"/>
    <n v="27.893930000000001"/>
    <n v="-175.724568"/>
    <s v="Pearl &amp; Hermes"/>
    <s v="Pearl &amp; Hermes"/>
    <n v="2016"/>
    <x v="0"/>
    <x v="0"/>
    <n v="12.8"/>
    <n v="9.5"/>
    <n v="2"/>
    <n v="32.5"/>
    <n v="4"/>
    <n v="0.66"/>
    <n v="2"/>
    <n v="1"/>
  </r>
  <r>
    <n v="10190"/>
    <s v="nSPC"/>
    <x v="0"/>
    <x v="1"/>
    <s v="Northwestern Hawaiian Islands"/>
    <x v="3"/>
    <s v="PHR-00852"/>
    <d v="2016-09-10T00:00:00"/>
    <s v="Forereef"/>
    <s v="Mid"/>
    <n v="27.913460000000001"/>
    <n v="-175.72389100000001"/>
    <s v="Pearl &amp; Hermes"/>
    <s v="Pearl &amp; Hermes"/>
    <n v="2016"/>
    <x v="0"/>
    <x v="0"/>
    <n v="14.35"/>
    <n v="20"/>
    <n v="10"/>
    <n v="20"/>
    <n v="12.5"/>
    <n v="0.97"/>
    <n v="2"/>
    <n v="1"/>
  </r>
  <r>
    <n v="10191"/>
    <s v="nSPC"/>
    <x v="0"/>
    <x v="1"/>
    <s v="Northwestern Hawaiian Islands"/>
    <x v="3"/>
    <s v="PHR-00872"/>
    <d v="2016-09-10T00:00:00"/>
    <s v="Forereef"/>
    <s v="Shallow"/>
    <n v="27.844694"/>
    <n v="-175.74541199999999"/>
    <s v="Pearl &amp; Hermes"/>
    <s v="Pearl &amp; Hermes"/>
    <n v="2016"/>
    <x v="2"/>
    <x v="0"/>
    <n v="4.5"/>
    <n v="10"/>
    <n v="0"/>
    <n v="45"/>
    <n v="5"/>
    <n v="0.59750000000000003"/>
    <n v="2"/>
    <n v="1"/>
  </r>
  <r>
    <n v="10192"/>
    <s v="nSPC"/>
    <x v="0"/>
    <x v="1"/>
    <s v="Northwestern Hawaiian Islands"/>
    <x v="3"/>
    <s v="PHR-00836"/>
    <d v="2016-09-10T00:00:00"/>
    <s v="Forereef"/>
    <s v="Mid"/>
    <n v="27.855163999999998"/>
    <n v="-175.740858"/>
    <s v="Pearl &amp; Hermes"/>
    <s v="Pearl &amp; Hermes"/>
    <n v="2016"/>
    <x v="0"/>
    <x v="0"/>
    <n v="8.6999999999999993"/>
    <n v="3"/>
    <n v="12.5"/>
    <n v="14"/>
    <n v="11"/>
    <n v="0.73499999999999999"/>
    <n v="2"/>
    <n v="1"/>
  </r>
  <r>
    <n v="10193"/>
    <s v="nSPC"/>
    <x v="0"/>
    <x v="1"/>
    <s v="Northwestern Hawaiian Islands"/>
    <x v="3"/>
    <s v="PHR-00877"/>
    <d v="2016-09-10T00:00:00"/>
    <s v="Forereef"/>
    <s v="Mid"/>
    <n v="27.868397000000002"/>
    <n v="-175.73458299999999"/>
    <s v="Pearl &amp; Hermes"/>
    <s v="Pearl &amp; Hermes"/>
    <n v="2016"/>
    <x v="0"/>
    <x v="0"/>
    <n v="7.9"/>
    <n v="9.5"/>
    <n v="3.5"/>
    <n v="10"/>
    <n v="7.5"/>
    <n v="0.82874999999999999"/>
    <n v="2"/>
    <n v="1"/>
  </r>
  <r>
    <n v="10194"/>
    <s v="nSPC"/>
    <x v="0"/>
    <x v="1"/>
    <s v="Northwestern Hawaiian Islands"/>
    <x v="3"/>
    <s v="PHR-00869"/>
    <d v="2016-09-10T00:00:00"/>
    <s v="Forereef"/>
    <s v="Mid"/>
    <n v="27.883704000000002"/>
    <n v="-175.730107"/>
    <s v="Pearl &amp; Hermes"/>
    <s v="Pearl &amp; Hermes"/>
    <n v="2016"/>
    <x v="0"/>
    <x v="0"/>
    <n v="9.4"/>
    <n v="14.5"/>
    <n v="8.5"/>
    <n v="19"/>
    <n v="7.5"/>
    <n v="0.65500000000000003"/>
    <n v="2"/>
    <n v="1"/>
  </r>
  <r>
    <n v="10195"/>
    <s v="nSPC"/>
    <x v="0"/>
    <x v="1"/>
    <s v="Northwestern Hawaiian Islands"/>
    <x v="3"/>
    <s v="PHR-00807"/>
    <d v="2016-09-10T00:00:00"/>
    <s v="Forereef"/>
    <s v="Mid"/>
    <n v="27.9191"/>
    <n v="-175.72288599999999"/>
    <s v="Pearl &amp; Hermes"/>
    <s v="Pearl &amp; Hermes"/>
    <n v="2016"/>
    <x v="0"/>
    <x v="0"/>
    <n v="12.75"/>
    <n v="6.5"/>
    <n v="9.5"/>
    <n v="57.5"/>
    <n v="6.5"/>
    <n v="1.4350000000000001"/>
    <n v="2"/>
    <n v="1"/>
  </r>
  <r>
    <n v="10196"/>
    <s v="nSPC"/>
    <x v="0"/>
    <x v="1"/>
    <s v="Northwestern Hawaiian Islands"/>
    <x v="3"/>
    <s v="PHR-00806"/>
    <d v="2016-09-10T00:00:00"/>
    <s v="Forereef"/>
    <s v="Mid"/>
    <n v="27.933769999999999"/>
    <n v="-175.72330199999999"/>
    <s v="Pearl &amp; Hermes"/>
    <s v="Pearl &amp; Hermes"/>
    <n v="2016"/>
    <x v="0"/>
    <x v="0"/>
    <n v="12.25"/>
    <n v="12"/>
    <n v="10"/>
    <n v="19"/>
    <n v="7"/>
    <n v="0.495"/>
    <n v="2"/>
    <n v="1"/>
  </r>
  <r>
    <n v="10197"/>
    <s v="nSPC"/>
    <x v="0"/>
    <x v="1"/>
    <s v="Northwestern Hawaiian Islands"/>
    <x v="3"/>
    <s v="PHR-00867"/>
    <d v="2016-09-10T00:00:00"/>
    <s v="Forereef"/>
    <s v="Shallow"/>
    <n v="27.90962"/>
    <n v="-175.72498300000001"/>
    <s v="Pearl &amp; Hermes"/>
    <s v="Pearl &amp; Hermes"/>
    <n v="2016"/>
    <x v="2"/>
    <x v="0"/>
    <n v="4.45"/>
    <n v="4.5"/>
    <n v="0.5"/>
    <n v="11"/>
    <n v="39"/>
    <n v="1.31"/>
    <n v="2"/>
    <n v="1"/>
  </r>
  <r>
    <n v="10202"/>
    <s v="nSPC"/>
    <x v="0"/>
    <x v="1"/>
    <s v="Northwestern Hawaiian Islands"/>
    <x v="3"/>
    <s v="PHR-00780"/>
    <d v="2016-09-11T00:00:00"/>
    <s v="Forereef"/>
    <s v="Deep"/>
    <n v="27.794243000000002"/>
    <n v="-176.00721999999999"/>
    <s v="Pearl &amp; Hermes"/>
    <s v="Pearl &amp; Hermes"/>
    <n v="2016"/>
    <x v="1"/>
    <x v="0"/>
    <n v="23.85"/>
    <n v="2"/>
    <n v="43.5"/>
    <n v="14.5"/>
    <n v="6.5"/>
    <n v="0.5"/>
    <n v="2"/>
    <n v="1"/>
  </r>
  <r>
    <n v="10203"/>
    <s v="nSPC"/>
    <x v="0"/>
    <x v="1"/>
    <s v="Northwestern Hawaiian Islands"/>
    <x v="3"/>
    <s v="PHR-00791"/>
    <d v="2016-09-11T00:00:00"/>
    <s v="Forereef"/>
    <s v="Deep"/>
    <n v="27.829706999999999"/>
    <n v="-176.016234"/>
    <s v="Pearl &amp; Hermes"/>
    <s v="Pearl &amp; Hermes"/>
    <n v="2016"/>
    <x v="1"/>
    <x v="0"/>
    <n v="25.4"/>
    <n v="5.5"/>
    <n v="9"/>
    <n v="20.5"/>
    <n v="12.5"/>
    <n v="0.53"/>
    <n v="2"/>
    <n v="1"/>
  </r>
  <r>
    <n v="10204"/>
    <s v="nSPC"/>
    <x v="0"/>
    <x v="1"/>
    <s v="Northwestern Hawaiian Islands"/>
    <x v="3"/>
    <s v="PHR-00837"/>
    <d v="2016-09-11T00:00:00"/>
    <s v="Forereef"/>
    <s v="Mid"/>
    <n v="27.804169999999999"/>
    <n v="-175.99738500000001"/>
    <s v="Pearl &amp; Hermes"/>
    <s v="Pearl &amp; Hermes"/>
    <n v="2016"/>
    <x v="0"/>
    <x v="0"/>
    <n v="12.85"/>
    <n v="4"/>
    <n v="11"/>
    <n v="23.5"/>
    <n v="38"/>
    <n v="0.70574999999999999"/>
    <n v="2"/>
    <n v="1"/>
  </r>
  <r>
    <n v="10206"/>
    <s v="nSPC"/>
    <x v="0"/>
    <x v="1"/>
    <s v="Northwestern Hawaiian Islands"/>
    <x v="3"/>
    <s v="PHR-00819"/>
    <d v="2016-09-11T00:00:00"/>
    <s v="Forereef"/>
    <s v="Mid"/>
    <n v="27.77364"/>
    <n v="-175.985669"/>
    <s v="Pearl &amp; Hermes"/>
    <s v="Pearl &amp; Hermes"/>
    <n v="2016"/>
    <x v="0"/>
    <x v="0"/>
    <n v="14.05"/>
    <n v="5"/>
    <n v="5"/>
    <n v="17.5"/>
    <n v="11"/>
    <n v="0.3075"/>
    <n v="2"/>
    <n v="1"/>
  </r>
  <r>
    <n v="10207"/>
    <s v="nSPC"/>
    <x v="0"/>
    <x v="1"/>
    <s v="Northwestern Hawaiian Islands"/>
    <x v="3"/>
    <s v="PHR-00775"/>
    <d v="2016-09-11T00:00:00"/>
    <s v="Forereef"/>
    <s v="Deep"/>
    <n v="27.828327000000002"/>
    <n v="-175.998209"/>
    <s v="Pearl &amp; Hermes"/>
    <s v="Pearl &amp; Hermes"/>
    <n v="2016"/>
    <x v="1"/>
    <x v="0"/>
    <n v="19.25"/>
    <n v="1.5"/>
    <n v="16"/>
    <n v="6"/>
    <n v="13.5"/>
    <n v="0.45250000000000001"/>
    <n v="2"/>
    <n v="1"/>
  </r>
  <r>
    <n v="10209"/>
    <s v="nSPC"/>
    <x v="0"/>
    <x v="1"/>
    <s v="Northwestern Hawaiian Islands"/>
    <x v="3"/>
    <s v="PHR-00821"/>
    <d v="2016-09-11T00:00:00"/>
    <s v="Forereef"/>
    <s v="Mid"/>
    <n v="27.845155999999999"/>
    <n v="-175.98437999999999"/>
    <s v="Pearl &amp; Hermes"/>
    <s v="Pearl &amp; Hermes"/>
    <n v="2016"/>
    <x v="0"/>
    <x v="0"/>
    <n v="9.4"/>
    <n v="0"/>
    <n v="0"/>
    <n v="9.5"/>
    <n v="30"/>
    <n v="0.71499999999999997"/>
    <n v="2"/>
    <n v="1"/>
  </r>
  <r>
    <n v="10210"/>
    <s v="nSPC"/>
    <x v="0"/>
    <x v="1"/>
    <s v="Northwestern Hawaiian Islands"/>
    <x v="3"/>
    <s v="PHR-00851"/>
    <d v="2016-09-11T00:00:00"/>
    <s v="Forereef"/>
    <s v="Mid"/>
    <n v="27.837944"/>
    <n v="-175.998357"/>
    <s v="Pearl &amp; Hermes"/>
    <s v="Pearl &amp; Hermes"/>
    <n v="2016"/>
    <x v="0"/>
    <x v="0"/>
    <n v="15.95"/>
    <n v="0.5"/>
    <n v="0"/>
    <n v="10"/>
    <n v="20.5"/>
    <n v="0.54249999999999998"/>
    <n v="2"/>
    <n v="1"/>
  </r>
  <r>
    <n v="10220"/>
    <s v="nSPC"/>
    <x v="0"/>
    <x v="1"/>
    <s v="Northwestern Hawaiian Islands"/>
    <x v="4"/>
    <s v="KUR-00583"/>
    <d v="2016-09-12T00:00:00"/>
    <s v="Forereef"/>
    <s v="Deep"/>
    <n v="28.385870000000001"/>
    <n v="-178.36168499999999"/>
    <s v="Kure"/>
    <s v="Kure"/>
    <n v="2016"/>
    <x v="1"/>
    <x v="0"/>
    <n v="24.95"/>
    <n v="1"/>
    <n v="20"/>
    <n v="50"/>
    <n v="5.5"/>
    <n v="0.38750000000000001"/>
    <n v="2"/>
    <n v="1"/>
  </r>
  <r>
    <n v="10221"/>
    <s v="nSPC"/>
    <x v="0"/>
    <x v="1"/>
    <s v="Northwestern Hawaiian Islands"/>
    <x v="4"/>
    <s v="KUR-00578"/>
    <d v="2016-09-12T00:00:00"/>
    <s v="Forereef"/>
    <s v="Deep"/>
    <n v="28.383603999999998"/>
    <n v="-178.34647799999999"/>
    <s v="Kure"/>
    <s v="Kure"/>
    <n v="2016"/>
    <x v="1"/>
    <x v="0"/>
    <n v="19.45"/>
    <n v="11"/>
    <n v="0.5"/>
    <n v="26"/>
    <n v="9"/>
    <n v="0.51075000000000004"/>
    <n v="2"/>
    <n v="1"/>
  </r>
  <r>
    <n v="10222"/>
    <s v="nSPC"/>
    <x v="0"/>
    <x v="1"/>
    <s v="Northwestern Hawaiian Islands"/>
    <x v="4"/>
    <s v="KUR-00589"/>
    <d v="2016-09-12T00:00:00"/>
    <s v="Forereef"/>
    <s v="Deep"/>
    <n v="28.38081"/>
    <n v="-178.32736"/>
    <s v="Kure"/>
    <s v="Kure"/>
    <n v="2016"/>
    <x v="1"/>
    <x v="0"/>
    <n v="21.1"/>
    <n v="2"/>
    <n v="3.5"/>
    <n v="55"/>
    <n v="6.5"/>
    <n v="0.71625000000000005"/>
    <n v="2"/>
    <n v="1"/>
  </r>
  <r>
    <n v="10223"/>
    <s v="nSPC"/>
    <x v="0"/>
    <x v="1"/>
    <s v="Northwestern Hawaiian Islands"/>
    <x v="4"/>
    <s v="KUR-00592"/>
    <d v="2016-09-12T00:00:00"/>
    <s v="Forereef"/>
    <s v="Deep"/>
    <n v="28.378671000000001"/>
    <n v="-178.30619899999999"/>
    <s v="Kure"/>
    <s v="Kure"/>
    <n v="2016"/>
    <x v="1"/>
    <x v="0"/>
    <n v="21.1"/>
    <n v="0.5"/>
    <n v="1.5"/>
    <n v="17.5"/>
    <n v="3.5"/>
    <n v="0.16375000000000001"/>
    <n v="2"/>
    <n v="1"/>
  </r>
  <r>
    <n v="10224"/>
    <s v="nSPC"/>
    <x v="0"/>
    <x v="1"/>
    <s v="Northwestern Hawaiian Islands"/>
    <x v="4"/>
    <s v="KUR-00623"/>
    <d v="2016-09-12T00:00:00"/>
    <s v="Forereef"/>
    <s v="Mid"/>
    <n v="28.388874000000001"/>
    <n v="-178.28634700000001"/>
    <s v="Kure"/>
    <s v="Kure"/>
    <n v="2016"/>
    <x v="0"/>
    <x v="0"/>
    <n v="11.85"/>
    <n v="5"/>
    <n v="6"/>
    <n v="42"/>
    <n v="3.5"/>
    <n v="0.55125000000000002"/>
    <n v="2"/>
    <n v="1"/>
  </r>
  <r>
    <n v="10225"/>
    <s v="nSPC"/>
    <x v="0"/>
    <x v="1"/>
    <s v="Northwestern Hawaiian Islands"/>
    <x v="4"/>
    <s v="KUR-00642"/>
    <d v="2016-09-12T00:00:00"/>
    <s v="Forereef"/>
    <s v="Mid"/>
    <n v="28.38392"/>
    <n v="-178.29254599999999"/>
    <s v="Kure"/>
    <s v="Kure"/>
    <n v="2016"/>
    <x v="0"/>
    <x v="0"/>
    <n v="17.8"/>
    <n v="4"/>
    <n v="5"/>
    <n v="27.5"/>
    <n v="3.5"/>
    <n v="0.24"/>
    <n v="2"/>
    <n v="1"/>
  </r>
  <r>
    <n v="10226"/>
    <s v="nSPC"/>
    <x v="0"/>
    <x v="1"/>
    <s v="Northwestern Hawaiian Islands"/>
    <x v="4"/>
    <s v="KUR-00588"/>
    <d v="2016-09-12T00:00:00"/>
    <s v="Forereef"/>
    <s v="Deep"/>
    <n v="28.389952000000001"/>
    <n v="-178.36937499999999"/>
    <s v="Kure"/>
    <s v="Kure"/>
    <n v="2016"/>
    <x v="1"/>
    <x v="0"/>
    <n v="23.65"/>
    <n v="2"/>
    <n v="15"/>
    <n v="40"/>
    <n v="2.5"/>
    <n v="0.32250000000000001"/>
    <n v="2"/>
    <n v="1"/>
  </r>
  <r>
    <n v="10227"/>
    <s v="nSPC"/>
    <x v="0"/>
    <x v="1"/>
    <s v="Northwestern Hawaiian Islands"/>
    <x v="4"/>
    <s v="KUR-00622"/>
    <d v="2016-09-12T00:00:00"/>
    <s v="Forereef"/>
    <s v="Mid"/>
    <n v="28.393962999999999"/>
    <n v="-178.36863700000001"/>
    <s v="Kure"/>
    <s v="Kure"/>
    <n v="2016"/>
    <x v="0"/>
    <x v="0"/>
    <n v="15.4"/>
    <n v="2.5"/>
    <n v="3"/>
    <n v="5"/>
    <n v="17.5"/>
    <n v="0.28749999999999998"/>
    <n v="2"/>
    <n v="1"/>
  </r>
  <r>
    <n v="10228"/>
    <s v="nSPC"/>
    <x v="0"/>
    <x v="1"/>
    <s v="Northwestern Hawaiian Islands"/>
    <x v="4"/>
    <s v="KUR-00626"/>
    <d v="2016-09-12T00:00:00"/>
    <s v="Forereef"/>
    <s v="Mid"/>
    <n v="28.390011000000001"/>
    <n v="-178.35794999999999"/>
    <s v="Kure"/>
    <s v="Kure"/>
    <n v="2016"/>
    <x v="0"/>
    <x v="0"/>
    <n v="7.45"/>
    <n v="3.5"/>
    <n v="5"/>
    <n v="17.5"/>
    <n v="17.5"/>
    <n v="0.52625"/>
    <n v="2"/>
    <n v="1"/>
  </r>
  <r>
    <n v="10229"/>
    <s v="nSPC"/>
    <x v="0"/>
    <x v="1"/>
    <s v="Northwestern Hawaiian Islands"/>
    <x v="4"/>
    <s v="KUR-00637"/>
    <d v="2016-09-12T00:00:00"/>
    <s v="Forereef"/>
    <s v="Mid"/>
    <n v="28.381736"/>
    <n v="-178.32765900000001"/>
    <s v="Kure"/>
    <s v="Kure"/>
    <n v="2016"/>
    <x v="0"/>
    <x v="0"/>
    <n v="14.2"/>
    <n v="22"/>
    <n v="11.5"/>
    <n v="10"/>
    <n v="15.5"/>
    <n v="0.76249999999999996"/>
    <n v="2"/>
    <n v="1"/>
  </r>
  <r>
    <n v="10230"/>
    <s v="nSPC"/>
    <x v="0"/>
    <x v="1"/>
    <s v="Northwestern Hawaiian Islands"/>
    <x v="4"/>
    <s v="KUR-00611"/>
    <d v="2016-09-12T00:00:00"/>
    <s v="Forereef"/>
    <s v="Shallow"/>
    <n v="28.385733999999999"/>
    <n v="-178.33324300000001"/>
    <s v="Kure"/>
    <s v="Kure"/>
    <n v="2016"/>
    <x v="2"/>
    <x v="0"/>
    <n v="4.5999999999999996"/>
    <n v="3"/>
    <n v="7.5"/>
    <n v="25"/>
    <n v="17.5"/>
    <n v="0.70499999999999996"/>
    <n v="2"/>
    <n v="1"/>
  </r>
  <r>
    <n v="10231"/>
    <s v="nSPC"/>
    <x v="0"/>
    <x v="1"/>
    <s v="Northwestern Hawaiian Islands"/>
    <x v="4"/>
    <s v="KUR-00598"/>
    <d v="2016-09-12T00:00:00"/>
    <s v="Forereef"/>
    <s v="Shallow"/>
    <n v="28.385930999999999"/>
    <n v="-178.31576200000001"/>
    <s v="Kure"/>
    <s v="Kure"/>
    <n v="2016"/>
    <x v="2"/>
    <x v="0"/>
    <n v="3.85"/>
    <n v="2"/>
    <n v="7"/>
    <n v="8.5"/>
    <n v="32.5"/>
    <n v="1.03125"/>
    <n v="2"/>
    <n v="1"/>
  </r>
  <r>
    <n v="10236"/>
    <s v="nSPC"/>
    <x v="0"/>
    <x v="1"/>
    <s v="Northwestern Hawaiian Islands"/>
    <x v="4"/>
    <s v="KUR-00586"/>
    <d v="2016-09-13T00:00:00"/>
    <s v="Forereef"/>
    <s v="Deep"/>
    <n v="28.41337888"/>
    <n v="-178.38433008000001"/>
    <s v="Kure"/>
    <s v="Kure"/>
    <n v="2016"/>
    <x v="1"/>
    <x v="0"/>
    <n v="24.95"/>
    <n v="3.5"/>
    <n v="6"/>
    <n v="59"/>
    <n v="5.5"/>
    <n v="0.34125"/>
    <n v="2"/>
    <n v="1"/>
  </r>
  <r>
    <n v="10237"/>
    <s v="nSPC"/>
    <x v="0"/>
    <x v="1"/>
    <s v="Northwestern Hawaiian Islands"/>
    <x v="4"/>
    <s v="KUR-00643"/>
    <d v="2016-09-13T00:00:00"/>
    <s v="Forereef"/>
    <s v="Mid"/>
    <n v="28.437638870000001"/>
    <n v="-178.36955136"/>
    <s v="Kure"/>
    <s v="Kure"/>
    <n v="2016"/>
    <x v="0"/>
    <x v="0"/>
    <n v="13.2"/>
    <n v="14"/>
    <n v="2.5"/>
    <n v="21"/>
    <n v="15.5"/>
    <n v="0.3775"/>
    <n v="2"/>
    <n v="1"/>
  </r>
  <r>
    <n v="10238"/>
    <s v="nSPC"/>
    <x v="0"/>
    <x v="1"/>
    <s v="Northwestern Hawaiian Islands"/>
    <x v="4"/>
    <s v="KUR-00629"/>
    <d v="2016-09-13T00:00:00"/>
    <s v="Forereef"/>
    <s v="Mid"/>
    <n v="28.446880759999999"/>
    <n v="-178.36083661000001"/>
    <s v="Kure"/>
    <s v="Kure"/>
    <n v="2016"/>
    <x v="0"/>
    <x v="0"/>
    <n v="15.15"/>
    <n v="17"/>
    <n v="0"/>
    <n v="10"/>
    <n v="19.5"/>
    <n v="0.35375000000000001"/>
    <n v="2"/>
    <n v="1"/>
  </r>
  <r>
    <n v="10239"/>
    <s v="nSPC"/>
    <x v="0"/>
    <x v="1"/>
    <s v="Northwestern Hawaiian Islands"/>
    <x v="4"/>
    <s v="KUR-00625"/>
    <d v="2016-09-13T00:00:00"/>
    <s v="Forereef"/>
    <s v="Mid"/>
    <n v="28.45416874"/>
    <n v="-178.33881658999999"/>
    <s v="Kure"/>
    <s v="Kure"/>
    <n v="2016"/>
    <x v="0"/>
    <x v="0"/>
    <n v="10.9"/>
    <n v="15"/>
    <n v="3"/>
    <n v="14"/>
    <n v="20"/>
    <n v="0.56125000000000003"/>
    <n v="2"/>
    <n v="1"/>
  </r>
  <r>
    <n v="10240"/>
    <s v="nSPC"/>
    <x v="0"/>
    <x v="1"/>
    <s v="Northwestern Hawaiian Islands"/>
    <x v="4"/>
    <s v="KUR-00572"/>
    <d v="2016-09-13T00:00:00"/>
    <s v="Forereef"/>
    <s v="Deep"/>
    <n v="28.402791000000001"/>
    <n v="-178.37991299999999"/>
    <s v="Kure"/>
    <s v="Kure"/>
    <n v="2016"/>
    <x v="1"/>
    <x v="0"/>
    <n v="21.4"/>
    <n v="3.5"/>
    <n v="4"/>
    <n v="35"/>
    <n v="1.5"/>
    <n v="0.215"/>
    <n v="2"/>
    <n v="1"/>
  </r>
  <r>
    <n v="10241"/>
    <s v="nSPC"/>
    <x v="0"/>
    <x v="1"/>
    <s v="Northwestern Hawaiian Islands"/>
    <x v="4"/>
    <s v="KUR-00641"/>
    <d v="2016-09-13T00:00:00"/>
    <s v="Forereef"/>
    <s v="Mid"/>
    <n v="28.415588"/>
    <n v="-178.38053300000001"/>
    <s v="Kure"/>
    <s v="Kure"/>
    <n v="2016"/>
    <x v="0"/>
    <x v="0"/>
    <n v="17.5"/>
    <n v="3"/>
    <n v="0"/>
    <n v="47.5"/>
    <n v="3"/>
    <n v="0.16875000000000001"/>
    <n v="2"/>
    <n v="1"/>
  </r>
  <r>
    <n v="10242"/>
    <s v="nSPC"/>
    <x v="0"/>
    <x v="1"/>
    <s v="Northwestern Hawaiian Islands"/>
    <x v="4"/>
    <s v="KUR-00584"/>
    <d v="2016-09-13T00:00:00"/>
    <s v="Forereef"/>
    <s v="Deep"/>
    <n v="28.429831"/>
    <n v="-178.375934"/>
    <s v="Kure"/>
    <s v="Kure"/>
    <n v="2016"/>
    <x v="1"/>
    <x v="0"/>
    <n v="21.45"/>
    <n v="7.5"/>
    <n v="7.5"/>
    <n v="11"/>
    <n v="10"/>
    <n v="0.215"/>
    <n v="2"/>
    <n v="1"/>
  </r>
  <r>
    <n v="10243"/>
    <s v="nSPC"/>
    <x v="0"/>
    <x v="1"/>
    <s v="Northwestern Hawaiian Islands"/>
    <x v="4"/>
    <s v="KUR-00582"/>
    <d v="2016-09-13T00:00:00"/>
    <s v="Forereef"/>
    <s v="Deep"/>
    <n v="28.444869000000001"/>
    <n v="-178.36376899999999"/>
    <s v="Kure"/>
    <s v="Kure"/>
    <n v="2016"/>
    <x v="1"/>
    <x v="0"/>
    <n v="22.4"/>
    <n v="5"/>
    <n v="4"/>
    <n v="1"/>
    <n v="4"/>
    <n v="0.85499999999999998"/>
    <n v="1"/>
    <n v="1"/>
  </r>
  <r>
    <n v="10244"/>
    <s v="nSPC"/>
    <x v="0"/>
    <x v="1"/>
    <s v="Northwestern Hawaiian Islands"/>
    <x v="4"/>
    <s v="KUR-00628"/>
    <d v="2016-09-13T00:00:00"/>
    <s v="Forereef"/>
    <s v="Mid"/>
    <n v="28.44896"/>
    <n v="-178.35150400000001"/>
    <s v="Kure"/>
    <s v="Kure"/>
    <n v="2016"/>
    <x v="0"/>
    <x v="0"/>
    <n v="9.85"/>
    <n v="4"/>
    <n v="10"/>
    <n v="1"/>
    <n v="15"/>
    <n v="0.22750000000000001"/>
    <n v="2"/>
    <n v="1"/>
  </r>
  <r>
    <n v="10245"/>
    <s v="nSPC"/>
    <x v="0"/>
    <x v="1"/>
    <s v="Northwestern Hawaiian Islands"/>
    <x v="4"/>
    <s v="KUR-00638"/>
    <d v="2016-09-13T00:00:00"/>
    <s v="Forereef"/>
    <s v="Mid"/>
    <n v="28.454132000000001"/>
    <n v="-178.34133399999999"/>
    <s v="Kure"/>
    <s v="Kure"/>
    <n v="2016"/>
    <x v="0"/>
    <x v="0"/>
    <n v="10.9"/>
    <n v="7.5"/>
    <n v="3"/>
    <n v="5.5"/>
    <n v="12.5"/>
    <n v="0.82750000000000001"/>
    <n v="2"/>
    <n v="1"/>
  </r>
  <r>
    <n v="10253"/>
    <s v="nSPC"/>
    <x v="0"/>
    <x v="1"/>
    <s v="Northwestern Hawaiian Islands"/>
    <x v="4"/>
    <s v="KUR-00593"/>
    <d v="2016-09-14T00:00:00"/>
    <s v="Forereef"/>
    <s v="Deep"/>
    <n v="28.452552000000001"/>
    <n v="-178.30157"/>
    <s v="Kure"/>
    <s v="Kure"/>
    <n v="2016"/>
    <x v="1"/>
    <x v="0"/>
    <n v="22.2"/>
    <n v="7.5"/>
    <n v="9"/>
    <n v="2"/>
    <n v="2.5"/>
    <n v="0.3725"/>
    <n v="2"/>
    <n v="1"/>
  </r>
  <r>
    <n v="10254"/>
    <s v="nSPC"/>
    <x v="0"/>
    <x v="1"/>
    <s v="Northwestern Hawaiian Islands"/>
    <x v="4"/>
    <s v="KUR-00646"/>
    <d v="2016-09-14T00:00:00"/>
    <s v="Forereef"/>
    <s v="Mid"/>
    <n v="28.438402"/>
    <n v="-178.29139699999999"/>
    <s v="Kure"/>
    <s v="Kure"/>
    <n v="2016"/>
    <x v="0"/>
    <x v="0"/>
    <n v="10.15"/>
    <n v="5.5"/>
    <n v="1"/>
    <n v="2.5"/>
    <n v="6"/>
    <n v="0.63749999999999996"/>
    <n v="2"/>
    <n v="1"/>
  </r>
  <r>
    <n v="10255"/>
    <s v="nSPC"/>
    <x v="0"/>
    <x v="1"/>
    <s v="Northwestern Hawaiian Islands"/>
    <x v="4"/>
    <s v="KUR-00630"/>
    <d v="2016-09-14T00:00:00"/>
    <s v="Forereef"/>
    <s v="Mid"/>
    <n v="28.42923"/>
    <n v="-178.28519499999999"/>
    <s v="Kure"/>
    <s v="Kure"/>
    <n v="2016"/>
    <x v="0"/>
    <x v="0"/>
    <n v="13.95"/>
    <n v="12"/>
    <n v="2.5"/>
    <n v="4.5"/>
    <n v="3"/>
    <n v="0.5675"/>
    <n v="2"/>
    <n v="1"/>
  </r>
  <r>
    <n v="10256"/>
    <s v="nSPC"/>
    <x v="0"/>
    <x v="1"/>
    <s v="Northwestern Hawaiian Islands"/>
    <x v="4"/>
    <s v="KUR-00619"/>
    <d v="2016-09-14T00:00:00"/>
    <s v="Forereef"/>
    <s v="Shallow"/>
    <n v="28.413245"/>
    <n v="-178.28410700000001"/>
    <s v="Kure"/>
    <s v="Kure"/>
    <n v="2016"/>
    <x v="2"/>
    <x v="0"/>
    <n v="5.15"/>
    <n v="3"/>
    <n v="0.5"/>
    <n v="0.5"/>
    <n v="3.5"/>
    <n v="1.5925"/>
    <n v="2"/>
    <n v="1"/>
  </r>
  <r>
    <n v="10257"/>
    <s v="nSPC"/>
    <x v="0"/>
    <x v="1"/>
    <s v="Northwestern Hawaiian Islands"/>
    <x v="4"/>
    <s v="KUR-00627"/>
    <d v="2016-09-14T00:00:00"/>
    <s v="Forereef"/>
    <s v="Mid"/>
    <n v="28.455250920000001"/>
    <n v="-178.31209727000001"/>
    <s v="Kure"/>
    <s v="Kure"/>
    <n v="2016"/>
    <x v="0"/>
    <x v="0"/>
    <n v="11.25"/>
    <n v="12.5"/>
    <n v="20"/>
    <n v="2.5"/>
    <n v="20"/>
    <n v="0.78249999999999997"/>
    <n v="2"/>
    <n v="1"/>
  </r>
  <r>
    <n v="10258"/>
    <s v="nSPC"/>
    <x v="0"/>
    <x v="1"/>
    <s v="Northwestern Hawaiian Islands"/>
    <x v="4"/>
    <s v="KUR-00577"/>
    <d v="2016-09-14T00:00:00"/>
    <s v="Forereef"/>
    <s v="Deep"/>
    <n v="28.447752049999998"/>
    <n v="-178.29601138999999"/>
    <s v="Kure"/>
    <s v="Kure"/>
    <n v="2016"/>
    <x v="1"/>
    <x v="0"/>
    <n v="21.95"/>
    <n v="14"/>
    <n v="17"/>
    <n v="2"/>
    <n v="3.5"/>
    <n v="0.73"/>
    <n v="2"/>
    <n v="1"/>
  </r>
  <r>
    <n v="10259"/>
    <s v="nSPC"/>
    <x v="0"/>
    <x v="1"/>
    <s v="Northwestern Hawaiian Islands"/>
    <x v="4"/>
    <s v="KUR-00632"/>
    <d v="2016-09-14T00:00:00"/>
    <s v="Forereef"/>
    <s v="Mid"/>
    <n v="28.44668596"/>
    <n v="-178.29880213999999"/>
    <s v="Kure"/>
    <s v="Kure"/>
    <n v="2016"/>
    <x v="0"/>
    <x v="0"/>
    <n v="10.15"/>
    <n v="15.5"/>
    <n v="5.5"/>
    <n v="0.5"/>
    <n v="21"/>
    <n v="0.54249999999999998"/>
    <n v="2"/>
    <n v="1"/>
  </r>
  <r>
    <n v="10260"/>
    <s v="nSPC"/>
    <x v="0"/>
    <x v="1"/>
    <s v="Northwestern Hawaiian Islands"/>
    <x v="4"/>
    <s v="KUR-00590"/>
    <d v="2016-09-14T00:00:00"/>
    <s v="Forereef"/>
    <s v="Deep"/>
    <n v="28.439399909999999"/>
    <n v="-178.28902171999999"/>
    <s v="Kure"/>
    <s v="Kure"/>
    <n v="2016"/>
    <x v="1"/>
    <x v="0"/>
    <n v="21.95"/>
    <n v="8"/>
    <n v="9"/>
    <n v="8"/>
    <n v="13.5"/>
    <n v="0.85499999999999998"/>
    <n v="2"/>
    <n v="1"/>
  </r>
  <r>
    <n v="10261"/>
    <s v="nSPC"/>
    <x v="0"/>
    <x v="1"/>
    <s v="Northwestern Hawaiian Islands"/>
    <x v="4"/>
    <s v="KUR-00647"/>
    <d v="2016-09-14T00:00:00"/>
    <s v="Forereef"/>
    <s v="Mid"/>
    <n v="28.423951469999999"/>
    <n v="-178.28536812999999"/>
    <s v="Kure"/>
    <s v="Kure"/>
    <n v="2016"/>
    <x v="0"/>
    <x v="0"/>
    <n v="11"/>
    <n v="19"/>
    <n v="7.5"/>
    <n v="19"/>
    <n v="13"/>
    <n v="0.33124999999999999"/>
    <n v="2"/>
    <n v="1"/>
  </r>
  <r>
    <n v="10262"/>
    <s v="nSPC"/>
    <x v="0"/>
    <x v="1"/>
    <s v="Northwestern Hawaiian Islands"/>
    <x v="4"/>
    <s v="KUR-00599"/>
    <d v="2016-09-14T00:00:00"/>
    <s v="Forereef"/>
    <s v="Shallow"/>
    <n v="28.406569749999999"/>
    <n v="-178.28298340000001"/>
    <s v="Kure"/>
    <s v="Kure"/>
    <n v="2016"/>
    <x v="2"/>
    <x v="0"/>
    <n v="4.8"/>
    <n v="8.5"/>
    <n v="0"/>
    <n v="10.5"/>
    <n v="11"/>
    <n v="0.67049999999999998"/>
    <n v="2"/>
    <n v="1"/>
  </r>
  <r>
    <n v="10269"/>
    <s v="nSPC"/>
    <x v="0"/>
    <x v="1"/>
    <s v="Northwestern Hawaiian Islands"/>
    <x v="4"/>
    <s v="KUR-00591"/>
    <d v="2016-09-15T00:00:00"/>
    <s v="Forereef"/>
    <s v="Deep"/>
    <n v="28.394341000000001"/>
    <n v="-178.27799999999999"/>
    <s v="Kure"/>
    <s v="Kure"/>
    <n v="2016"/>
    <x v="1"/>
    <x v="0"/>
    <n v="26.35"/>
    <n v="0.5"/>
    <n v="7"/>
    <n v="60"/>
    <n v="4.5"/>
    <n v="0.17274999999999999"/>
    <n v="2"/>
    <n v="1"/>
  </r>
  <r>
    <n v="10270"/>
    <s v="nSPC"/>
    <x v="0"/>
    <x v="1"/>
    <s v="Northwestern Hawaiian Islands"/>
    <x v="4"/>
    <s v="KUR-00612"/>
    <d v="2016-09-15T00:00:00"/>
    <s v="Forereef"/>
    <s v="Shallow"/>
    <n v="28.399439999999998"/>
    <n v="-178.28290200000001"/>
    <s v="Kure"/>
    <s v="Kure"/>
    <n v="2016"/>
    <x v="2"/>
    <x v="0"/>
    <n v="3.65"/>
    <n v="5.5"/>
    <n v="0"/>
    <n v="4"/>
    <n v="10"/>
    <n v="0.41375000000000001"/>
    <n v="2"/>
    <n v="1"/>
  </r>
  <r>
    <n v="10271"/>
    <s v="nSPC"/>
    <x v="0"/>
    <x v="1"/>
    <s v="Northwestern Hawaiian Islands"/>
    <x v="4"/>
    <s v="KUR-00639"/>
    <d v="2016-09-15T00:00:00"/>
    <s v="Forereef"/>
    <s v="Mid"/>
    <n v="28.409161999999998"/>
    <n v="-178.28019900000001"/>
    <s v="Kure"/>
    <s v="Kure"/>
    <n v="2016"/>
    <x v="0"/>
    <x v="0"/>
    <n v="14"/>
    <n v="2.5"/>
    <n v="2.5"/>
    <n v="72.5"/>
    <n v="1"/>
    <n v="0.215"/>
    <n v="2"/>
    <n v="1"/>
  </r>
  <r>
    <n v="10272"/>
    <s v="nSPC"/>
    <x v="0"/>
    <x v="1"/>
    <s v="Northwestern Hawaiian Islands"/>
    <x v="4"/>
    <s v="KUR-00634"/>
    <d v="2016-09-15T00:00:00"/>
    <s v="Forereef"/>
    <s v="Mid"/>
    <n v="28.398543"/>
    <n v="-178.27956499999999"/>
    <s v="Kure"/>
    <s v="Kure"/>
    <n v="2016"/>
    <x v="0"/>
    <x v="0"/>
    <n v="15.2"/>
    <n v="2.5"/>
    <n v="8.5"/>
    <n v="55"/>
    <n v="2.5"/>
    <n v="0.38500000000000001"/>
    <n v="2"/>
    <n v="1"/>
  </r>
  <r>
    <n v="10273"/>
    <s v="nSPC"/>
    <x v="0"/>
    <x v="1"/>
    <s v="Northwestern Hawaiian Islands"/>
    <x v="4"/>
    <s v="KUR-00574"/>
    <d v="2016-09-15T00:00:00"/>
    <s v="Forereef"/>
    <s v="Deep"/>
    <n v="28.388002"/>
    <n v="-178.28221199999999"/>
    <s v="Kure"/>
    <s v="Kure"/>
    <n v="2016"/>
    <x v="1"/>
    <x v="0"/>
    <n v="26.15"/>
    <n v="1"/>
    <n v="35"/>
    <n v="35"/>
    <n v="1.5"/>
    <n v="0.16"/>
    <n v="2"/>
    <n v="1"/>
  </r>
  <r>
    <n v="10274"/>
    <s v="nSPC"/>
    <x v="0"/>
    <x v="1"/>
    <s v="Northwestern Hawaiian Islands"/>
    <x v="4"/>
    <s v="KUR-00579"/>
    <d v="2016-09-15T00:00:00"/>
    <s v="Forereef"/>
    <s v="Deep"/>
    <n v="28.399546000000001"/>
    <n v="-178.27854300000001"/>
    <s v="Kure"/>
    <s v="Kure"/>
    <n v="2016"/>
    <x v="1"/>
    <x v="0"/>
    <n v="20.55"/>
    <n v="2"/>
    <n v="25"/>
    <n v="38.5"/>
    <n v="2.5"/>
    <n v="0.22675000000000001"/>
    <n v="2"/>
    <n v="1"/>
  </r>
  <r>
    <n v="10275"/>
    <s v="nSPC"/>
    <x v="0"/>
    <x v="1"/>
    <s v="Northwestern Hawaiian Islands"/>
    <x v="4"/>
    <s v="KUR-00595"/>
    <d v="2016-09-15T00:00:00"/>
    <s v="Forereef"/>
    <s v="Shallow"/>
    <n v="28.395831000000001"/>
    <n v="-178.28371200000001"/>
    <s v="Kure"/>
    <s v="Kure"/>
    <n v="2016"/>
    <x v="2"/>
    <x v="0"/>
    <n v="4.75"/>
    <n v="7.5"/>
    <n v="0"/>
    <n v="12.5"/>
    <n v="11.5"/>
    <n v="0.32750000000000001"/>
    <n v="2"/>
    <n v="1"/>
  </r>
  <r>
    <n v="10277"/>
    <s v="nSPC"/>
    <x v="0"/>
    <x v="1"/>
    <s v="Northwestern Hawaiian Islands"/>
    <x v="5"/>
    <s v="LIS-00685"/>
    <d v="2016-09-17T00:00:00"/>
    <s v="Forereef"/>
    <s v="Deep"/>
    <n v="25.931222999999999"/>
    <n v="-173.89605399999999"/>
    <s v="Lisianski"/>
    <s v="Lisianski"/>
    <n v="2016"/>
    <x v="1"/>
    <x v="0"/>
    <n v="25.55"/>
    <n v="50"/>
    <n v="5"/>
    <n v="11"/>
    <n v="10"/>
    <n v="0.47249999999999998"/>
    <n v="2"/>
    <n v="1"/>
  </r>
  <r>
    <n v="10278"/>
    <s v="nSPC"/>
    <x v="0"/>
    <x v="1"/>
    <s v="Northwestern Hawaiian Islands"/>
    <x v="5"/>
    <s v="LIS-00678"/>
    <d v="2016-09-17T00:00:00"/>
    <s v="Forereef"/>
    <s v="Deep"/>
    <n v="25.927344999999999"/>
    <n v="-173.93424300000001"/>
    <s v="Lisianski"/>
    <s v="Lisianski"/>
    <n v="2016"/>
    <x v="1"/>
    <x v="0"/>
    <n v="18.55"/>
    <n v="41"/>
    <n v="20"/>
    <n v="6"/>
    <n v="11"/>
    <n v="0.88500000000000001"/>
    <n v="2"/>
    <n v="1"/>
  </r>
  <r>
    <n v="10279"/>
    <s v="nSPC"/>
    <x v="0"/>
    <x v="1"/>
    <s v="Northwestern Hawaiian Islands"/>
    <x v="5"/>
    <s v="LIS-00690"/>
    <d v="2016-09-17T00:00:00"/>
    <s v="Forereef"/>
    <s v="Deep"/>
    <n v="25.960474000000001"/>
    <n v="-174.00988100000001"/>
    <s v="Lisianski"/>
    <s v="Lisianski"/>
    <n v="2016"/>
    <x v="1"/>
    <x v="0"/>
    <n v="24.45"/>
    <n v="0.5"/>
    <n v="27.5"/>
    <n v="32.5"/>
    <n v="0.5"/>
    <n v="0.1125"/>
    <n v="2"/>
    <n v="1"/>
  </r>
  <r>
    <n v="10280"/>
    <s v="nSPC"/>
    <x v="0"/>
    <x v="1"/>
    <s v="Northwestern Hawaiian Islands"/>
    <x v="5"/>
    <s v="LIS-00662"/>
    <d v="2016-09-17T00:00:00"/>
    <s v="Forereef"/>
    <s v="Mid"/>
    <n v="25.947742000000002"/>
    <n v="-173.96848499999999"/>
    <s v="Lisianski"/>
    <s v="Lisianski"/>
    <n v="2016"/>
    <x v="0"/>
    <x v="0"/>
    <n v="10.050000000000001"/>
    <n v="32.5"/>
    <n v="0"/>
    <n v="4.5"/>
    <n v="7.5"/>
    <n v="0.32750000000000001"/>
    <n v="2"/>
    <n v="1"/>
  </r>
  <r>
    <n v="10281"/>
    <s v="nSPC"/>
    <x v="0"/>
    <x v="1"/>
    <s v="Northwestern Hawaiian Islands"/>
    <x v="5"/>
    <s v="LIS-00674"/>
    <d v="2016-09-17T00:00:00"/>
    <s v="Forereef"/>
    <s v="Deep"/>
    <n v="25.970492"/>
    <n v="-174.01696699999999"/>
    <s v="Lisianski"/>
    <s v="Lisianski"/>
    <n v="2016"/>
    <x v="1"/>
    <x v="0"/>
    <n v="20.95"/>
    <n v="31.5"/>
    <n v="7.5"/>
    <n v="9.5"/>
    <n v="5.5"/>
    <n v="0.46625"/>
    <n v="2"/>
    <n v="1"/>
  </r>
  <r>
    <n v="10282"/>
    <s v="nSPC"/>
    <x v="0"/>
    <x v="1"/>
    <s v="Northwestern Hawaiian Islands"/>
    <x v="5"/>
    <s v="LIS-00683"/>
    <d v="2016-09-17T00:00:00"/>
    <s v="Forereef"/>
    <s v="Mid"/>
    <n v="25.991347000000001"/>
    <n v="-174.022764"/>
    <s v="Lisianski"/>
    <s v="Lisianski"/>
    <n v="2016"/>
    <x v="0"/>
    <x v="0"/>
    <n v="15.2"/>
    <n v="34"/>
    <n v="1"/>
    <n v="7.5"/>
    <n v="7"/>
    <n v="0.48499999999999999"/>
    <n v="2"/>
    <n v="1"/>
  </r>
  <r>
    <n v="10283"/>
    <s v="nSPC"/>
    <x v="0"/>
    <x v="1"/>
    <s v="Northwestern Hawaiian Islands"/>
    <x v="5"/>
    <s v="LIS-00666"/>
    <d v="2016-09-17T00:00:00"/>
    <s v="Forereef"/>
    <s v="Mid"/>
    <n v="26.001009"/>
    <n v="-174.00976900000001"/>
    <s v="Lisianski"/>
    <s v="Lisianski"/>
    <n v="2016"/>
    <x v="0"/>
    <x v="0"/>
    <n v="11.85"/>
    <n v="12"/>
    <n v="0.5"/>
    <n v="9"/>
    <n v="16"/>
    <n v="0.4375"/>
    <n v="2"/>
    <n v="1"/>
  </r>
  <r>
    <n v="10288"/>
    <s v="nSPC"/>
    <x v="0"/>
    <x v="1"/>
    <s v="Northwestern Hawaiian Islands"/>
    <x v="5"/>
    <s v="LIS-00652"/>
    <d v="2016-09-18T00:00:00"/>
    <s v="Forereef"/>
    <s v="Deep"/>
    <n v="26.04834"/>
    <n v="-173.89609999999999"/>
    <s v="Lisianski"/>
    <s v="Lisianski"/>
    <n v="2016"/>
    <x v="1"/>
    <x v="0"/>
    <n v="18.75"/>
    <n v="28.5"/>
    <n v="22.5"/>
    <n v="11"/>
    <n v="6.5"/>
    <n v="1.075"/>
    <n v="2"/>
    <n v="1"/>
  </r>
  <r>
    <n v="10289"/>
    <s v="nSPC"/>
    <x v="0"/>
    <x v="1"/>
    <s v="Northwestern Hawaiian Islands"/>
    <x v="5"/>
    <s v="LIS-00664"/>
    <d v="2016-09-18T00:00:00"/>
    <s v="Forereef"/>
    <s v="Deep"/>
    <n v="26.048342000000002"/>
    <n v="-173.89609999999999"/>
    <s v="Lisianski"/>
    <s v="Lisianski"/>
    <n v="2016"/>
    <x v="1"/>
    <x v="0"/>
    <n v="18.350000000000001"/>
    <n v="34"/>
    <n v="10.5"/>
    <n v="10.5"/>
    <n v="7"/>
    <n v="1.24875"/>
    <n v="2"/>
    <n v="1"/>
  </r>
  <r>
    <n v="10290"/>
    <s v="nSPC"/>
    <x v="0"/>
    <x v="1"/>
    <s v="Northwestern Hawaiian Islands"/>
    <x v="5"/>
    <s v="LIS-00663"/>
    <d v="2016-09-18T00:00:00"/>
    <s v="Forereef"/>
    <s v="Mid"/>
    <n v="26.004728"/>
    <n v="-173.895658"/>
    <s v="Lisianski"/>
    <s v="Lisianski"/>
    <n v="2016"/>
    <x v="0"/>
    <x v="0"/>
    <n v="7.45"/>
    <n v="6.5"/>
    <n v="37.5"/>
    <n v="15"/>
    <n v="4.5"/>
    <n v="0.84"/>
    <n v="2"/>
    <n v="1"/>
  </r>
  <r>
    <n v="10291"/>
    <s v="nSPC"/>
    <x v="0"/>
    <x v="1"/>
    <s v="Northwestern Hawaiian Islands"/>
    <x v="5"/>
    <s v="LIS-00668"/>
    <d v="2016-09-18T00:00:00"/>
    <s v="Forereef"/>
    <s v="Deep"/>
    <n v="26.033259520000001"/>
    <n v="-173.87887884"/>
    <s v="Lisianski"/>
    <s v="Lisianski"/>
    <n v="2016"/>
    <x v="1"/>
    <x v="0"/>
    <n v="20.149999999999999"/>
    <n v="30"/>
    <n v="10"/>
    <n v="30"/>
    <n v="5"/>
    <n v="0.89249999999999996"/>
    <n v="2"/>
    <n v="1"/>
  </r>
  <r>
    <n v="10292"/>
    <s v="nSPC"/>
    <x v="0"/>
    <x v="1"/>
    <s v="Northwestern Hawaiian Islands"/>
    <x v="5"/>
    <s v="LIS-00655"/>
    <d v="2016-09-18T00:00:00"/>
    <s v="Forereef"/>
    <s v="Mid"/>
    <n v="26.031149119999998"/>
    <n v="-173.89242985999999"/>
    <s v="Lisianski"/>
    <s v="Lisianski"/>
    <n v="2016"/>
    <x v="0"/>
    <x v="0"/>
    <n v="8.8000000000000007"/>
    <n v="30"/>
    <n v="9"/>
    <n v="15"/>
    <n v="13.5"/>
    <n v="0.69"/>
    <n v="2"/>
    <n v="1"/>
  </r>
  <r>
    <n v="10293"/>
    <s v="nSPC"/>
    <x v="0"/>
    <x v="1"/>
    <s v="Northwestern Hawaiian Islands"/>
    <x v="5"/>
    <s v="LIS-00648"/>
    <d v="2016-09-18T00:00:00"/>
    <s v="Forereef"/>
    <s v="Mid"/>
    <n v="26.01544445"/>
    <n v="-173.87918335000001"/>
    <s v="Lisianski"/>
    <s v="Lisianski"/>
    <n v="2016"/>
    <x v="0"/>
    <x v="0"/>
    <n v="11.75"/>
    <n v="30"/>
    <n v="12.5"/>
    <n v="17.5"/>
    <n v="7.5"/>
    <n v="0.50749999999999995"/>
    <n v="2"/>
    <n v="1"/>
  </r>
  <r>
    <n v="10294"/>
    <s v="nSPC"/>
    <x v="0"/>
    <x v="1"/>
    <s v="Northwestern Hawaiian Islands"/>
    <x v="5"/>
    <s v="LIS-00637"/>
    <d v="2016-09-18T00:00:00"/>
    <s v="Forereef"/>
    <s v="Shallow"/>
    <n v="25.97855268"/>
    <n v="-173.88986818000001"/>
    <s v="Lisianski"/>
    <s v="Lisianski"/>
    <n v="2016"/>
    <x v="2"/>
    <x v="0"/>
    <n v="5.75"/>
    <n v="0.5"/>
    <n v="15"/>
    <n v="15.5"/>
    <n v="15"/>
    <n v="0.115"/>
    <n v="2"/>
    <n v="1"/>
  </r>
  <r>
    <n v="10302"/>
    <s v="nSPC"/>
    <x v="0"/>
    <x v="1"/>
    <s v="Northwestern Hawaiian Islands"/>
    <x v="5"/>
    <s v="LIS-00661"/>
    <d v="2016-09-19T00:00:00"/>
    <s v="Forereef"/>
    <s v="Mid"/>
    <n v="26.029692000000001"/>
    <n v="-174.017123"/>
    <s v="Lisianski"/>
    <s v="Lisianski"/>
    <n v="2016"/>
    <x v="0"/>
    <x v="0"/>
    <n v="15.55"/>
    <n v="15"/>
    <n v="0"/>
    <n v="21"/>
    <n v="17.5"/>
    <n v="0.36375000000000002"/>
    <n v="2"/>
    <n v="1"/>
  </r>
  <r>
    <n v="10303"/>
    <s v="nSPC"/>
    <x v="0"/>
    <x v="1"/>
    <s v="Northwestern Hawaiian Islands"/>
    <x v="5"/>
    <s v="LIS-00669"/>
    <d v="2016-09-19T00:00:00"/>
    <s v="Forereef"/>
    <s v="Mid"/>
    <n v="26.034860999999999"/>
    <n v="-174.00993099999999"/>
    <s v="Lisianski"/>
    <s v="Lisianski"/>
    <n v="2016"/>
    <x v="0"/>
    <x v="0"/>
    <n v="11.2"/>
    <n v="10.5"/>
    <n v="5"/>
    <n v="21"/>
    <n v="17"/>
    <n v="0.99"/>
    <n v="2"/>
    <n v="1"/>
  </r>
  <r>
    <n v="10304"/>
    <s v="nSPC"/>
    <x v="0"/>
    <x v="1"/>
    <s v="Northwestern Hawaiian Islands"/>
    <x v="5"/>
    <s v="LIS-00633"/>
    <d v="2016-09-19T00:00:00"/>
    <s v="Forereef"/>
    <s v="Shallow"/>
    <n v="26.050768999999999"/>
    <n v="-173.97594100000001"/>
    <s v="Lisianski"/>
    <s v="Lisianski"/>
    <n v="2016"/>
    <x v="2"/>
    <x v="0"/>
    <n v="4.2"/>
    <n v="0"/>
    <n v="9.5"/>
    <n v="45"/>
    <n v="7.5"/>
    <n v="0.18875"/>
    <n v="2"/>
    <n v="1"/>
  </r>
  <r>
    <n v="10305"/>
    <s v="nSPC"/>
    <x v="0"/>
    <x v="1"/>
    <s v="Northwestern Hawaiian Islands"/>
    <x v="5"/>
    <s v="LIS-00635"/>
    <d v="2016-09-19T00:00:00"/>
    <s v="Forereef"/>
    <s v="Shallow"/>
    <n v="26.030864999999999"/>
    <n v="-173.959236"/>
    <s v="Lisianski"/>
    <s v="Lisianski"/>
    <n v="2016"/>
    <x v="2"/>
    <x v="0"/>
    <n v="3.8"/>
    <n v="1"/>
    <n v="13.5"/>
    <n v="44"/>
    <n v="12"/>
    <n v="0.23874999999999999"/>
    <n v="2"/>
    <n v="1"/>
  </r>
  <r>
    <n v="10306"/>
    <s v="nSPC"/>
    <x v="0"/>
    <x v="1"/>
    <s v="Northwestern Hawaiian Islands"/>
    <x v="5"/>
    <s v="LIS-00682"/>
    <d v="2016-09-19T00:00:00"/>
    <s v="Forereef"/>
    <s v="Deep"/>
    <n v="26.059456999999998"/>
    <n v="-174.04963699999999"/>
    <s v="Lisianski"/>
    <s v="Lisianski"/>
    <n v="2016"/>
    <x v="1"/>
    <x v="0"/>
    <n v="28.75"/>
    <n v="1.5"/>
    <n v="2"/>
    <n v="5"/>
    <n v="4"/>
    <n v="0.48625000000000002"/>
    <n v="2"/>
    <n v="1"/>
  </r>
  <r>
    <n v="10307"/>
    <s v="nSPC"/>
    <x v="0"/>
    <x v="1"/>
    <s v="Northwestern Hawaiian Islands"/>
    <x v="5"/>
    <s v="LIS-00677"/>
    <d v="2016-09-19T00:00:00"/>
    <s v="Forereef"/>
    <s v="Deep"/>
    <n v="26.05667"/>
    <n v="-174.05890099999999"/>
    <s v="Lisianski"/>
    <s v="Lisianski"/>
    <n v="2016"/>
    <x v="1"/>
    <x v="0"/>
    <n v="26.95"/>
    <n v="5.5"/>
    <n v="9"/>
    <n v="12"/>
    <n v="17.5"/>
    <n v="0.40075"/>
    <n v="2"/>
    <n v="1"/>
  </r>
  <r>
    <n v="10308"/>
    <s v="nSPC"/>
    <x v="0"/>
    <x v="1"/>
    <s v="Northwestern Hawaiian Islands"/>
    <x v="5"/>
    <s v="LIS-00679"/>
    <d v="2016-09-19T00:00:00"/>
    <s v="Forereef"/>
    <s v="Deep"/>
    <n v="26.025677999999999"/>
    <n v="-174.02835300000001"/>
    <s v="Lisianski"/>
    <s v="Lisianski"/>
    <n v="2016"/>
    <x v="1"/>
    <x v="0"/>
    <n v="20.350000000000001"/>
    <n v="14"/>
    <n v="4"/>
    <n v="6.5"/>
    <n v="5.5"/>
    <n v="0.81874999999999998"/>
    <n v="2"/>
    <n v="1"/>
  </r>
  <r>
    <n v="10309"/>
    <s v="nSPC"/>
    <x v="0"/>
    <x v="1"/>
    <s v="Northwestern Hawaiian Islands"/>
    <x v="5"/>
    <s v="LIS-00671"/>
    <d v="2016-09-19T00:00:00"/>
    <s v="Forereef"/>
    <s v="Deep"/>
    <n v="26.052361999999999"/>
    <n v="-174.01834199999999"/>
    <s v="Lisianski"/>
    <s v="Lisianski"/>
    <n v="2016"/>
    <x v="1"/>
    <x v="0"/>
    <n v="17.45"/>
    <n v="21.5"/>
    <n v="12.5"/>
    <n v="19.5"/>
    <n v="13.5"/>
    <n v="0.78749999999999998"/>
    <n v="2"/>
    <n v="1"/>
  </r>
  <r>
    <n v="10310"/>
    <s v="nSPC"/>
    <x v="0"/>
    <x v="1"/>
    <s v="Northwestern Hawaiian Islands"/>
    <x v="5"/>
    <s v="LIS-00672"/>
    <d v="2016-09-19T00:00:00"/>
    <s v="Forereef"/>
    <s v="Mid"/>
    <n v="26.042945"/>
    <n v="-173.99151699999999"/>
    <s v="Lisianski"/>
    <s v="Lisianski"/>
    <n v="2016"/>
    <x v="0"/>
    <x v="0"/>
    <n v="10.199999999999999"/>
    <n v="1"/>
    <n v="27.5"/>
    <n v="40"/>
    <n v="6.5"/>
    <n v="0.44750000000000001"/>
    <n v="2"/>
    <n v="1"/>
  </r>
  <r>
    <n v="10311"/>
    <s v="nSPC"/>
    <x v="0"/>
    <x v="1"/>
    <s v="Northwestern Hawaiian Islands"/>
    <x v="5"/>
    <s v="LIS-00673"/>
    <d v="2016-09-19T00:00:00"/>
    <s v="Forereef"/>
    <s v="Mid"/>
    <n v="26.042954999999999"/>
    <n v="-173.98294300000001"/>
    <s v="Lisianski"/>
    <s v="Lisianski"/>
    <n v="2016"/>
    <x v="0"/>
    <x v="0"/>
    <n v="7.5"/>
    <n v="7"/>
    <n v="0.5"/>
    <n v="47.5"/>
    <n v="0"/>
    <n v="0.34250000000000003"/>
    <n v="2"/>
    <n v="1"/>
  </r>
  <r>
    <n v="10321"/>
    <s v="nSPC"/>
    <x v="0"/>
    <x v="1"/>
    <s v="Northwestern Hawaiian Islands"/>
    <x v="5"/>
    <s v="LIS-00693"/>
    <d v="2016-09-20T00:00:00"/>
    <s v="Forereef"/>
    <s v="Deep"/>
    <n v="26.097259000000001"/>
    <n v="-173.994384"/>
    <s v="Lisianski"/>
    <s v="Lisianski"/>
    <n v="2016"/>
    <x v="1"/>
    <x v="0"/>
    <n v="21.1"/>
    <n v="22.5"/>
    <n v="9"/>
    <n v="20"/>
    <n v="15"/>
    <n v="0.50749999999999995"/>
    <n v="2"/>
    <n v="1"/>
  </r>
  <r>
    <n v="10322"/>
    <s v="nSPC"/>
    <x v="0"/>
    <x v="1"/>
    <s v="Northwestern Hawaiian Islands"/>
    <x v="5"/>
    <s v="LIS-00659"/>
    <d v="2016-09-20T00:00:00"/>
    <s v="Forereef"/>
    <s v="Deep"/>
    <n v="26.097266999999999"/>
    <n v="-173.97458499999999"/>
    <s v="Lisianski"/>
    <s v="Lisianski"/>
    <n v="2016"/>
    <x v="1"/>
    <x v="0"/>
    <n v="19.45"/>
    <n v="31"/>
    <n v="14"/>
    <n v="7.5"/>
    <n v="17.5"/>
    <n v="1.0425"/>
    <n v="2"/>
    <n v="1"/>
  </r>
  <r>
    <n v="10323"/>
    <s v="nSPC"/>
    <x v="0"/>
    <x v="1"/>
    <s v="Northwestern Hawaiian Islands"/>
    <x v="5"/>
    <s v="LIS-00665"/>
    <d v="2016-09-20T00:00:00"/>
    <s v="Forereef"/>
    <s v="Mid"/>
    <n v="26.093546"/>
    <n v="-173.970293"/>
    <s v="Lisianski"/>
    <s v="Lisianski"/>
    <n v="2016"/>
    <x v="0"/>
    <x v="0"/>
    <n v="15.1"/>
    <n v="15"/>
    <n v="10.5"/>
    <n v="22.5"/>
    <n v="7"/>
    <n v="0.52124999999999999"/>
    <n v="2"/>
    <n v="1"/>
  </r>
  <r>
    <n v="10324"/>
    <s v="nSPC"/>
    <x v="0"/>
    <x v="1"/>
    <s v="Northwestern Hawaiian Islands"/>
    <x v="5"/>
    <s v="LIS-00649"/>
    <d v="2016-09-20T00:00:00"/>
    <s v="Forereef"/>
    <s v="Mid"/>
    <n v="26.080026"/>
    <n v="-173.99006600000001"/>
    <s v="Lisianski"/>
    <s v="Lisianski"/>
    <n v="2016"/>
    <x v="0"/>
    <x v="0"/>
    <n v="11"/>
    <n v="15"/>
    <n v="7.5"/>
    <n v="15"/>
    <n v="20"/>
    <n v="0.64124999999999999"/>
    <n v="2"/>
    <n v="1"/>
  </r>
  <r>
    <n v="10325"/>
    <s v="nSPC"/>
    <x v="0"/>
    <x v="1"/>
    <s v="Northwestern Hawaiian Islands"/>
    <x v="5"/>
    <s v="LIS-00667"/>
    <d v="2016-09-20T00:00:00"/>
    <s v="Forereef"/>
    <s v="Mid"/>
    <n v="26.084572000000001"/>
    <n v="-173.969956"/>
    <s v="Lisianski"/>
    <s v="Lisianski"/>
    <n v="2016"/>
    <x v="0"/>
    <x v="0"/>
    <n v="11.35"/>
    <n v="24"/>
    <n v="2.5"/>
    <n v="17.5"/>
    <n v="12.5"/>
    <n v="0.54625000000000001"/>
    <n v="2"/>
    <n v="1"/>
  </r>
  <r>
    <n v="10326"/>
    <s v="nSPC"/>
    <x v="0"/>
    <x v="1"/>
    <s v="Northwestern Hawaiian Islands"/>
    <x v="5"/>
    <s v="LIS-00687"/>
    <d v="2016-09-20T00:00:00"/>
    <s v="Forereef"/>
    <s v="Deep"/>
    <n v="26.087212999999998"/>
    <n v="-173.93144100000001"/>
    <s v="Lisianski"/>
    <s v="Lisianski"/>
    <n v="2016"/>
    <x v="1"/>
    <x v="0"/>
    <n v="23.45"/>
    <n v="22"/>
    <n v="15"/>
    <n v="19"/>
    <n v="10.5"/>
    <n v="1.4975000000000001"/>
    <n v="2"/>
    <n v="1"/>
  </r>
  <r>
    <n v="10327"/>
    <s v="nSPC"/>
    <x v="0"/>
    <x v="1"/>
    <s v="Northwestern Hawaiian Islands"/>
    <x v="5"/>
    <s v="LIS-00681"/>
    <d v="2016-09-20T00:00:00"/>
    <s v="Forereef"/>
    <s v="Deep"/>
    <n v="26.085519999999999"/>
    <n v="-173.91958"/>
    <s v="Lisianski"/>
    <s v="Lisianski"/>
    <n v="2016"/>
    <x v="1"/>
    <x v="0"/>
    <n v="25.15"/>
    <n v="15"/>
    <n v="42.5"/>
    <n v="5.5"/>
    <n v="5.5"/>
    <n v="1.0309999999999999"/>
    <n v="2"/>
    <n v="1"/>
  </r>
  <r>
    <n v="10328"/>
    <s v="nSPC"/>
    <x v="0"/>
    <x v="1"/>
    <s v="Northwestern Hawaiian Islands"/>
    <x v="5"/>
    <s v="LIS-00688"/>
    <d v="2016-09-20T00:00:00"/>
    <s v="Forereef"/>
    <s v="Deep"/>
    <n v="26.079740999999999"/>
    <n v="-173.90643700000001"/>
    <s v="Lisianski"/>
    <s v="Lisianski"/>
    <n v="2016"/>
    <x v="1"/>
    <x v="0"/>
    <n v="23"/>
    <n v="21.5"/>
    <n v="27.5"/>
    <n v="17.5"/>
    <n v="10"/>
    <n v="1.0262500000000001"/>
    <n v="2"/>
    <n v="1"/>
  </r>
  <r>
    <n v="10329"/>
    <s v="nSPC"/>
    <x v="0"/>
    <x v="1"/>
    <s v="Northwestern Hawaiian Islands"/>
    <x v="5"/>
    <s v="LIS-00675"/>
    <d v="2016-09-20T00:00:00"/>
    <s v="Forereef"/>
    <s v="Deep"/>
    <n v="26.071466999999998"/>
    <n v="-173.912699"/>
    <s v="Lisianski"/>
    <s v="Lisianski"/>
    <n v="2016"/>
    <x v="1"/>
    <x v="0"/>
    <n v="18.95"/>
    <n v="12.5"/>
    <n v="30"/>
    <n v="9"/>
    <n v="5"/>
    <n v="1.2050000000000001"/>
    <n v="2"/>
    <n v="1"/>
  </r>
  <r>
    <n v="10330"/>
    <s v="nSPC"/>
    <x v="0"/>
    <x v="1"/>
    <s v="Northwestern Hawaiian Islands"/>
    <x v="5"/>
    <s v="LIS-00656"/>
    <d v="2016-09-20T00:00:00"/>
    <s v="Forereef"/>
    <s v="Mid"/>
    <n v="26.069101"/>
    <n v="-173.95390699999999"/>
    <s v="Lisianski"/>
    <s v="Lisianski"/>
    <n v="2016"/>
    <x v="0"/>
    <x v="0"/>
    <n v="10.9"/>
    <n v="9.5"/>
    <n v="19"/>
    <n v="27.5"/>
    <n v="5"/>
    <n v="1.08"/>
    <n v="2"/>
    <n v="1"/>
  </r>
  <r>
    <n v="10332"/>
    <s v="nSPC"/>
    <x v="0"/>
    <x v="1"/>
    <s v="Northwestern Hawaiian Islands"/>
    <x v="5"/>
    <s v="LIS-00686"/>
    <d v="2016-09-21T00:00:00"/>
    <s v="Forereef"/>
    <s v="Deep"/>
    <n v="25.939799000000001"/>
    <n v="-173.87696099999999"/>
    <s v="Lisianski"/>
    <s v="Lisianski"/>
    <n v="2016"/>
    <x v="1"/>
    <x v="0"/>
    <n v="20.45"/>
    <n v="41.5"/>
    <n v="1"/>
    <n v="7"/>
    <n v="3.5"/>
    <n v="0.55625000000000002"/>
    <n v="2"/>
    <n v="1"/>
  </r>
  <r>
    <n v="10333"/>
    <s v="nSPC"/>
    <x v="0"/>
    <x v="1"/>
    <s v="Northwestern Hawaiian Islands"/>
    <x v="5"/>
    <s v="LIS-00654"/>
    <d v="2016-09-21T00:00:00"/>
    <s v="Forereef"/>
    <s v="Mid"/>
    <n v="25.967144000000001"/>
    <n v="-173.884266"/>
    <s v="Lisianski"/>
    <s v="Lisianski"/>
    <n v="2016"/>
    <x v="0"/>
    <x v="0"/>
    <n v="12"/>
    <n v="11"/>
    <n v="4"/>
    <n v="12.5"/>
    <n v="7.5"/>
    <n v="1.1087499999999999"/>
    <n v="2"/>
    <n v="1"/>
  </r>
  <r>
    <n v="10334"/>
    <s v="nSPC"/>
    <x v="0"/>
    <x v="1"/>
    <s v="Northwestern Hawaiian Islands"/>
    <x v="5"/>
    <s v="LIS-00638"/>
    <d v="2016-09-21T00:00:00"/>
    <s v="Forereef"/>
    <s v="Shallow"/>
    <n v="25.964043"/>
    <n v="-173.92013800000001"/>
    <s v="Lisianski"/>
    <s v="Lisianski"/>
    <n v="2016"/>
    <x v="2"/>
    <x v="0"/>
    <n v="4.3"/>
    <n v="0.5"/>
    <n v="22.5"/>
    <n v="37.5"/>
    <n v="0"/>
    <n v="0.10625"/>
    <n v="2"/>
    <n v="1"/>
  </r>
  <r>
    <n v="10335"/>
    <s v="nSPC"/>
    <x v="0"/>
    <x v="1"/>
    <s v="Northwestern Hawaiian Islands"/>
    <x v="5"/>
    <s v="LIS-00680"/>
    <d v="2016-09-21T00:00:00"/>
    <s v="Forereef"/>
    <s v="Deep"/>
    <n v="25.987461"/>
    <n v="-174.018562"/>
    <s v="Lisianski"/>
    <s v="Lisianski"/>
    <n v="2016"/>
    <x v="1"/>
    <x v="0"/>
    <n v="21.55"/>
    <n v="13.5"/>
    <n v="8.5"/>
    <n v="12.5"/>
    <n v="6"/>
    <n v="0.4375"/>
    <n v="2"/>
    <n v="1"/>
  </r>
  <r>
    <n v="10336"/>
    <s v="nSPC"/>
    <x v="0"/>
    <x v="1"/>
    <s v="Northwestern Hawaiian Islands"/>
    <x v="5"/>
    <s v="LIS-00658"/>
    <d v="2016-09-21T00:00:00"/>
    <s v="Forereef"/>
    <s v="Mid"/>
    <n v="26.009050999999999"/>
    <n v="-174.00914499999999"/>
    <s v="Lisianski"/>
    <s v="Lisianski"/>
    <n v="2016"/>
    <x v="0"/>
    <x v="0"/>
    <n v="9.5500000000000007"/>
    <n v="11"/>
    <n v="0"/>
    <n v="8"/>
    <n v="8.5"/>
    <n v="0.36249999999999999"/>
    <n v="2"/>
    <n v="1"/>
  </r>
  <r>
    <n v="10337"/>
    <s v="nSPC"/>
    <x v="0"/>
    <x v="1"/>
    <s v="Northwestern Hawaiian Islands"/>
    <x v="5"/>
    <s v="LIS-00676"/>
    <d v="2016-09-21T00:00:00"/>
    <s v="Forereef"/>
    <s v="Deep"/>
    <n v="26.046510000000001"/>
    <n v="-174.02213800000001"/>
    <s v="Lisianski"/>
    <s v="Lisianski"/>
    <n v="2016"/>
    <x v="1"/>
    <x v="0"/>
    <n v="19.75"/>
    <n v="15.5"/>
    <n v="34"/>
    <n v="13.5"/>
    <n v="9.5"/>
    <n v="0.79"/>
    <n v="2"/>
    <n v="1"/>
  </r>
  <r>
    <n v="10348"/>
    <s v="nSPC"/>
    <x v="0"/>
    <x v="1"/>
    <s v="Northwestern Hawaiian Islands"/>
    <x v="2"/>
    <s v="FFS-01132"/>
    <d v="2016-09-24T00:00:00"/>
    <s v="Forereef"/>
    <s v="Deep"/>
    <n v="23.821135000000002"/>
    <n v="-166.09477000000001"/>
    <s v="French Frigate"/>
    <s v="French Frigate"/>
    <n v="2016"/>
    <x v="1"/>
    <x v="0"/>
    <n v="19.8"/>
    <n v="3.5"/>
    <n v="7.5"/>
    <n v="2"/>
    <n v="6"/>
    <n v="0.21249999999999999"/>
    <n v="2"/>
    <n v="1"/>
  </r>
  <r>
    <n v="10349"/>
    <s v="nSPC"/>
    <x v="0"/>
    <x v="1"/>
    <s v="Northwestern Hawaiian Islands"/>
    <x v="2"/>
    <s v="FFS-01114"/>
    <d v="2016-09-24T00:00:00"/>
    <s v="Forereef"/>
    <s v="Shallow"/>
    <n v="23.809284000000002"/>
    <n v="-166.089529"/>
    <s v="French Frigate"/>
    <s v="French Frigate"/>
    <n v="2016"/>
    <x v="2"/>
    <x v="0"/>
    <n v="4.7"/>
    <n v="3"/>
    <n v="2.5"/>
    <n v="2.5"/>
    <n v="38.5"/>
    <n v="0.375"/>
    <n v="2"/>
    <n v="1"/>
  </r>
  <r>
    <n v="10350"/>
    <s v="nSPC"/>
    <x v="0"/>
    <x v="1"/>
    <s v="Northwestern Hawaiian Islands"/>
    <x v="2"/>
    <s v="FFS-01071"/>
    <d v="2016-09-24T00:00:00"/>
    <s v="Forereef"/>
    <s v="Mid"/>
    <n v="23.748318999999999"/>
    <n v="-166.05549400000001"/>
    <s v="French Frigate"/>
    <s v="French Frigate"/>
    <n v="2016"/>
    <x v="0"/>
    <x v="0"/>
    <n v="11.9"/>
    <n v="1"/>
    <n v="10"/>
    <n v="50"/>
    <n v="2"/>
    <n v="0.11874999999999999"/>
    <n v="2"/>
    <n v="1"/>
  </r>
  <r>
    <n v="10351"/>
    <s v="nSPC"/>
    <x v="0"/>
    <x v="1"/>
    <s v="Northwestern Hawaiian Islands"/>
    <x v="2"/>
    <s v="FFS-01073"/>
    <d v="2016-09-24T00:00:00"/>
    <s v="Forereef"/>
    <s v="Mid"/>
    <n v="23.782243999999999"/>
    <n v="-166.06493499999999"/>
    <s v="French Frigate"/>
    <s v="French Frigate"/>
    <n v="2016"/>
    <x v="0"/>
    <x v="0"/>
    <n v="12.1"/>
    <n v="4.5"/>
    <n v="2.5"/>
    <n v="20"/>
    <n v="25"/>
    <n v="0.13125000000000001"/>
    <n v="2"/>
    <n v="1"/>
  </r>
  <r>
    <n v="10352"/>
    <s v="nSPC"/>
    <x v="0"/>
    <x v="1"/>
    <s v="Northwestern Hawaiian Islands"/>
    <x v="2"/>
    <s v="FFS-01088"/>
    <d v="2016-09-24T00:00:00"/>
    <s v="Forereef"/>
    <s v="Mid"/>
    <n v="23.829416999999999"/>
    <n v="-166.109599"/>
    <s v="French Frigate"/>
    <s v="French Frigate"/>
    <n v="2016"/>
    <x v="0"/>
    <x v="0"/>
    <n v="12.8"/>
    <n v="10"/>
    <n v="10"/>
    <n v="5"/>
    <n v="3"/>
    <n v="0.16250000000000001"/>
    <n v="2"/>
    <n v="1"/>
  </r>
  <r>
    <n v="10353"/>
    <s v="nSPC"/>
    <x v="0"/>
    <x v="1"/>
    <s v="Northwestern Hawaiian Islands"/>
    <x v="2"/>
    <s v="FFS-01064"/>
    <d v="2016-09-24T00:00:00"/>
    <s v="Forereef"/>
    <s v="Mid"/>
    <n v="23.725201999999999"/>
    <n v="-166.053528"/>
    <s v="French Frigate"/>
    <s v="French Frigate"/>
    <n v="2016"/>
    <x v="0"/>
    <x v="0"/>
    <n v="9.8000000000000007"/>
    <n v="2"/>
    <n v="6.5"/>
    <n v="10.5"/>
    <n v="2"/>
    <n v="0.20499999999999999"/>
    <n v="2"/>
    <n v="1"/>
  </r>
  <r>
    <n v="10354"/>
    <s v="nSPC"/>
    <x v="0"/>
    <x v="1"/>
    <s v="Northwestern Hawaiian Islands"/>
    <x v="2"/>
    <s v="FFS-01089"/>
    <d v="2016-09-24T00:00:00"/>
    <s v="Forereef"/>
    <s v="Mid"/>
    <n v="23.690214999999998"/>
    <n v="-166.066574"/>
    <s v="French Frigate"/>
    <s v="French Frigate"/>
    <n v="2016"/>
    <x v="0"/>
    <x v="0"/>
    <n v="10.199999999999999"/>
    <n v="2"/>
    <n v="10.5"/>
    <n v="24"/>
    <n v="1"/>
    <n v="0.11874999999999999"/>
    <n v="2"/>
    <n v="1"/>
  </r>
  <r>
    <n v="10355"/>
    <s v="nSPC"/>
    <x v="0"/>
    <x v="1"/>
    <s v="Northwestern Hawaiian Islands"/>
    <x v="2"/>
    <s v="FFS-01069"/>
    <d v="2016-09-24T00:00:00"/>
    <s v="Forereef"/>
    <s v="Mid"/>
    <n v="23.873888000000001"/>
    <n v="-166.07388800000001"/>
    <s v="French Frigate"/>
    <s v="French Frigate"/>
    <n v="2016"/>
    <x v="0"/>
    <x v="0"/>
    <n v="13.75"/>
    <n v="1.5"/>
    <n v="6"/>
    <n v="27.5"/>
    <n v="1"/>
    <n v="0.215"/>
    <n v="2"/>
    <n v="1"/>
  </r>
  <r>
    <n v="10356"/>
    <s v="nSPC"/>
    <x v="0"/>
    <x v="1"/>
    <s v="Northwestern Hawaiian Islands"/>
    <x v="2"/>
    <s v="FFS-01070"/>
    <d v="2016-09-25T00:00:00"/>
    <s v="Forereef"/>
    <s v="Mid"/>
    <n v="23.871680999999999"/>
    <n v="-166.20667499999999"/>
    <s v="French Frigate"/>
    <s v="French Frigate"/>
    <n v="2016"/>
    <x v="0"/>
    <x v="0"/>
    <n v="12.5"/>
    <n v="12.5"/>
    <n v="7.5"/>
    <n v="2.5"/>
    <n v="9"/>
    <n v="0.38874999999999998"/>
    <n v="2"/>
    <n v="1"/>
  </r>
  <r>
    <n v="10357"/>
    <s v="nSPC"/>
    <x v="0"/>
    <x v="1"/>
    <s v="Northwestern Hawaiian Islands"/>
    <x v="2"/>
    <s v="FFS-01095"/>
    <d v="2016-09-25T00:00:00"/>
    <s v="Forereef"/>
    <s v="Mid"/>
    <n v="23.881739"/>
    <n v="-166.230705"/>
    <s v="French Frigate"/>
    <s v="French Frigate"/>
    <n v="2016"/>
    <x v="0"/>
    <x v="0"/>
    <n v="10.55"/>
    <n v="7"/>
    <n v="2.5"/>
    <n v="2.5"/>
    <n v="6"/>
    <n v="1.115"/>
    <n v="2"/>
    <n v="1"/>
  </r>
  <r>
    <n v="10358"/>
    <s v="nSPC"/>
    <x v="0"/>
    <x v="1"/>
    <s v="Northwestern Hawaiian Islands"/>
    <x v="2"/>
    <s v="FFS-01086"/>
    <d v="2016-09-25T00:00:00"/>
    <s v="Forereef"/>
    <s v="Mid"/>
    <n v="23.880939000000001"/>
    <n v="-166.26904400000001"/>
    <s v="French Frigate"/>
    <s v="French Frigate"/>
    <n v="2016"/>
    <x v="0"/>
    <x v="0"/>
    <n v="10.95"/>
    <n v="9"/>
    <n v="2"/>
    <n v="0.5"/>
    <n v="7.5"/>
    <n v="0.67374999999999996"/>
    <n v="2"/>
    <n v="1"/>
  </r>
  <r>
    <n v="10359"/>
    <s v="nSPC"/>
    <x v="0"/>
    <x v="1"/>
    <s v="Northwestern Hawaiian Islands"/>
    <x v="2"/>
    <s v="FFS-01122"/>
    <d v="2016-09-25T00:00:00"/>
    <s v="Forereef"/>
    <s v="Shallow"/>
    <n v="23.876124999999998"/>
    <n v="-166.281871"/>
    <s v="French Frigate"/>
    <s v="French Frigate"/>
    <n v="2016"/>
    <x v="2"/>
    <x v="0"/>
    <n v="4.55"/>
    <n v="0.5"/>
    <n v="0"/>
    <n v="15"/>
    <n v="27.5"/>
    <n v="0.40949999999999998"/>
    <n v="2"/>
    <n v="1"/>
  </r>
  <r>
    <n v="10360"/>
    <s v="nSPC"/>
    <x v="0"/>
    <x v="1"/>
    <s v="Northwestern Hawaiian Islands"/>
    <x v="2"/>
    <s v="FFS-01131"/>
    <d v="2016-09-25T00:00:00"/>
    <s v="Forereef"/>
    <s v="Deep"/>
    <n v="23.855184999999999"/>
    <n v="-166.157656"/>
    <s v="French Frigate"/>
    <s v="French Frigate"/>
    <n v="2016"/>
    <x v="1"/>
    <x v="0"/>
    <n v="22.15"/>
    <n v="12.5"/>
    <n v="12.5"/>
    <n v="12.5"/>
    <n v="1"/>
    <n v="0.217"/>
    <n v="2"/>
    <n v="1"/>
  </r>
  <r>
    <n v="10361"/>
    <s v="nSPC"/>
    <x v="0"/>
    <x v="1"/>
    <s v="Northwestern Hawaiian Islands"/>
    <x v="2"/>
    <s v="FFS-01097"/>
    <d v="2016-09-25T00:00:00"/>
    <s v="Forereef"/>
    <s v="Mid"/>
    <n v="23.863206000000002"/>
    <n v="-166.18818999999999"/>
    <s v="French Frigate"/>
    <s v="French Frigate"/>
    <n v="2016"/>
    <x v="0"/>
    <x v="0"/>
    <n v="13.95"/>
    <n v="5"/>
    <n v="5"/>
    <n v="1"/>
    <n v="2"/>
    <n v="0.30299999999999999"/>
    <n v="2"/>
    <n v="1"/>
  </r>
  <r>
    <n v="10362"/>
    <s v="nSPC"/>
    <x v="0"/>
    <x v="1"/>
    <s v="Northwestern Hawaiian Islands"/>
    <x v="2"/>
    <s v="FFS-01111"/>
    <d v="2016-09-25T00:00:00"/>
    <s v="Forereef"/>
    <s v="Shallow"/>
    <n v="23.863527999999999"/>
    <n v="-166.198914"/>
    <s v="French Frigate"/>
    <s v="French Frigate"/>
    <n v="2016"/>
    <x v="2"/>
    <x v="0"/>
    <n v="4.1500000000000004"/>
    <n v="5"/>
    <n v="11"/>
    <n v="1"/>
    <n v="3"/>
    <n v="0.34250000000000003"/>
    <n v="2"/>
    <n v="1"/>
  </r>
  <r>
    <n v="10363"/>
    <s v="nSPC"/>
    <x v="0"/>
    <x v="1"/>
    <s v="Northwestern Hawaiian Islands"/>
    <x v="2"/>
    <s v="FFS-01093"/>
    <d v="2016-09-25T00:00:00"/>
    <s v="Forereef"/>
    <s v="Mid"/>
    <n v="23.883236"/>
    <n v="-166.251689"/>
    <s v="French Frigate"/>
    <s v="French Frigate"/>
    <n v="2016"/>
    <x v="0"/>
    <x v="0"/>
    <n v="15.8"/>
    <n v="19"/>
    <n v="6"/>
    <n v="7"/>
    <n v="0"/>
    <n v="0.19375000000000001"/>
    <n v="2"/>
    <n v="1"/>
  </r>
  <r>
    <n v="10364"/>
    <s v="nSPC"/>
    <x v="0"/>
    <x v="1"/>
    <s v="Northwestern Hawaiian Islands"/>
    <x v="2"/>
    <s v="FFS-01090"/>
    <d v="2016-09-25T00:00:00"/>
    <s v="Forereef"/>
    <s v="Mid"/>
    <n v="23.875131"/>
    <n v="-166.29950700000001"/>
    <s v="French Frigate"/>
    <s v="French Frigate"/>
    <n v="2016"/>
    <x v="0"/>
    <x v="0"/>
    <n v="13.05"/>
    <n v="20"/>
    <n v="22.5"/>
    <n v="0"/>
    <n v="5"/>
    <n v="0.52625"/>
    <n v="2"/>
    <n v="1"/>
  </r>
  <r>
    <n v="10369"/>
    <s v="nSPC"/>
    <x v="0"/>
    <x v="1"/>
    <s v="Northwestern Hawaiian Islands"/>
    <x v="2"/>
    <s v="FFS-01025"/>
    <d v="2016-09-26T00:00:00"/>
    <s v="Forereef"/>
    <s v="Deep"/>
    <n v="23.871397000000002"/>
    <n v="-166.32988"/>
    <s v="French Frigate"/>
    <s v="French Frigate"/>
    <n v="2016"/>
    <x v="1"/>
    <x v="0"/>
    <n v="26.95"/>
    <n v="40"/>
    <n v="3.5"/>
    <n v="1.5"/>
    <n v="6.5"/>
    <n v="0.40875"/>
    <n v="2"/>
    <n v="1"/>
  </r>
  <r>
    <n v="10370"/>
    <s v="nSPC"/>
    <x v="0"/>
    <x v="1"/>
    <s v="Northwestern Hawaiian Islands"/>
    <x v="2"/>
    <s v="FFS-01062"/>
    <d v="2016-09-26T00:00:00"/>
    <s v="Forereef"/>
    <s v="Mid"/>
    <n v="23.858305999999999"/>
    <n v="-166.33199200000001"/>
    <s v="French Frigate"/>
    <s v="French Frigate"/>
    <n v="2016"/>
    <x v="0"/>
    <x v="0"/>
    <n v="11"/>
    <n v="53.5"/>
    <n v="2"/>
    <n v="1"/>
    <n v="4"/>
    <n v="0.25750000000000001"/>
    <n v="2"/>
    <n v="1"/>
  </r>
  <r>
    <n v="10371"/>
    <s v="nSPC"/>
    <x v="0"/>
    <x v="1"/>
    <s v="Northwestern Hawaiian Islands"/>
    <x v="2"/>
    <s v="FFS-01119"/>
    <d v="2016-09-26T00:00:00"/>
    <s v="Forereef"/>
    <s v="Mid"/>
    <n v="23.876964999999998"/>
    <n v="-166.29396800000001"/>
    <s v="French Frigate"/>
    <s v="French Frigate"/>
    <n v="2016"/>
    <x v="0"/>
    <x v="0"/>
    <n v="11.25"/>
    <n v="16"/>
    <n v="2.5"/>
    <n v="0"/>
    <n v="6"/>
    <n v="0.59375"/>
    <n v="2"/>
    <n v="1"/>
  </r>
  <r>
    <n v="10372"/>
    <s v="nSPC"/>
    <x v="0"/>
    <x v="1"/>
    <s v="Northwestern Hawaiian Islands"/>
    <x v="2"/>
    <s v="FFS-01027"/>
    <d v="2016-09-26T00:00:00"/>
    <s v="Protected Slope"/>
    <s v="Deep"/>
    <n v="23.865214999999999"/>
    <n v="-166.345607"/>
    <s v="French Frigate"/>
    <s v="French Frigate"/>
    <n v="2016"/>
    <x v="4"/>
    <x v="0"/>
    <n v="23.35"/>
    <n v="11"/>
    <n v="10"/>
    <n v="1.5"/>
    <n v="4"/>
    <n v="0.30499999999999999"/>
    <n v="2"/>
    <n v="1"/>
  </r>
  <r>
    <n v="10373"/>
    <s v="nSPC"/>
    <x v="0"/>
    <x v="1"/>
    <s v="Northwestern Hawaiian Islands"/>
    <x v="2"/>
    <s v="FFS-01048"/>
    <d v="2016-09-26T00:00:00"/>
    <s v="Protected Slope"/>
    <s v="Deep"/>
    <n v="23.830297999999999"/>
    <n v="-166.35473400000001"/>
    <s v="French Frigate"/>
    <s v="French Frigate"/>
    <n v="2016"/>
    <x v="4"/>
    <x v="0"/>
    <n v="26.8"/>
    <n v="57"/>
    <n v="0"/>
    <n v="0"/>
    <n v="30"/>
    <n v="0.45500000000000002"/>
    <n v="2"/>
    <n v="1"/>
  </r>
  <r>
    <n v="10374"/>
    <s v="nSPC"/>
    <x v="0"/>
    <x v="1"/>
    <s v="Northwestern Hawaiian Islands"/>
    <x v="2"/>
    <s v="FFS-01046"/>
    <d v="2016-09-26T00:00:00"/>
    <s v="Protected Slope"/>
    <s v="Deep"/>
    <n v="23.818228000000001"/>
    <n v="-166.31527800000001"/>
    <s v="French Frigate"/>
    <s v="French Frigate"/>
    <n v="2016"/>
    <x v="4"/>
    <x v="0"/>
    <n v="28.25"/>
    <n v="0"/>
    <n v="49"/>
    <n v="20"/>
    <n v="4.5"/>
    <n v="0.1"/>
    <n v="2"/>
    <n v="1"/>
  </r>
  <r>
    <n v="10375"/>
    <s v="nSPC"/>
    <x v="0"/>
    <x v="1"/>
    <s v="Northwestern Hawaiian Islands"/>
    <x v="2"/>
    <s v="FFS-01035"/>
    <d v="2016-09-26T00:00:00"/>
    <s v="Protected Slope"/>
    <s v="Deep"/>
    <n v="23.815785000000002"/>
    <n v="-166.29597699999999"/>
    <s v="French Frigate"/>
    <s v="French Frigate"/>
    <n v="2016"/>
    <x v="4"/>
    <x v="0"/>
    <n v="20.65"/>
    <n v="55"/>
    <n v="10"/>
    <n v="0"/>
    <n v="15"/>
    <n v="0.51875000000000004"/>
    <n v="2"/>
    <n v="1"/>
  </r>
  <r>
    <n v="10390"/>
    <s v="nSPC"/>
    <x v="0"/>
    <x v="1"/>
    <s v="Northwestern Hawaiian Islands"/>
    <x v="2"/>
    <s v="FFS-01034"/>
    <d v="2016-09-27T00:00:00"/>
    <s v="Protected Slope"/>
    <s v="Mid"/>
    <n v="23.723614000000001"/>
    <n v="-166.21222"/>
    <s v="French Frigate"/>
    <s v="French Frigate"/>
    <n v="2016"/>
    <x v="3"/>
    <x v="0"/>
    <n v="12.9"/>
    <n v="36"/>
    <n v="2.5"/>
    <n v="1.5"/>
    <n v="7.5"/>
    <n v="0.74124999999999996"/>
    <n v="2"/>
    <n v="1"/>
  </r>
  <r>
    <n v="10391"/>
    <s v="nSPC"/>
    <x v="0"/>
    <x v="1"/>
    <s v="Northwestern Hawaiian Islands"/>
    <x v="2"/>
    <s v="FFS-01036"/>
    <d v="2016-09-27T00:00:00"/>
    <s v="Protected Slope"/>
    <s v="Mid"/>
    <n v="23.706772999999998"/>
    <n v="-166.20652799999999"/>
    <s v="French Frigate"/>
    <s v="French Frigate"/>
    <n v="2016"/>
    <x v="3"/>
    <x v="0"/>
    <n v="13.4"/>
    <n v="46.5"/>
    <n v="5"/>
    <n v="2"/>
    <n v="15"/>
    <n v="0.84875"/>
    <n v="2"/>
    <n v="1"/>
  </r>
  <r>
    <n v="2004"/>
    <s v="nSPC"/>
    <x v="1"/>
    <x v="2"/>
    <s v="Pacific Remote Island Areas"/>
    <x v="6"/>
    <s v="JOH-00120"/>
    <d v="2010-01-24T00:00:00"/>
    <s v="Protected Slope"/>
    <s v="Mid"/>
    <n v="16.70251"/>
    <n v="-169.53903"/>
    <s v="Johnston"/>
    <s v="Johnston"/>
    <n v="2010"/>
    <x v="3"/>
    <x v="0"/>
    <n v="17"/>
    <n v="60"/>
    <n v="5"/>
    <n v="0"/>
    <n v="7.5"/>
    <s v="NA"/>
    <n v="2"/>
    <n v="1"/>
  </r>
  <r>
    <n v="2007"/>
    <s v="nSPC"/>
    <x v="1"/>
    <x v="2"/>
    <s v="Pacific Remote Island Areas"/>
    <x v="6"/>
    <s v="JOH-00106"/>
    <d v="2010-01-25T00:00:00"/>
    <s v="Forereef"/>
    <s v="Mid"/>
    <n v="16.774550000000001"/>
    <n v="-169.50465"/>
    <s v="Johnston"/>
    <s v="Johnston"/>
    <n v="2010"/>
    <x v="0"/>
    <x v="0"/>
    <n v="13"/>
    <n v="10"/>
    <n v="8.75"/>
    <n v="3"/>
    <n v="5"/>
    <s v="NA"/>
    <n v="4"/>
    <n v="2"/>
  </r>
  <r>
    <n v="2010"/>
    <s v="nSPC"/>
    <x v="1"/>
    <x v="2"/>
    <s v="Pacific Remote Island Areas"/>
    <x v="6"/>
    <s v="JOH-00112"/>
    <d v="2010-01-25T00:00:00"/>
    <s v="Forereef"/>
    <s v="Deep"/>
    <n v="16.767679999999999"/>
    <n v="-169.52347"/>
    <s v="Johnston"/>
    <s v="Johnston"/>
    <n v="2010"/>
    <x v="1"/>
    <x v="0"/>
    <n v="24"/>
    <n v="6"/>
    <n v="7.5"/>
    <n v="4"/>
    <n v="3.5"/>
    <s v="NA"/>
    <n v="2"/>
    <n v="1"/>
  </r>
  <r>
    <n v="2011"/>
    <s v="nSPC"/>
    <x v="1"/>
    <x v="2"/>
    <s v="Pacific Remote Island Areas"/>
    <x v="6"/>
    <s v="JOH-00110"/>
    <d v="2010-01-24T00:00:00"/>
    <s v="Forereef"/>
    <s v="Deep"/>
    <n v="16.712399999999999"/>
    <n v="-169.56126"/>
    <s v="Johnston"/>
    <s v="Johnston"/>
    <n v="2010"/>
    <x v="1"/>
    <x v="0"/>
    <n v="20"/>
    <n v="16.25"/>
    <n v="12.5"/>
    <n v="2.5"/>
    <n v="16.25"/>
    <s v="NA"/>
    <n v="4"/>
    <n v="2"/>
  </r>
  <r>
    <n v="2013"/>
    <s v="nSPC"/>
    <x v="1"/>
    <x v="2"/>
    <s v="Pacific Remote Island Areas"/>
    <x v="6"/>
    <s v="JOH-00121"/>
    <d v="2010-01-25T00:00:00"/>
    <s v="Protected Slope"/>
    <s v="Mid"/>
    <n v="16.686509999999998"/>
    <n v="-169.55744999999999"/>
    <s v="Johnston"/>
    <s v="Johnston"/>
    <n v="2010"/>
    <x v="3"/>
    <x v="0"/>
    <n v="15"/>
    <n v="5.75"/>
    <n v="28.75"/>
    <n v="0"/>
    <n v="6.25"/>
    <s v="NA"/>
    <n v="4"/>
    <n v="2"/>
  </r>
  <r>
    <n v="2015"/>
    <s v="nSPC"/>
    <x v="1"/>
    <x v="2"/>
    <s v="Pacific Remote Island Areas"/>
    <x v="6"/>
    <s v="JOH-00111"/>
    <d v="2010-01-25T00:00:00"/>
    <s v="Forereef"/>
    <s v="Deep"/>
    <n v="16.73732"/>
    <n v="-169.55008000000001"/>
    <s v="Johnston"/>
    <s v="Johnston"/>
    <n v="2010"/>
    <x v="1"/>
    <x v="0"/>
    <n v="20"/>
    <n v="27.5"/>
    <n v="15"/>
    <n v="7.5"/>
    <n v="5"/>
    <s v="NA"/>
    <n v="2"/>
    <n v="1"/>
  </r>
  <r>
    <n v="2025"/>
    <s v="nSPC"/>
    <x v="1"/>
    <x v="2"/>
    <s v="Pacific Remote Island Areas"/>
    <x v="6"/>
    <s v="JOH-00134"/>
    <d v="2010-01-26T00:00:00"/>
    <s v="Protected Slope"/>
    <s v="Deep"/>
    <n v="16.695730000000001"/>
    <n v="-169.45660000000001"/>
    <s v="Johnston"/>
    <s v="Johnston"/>
    <n v="2010"/>
    <x v="4"/>
    <x v="0"/>
    <n v="19"/>
    <n v="8"/>
    <n v="56.25"/>
    <n v="1.5"/>
    <n v="8"/>
    <s v="NA"/>
    <n v="4"/>
    <n v="2"/>
  </r>
  <r>
    <n v="2027"/>
    <s v="nSPC"/>
    <x v="1"/>
    <x v="2"/>
    <s v="Pacific Remote Island Areas"/>
    <x v="6"/>
    <s v="JOH-00107"/>
    <d v="2010-01-26T00:00:00"/>
    <s v="Protected Slope"/>
    <s v="Mid"/>
    <n v="16.778590000000001"/>
    <n v="-169.43378999999999"/>
    <s v="Johnston"/>
    <s v="Johnston"/>
    <n v="2010"/>
    <x v="3"/>
    <x v="0"/>
    <n v="15.5"/>
    <n v="42.5"/>
    <n v="3.75"/>
    <n v="2.5"/>
    <n v="45"/>
    <s v="NA"/>
    <n v="4"/>
    <n v="2"/>
  </r>
  <r>
    <n v="2028"/>
    <s v="nSPC"/>
    <x v="1"/>
    <x v="2"/>
    <s v="Pacific Remote Island Areas"/>
    <x v="6"/>
    <s v="JOH-00124"/>
    <d v="2010-01-26T00:00:00"/>
    <s v="Protected Slope"/>
    <s v="Mid"/>
    <n v="16.705559999999998"/>
    <n v="-169.49424999999999"/>
    <s v="Johnston"/>
    <s v="Johnston"/>
    <n v="2010"/>
    <x v="3"/>
    <x v="0"/>
    <n v="12"/>
    <n v="5"/>
    <n v="16.25"/>
    <n v="20"/>
    <n v="31.25"/>
    <s v="NA"/>
    <n v="4"/>
    <n v="2"/>
  </r>
  <r>
    <n v="2030"/>
    <s v="nSPC"/>
    <x v="1"/>
    <x v="2"/>
    <s v="Pacific Remote Island Areas"/>
    <x v="6"/>
    <s v="JOH-00114"/>
    <d v="2010-01-26T00:00:00"/>
    <s v="Forereef"/>
    <s v="Deep"/>
    <n v="16.782"/>
    <n v="-169.43863999999999"/>
    <s v="Johnston"/>
    <s v="Johnston"/>
    <n v="2010"/>
    <x v="1"/>
    <x v="0"/>
    <n v="27"/>
    <n v="25"/>
    <n v="10"/>
    <n v="7.5"/>
    <n v="52.5"/>
    <s v="NA"/>
    <n v="2"/>
    <n v="1"/>
  </r>
  <r>
    <n v="2034"/>
    <s v="nSPC"/>
    <x v="1"/>
    <x v="2"/>
    <s v="Pacific Remote Island Areas"/>
    <x v="6"/>
    <s v="JOH-00122"/>
    <d v="2010-01-27T00:00:00"/>
    <s v="Protected Slope"/>
    <s v="Mid"/>
    <n v="16.690719999999999"/>
    <n v="-169.50138999999999"/>
    <s v="Johnston"/>
    <s v="Johnston"/>
    <n v="2010"/>
    <x v="3"/>
    <x v="0"/>
    <n v="12"/>
    <n v="0.75"/>
    <n v="2.5"/>
    <n v="10"/>
    <n v="22.25"/>
    <s v="NA"/>
    <n v="4"/>
    <n v="2"/>
  </r>
  <r>
    <n v="2036"/>
    <s v="nSPC"/>
    <x v="1"/>
    <x v="2"/>
    <s v="Pacific Remote Island Areas"/>
    <x v="6"/>
    <s v="JOH-00440"/>
    <d v="2010-01-27T00:00:00"/>
    <s v="Protected Slope"/>
    <s v="Deep"/>
    <n v="16.677910000000001"/>
    <n v="-169.48006000000001"/>
    <s v="Johnston"/>
    <s v="Johnston"/>
    <n v="2010"/>
    <x v="4"/>
    <x v="0"/>
    <n v="24"/>
    <n v="8.75"/>
    <n v="78.75"/>
    <n v="0"/>
    <n v="3.75"/>
    <s v="NA"/>
    <n v="4"/>
    <n v="2"/>
  </r>
  <r>
    <n v="2037"/>
    <s v="nSPC"/>
    <x v="1"/>
    <x v="2"/>
    <s v="Pacific Remote Island Areas"/>
    <x v="6"/>
    <s v="JOH-00132"/>
    <d v="2010-01-27T00:00:00"/>
    <s v="Protected Slope"/>
    <s v="Deep"/>
    <n v="16.680969999999999"/>
    <n v="-169.54223999999999"/>
    <s v="Johnston"/>
    <s v="Johnston"/>
    <n v="2010"/>
    <x v="4"/>
    <x v="0"/>
    <n v="22"/>
    <n v="1.25"/>
    <n v="61.25"/>
    <n v="11.25"/>
    <n v="8.75"/>
    <s v="NA"/>
    <n v="4"/>
    <n v="2"/>
  </r>
  <r>
    <n v="2045"/>
    <s v="nSPC"/>
    <x v="1"/>
    <x v="2"/>
    <s v="Pacific Remote Island Areas"/>
    <x v="6"/>
    <s v="JOH-00447"/>
    <d v="2010-01-28T00:00:00"/>
    <s v="Protected Slope"/>
    <s v="Deep"/>
    <n v="16.707999999999998"/>
    <n v="-169.43165999999999"/>
    <s v="Johnston"/>
    <s v="Johnston"/>
    <n v="2010"/>
    <x v="4"/>
    <x v="0"/>
    <n v="20.5"/>
    <n v="6.25"/>
    <n v="22.5"/>
    <n v="1.25"/>
    <n v="12.5"/>
    <s v="NA"/>
    <n v="4"/>
    <n v="2"/>
  </r>
  <r>
    <n v="2046"/>
    <s v="nSPC"/>
    <x v="1"/>
    <x v="2"/>
    <s v="Pacific Remote Island Areas"/>
    <x v="6"/>
    <s v="JOH-00436"/>
    <d v="2010-01-28T00:00:00"/>
    <s v="Protected Slope"/>
    <s v="Mid"/>
    <n v="16.71442"/>
    <n v="-169.46956"/>
    <s v="Johnston"/>
    <s v="Johnston"/>
    <n v="2010"/>
    <x v="3"/>
    <x v="0"/>
    <n v="13.5"/>
    <n v="3.75"/>
    <n v="35"/>
    <n v="17.5"/>
    <n v="42.5"/>
    <s v="NA"/>
    <n v="4"/>
    <n v="2"/>
  </r>
  <r>
    <n v="2056"/>
    <s v="nSPC"/>
    <x v="1"/>
    <x v="2"/>
    <s v="Pacific Remote Island Areas"/>
    <x v="6"/>
    <s v="JOH-00135"/>
    <d v="2010-01-29T00:00:00"/>
    <s v="Protected Slope"/>
    <s v="Deep"/>
    <n v="16.701350000000001"/>
    <n v="-169.41283999999999"/>
    <s v="Johnston"/>
    <s v="Johnston"/>
    <n v="2010"/>
    <x v="4"/>
    <x v="0"/>
    <n v="23"/>
    <n v="5"/>
    <n v="70"/>
    <n v="2.5"/>
    <n v="2.5"/>
    <s v="NA"/>
    <n v="2"/>
    <n v="1"/>
  </r>
  <r>
    <n v="2063"/>
    <s v="nSPC"/>
    <x v="1"/>
    <x v="2"/>
    <s v="Pacific Remote Island Areas"/>
    <x v="6"/>
    <s v="JOH-00138"/>
    <d v="2010-01-29T00:00:00"/>
    <s v="Protected Slope"/>
    <s v="Deep"/>
    <n v="16.71932"/>
    <n v="-169.41367"/>
    <s v="Johnston"/>
    <s v="Johnston"/>
    <n v="2010"/>
    <x v="4"/>
    <x v="0"/>
    <n v="25"/>
    <n v="5"/>
    <n v="40"/>
    <n v="5"/>
    <n v="30"/>
    <s v="NA"/>
    <n v="2"/>
    <n v="1"/>
  </r>
  <r>
    <n v="2064"/>
    <s v="nSPC"/>
    <x v="1"/>
    <x v="2"/>
    <s v="Pacific Remote Island Areas"/>
    <x v="6"/>
    <s v="JOH-00152"/>
    <d v="2010-01-29T00:00:00"/>
    <s v="Protected Slope"/>
    <s v="Mid"/>
    <n v="16.766909999999999"/>
    <n v="-169.42522"/>
    <s v="Johnston"/>
    <s v="Johnston"/>
    <n v="2010"/>
    <x v="3"/>
    <x v="0"/>
    <n v="9"/>
    <n v="30"/>
    <n v="5"/>
    <n v="5"/>
    <n v="45"/>
    <s v="NA"/>
    <n v="4"/>
    <n v="2"/>
  </r>
  <r>
    <n v="2066"/>
    <s v="nSPC"/>
    <x v="1"/>
    <x v="2"/>
    <s v="Pacific Remote Island Areas"/>
    <x v="6"/>
    <s v="JOH-00153"/>
    <d v="2010-01-29T00:00:00"/>
    <s v="Protected Slope"/>
    <s v="Mid"/>
    <n v="16.7774"/>
    <n v="-169.43680000000001"/>
    <s v="Johnston"/>
    <s v="Johnston"/>
    <n v="2010"/>
    <x v="3"/>
    <x v="0"/>
    <n v="8"/>
    <n v="65"/>
    <n v="0"/>
    <n v="2.5"/>
    <n v="28.75"/>
    <s v="NA"/>
    <n v="4"/>
    <n v="2"/>
  </r>
  <r>
    <n v="2067"/>
    <s v="nSPC"/>
    <x v="1"/>
    <x v="2"/>
    <s v="Pacific Remote Island Areas"/>
    <x v="6"/>
    <s v="JOH-00413"/>
    <d v="2010-01-29T00:00:00"/>
    <s v="Protected Slope"/>
    <s v="Mid"/>
    <n v="16.758099999999999"/>
    <n v="-169.41561999999999"/>
    <s v="Johnston"/>
    <s v="Johnston"/>
    <n v="2010"/>
    <x v="3"/>
    <x v="0"/>
    <n v="13"/>
    <n v="31.25"/>
    <n v="0"/>
    <n v="5"/>
    <n v="61.25"/>
    <s v="NA"/>
    <n v="4"/>
    <n v="2"/>
  </r>
  <r>
    <n v="2069"/>
    <s v="nSPC"/>
    <x v="1"/>
    <x v="2"/>
    <s v="Pacific Remote Island Areas"/>
    <x v="7"/>
    <s v="HOW-00108"/>
    <d v="2010-02-03T00:00:00"/>
    <s v="Forereef"/>
    <s v="Deep"/>
    <n v="0.81498000000000004"/>
    <n v="-176.62406999999999"/>
    <s v="Howland"/>
    <s v="Howland"/>
    <n v="2010"/>
    <x v="1"/>
    <x v="0"/>
    <n v="20"/>
    <n v="11.5"/>
    <n v="8.75"/>
    <n v="0"/>
    <n v="21"/>
    <s v="NA"/>
    <n v="4"/>
    <n v="2"/>
  </r>
  <r>
    <n v="2072"/>
    <s v="nSPC"/>
    <x v="1"/>
    <x v="2"/>
    <s v="Pacific Remote Island Areas"/>
    <x v="7"/>
    <s v="HOW-00127"/>
    <d v="2010-02-03T00:00:00"/>
    <s v="Forereef"/>
    <s v="Mid"/>
    <n v="0.81008000000000002"/>
    <n v="-176.62241"/>
    <s v="Howland"/>
    <s v="Howland"/>
    <n v="2010"/>
    <x v="0"/>
    <x v="0"/>
    <n v="13"/>
    <n v="26.25"/>
    <n v="2.5"/>
    <n v="1.5"/>
    <n v="22.25"/>
    <s v="NA"/>
    <n v="4"/>
    <n v="2"/>
  </r>
  <r>
    <n v="2077"/>
    <s v="nSPC"/>
    <x v="1"/>
    <x v="2"/>
    <s v="Pacific Remote Island Areas"/>
    <x v="7"/>
    <s v="HOW-00105"/>
    <d v="2010-02-03T00:00:00"/>
    <s v="Forereef"/>
    <s v="Deep"/>
    <n v="0.80089999999999995"/>
    <n v="-176.62119999999999"/>
    <s v="Howland"/>
    <s v="Howland"/>
    <n v="2010"/>
    <x v="1"/>
    <x v="0"/>
    <n v="21"/>
    <n v="35"/>
    <n v="5"/>
    <n v="1.25"/>
    <n v="47.5"/>
    <s v="NA"/>
    <n v="4"/>
    <n v="2"/>
  </r>
  <r>
    <n v="2078"/>
    <s v="nSPC"/>
    <x v="1"/>
    <x v="2"/>
    <s v="Pacific Remote Island Areas"/>
    <x v="7"/>
    <s v="HOW-00406"/>
    <d v="2010-02-03T00:00:00"/>
    <s v="Forereef"/>
    <s v="Mid"/>
    <n v="0.79837999999999998"/>
    <n v="-176.62007"/>
    <s v="Howland"/>
    <s v="Howland"/>
    <n v="2010"/>
    <x v="0"/>
    <x v="0"/>
    <n v="12"/>
    <n v="62.5"/>
    <n v="6.25"/>
    <n v="2.5"/>
    <n v="22.5"/>
    <s v="NA"/>
    <n v="4"/>
    <n v="2"/>
  </r>
  <r>
    <n v="2079"/>
    <s v="nSPC"/>
    <x v="1"/>
    <x v="2"/>
    <s v="Pacific Remote Island Areas"/>
    <x v="7"/>
    <s v="HOW-00117"/>
    <d v="2010-02-03T00:00:00"/>
    <s v="Forereef"/>
    <s v="Shallow"/>
    <n v="0.80581999999999998"/>
    <n v="-176.62128000000001"/>
    <s v="Howland"/>
    <s v="Howland"/>
    <n v="2010"/>
    <x v="2"/>
    <x v="0"/>
    <n v="4"/>
    <n v="53.75"/>
    <n v="0"/>
    <n v="1.25"/>
    <n v="37.5"/>
    <s v="NA"/>
    <n v="4"/>
    <n v="2"/>
  </r>
  <r>
    <n v="2081"/>
    <s v="nSPC"/>
    <x v="1"/>
    <x v="2"/>
    <s v="Pacific Remote Island Areas"/>
    <x v="7"/>
    <s v="HOW-00104"/>
    <d v="2010-02-04T00:00:00"/>
    <s v="Forereef"/>
    <s v="Deep"/>
    <n v="0.80845999999999996"/>
    <n v="-176.61009000000001"/>
    <s v="Howland"/>
    <s v="Howland"/>
    <n v="2010"/>
    <x v="1"/>
    <x v="0"/>
    <n v="22"/>
    <n v="30"/>
    <n v="1.25"/>
    <n v="1.25"/>
    <n v="27.5"/>
    <s v="NA"/>
    <n v="4"/>
    <n v="2"/>
  </r>
  <r>
    <n v="2082"/>
    <s v="nSPC"/>
    <x v="1"/>
    <x v="2"/>
    <s v="Pacific Remote Island Areas"/>
    <x v="7"/>
    <s v="HOW-00112"/>
    <d v="2010-02-04T00:00:00"/>
    <s v="Forereef"/>
    <s v="Shallow"/>
    <n v="0.81667000000000001"/>
    <n v="-176.61421000000001"/>
    <s v="Howland"/>
    <s v="Howland"/>
    <n v="2010"/>
    <x v="2"/>
    <x v="0"/>
    <n v="5"/>
    <n v="27.5"/>
    <n v="0"/>
    <n v="2.5"/>
    <n v="42.5"/>
    <s v="NA"/>
    <n v="4"/>
    <n v="2"/>
  </r>
  <r>
    <n v="2083"/>
    <s v="nSPC"/>
    <x v="1"/>
    <x v="2"/>
    <s v="Pacific Remote Island Areas"/>
    <x v="7"/>
    <s v="HOW-00114"/>
    <d v="2010-02-04T00:00:00"/>
    <s v="Forereef"/>
    <s v="Mid"/>
    <n v="0.80603999999999998"/>
    <n v="-176.60975999999999"/>
    <s v="Howland"/>
    <s v="Howland"/>
    <n v="2010"/>
    <x v="0"/>
    <x v="0"/>
    <n v="12"/>
    <n v="23.75"/>
    <n v="0"/>
    <n v="1.75"/>
    <n v="40"/>
    <s v="NA"/>
    <n v="4"/>
    <n v="2"/>
  </r>
  <r>
    <n v="2085"/>
    <s v="nSPC"/>
    <x v="1"/>
    <x v="2"/>
    <s v="Pacific Remote Island Areas"/>
    <x v="7"/>
    <s v="HOW-00100"/>
    <d v="2010-02-04T00:00:00"/>
    <s v="Forereef"/>
    <s v="Deep"/>
    <n v="0.81116999999999995"/>
    <n v="-176.61102"/>
    <s v="Howland"/>
    <s v="Howland"/>
    <n v="2010"/>
    <x v="1"/>
    <x v="0"/>
    <n v="22"/>
    <n v="16.25"/>
    <n v="12.5"/>
    <n v="0.5"/>
    <n v="54.5"/>
    <s v="NA"/>
    <n v="4"/>
    <n v="2"/>
  </r>
  <r>
    <n v="2086"/>
    <s v="nSPC"/>
    <x v="1"/>
    <x v="2"/>
    <s v="Pacific Remote Island Areas"/>
    <x v="7"/>
    <s v="HOW-00123"/>
    <d v="2010-02-04T00:00:00"/>
    <s v="Forereef"/>
    <s v="Mid"/>
    <n v="0.79637999999999998"/>
    <n v="-176.61091999999999"/>
    <s v="Howland"/>
    <s v="Howland"/>
    <n v="2010"/>
    <x v="0"/>
    <x v="0"/>
    <n v="12.5"/>
    <n v="48.75"/>
    <n v="0"/>
    <n v="0"/>
    <n v="18.75"/>
    <s v="NA"/>
    <n v="4"/>
    <n v="2"/>
  </r>
  <r>
    <n v="2087"/>
    <s v="nSPC"/>
    <x v="1"/>
    <x v="2"/>
    <s v="Pacific Remote Island Areas"/>
    <x v="7"/>
    <s v="HOW-00122"/>
    <d v="2010-02-04T00:00:00"/>
    <s v="Forereef"/>
    <s v="Mid"/>
    <n v="0.81355999999999995"/>
    <n v="-176.61225999999999"/>
    <s v="Howland"/>
    <s v="Howland"/>
    <n v="2010"/>
    <x v="0"/>
    <x v="0"/>
    <n v="13.5"/>
    <n v="61.25"/>
    <n v="0"/>
    <n v="0"/>
    <n v="33.75"/>
    <s v="NA"/>
    <n v="4"/>
    <n v="2"/>
  </r>
  <r>
    <n v="2091"/>
    <s v="nSPC"/>
    <x v="1"/>
    <x v="2"/>
    <s v="Pacific Remote Island Areas"/>
    <x v="7"/>
    <s v="HOW-00107"/>
    <d v="2010-02-05T00:00:00"/>
    <s v="Forereef"/>
    <s v="Deep"/>
    <n v="0.78956999999999999"/>
    <n v="-176.61537000000001"/>
    <s v="Howland"/>
    <s v="Howland"/>
    <n v="2010"/>
    <x v="1"/>
    <x v="0"/>
    <n v="21.5"/>
    <n v="22.5"/>
    <n v="11.75"/>
    <n v="0"/>
    <n v="47.5"/>
    <s v="NA"/>
    <n v="4"/>
    <n v="2"/>
  </r>
  <r>
    <n v="2092"/>
    <s v="nSPC"/>
    <x v="1"/>
    <x v="2"/>
    <s v="Pacific Remote Island Areas"/>
    <x v="7"/>
    <s v="HOW-00429"/>
    <d v="2010-02-05T00:00:00"/>
    <s v="Forereef"/>
    <s v="Mid"/>
    <n v="0.80367999999999995"/>
    <n v="-176.62111999999999"/>
    <s v="Howland"/>
    <s v="Howland"/>
    <n v="2010"/>
    <x v="0"/>
    <x v="0"/>
    <n v="14"/>
    <n v="10"/>
    <n v="7.75"/>
    <n v="0.25"/>
    <n v="17.5"/>
    <s v="NA"/>
    <n v="4"/>
    <n v="2"/>
  </r>
  <r>
    <n v="2093"/>
    <s v="nSPC"/>
    <x v="1"/>
    <x v="2"/>
    <s v="Pacific Remote Island Areas"/>
    <x v="7"/>
    <s v="HOW-00116"/>
    <d v="2010-02-05T00:00:00"/>
    <s v="Forereef"/>
    <s v="Shallow"/>
    <n v="0.81250999999999995"/>
    <n v="-176.62303"/>
    <s v="Howland"/>
    <s v="Howland"/>
    <n v="2010"/>
    <x v="2"/>
    <x v="0"/>
    <n v="3"/>
    <n v="53.75"/>
    <n v="0"/>
    <n v="0"/>
    <n v="30"/>
    <s v="NA"/>
    <n v="4"/>
    <n v="2"/>
  </r>
  <r>
    <n v="2094"/>
    <s v="nSPC"/>
    <x v="1"/>
    <x v="2"/>
    <s v="Pacific Remote Island Areas"/>
    <x v="7"/>
    <s v="HOW-00416"/>
    <d v="2010-02-05T00:00:00"/>
    <s v="Forereef"/>
    <s v="Shallow"/>
    <n v="0.80193000000000003"/>
    <n v="-176.62092999999999"/>
    <s v="Howland"/>
    <s v="Howland"/>
    <n v="2010"/>
    <x v="2"/>
    <x v="0"/>
    <n v="3.5"/>
    <n v="31.25"/>
    <n v="0"/>
    <n v="1.25"/>
    <n v="52.5"/>
    <s v="NA"/>
    <n v="4"/>
    <n v="2"/>
  </r>
  <r>
    <n v="2095"/>
    <s v="nSPC"/>
    <x v="1"/>
    <x v="2"/>
    <s v="Pacific Remote Island Areas"/>
    <x v="7"/>
    <s v="HOW-00101"/>
    <d v="2010-02-05T00:00:00"/>
    <s v="Forereef"/>
    <s v="Deep"/>
    <n v="0.80149000000000004"/>
    <n v="-176.6097"/>
    <s v="Howland"/>
    <s v="Howland"/>
    <n v="2010"/>
    <x v="1"/>
    <x v="0"/>
    <n v="23.5"/>
    <n v="7.5"/>
    <n v="7.5"/>
    <n v="0"/>
    <n v="43.75"/>
    <s v="NA"/>
    <n v="4"/>
    <n v="2"/>
  </r>
  <r>
    <n v="2099"/>
    <s v="nSPC"/>
    <x v="1"/>
    <x v="2"/>
    <s v="Pacific Remote Island Areas"/>
    <x v="8"/>
    <s v="BAK-00129"/>
    <d v="2010-02-06T00:00:00"/>
    <s v="Forereef"/>
    <s v="Shallow"/>
    <n v="0.18801999999999999"/>
    <n v="-176.47308000000001"/>
    <s v="Baker"/>
    <s v="Baker"/>
    <n v="2010"/>
    <x v="2"/>
    <x v="0"/>
    <n v="3.5"/>
    <n v="22.5"/>
    <n v="3.75"/>
    <n v="2.5"/>
    <n v="45"/>
    <s v="NA"/>
    <n v="4"/>
    <n v="2"/>
  </r>
  <r>
    <n v="2100"/>
    <s v="nSPC"/>
    <x v="1"/>
    <x v="2"/>
    <s v="Pacific Remote Island Areas"/>
    <x v="8"/>
    <s v="BAK-00125"/>
    <d v="2010-02-06T00:00:00"/>
    <s v="Forereef"/>
    <s v="Deep"/>
    <n v="0.18964"/>
    <n v="-176.45961"/>
    <s v="Baker"/>
    <s v="Baker"/>
    <n v="2010"/>
    <x v="1"/>
    <x v="0"/>
    <n v="21"/>
    <n v="7.5"/>
    <n v="0"/>
    <n v="0.5"/>
    <n v="82.5"/>
    <s v="NA"/>
    <n v="2"/>
    <n v="1"/>
  </r>
  <r>
    <n v="2101"/>
    <s v="nSPC"/>
    <x v="1"/>
    <x v="2"/>
    <s v="Pacific Remote Island Areas"/>
    <x v="8"/>
    <s v="BAK-00124"/>
    <d v="2010-02-06T00:00:00"/>
    <s v="Forereef"/>
    <s v="Deep"/>
    <n v="0.1867"/>
    <n v="-176.45917"/>
    <s v="Baker"/>
    <s v="Baker"/>
    <n v="2010"/>
    <x v="1"/>
    <x v="0"/>
    <n v="27"/>
    <n v="22.5"/>
    <n v="27.5"/>
    <n v="7.5"/>
    <n v="27.5"/>
    <s v="NA"/>
    <n v="2"/>
    <n v="1"/>
  </r>
  <r>
    <n v="2102"/>
    <s v="nSPC"/>
    <x v="1"/>
    <x v="2"/>
    <s v="Pacific Remote Island Areas"/>
    <x v="8"/>
    <s v="BAK-00111"/>
    <d v="2010-02-06T00:00:00"/>
    <s v="Forereef"/>
    <s v="Mid"/>
    <n v="0.19855999999999999"/>
    <n v="-176.46338"/>
    <s v="Baker"/>
    <s v="Baker"/>
    <n v="2010"/>
    <x v="0"/>
    <x v="0"/>
    <n v="9.5"/>
    <n v="52.5"/>
    <n v="3.5"/>
    <n v="0.25"/>
    <n v="32.5"/>
    <s v="NA"/>
    <n v="4"/>
    <n v="2"/>
  </r>
  <r>
    <n v="2103"/>
    <s v="nSPC"/>
    <x v="1"/>
    <x v="2"/>
    <s v="Pacific Remote Island Areas"/>
    <x v="8"/>
    <s v="BAK-00126"/>
    <d v="2010-02-06T00:00:00"/>
    <s v="Forereef"/>
    <s v="Deep"/>
    <n v="0.18665999999999999"/>
    <n v="-176.46992"/>
    <s v="Baker"/>
    <s v="Baker"/>
    <n v="2010"/>
    <x v="1"/>
    <x v="0"/>
    <n v="21"/>
    <n v="25"/>
    <n v="2.5"/>
    <n v="1"/>
    <n v="40"/>
    <s v="NA"/>
    <n v="2"/>
    <n v="1"/>
  </r>
  <r>
    <n v="2104"/>
    <s v="nSPC"/>
    <x v="1"/>
    <x v="2"/>
    <s v="Pacific Remote Island Areas"/>
    <x v="8"/>
    <s v="BAK-00128"/>
    <d v="2010-02-06T00:00:00"/>
    <s v="Forereef"/>
    <s v="Shallow"/>
    <n v="0.19144"/>
    <n v="-176.46838"/>
    <s v="Baker"/>
    <s v="Baker"/>
    <n v="2010"/>
    <x v="2"/>
    <x v="0"/>
    <n v="4.5"/>
    <n v="32.5"/>
    <n v="17.5"/>
    <n v="2.5"/>
    <n v="40"/>
    <s v="NA"/>
    <n v="4"/>
    <n v="2"/>
  </r>
  <r>
    <n v="2105"/>
    <s v="nSPC"/>
    <x v="1"/>
    <x v="2"/>
    <s v="Pacific Remote Island Areas"/>
    <x v="8"/>
    <s v="BAK-00127"/>
    <d v="2010-02-06T00:00:00"/>
    <s v="Forereef"/>
    <s v="Shallow"/>
    <n v="0.18831000000000001"/>
    <n v="-176.47667000000001"/>
    <s v="Baker"/>
    <s v="Baker"/>
    <n v="2010"/>
    <x v="2"/>
    <x v="0"/>
    <n v="3"/>
    <n v="22.5"/>
    <n v="0"/>
    <n v="1"/>
    <n v="59.5"/>
    <s v="NA"/>
    <n v="4"/>
    <n v="2"/>
  </r>
  <r>
    <n v="2107"/>
    <s v="nSPC"/>
    <x v="1"/>
    <x v="2"/>
    <s v="Pacific Remote Island Areas"/>
    <x v="8"/>
    <s v="BAK-00116"/>
    <d v="2010-02-06T00:00:00"/>
    <s v="Forereef"/>
    <s v="Deep"/>
    <n v="0.19028999999999999"/>
    <n v="-176.45685"/>
    <s v="Baker"/>
    <s v="Baker"/>
    <n v="2010"/>
    <x v="1"/>
    <x v="0"/>
    <n v="19"/>
    <n v="33.75"/>
    <n v="1.25"/>
    <n v="3.75"/>
    <n v="42.5"/>
    <s v="NA"/>
    <n v="4"/>
    <n v="2"/>
  </r>
  <r>
    <n v="2108"/>
    <s v="nSPC"/>
    <x v="1"/>
    <x v="2"/>
    <s v="Pacific Remote Island Areas"/>
    <x v="8"/>
    <s v="BAK-00121"/>
    <d v="2010-02-06T00:00:00"/>
    <s v="Forereef"/>
    <s v="Mid"/>
    <n v="0.18923999999999999"/>
    <n v="-176.46619999999999"/>
    <s v="Baker"/>
    <s v="Baker"/>
    <n v="2010"/>
    <x v="0"/>
    <x v="0"/>
    <n v="9"/>
    <n v="73.75"/>
    <n v="0"/>
    <n v="0"/>
    <n v="17.5"/>
    <s v="NA"/>
    <n v="4"/>
    <n v="2"/>
  </r>
  <r>
    <n v="2112"/>
    <s v="nSPC"/>
    <x v="1"/>
    <x v="2"/>
    <s v="Pacific Remote Island Areas"/>
    <x v="8"/>
    <s v="BAK-00123"/>
    <d v="2010-02-07T00:00:00"/>
    <s v="Forereef"/>
    <s v="Mid"/>
    <n v="0.18867999999999999"/>
    <n v="-176.48416"/>
    <s v="Baker"/>
    <s v="Baker"/>
    <n v="2010"/>
    <x v="0"/>
    <x v="0"/>
    <n v="14"/>
    <n v="30"/>
    <n v="3"/>
    <n v="0"/>
    <n v="35"/>
    <s v="NA"/>
    <n v="2"/>
    <n v="1"/>
  </r>
  <r>
    <n v="2113"/>
    <s v="nSPC"/>
    <x v="1"/>
    <x v="2"/>
    <s v="Pacific Remote Island Areas"/>
    <x v="8"/>
    <s v="BAK-00122"/>
    <d v="2010-02-07T00:00:00"/>
    <s v="Forereef"/>
    <s v="Mid"/>
    <n v="0.18747"/>
    <n v="-176.47359"/>
    <s v="Baker"/>
    <s v="Baker"/>
    <n v="2010"/>
    <x v="0"/>
    <x v="0"/>
    <n v="13"/>
    <n v="31.25"/>
    <n v="0.5"/>
    <n v="1"/>
    <n v="30"/>
    <s v="NA"/>
    <n v="4"/>
    <n v="2"/>
  </r>
  <r>
    <n v="2114"/>
    <s v="nSPC"/>
    <x v="1"/>
    <x v="2"/>
    <s v="Pacific Remote Island Areas"/>
    <x v="8"/>
    <s v="BAK-00114"/>
    <d v="2010-02-07T00:00:00"/>
    <s v="Forereef"/>
    <s v="Deep"/>
    <n v="0.19311"/>
    <n v="-176.45694"/>
    <s v="Baker"/>
    <s v="Baker"/>
    <n v="2010"/>
    <x v="1"/>
    <x v="0"/>
    <n v="23"/>
    <n v="27.5"/>
    <n v="0.5"/>
    <n v="0.5"/>
    <n v="54"/>
    <s v="NA"/>
    <n v="2"/>
    <n v="1"/>
  </r>
  <r>
    <n v="2115"/>
    <s v="nSPC"/>
    <x v="1"/>
    <x v="2"/>
    <s v="Pacific Remote Island Areas"/>
    <x v="8"/>
    <s v="BAK-00112"/>
    <d v="2010-02-07T00:00:00"/>
    <s v="Forereef"/>
    <s v="Mid"/>
    <n v="0.19384999999999999"/>
    <n v="-176.46507"/>
    <s v="Baker"/>
    <s v="Baker"/>
    <n v="2010"/>
    <x v="0"/>
    <x v="0"/>
    <n v="6"/>
    <n v="16.25"/>
    <n v="2.5"/>
    <n v="2.5"/>
    <n v="68.75"/>
    <s v="NA"/>
    <n v="4"/>
    <n v="2"/>
  </r>
  <r>
    <n v="2117"/>
    <s v="nSPC"/>
    <x v="1"/>
    <x v="2"/>
    <s v="Pacific Remote Island Areas"/>
    <x v="8"/>
    <s v="BAK-00109"/>
    <d v="2010-02-07T00:00:00"/>
    <s v="Forereef"/>
    <s v="Shallow"/>
    <n v="0.20363999999999999"/>
    <n v="-176.47369"/>
    <s v="Baker"/>
    <s v="Baker"/>
    <n v="2010"/>
    <x v="2"/>
    <x v="0"/>
    <n v="5.25"/>
    <n v="31.25"/>
    <n v="7.5"/>
    <n v="2.5"/>
    <n v="42.5"/>
    <s v="NA"/>
    <n v="4"/>
    <n v="2"/>
  </r>
  <r>
    <n v="2118"/>
    <s v="nSPC"/>
    <x v="1"/>
    <x v="2"/>
    <s v="Pacific Remote Island Areas"/>
    <x v="8"/>
    <s v="BAK-00118"/>
    <d v="2010-02-07T00:00:00"/>
    <s v="Forereef"/>
    <s v="Shallow"/>
    <n v="0.19606999999999999"/>
    <n v="-176.46663000000001"/>
    <s v="Baker"/>
    <s v="Baker"/>
    <n v="2010"/>
    <x v="2"/>
    <x v="0"/>
    <n v="5.5"/>
    <n v="46.25"/>
    <n v="1.25"/>
    <n v="2.5"/>
    <n v="36.25"/>
    <s v="NA"/>
    <n v="4"/>
    <n v="2"/>
  </r>
  <r>
    <n v="2119"/>
    <s v="nSPC"/>
    <x v="1"/>
    <x v="2"/>
    <s v="Pacific Remote Island Areas"/>
    <x v="8"/>
    <s v="BAK-00110"/>
    <d v="2010-02-07T00:00:00"/>
    <s v="Forereef"/>
    <s v="Mid"/>
    <n v="0.20372000000000001"/>
    <n v="-176.47184999999999"/>
    <s v="Baker"/>
    <s v="Baker"/>
    <n v="2010"/>
    <x v="0"/>
    <x v="0"/>
    <n v="9.75"/>
    <n v="51.25"/>
    <n v="3.75"/>
    <n v="2.5"/>
    <n v="37.5"/>
    <s v="NA"/>
    <n v="4"/>
    <n v="2"/>
  </r>
  <r>
    <n v="2120"/>
    <s v="nSPC"/>
    <x v="1"/>
    <x v="2"/>
    <s v="Pacific Remote Island Areas"/>
    <x v="8"/>
    <s v="BAK-00115"/>
    <d v="2010-02-07T00:00:00"/>
    <s v="Forereef"/>
    <s v="Deep"/>
    <n v="0.20152999999999999"/>
    <n v="-176.46415999999999"/>
    <s v="Baker"/>
    <s v="Baker"/>
    <n v="2010"/>
    <x v="1"/>
    <x v="0"/>
    <n v="21.5"/>
    <n v="45"/>
    <n v="2.5"/>
    <n v="2.5"/>
    <n v="47.5"/>
    <s v="NA"/>
    <n v="2"/>
    <n v="1"/>
  </r>
  <r>
    <n v="2121"/>
    <s v="nSPC"/>
    <x v="1"/>
    <x v="2"/>
    <s v="Pacific Remote Island Areas"/>
    <x v="8"/>
    <s v="BAK-00105"/>
    <d v="2010-02-07T00:00:00"/>
    <s v="Forereef"/>
    <s v="Deep"/>
    <n v="0.20655000000000001"/>
    <n v="-176.47949"/>
    <s v="Baker"/>
    <s v="Baker"/>
    <n v="2010"/>
    <x v="1"/>
    <x v="0"/>
    <n v="21.75"/>
    <n v="27.5"/>
    <n v="1.25"/>
    <n v="1.25"/>
    <n v="31.25"/>
    <s v="NA"/>
    <n v="4"/>
    <n v="2"/>
  </r>
  <r>
    <n v="2124"/>
    <s v="nSPC"/>
    <x v="1"/>
    <x v="2"/>
    <s v="Pacific Remote Island Areas"/>
    <x v="8"/>
    <s v="BAK-00101"/>
    <d v="2010-02-08T00:00:00"/>
    <s v="Forereef"/>
    <s v="Mid"/>
    <n v="0.20147999999999999"/>
    <n v="-176.48318"/>
    <s v="Baker"/>
    <s v="Baker"/>
    <n v="2010"/>
    <x v="0"/>
    <x v="0"/>
    <n v="13"/>
    <n v="27.5"/>
    <n v="0"/>
    <n v="0.5"/>
    <n v="25.75"/>
    <s v="NA"/>
    <n v="4"/>
    <n v="2"/>
  </r>
  <r>
    <n v="2125"/>
    <s v="nSPC"/>
    <x v="1"/>
    <x v="2"/>
    <s v="Pacific Remote Island Areas"/>
    <x v="8"/>
    <s v="BAK-00100"/>
    <d v="2010-02-08T00:00:00"/>
    <s v="Forereef"/>
    <s v="Mid"/>
    <n v="0.19746"/>
    <n v="-176.48543000000001"/>
    <s v="Baker"/>
    <s v="Baker"/>
    <n v="2010"/>
    <x v="0"/>
    <x v="0"/>
    <n v="14"/>
    <n v="55"/>
    <n v="0"/>
    <n v="0"/>
    <n v="13.75"/>
    <s v="NA"/>
    <n v="4"/>
    <n v="2"/>
  </r>
  <r>
    <n v="2126"/>
    <s v="nSPC"/>
    <x v="1"/>
    <x v="2"/>
    <s v="Pacific Remote Island Areas"/>
    <x v="8"/>
    <s v="BAK-00104"/>
    <d v="2010-02-08T00:00:00"/>
    <s v="Forereef"/>
    <s v="Deep"/>
    <n v="0.19500999999999999"/>
    <n v="-176.48706000000001"/>
    <s v="Baker"/>
    <s v="Baker"/>
    <n v="2010"/>
    <x v="1"/>
    <x v="0"/>
    <n v="24"/>
    <n v="3.25"/>
    <n v="3.75"/>
    <n v="0"/>
    <n v="26"/>
    <s v="NA"/>
    <n v="4"/>
    <n v="2"/>
  </r>
  <r>
    <n v="2132"/>
    <s v="nSPC"/>
    <x v="1"/>
    <x v="3"/>
    <s v="American Samoa"/>
    <x v="9"/>
    <s v="TUT-00358"/>
    <d v="2010-02-17T00:00:00"/>
    <s v="Forereef"/>
    <s v="Deep"/>
    <n v="-14.31963"/>
    <n v="-170.66150999999999"/>
    <s v="TUT_SE"/>
    <s v="TUT_SE"/>
    <n v="2010"/>
    <x v="1"/>
    <x v="0"/>
    <n v="20.5"/>
    <n v="16.75"/>
    <n v="2"/>
    <n v="10"/>
    <n v="16.25"/>
    <s v="NA"/>
    <n v="3"/>
    <n v="2"/>
  </r>
  <r>
    <n v="2133"/>
    <s v="nSPC"/>
    <x v="1"/>
    <x v="3"/>
    <s v="American Samoa"/>
    <x v="9"/>
    <s v="TUT-00363"/>
    <d v="2010-02-17T00:00:00"/>
    <s v="Forereef"/>
    <s v="Mid"/>
    <n v="-14.31301"/>
    <n v="-170.65019000000001"/>
    <s v="TUT_SE"/>
    <s v="TUT_SE"/>
    <n v="2010"/>
    <x v="0"/>
    <x v="0"/>
    <n v="13.5"/>
    <n v="17.5"/>
    <n v="0"/>
    <n v="5"/>
    <n v="66.25"/>
    <s v="NA"/>
    <n v="4"/>
    <n v="2"/>
  </r>
  <r>
    <n v="2134"/>
    <s v="nSPC"/>
    <x v="1"/>
    <x v="3"/>
    <s v="American Samoa"/>
    <x v="9"/>
    <s v="TUT-00307"/>
    <d v="2010-02-17T00:00:00"/>
    <s v="Forereef"/>
    <s v="Shallow"/>
    <n v="-14.286020000000001"/>
    <n v="-170.63840999999999"/>
    <s v="TUT_SE"/>
    <s v="TUT_SE"/>
    <n v="2010"/>
    <x v="2"/>
    <x v="0"/>
    <n v="4.5"/>
    <n v="12.5"/>
    <n v="0"/>
    <n v="5"/>
    <n v="45"/>
    <s v="NA"/>
    <n v="4"/>
    <n v="2"/>
  </r>
  <r>
    <n v="2135"/>
    <s v="nSPC"/>
    <x v="1"/>
    <x v="3"/>
    <s v="American Samoa"/>
    <x v="9"/>
    <s v="TUT-00270"/>
    <d v="2010-02-17T00:00:00"/>
    <s v="Forereef"/>
    <s v="Mid"/>
    <n v="-14.314870000000001"/>
    <n v="-170.65503000000001"/>
    <s v="TUT_SE"/>
    <s v="TUT_SE"/>
    <n v="2010"/>
    <x v="0"/>
    <x v="0"/>
    <n v="11.5"/>
    <n v="3.75"/>
    <n v="7.5"/>
    <n v="0"/>
    <n v="77.5"/>
    <s v="NA"/>
    <n v="4"/>
    <n v="2"/>
  </r>
  <r>
    <n v="2137"/>
    <s v="nSPC"/>
    <x v="1"/>
    <x v="3"/>
    <s v="American Samoa"/>
    <x v="9"/>
    <s v="TUT-00306"/>
    <d v="2010-02-17T00:00:00"/>
    <s v="Forereef"/>
    <s v="Shallow"/>
    <n v="-14.292490000000001"/>
    <n v="-170.65948"/>
    <s v="TUT_SE"/>
    <s v="TUT_SE"/>
    <n v="2010"/>
    <x v="2"/>
    <x v="0"/>
    <n v="3.5"/>
    <n v="22.5"/>
    <n v="0"/>
    <n v="3.75"/>
    <n v="22.5"/>
    <s v="NA"/>
    <n v="4"/>
    <n v="2"/>
  </r>
  <r>
    <n v="2138"/>
    <s v="nSPC"/>
    <x v="1"/>
    <x v="3"/>
    <s v="American Samoa"/>
    <x v="9"/>
    <s v="TUT-00226"/>
    <d v="2010-02-17T00:00:00"/>
    <s v="Forereef"/>
    <s v="Shallow"/>
    <n v="-14.28314"/>
    <n v="-170.63144"/>
    <s v="TUT_SE"/>
    <s v="TUT_SE"/>
    <n v="2010"/>
    <x v="2"/>
    <x v="0"/>
    <n v="4.5"/>
    <n v="15"/>
    <n v="1.25"/>
    <n v="3.75"/>
    <n v="53.75"/>
    <s v="NA"/>
    <n v="4"/>
    <n v="2"/>
  </r>
  <r>
    <n v="2139"/>
    <s v="nSPC"/>
    <x v="1"/>
    <x v="3"/>
    <s v="American Samoa"/>
    <x v="9"/>
    <s v="TUT-00296"/>
    <d v="2010-02-17T00:00:00"/>
    <s v="Forereef"/>
    <s v="Mid"/>
    <n v="-14.29448"/>
    <n v="-170.62241"/>
    <s v="TUT_SE"/>
    <s v="TUT_SE"/>
    <n v="2010"/>
    <x v="0"/>
    <x v="0"/>
    <n v="16"/>
    <n v="21.25"/>
    <n v="0"/>
    <n v="3.75"/>
    <n v="53.75"/>
    <s v="NA"/>
    <n v="4"/>
    <n v="2"/>
  </r>
  <r>
    <n v="2140"/>
    <s v="nSPC"/>
    <x v="1"/>
    <x v="3"/>
    <s v="American Samoa"/>
    <x v="9"/>
    <s v="TUT-00202"/>
    <d v="2010-02-17T00:00:00"/>
    <s v="Forereef"/>
    <s v="Deep"/>
    <n v="-14.32498"/>
    <n v="-170.67264"/>
    <s v="TUT_SE"/>
    <s v="TUT_SE"/>
    <n v="2010"/>
    <x v="1"/>
    <x v="0"/>
    <n v="21"/>
    <n v="35"/>
    <n v="0"/>
    <n v="2.5"/>
    <n v="47.5"/>
    <s v="NA"/>
    <n v="3"/>
    <n v="2"/>
  </r>
  <r>
    <n v="2141"/>
    <s v="nSPC"/>
    <x v="1"/>
    <x v="3"/>
    <s v="American Samoa"/>
    <x v="9"/>
    <s v="TUT-00329"/>
    <d v="2010-02-17T00:00:00"/>
    <s v="Forereef"/>
    <s v="Mid"/>
    <n v="-14.32362"/>
    <n v="-170.67035000000001"/>
    <s v="TUT_SE"/>
    <s v="TUT_SE"/>
    <n v="2010"/>
    <x v="0"/>
    <x v="0"/>
    <n v="14"/>
    <n v="27"/>
    <n v="0"/>
    <n v="5"/>
    <n v="42.5"/>
    <s v="NA"/>
    <n v="3"/>
    <n v="2"/>
  </r>
  <r>
    <n v="2142"/>
    <s v="nSPC"/>
    <x v="1"/>
    <x v="3"/>
    <s v="American Samoa"/>
    <x v="9"/>
    <s v="TUT-00314"/>
    <d v="2010-02-17T00:00:00"/>
    <s v="Forereef"/>
    <s v="Deep"/>
    <n v="-14.32283"/>
    <n v="-170.66772"/>
    <s v="TUT_SE"/>
    <s v="TUT_SE"/>
    <n v="2010"/>
    <x v="1"/>
    <x v="0"/>
    <n v="21"/>
    <n v="25.25"/>
    <n v="0"/>
    <n v="6"/>
    <n v="42.5"/>
    <s v="NA"/>
    <n v="3"/>
    <n v="2"/>
  </r>
  <r>
    <n v="2143"/>
    <s v="nSPC"/>
    <x v="1"/>
    <x v="3"/>
    <s v="American Samoa"/>
    <x v="9"/>
    <s v="TUT-00220"/>
    <d v="2010-02-17T00:00:00"/>
    <s v="Forereef"/>
    <s v="Shallow"/>
    <n v="-14.31296"/>
    <n v="-170.69318999999999"/>
    <s v="TUT_SE"/>
    <s v="TUT_SE"/>
    <n v="2010"/>
    <x v="2"/>
    <x v="0"/>
    <n v="4.5"/>
    <n v="11.5"/>
    <n v="0"/>
    <n v="3.75"/>
    <n v="57.5"/>
    <s v="NA"/>
    <n v="3"/>
    <n v="2"/>
  </r>
  <r>
    <n v="2144"/>
    <s v="nSPC"/>
    <x v="1"/>
    <x v="3"/>
    <s v="American Samoa"/>
    <x v="9"/>
    <s v="TUT-00351"/>
    <d v="2010-02-17T00:00:00"/>
    <s v="Forereef"/>
    <s v="Deep"/>
    <n v="-14.298959999999999"/>
    <n v="-170.63693000000001"/>
    <s v="TUT_SE"/>
    <s v="TUT_SE"/>
    <n v="2010"/>
    <x v="1"/>
    <x v="0"/>
    <n v="20"/>
    <n v="12.5"/>
    <n v="0"/>
    <n v="2.5"/>
    <n v="60"/>
    <s v="NA"/>
    <n v="2"/>
    <n v="1"/>
  </r>
  <r>
    <n v="2146"/>
    <s v="nSPC"/>
    <x v="1"/>
    <x v="3"/>
    <s v="American Samoa"/>
    <x v="9"/>
    <s v="TUT-00429"/>
    <d v="2010-02-18T00:00:00"/>
    <s v="Forereef"/>
    <s v="Shallow"/>
    <n v="-14.32108"/>
    <n v="-170.69730999999999"/>
    <s v="TUT_SE"/>
    <s v="TUT_SE"/>
    <n v="2010"/>
    <x v="2"/>
    <x v="0"/>
    <n v="2.5"/>
    <n v="20"/>
    <n v="0"/>
    <n v="0"/>
    <n v="42.5"/>
    <s v="NA"/>
    <n v="4"/>
    <n v="2"/>
  </r>
  <r>
    <n v="2149"/>
    <s v="nSPC"/>
    <x v="1"/>
    <x v="3"/>
    <s v="American Samoa"/>
    <x v="9"/>
    <s v="TUT-00318"/>
    <d v="2010-02-18T00:00:00"/>
    <s v="Forereef"/>
    <s v="Shallow"/>
    <n v="-14.33562"/>
    <n v="-170.70432"/>
    <s v="TUT_SE"/>
    <s v="TUT_SE"/>
    <n v="2010"/>
    <x v="2"/>
    <x v="0"/>
    <n v="6"/>
    <n v="48.75"/>
    <n v="1.25"/>
    <n v="2.5"/>
    <n v="25"/>
    <s v="NA"/>
    <n v="4"/>
    <n v="2"/>
  </r>
  <r>
    <n v="2150"/>
    <s v="nSPC"/>
    <x v="1"/>
    <x v="3"/>
    <s v="American Samoa"/>
    <x v="9"/>
    <s v="TUT-00325"/>
    <d v="2010-02-18T00:00:00"/>
    <s v="Forereef"/>
    <s v="Shallow"/>
    <n v="-14.31091"/>
    <n v="-170.69309999999999"/>
    <s v="TUT_SE"/>
    <s v="TUT_SE"/>
    <n v="2010"/>
    <x v="2"/>
    <x v="0"/>
    <n v="2.5"/>
    <n v="13.75"/>
    <n v="0"/>
    <n v="6.25"/>
    <n v="55"/>
    <s v="NA"/>
    <n v="4"/>
    <n v="2"/>
  </r>
  <r>
    <n v="2151"/>
    <s v="nSPC"/>
    <x v="1"/>
    <x v="3"/>
    <s v="American Samoa"/>
    <x v="9"/>
    <s v="TUT-00309"/>
    <d v="2010-02-18T00:00:00"/>
    <s v="Forereef"/>
    <s v="Deep"/>
    <n v="-14.36741"/>
    <n v="-170.77135999999999"/>
    <s v="TUT_SW"/>
    <s v="TUT_SW"/>
    <n v="2010"/>
    <x v="1"/>
    <x v="0"/>
    <n v="22"/>
    <n v="7.5"/>
    <n v="10"/>
    <n v="0"/>
    <n v="68.75"/>
    <s v="NA"/>
    <n v="4"/>
    <n v="2"/>
  </r>
  <r>
    <n v="2152"/>
    <s v="nSPC"/>
    <x v="1"/>
    <x v="3"/>
    <s v="American Samoa"/>
    <x v="9"/>
    <s v="TUT-00254"/>
    <d v="2010-02-18T00:00:00"/>
    <s v="Forereef"/>
    <s v="Mid"/>
    <n v="-14.35507"/>
    <n v="-170.73052999999999"/>
    <s v="TUT_SE"/>
    <s v="TUT_SE"/>
    <n v="2010"/>
    <x v="0"/>
    <x v="0"/>
    <n v="11.5"/>
    <n v="20"/>
    <n v="1.25"/>
    <n v="3.75"/>
    <n v="53.75"/>
    <s v="NA"/>
    <n v="4"/>
    <n v="2"/>
  </r>
  <r>
    <n v="2153"/>
    <s v="nSPC"/>
    <x v="1"/>
    <x v="3"/>
    <s v="American Samoa"/>
    <x v="9"/>
    <s v="TUT-00311"/>
    <d v="2010-02-18T00:00:00"/>
    <s v="Forereef"/>
    <s v="Deep"/>
    <n v="-14.373100000000001"/>
    <n v="-170.77518000000001"/>
    <s v="TUT_SW"/>
    <s v="TUT_SW"/>
    <n v="2010"/>
    <x v="1"/>
    <x v="0"/>
    <n v="26"/>
    <n v="40"/>
    <n v="0"/>
    <n v="0"/>
    <n v="35"/>
    <s v="NA"/>
    <n v="2"/>
    <n v="1"/>
  </r>
  <r>
    <n v="2154"/>
    <s v="nSPC"/>
    <x v="1"/>
    <x v="3"/>
    <s v="American Samoa"/>
    <x v="9"/>
    <s v="TUT-00340"/>
    <d v="2010-02-18T00:00:00"/>
    <s v="Forereef"/>
    <s v="Mid"/>
    <n v="-14.36436"/>
    <n v="-170.76218"/>
    <s v="FAGATELE_SANCTUARY"/>
    <s v="TUT_SW"/>
    <n v="2010"/>
    <x v="0"/>
    <x v="0"/>
    <n v="9"/>
    <n v="15"/>
    <n v="0"/>
    <n v="3.75"/>
    <n v="46.25"/>
    <s v="NA"/>
    <n v="4"/>
    <n v="2"/>
  </r>
  <r>
    <n v="2155"/>
    <s v="nSPC"/>
    <x v="1"/>
    <x v="3"/>
    <s v="American Samoa"/>
    <x v="9"/>
    <s v="TUT-00241"/>
    <d v="2010-02-18T00:00:00"/>
    <s v="Forereef"/>
    <s v="Mid"/>
    <n v="-14.345969999999999"/>
    <n v="-170.71994000000001"/>
    <s v="TUT_SE"/>
    <s v="TUT_SE"/>
    <n v="2010"/>
    <x v="0"/>
    <x v="0"/>
    <n v="14"/>
    <n v="9.25"/>
    <n v="8.75"/>
    <n v="3.75"/>
    <n v="40"/>
    <s v="NA"/>
    <n v="4"/>
    <n v="2"/>
  </r>
  <r>
    <n v="2156"/>
    <s v="nSPC"/>
    <x v="1"/>
    <x v="3"/>
    <s v="American Samoa"/>
    <x v="9"/>
    <s v="TUT-00366"/>
    <d v="2010-02-18T00:00:00"/>
    <s v="Forereef"/>
    <s v="Mid"/>
    <n v="-14.33555"/>
    <n v="-170.70231999999999"/>
    <s v="TUT_SE"/>
    <s v="TUT_SE"/>
    <n v="2010"/>
    <x v="0"/>
    <x v="0"/>
    <n v="12"/>
    <n v="28"/>
    <n v="0"/>
    <n v="3.75"/>
    <n v="33.75"/>
    <s v="NA"/>
    <n v="4"/>
    <n v="2"/>
  </r>
  <r>
    <n v="2157"/>
    <s v="nSPC"/>
    <x v="1"/>
    <x v="3"/>
    <s v="American Samoa"/>
    <x v="9"/>
    <s v="TUT-00223"/>
    <d v="2010-02-18T00:00:00"/>
    <s v="Forereef"/>
    <s v="Shallow"/>
    <n v="-14.3596"/>
    <n v="-170.75059999999999"/>
    <s v="TUT_SW"/>
    <s v="TUT_SW"/>
    <n v="2010"/>
    <x v="2"/>
    <x v="0"/>
    <n v="3.5"/>
    <n v="8.75"/>
    <n v="15"/>
    <n v="0"/>
    <n v="52.5"/>
    <s v="NA"/>
    <n v="4"/>
    <n v="2"/>
  </r>
  <r>
    <n v="2158"/>
    <s v="nSPC"/>
    <x v="1"/>
    <x v="3"/>
    <s v="American Samoa"/>
    <x v="9"/>
    <s v="TUT-00235"/>
    <d v="2010-02-18T00:00:00"/>
    <s v="Forereef"/>
    <s v="Mid"/>
    <n v="-14.360060000000001"/>
    <n v="-170.74939000000001"/>
    <s v="TUT_SW"/>
    <s v="TUT_SW"/>
    <n v="2010"/>
    <x v="0"/>
    <x v="0"/>
    <n v="11.5"/>
    <n v="32.5"/>
    <n v="5"/>
    <n v="5"/>
    <n v="43.75"/>
    <s v="NA"/>
    <n v="4"/>
    <n v="2"/>
  </r>
  <r>
    <n v="2159"/>
    <s v="nSPC"/>
    <x v="1"/>
    <x v="3"/>
    <s v="American Samoa"/>
    <x v="9"/>
    <s v="TUT-00216"/>
    <d v="2010-02-18T00:00:00"/>
    <s v="Forereef"/>
    <s v="Deep"/>
    <n v="-14.364710000000001"/>
    <n v="-170.76340999999999"/>
    <s v="FAGATELE_SANCTUARY"/>
    <s v="TUT_SW"/>
    <n v="2010"/>
    <x v="1"/>
    <x v="0"/>
    <n v="22"/>
    <n v="23.5"/>
    <n v="6.25"/>
    <n v="11.25"/>
    <n v="50"/>
    <s v="NA"/>
    <n v="4"/>
    <n v="2"/>
  </r>
  <r>
    <n v="2160"/>
    <s v="nSPC"/>
    <x v="1"/>
    <x v="3"/>
    <s v="American Samoa"/>
    <x v="9"/>
    <s v="TUT-00339"/>
    <d v="2010-02-19T00:00:00"/>
    <s v="Forereef"/>
    <s v="Mid"/>
    <n v="-14.300979999999999"/>
    <n v="-170.5779"/>
    <s v="TUT_SE"/>
    <s v="TUT_SE"/>
    <n v="2010"/>
    <x v="0"/>
    <x v="0"/>
    <n v="16.5"/>
    <n v="17.5"/>
    <n v="8.75"/>
    <n v="1.25"/>
    <n v="47.5"/>
    <s v="NA"/>
    <n v="4"/>
    <n v="2"/>
  </r>
  <r>
    <n v="2161"/>
    <s v="nSPC"/>
    <x v="1"/>
    <x v="3"/>
    <s v="American Samoa"/>
    <x v="9"/>
    <s v="TUT-00356"/>
    <d v="2010-02-19T00:00:00"/>
    <s v="Forereef"/>
    <s v="Mid"/>
    <n v="-14.275700000000001"/>
    <n v="-170.55297999999999"/>
    <s v="TUT_NE"/>
    <s v="TUT_NE"/>
    <n v="2010"/>
    <x v="0"/>
    <x v="0"/>
    <n v="10.5"/>
    <n v="9"/>
    <n v="40"/>
    <n v="1.25"/>
    <n v="34.75"/>
    <s v="NA"/>
    <n v="4"/>
    <n v="2"/>
  </r>
  <r>
    <n v="2162"/>
    <s v="nSPC"/>
    <x v="1"/>
    <x v="3"/>
    <s v="American Samoa"/>
    <x v="9"/>
    <s v="TUT-00360"/>
    <d v="2010-02-19T00:00:00"/>
    <s v="Forereef"/>
    <s v="Deep"/>
    <n v="-14.29908"/>
    <n v="-170.56349"/>
    <s v="TUT_SE"/>
    <s v="TUT_SE"/>
    <n v="2010"/>
    <x v="1"/>
    <x v="0"/>
    <n v="23"/>
    <n v="42.5"/>
    <n v="0"/>
    <n v="5"/>
    <n v="35"/>
    <s v="NA"/>
    <n v="2"/>
    <n v="1"/>
  </r>
  <r>
    <n v="2163"/>
    <s v="nSPC"/>
    <x v="1"/>
    <x v="3"/>
    <s v="American Samoa"/>
    <x v="9"/>
    <s v="TUT-00313"/>
    <d v="2010-02-19T00:00:00"/>
    <s v="Forereef"/>
    <s v="Deep"/>
    <n v="-14.27946"/>
    <n v="-170.58725000000001"/>
    <s v="TUT_SE"/>
    <s v="TUT_SE"/>
    <n v="2010"/>
    <x v="1"/>
    <x v="0"/>
    <n v="25"/>
    <n v="5"/>
    <n v="20"/>
    <n v="25"/>
    <n v="22.5"/>
    <s v="NA"/>
    <n v="2"/>
    <n v="1"/>
  </r>
  <r>
    <n v="2165"/>
    <s v="nSPC"/>
    <x v="1"/>
    <x v="3"/>
    <s v="American Samoa"/>
    <x v="9"/>
    <s v="TUT-00308"/>
    <d v="2010-02-19T00:00:00"/>
    <s v="Forereef"/>
    <s v="Deep"/>
    <n v="-14.25745"/>
    <n v="-170.50643350000001"/>
    <s v="TUT_NE"/>
    <s v="TUT_NE"/>
    <n v="2010"/>
    <x v="1"/>
    <x v="0"/>
    <n v="25.5"/>
    <n v="6.75"/>
    <n v="3.25"/>
    <n v="0"/>
    <n v="40"/>
    <s v="NA"/>
    <n v="4"/>
    <n v="2"/>
  </r>
  <r>
    <n v="2167"/>
    <s v="nSPC"/>
    <x v="1"/>
    <x v="3"/>
    <s v="American Samoa"/>
    <x v="9"/>
    <s v="TUT-00218"/>
    <d v="2010-02-19T00:00:00"/>
    <s v="Forereef"/>
    <s v="Deep"/>
    <n v="-14.27984"/>
    <n v="-170.56089"/>
    <s v="TUT_NE"/>
    <s v="TUT_NE"/>
    <n v="2010"/>
    <x v="1"/>
    <x v="0"/>
    <n v="22.5"/>
    <n v="17.5"/>
    <n v="22.5"/>
    <n v="8.75"/>
    <n v="11.25"/>
    <s v="NA"/>
    <n v="3"/>
    <n v="2"/>
  </r>
  <r>
    <n v="2168"/>
    <s v="nSPC"/>
    <x v="1"/>
    <x v="3"/>
    <s v="American Samoa"/>
    <x v="9"/>
    <s v="TUT-00350"/>
    <d v="2010-02-19T00:00:00"/>
    <s v="Forereef"/>
    <s v="Mid"/>
    <n v="-14.272320000000001"/>
    <n v="-170.61124000000001"/>
    <s v="TUT_SE"/>
    <s v="TUT_SE"/>
    <n v="2010"/>
    <x v="0"/>
    <x v="0"/>
    <n v="9.5"/>
    <n v="32.5"/>
    <n v="3"/>
    <n v="6.5"/>
    <n v="30"/>
    <s v="NA"/>
    <n v="3"/>
    <n v="2"/>
  </r>
  <r>
    <n v="2169"/>
    <s v="nSPC"/>
    <x v="1"/>
    <x v="3"/>
    <s v="American Samoa"/>
    <x v="9"/>
    <s v="TUT-00310"/>
    <d v="2010-02-19T00:00:00"/>
    <s v="Forereef"/>
    <s v="Deep"/>
    <n v="-14.27276"/>
    <n v="-170.61171999999999"/>
    <s v="TUT_SE"/>
    <s v="TUT_SE"/>
    <n v="2010"/>
    <x v="1"/>
    <x v="0"/>
    <n v="22.5"/>
    <n v="8.5"/>
    <n v="35"/>
    <n v="1"/>
    <n v="12.5"/>
    <s v="NA"/>
    <n v="3"/>
    <n v="2"/>
  </r>
  <r>
    <n v="2171"/>
    <s v="nSPC"/>
    <x v="1"/>
    <x v="3"/>
    <s v="American Samoa"/>
    <x v="9"/>
    <s v="TUT-00349"/>
    <d v="2010-02-19T00:00:00"/>
    <s v="Forereef"/>
    <s v="Mid"/>
    <n v="-14.2736"/>
    <n v="-170.61609000000001"/>
    <s v="TUT_SE"/>
    <s v="TUT_SE"/>
    <n v="2010"/>
    <x v="0"/>
    <x v="0"/>
    <n v="13"/>
    <n v="28.75"/>
    <n v="1.75"/>
    <n v="27.5"/>
    <n v="26.25"/>
    <s v="NA"/>
    <n v="3"/>
    <n v="2"/>
  </r>
  <r>
    <n v="2172"/>
    <s v="nSPC"/>
    <x v="1"/>
    <x v="3"/>
    <s v="American Samoa"/>
    <x v="9"/>
    <s v="TUT-00283"/>
    <d v="2010-02-19T00:00:00"/>
    <s v="Forereef"/>
    <s v="Shallow"/>
    <n v="-14.27122"/>
    <n v="-170.60866999999999"/>
    <s v="TUT_SE"/>
    <s v="TUT_SE"/>
    <n v="2010"/>
    <x v="2"/>
    <x v="0"/>
    <n v="4"/>
    <n v="5"/>
    <n v="5"/>
    <n v="0"/>
    <n v="27.5"/>
    <s v="NA"/>
    <n v="3"/>
    <n v="2"/>
  </r>
  <r>
    <n v="2173"/>
    <s v="nSPC"/>
    <x v="1"/>
    <x v="3"/>
    <s v="American Samoa"/>
    <x v="9"/>
    <s v="TUT-00210"/>
    <d v="2010-02-19T00:00:00"/>
    <s v="Forereef"/>
    <s v="Deep"/>
    <n v="-14.27929"/>
    <n v="-170.51622"/>
    <s v="AUNUU_SANCTUARY_B"/>
    <s v="TUT_NE"/>
    <n v="2010"/>
    <x v="1"/>
    <x v="0"/>
    <n v="29"/>
    <n v="20"/>
    <n v="2.5"/>
    <n v="2.5"/>
    <n v="30"/>
    <s v="NA"/>
    <n v="2"/>
    <n v="1"/>
  </r>
  <r>
    <n v="2174"/>
    <s v="nSPC"/>
    <x v="1"/>
    <x v="3"/>
    <s v="American Samoa"/>
    <x v="9"/>
    <s v="TUT-00280"/>
    <d v="2010-02-19T00:00:00"/>
    <s v="Forereef"/>
    <s v="Mid"/>
    <n v="-14.29588"/>
    <n v="-170.56029000000001"/>
    <s v="TUT_SE"/>
    <s v="TUT_SE"/>
    <n v="2010"/>
    <x v="0"/>
    <x v="0"/>
    <n v="12"/>
    <n v="22.5"/>
    <n v="7.5"/>
    <n v="31.25"/>
    <n v="12.5"/>
    <s v="NA"/>
    <n v="4"/>
    <n v="2"/>
  </r>
  <r>
    <n v="2175"/>
    <s v="nSPC"/>
    <x v="1"/>
    <x v="3"/>
    <s v="American Samoa"/>
    <x v="9"/>
    <s v="TUT-00317"/>
    <d v="2010-02-19T00:00:00"/>
    <s v="Forereef"/>
    <s v="Mid"/>
    <n v="-14.283329999999999"/>
    <n v="-170.59864999999999"/>
    <s v="TUT_SE"/>
    <s v="TUT_SE"/>
    <n v="2010"/>
    <x v="0"/>
    <x v="0"/>
    <n v="13.5"/>
    <n v="15"/>
    <n v="0"/>
    <n v="21.25"/>
    <n v="36.25"/>
    <s v="NA"/>
    <n v="4"/>
    <n v="2"/>
  </r>
  <r>
    <n v="2177"/>
    <s v="nSPC"/>
    <x v="1"/>
    <x v="3"/>
    <s v="American Samoa"/>
    <x v="9"/>
    <s v="TUT-00265"/>
    <d v="2010-02-20T00:00:00"/>
    <s v="Forereef"/>
    <s v="Deep"/>
    <n v="-14.364750000000001"/>
    <n v="-170.78351000000001"/>
    <s v="TUT_SW"/>
    <s v="TUT_SW"/>
    <n v="2010"/>
    <x v="1"/>
    <x v="0"/>
    <n v="29"/>
    <n v="40"/>
    <n v="12.5"/>
    <n v="0"/>
    <n v="11.25"/>
    <s v="NA"/>
    <n v="3"/>
    <n v="2"/>
  </r>
  <r>
    <n v="2178"/>
    <s v="nSPC"/>
    <x v="1"/>
    <x v="3"/>
    <s v="American Samoa"/>
    <x v="9"/>
    <s v="TUT-00234"/>
    <d v="2010-02-20T00:00:00"/>
    <s v="Forereef"/>
    <s v="Mid"/>
    <n v="-14.359069999999999"/>
    <n v="-170.78438"/>
    <s v="TUT_SW"/>
    <s v="TUT_SW"/>
    <n v="2010"/>
    <x v="0"/>
    <x v="0"/>
    <n v="14"/>
    <n v="37.5"/>
    <n v="7.5"/>
    <n v="0"/>
    <n v="17.5"/>
    <s v="NA"/>
    <n v="3"/>
    <n v="2"/>
  </r>
  <r>
    <n v="2179"/>
    <s v="nSPC"/>
    <x v="1"/>
    <x v="3"/>
    <s v="American Samoa"/>
    <x v="9"/>
    <s v="TUT-00285"/>
    <d v="2010-02-20T00:00:00"/>
    <s v="Forereef"/>
    <s v="Shallow"/>
    <n v="-14.34014"/>
    <n v="-170.79024000000001"/>
    <s v="TUT_SW"/>
    <s v="TUT_SW"/>
    <n v="2010"/>
    <x v="2"/>
    <x v="0"/>
    <n v="3"/>
    <n v="42.5"/>
    <n v="0"/>
    <n v="0.25"/>
    <n v="35"/>
    <s v="NA"/>
    <n v="3"/>
    <n v="2"/>
  </r>
  <r>
    <n v="2180"/>
    <s v="nSPC"/>
    <x v="1"/>
    <x v="3"/>
    <s v="American Samoa"/>
    <x v="9"/>
    <s v="TUT-00298"/>
    <d v="2010-02-20T00:00:00"/>
    <s v="Forereef"/>
    <s v="Deep"/>
    <n v="-14.365159999999999"/>
    <n v="-170.77968999999999"/>
    <s v="TUT_SW"/>
    <s v="TUT_SW"/>
    <n v="2010"/>
    <x v="1"/>
    <x v="0"/>
    <n v="23.5"/>
    <n v="35"/>
    <n v="8.5"/>
    <n v="1.5"/>
    <n v="37.5"/>
    <s v="NA"/>
    <n v="3"/>
    <n v="2"/>
  </r>
  <r>
    <n v="2181"/>
    <s v="nSPC"/>
    <x v="1"/>
    <x v="3"/>
    <s v="American Samoa"/>
    <x v="9"/>
    <s v="TUT-00261"/>
    <d v="2010-02-20T00:00:00"/>
    <s v="Forereef"/>
    <s v="Mid"/>
    <n v="-14.35688"/>
    <n v="-170.7874429"/>
    <s v="TUT_SW"/>
    <s v="TUT_SW"/>
    <n v="2010"/>
    <x v="0"/>
    <x v="0"/>
    <n v="13"/>
    <n v="27.5"/>
    <n v="2.5"/>
    <n v="0"/>
    <n v="47.5"/>
    <s v="NA"/>
    <n v="3"/>
    <n v="2"/>
  </r>
  <r>
    <n v="2183"/>
    <s v="nSPC"/>
    <x v="1"/>
    <x v="3"/>
    <s v="American Samoa"/>
    <x v="9"/>
    <s v="TUT-00365"/>
    <d v="2010-02-20T00:00:00"/>
    <s v="Forereef"/>
    <s v="Mid"/>
    <n v="-14.36295"/>
    <n v="-170.77895000000001"/>
    <s v="TUT_SW"/>
    <s v="TUT_SW"/>
    <n v="2010"/>
    <x v="0"/>
    <x v="0"/>
    <n v="16"/>
    <n v="43.75"/>
    <n v="0"/>
    <n v="2.5"/>
    <n v="28.75"/>
    <s v="NA"/>
    <n v="4"/>
    <n v="2"/>
  </r>
  <r>
    <n v="2184"/>
    <s v="nSPC"/>
    <x v="1"/>
    <x v="3"/>
    <s v="American Samoa"/>
    <x v="9"/>
    <s v="TUT-00274"/>
    <d v="2010-02-20T00:00:00"/>
    <s v="Forereef"/>
    <s v="Shallow"/>
    <n v="-14.353949999999999"/>
    <n v="-170.78593000000001"/>
    <s v="TUT_SW"/>
    <s v="TUT_SW"/>
    <n v="2010"/>
    <x v="2"/>
    <x v="0"/>
    <n v="5.5"/>
    <n v="42.5"/>
    <n v="17.5"/>
    <n v="1.25"/>
    <n v="25"/>
    <s v="NA"/>
    <n v="4"/>
    <n v="2"/>
  </r>
  <r>
    <n v="2185"/>
    <s v="nSPC"/>
    <x v="1"/>
    <x v="3"/>
    <s v="American Samoa"/>
    <x v="9"/>
    <s v="TUT-00294"/>
    <d v="2010-02-20T00:00:00"/>
    <s v="Forereef"/>
    <s v="Shallow"/>
    <n v="-14.35605"/>
    <n v="-170.78665000000001"/>
    <s v="TUT_SW"/>
    <s v="TUT_SW"/>
    <n v="2010"/>
    <x v="2"/>
    <x v="0"/>
    <n v="6.5"/>
    <n v="8.75"/>
    <n v="12.5"/>
    <n v="2.5"/>
    <n v="55"/>
    <s v="NA"/>
    <n v="4"/>
    <n v="2"/>
  </r>
  <r>
    <n v="2186"/>
    <s v="nSPC"/>
    <x v="1"/>
    <x v="3"/>
    <s v="American Samoa"/>
    <x v="9"/>
    <s v="TUT-00251"/>
    <d v="2010-02-20T00:00:00"/>
    <s v="Forereef"/>
    <s v="Mid"/>
    <n v="-14.363060000000001"/>
    <n v="-170.77499"/>
    <s v="TUT_SW"/>
    <s v="TUT_SW"/>
    <n v="2010"/>
    <x v="0"/>
    <x v="0"/>
    <n v="13.5"/>
    <n v="40"/>
    <n v="8.75"/>
    <n v="1.25"/>
    <n v="25"/>
    <s v="NA"/>
    <n v="4"/>
    <n v="2"/>
  </r>
  <r>
    <n v="2187"/>
    <s v="nSPC"/>
    <x v="1"/>
    <x v="3"/>
    <s v="American Samoa"/>
    <x v="9"/>
    <s v="TUT-00277"/>
    <d v="2010-02-20T00:00:00"/>
    <s v="Forereef"/>
    <s v="Deep"/>
    <n v="-14.365220000000001"/>
    <n v="-170.77402000000001"/>
    <s v="TUT_SW"/>
    <s v="TUT_SW"/>
    <n v="2010"/>
    <x v="1"/>
    <x v="0"/>
    <n v="21"/>
    <n v="45"/>
    <n v="10"/>
    <n v="2.5"/>
    <n v="22.5"/>
    <s v="NA"/>
    <n v="2"/>
    <n v="1"/>
  </r>
  <r>
    <n v="2189"/>
    <s v="nSPC"/>
    <x v="1"/>
    <x v="3"/>
    <s v="American Samoa"/>
    <x v="9"/>
    <s v="TUT-00359"/>
    <d v="2010-02-20T00:00:00"/>
    <s v="Forereef"/>
    <s v="Mid"/>
    <n v="-14.33254"/>
    <n v="-170.82017999999999"/>
    <s v="TUT_SW"/>
    <s v="TUT_SW"/>
    <n v="2010"/>
    <x v="0"/>
    <x v="0"/>
    <n v="11.5"/>
    <n v="38.75"/>
    <n v="2.5"/>
    <n v="8.75"/>
    <n v="40"/>
    <s v="NA"/>
    <n v="4"/>
    <n v="2"/>
  </r>
  <r>
    <n v="2190"/>
    <s v="nSPC"/>
    <x v="1"/>
    <x v="3"/>
    <s v="American Samoa"/>
    <x v="9"/>
    <s v="TUT-00214"/>
    <d v="2010-02-20T00:00:00"/>
    <s v="Forereef"/>
    <s v="Shallow"/>
    <n v="-14.326499999999999"/>
    <n v="-170.83542"/>
    <s v="TUT_SW"/>
    <s v="TUT_SW"/>
    <n v="2010"/>
    <x v="2"/>
    <x v="0"/>
    <n v="4.5"/>
    <n v="27.5"/>
    <n v="2.5"/>
    <n v="0"/>
    <n v="51.25"/>
    <s v="NA"/>
    <n v="4"/>
    <n v="2"/>
  </r>
  <r>
    <n v="2191"/>
    <s v="nSPC"/>
    <x v="1"/>
    <x v="3"/>
    <s v="American Samoa"/>
    <x v="9"/>
    <s v="TUT-00242"/>
    <d v="2010-02-20T00:00:00"/>
    <s v="Forereef"/>
    <s v="Shallow"/>
    <n v="-14.33475"/>
    <n v="-170.80322000000001"/>
    <s v="TUT_SW"/>
    <s v="TUT_SW"/>
    <n v="2010"/>
    <x v="2"/>
    <x v="0"/>
    <n v="4.5"/>
    <n v="50"/>
    <n v="0"/>
    <n v="2.5"/>
    <n v="35"/>
    <s v="NA"/>
    <n v="4"/>
    <n v="2"/>
  </r>
  <r>
    <n v="2192"/>
    <s v="nSPC"/>
    <x v="1"/>
    <x v="3"/>
    <s v="American Samoa"/>
    <x v="9"/>
    <s v="TUT-00250"/>
    <d v="2010-02-20T00:00:00"/>
    <s v="Forereef"/>
    <s v="Deep"/>
    <n v="-14.35976"/>
    <n v="-170.78717"/>
    <s v="TUT_SW"/>
    <s v="TUT_SW"/>
    <n v="2010"/>
    <x v="1"/>
    <x v="0"/>
    <n v="21.5"/>
    <n v="35"/>
    <n v="0"/>
    <n v="6.25"/>
    <n v="41.25"/>
    <s v="NA"/>
    <n v="4"/>
    <n v="2"/>
  </r>
  <r>
    <n v="2193"/>
    <s v="nSPC"/>
    <x v="1"/>
    <x v="3"/>
    <s v="American Samoa"/>
    <x v="9"/>
    <s v="TUT-00353"/>
    <d v="2010-02-20T00:00:00"/>
    <s v="Forereef"/>
    <s v="Mid"/>
    <n v="-14.329879999999999"/>
    <n v="-170.83168000000001"/>
    <s v="TUT_SW"/>
    <s v="TUT_SW"/>
    <n v="2010"/>
    <x v="0"/>
    <x v="0"/>
    <n v="10.5"/>
    <n v="33.75"/>
    <n v="0"/>
    <n v="2.5"/>
    <n v="45"/>
    <s v="NA"/>
    <n v="4"/>
    <n v="2"/>
  </r>
  <r>
    <n v="2194"/>
    <s v="nSPC"/>
    <x v="1"/>
    <x v="3"/>
    <s v="American Samoa"/>
    <x v="9"/>
    <s v="TUT-00255"/>
    <d v="2010-02-21T00:00:00"/>
    <s v="Forereef"/>
    <s v="Deep"/>
    <n v="-14.303380000000001"/>
    <n v="-170.58090000000001"/>
    <s v="TUT_SE"/>
    <s v="TUT_SE"/>
    <n v="2010"/>
    <x v="1"/>
    <x v="0"/>
    <n v="26"/>
    <n v="32.5"/>
    <n v="2.5"/>
    <n v="7.5"/>
    <n v="37.5"/>
    <s v="NA"/>
    <n v="2"/>
    <n v="1"/>
  </r>
  <r>
    <n v="2195"/>
    <s v="nSPC"/>
    <x v="1"/>
    <x v="3"/>
    <s v="American Samoa"/>
    <x v="9"/>
    <s v="TUT-00361"/>
    <d v="2010-02-21T00:00:00"/>
    <s v="Forereef"/>
    <s v="Mid"/>
    <n v="-14.29602"/>
    <n v="-170.56581"/>
    <s v="TUT_SE"/>
    <s v="TUT_SE"/>
    <n v="2010"/>
    <x v="0"/>
    <x v="0"/>
    <n v="14"/>
    <n v="6.25"/>
    <n v="1.25"/>
    <n v="35"/>
    <n v="0"/>
    <s v="NA"/>
    <n v="4"/>
    <n v="2"/>
  </r>
  <r>
    <n v="2196"/>
    <s v="nSPC"/>
    <x v="1"/>
    <x v="3"/>
    <s v="American Samoa"/>
    <x v="9"/>
    <s v="TUT-00279"/>
    <d v="2010-02-21T00:00:00"/>
    <s v="Forereef"/>
    <s v="Mid"/>
    <n v="-14.299720000000001"/>
    <n v="-170.57118"/>
    <s v="TUT_SE"/>
    <s v="TUT_SE"/>
    <n v="2010"/>
    <x v="0"/>
    <x v="0"/>
    <n v="17.5"/>
    <n v="5"/>
    <n v="0.5"/>
    <n v="0"/>
    <n v="12"/>
    <s v="NA"/>
    <n v="4"/>
    <n v="2"/>
  </r>
  <r>
    <n v="2197"/>
    <s v="nSPC"/>
    <x v="1"/>
    <x v="3"/>
    <s v="American Samoa"/>
    <x v="9"/>
    <s v="TUT-00362"/>
    <d v="2010-02-21T00:00:00"/>
    <s v="Forereef"/>
    <s v="Deep"/>
    <n v="-14.30719"/>
    <n v="-170.59362999999999"/>
    <s v="TUT_SE"/>
    <s v="TUT_SE"/>
    <n v="2010"/>
    <x v="1"/>
    <x v="0"/>
    <n v="26"/>
    <n v="38.5"/>
    <n v="0"/>
    <n v="4"/>
    <n v="35"/>
    <s v="NA"/>
    <n v="2"/>
    <n v="1"/>
  </r>
  <r>
    <n v="2198"/>
    <s v="nSPC"/>
    <x v="1"/>
    <x v="3"/>
    <s v="American Samoa"/>
    <x v="9"/>
    <s v="TUT-00260"/>
    <d v="2010-02-21T00:00:00"/>
    <s v="Forereef"/>
    <s v="Deep"/>
    <n v="-14.276529999999999"/>
    <n v="-170.50916000000001"/>
    <s v="AUNUU_SANCTUARY_B"/>
    <s v="TUT_NE"/>
    <n v="2010"/>
    <x v="1"/>
    <x v="0"/>
    <n v="23"/>
    <n v="3"/>
    <n v="12"/>
    <n v="2.5"/>
    <n v="20"/>
    <s v="NA"/>
    <n v="2"/>
    <n v="1"/>
  </r>
  <r>
    <n v="2199"/>
    <s v="nSPC"/>
    <x v="1"/>
    <x v="3"/>
    <s v="American Samoa"/>
    <x v="9"/>
    <s v="TUT-00324"/>
    <d v="2010-02-21T00:00:00"/>
    <s v="Forereef"/>
    <s v="Deep"/>
    <n v="-14.28659"/>
    <n v="-170.53894"/>
    <s v="TUT_NE"/>
    <s v="TUT_NE"/>
    <n v="2010"/>
    <x v="1"/>
    <x v="0"/>
    <n v="21"/>
    <n v="1"/>
    <n v="42"/>
    <n v="0"/>
    <n v="10"/>
    <s v="NA"/>
    <n v="2"/>
    <n v="1"/>
  </r>
  <r>
    <n v="2200"/>
    <s v="nSPC"/>
    <x v="1"/>
    <x v="3"/>
    <s v="American Samoa"/>
    <x v="9"/>
    <s v="TUT-00369"/>
    <d v="2010-02-21T00:00:00"/>
    <s v="Forereef"/>
    <s v="Mid"/>
    <n v="-14.27318"/>
    <n v="-170.56592000000001"/>
    <s v="TUT_NE"/>
    <s v="TUT_NE"/>
    <n v="2010"/>
    <x v="0"/>
    <x v="0"/>
    <n v="13"/>
    <n v="22.5"/>
    <n v="17.5"/>
    <n v="1.25"/>
    <n v="26.25"/>
    <s v="NA"/>
    <n v="4"/>
    <n v="2"/>
  </r>
  <r>
    <n v="2201"/>
    <s v="nSPC"/>
    <x v="1"/>
    <x v="3"/>
    <s v="American Samoa"/>
    <x v="9"/>
    <s v="TUT-00221"/>
    <d v="2010-02-21T00:00:00"/>
    <s v="Forereef"/>
    <s v="Shallow"/>
    <n v="-14.27416"/>
    <n v="-170.60561000000001"/>
    <s v="TUT_SE"/>
    <s v="TUT_SE"/>
    <n v="2010"/>
    <x v="2"/>
    <x v="0"/>
    <n v="1.5"/>
    <n v="14"/>
    <n v="16.25"/>
    <n v="7.5"/>
    <n v="28.5"/>
    <s v="NA"/>
    <n v="4"/>
    <n v="2"/>
  </r>
  <r>
    <n v="2202"/>
    <s v="nSPC"/>
    <x v="1"/>
    <x v="3"/>
    <s v="American Samoa"/>
    <x v="9"/>
    <s v="TUT-00284"/>
    <d v="2010-02-21T00:00:00"/>
    <s v="Forereef"/>
    <s v="Deep"/>
    <n v="-14.274609999999999"/>
    <n v="-170.50751"/>
    <s v="AUNUU_SANCTUARY_B"/>
    <s v="TUT_NE"/>
    <n v="2010"/>
    <x v="1"/>
    <x v="0"/>
    <n v="23"/>
    <n v="20"/>
    <n v="2.5"/>
    <n v="40"/>
    <n v="10"/>
    <s v="NA"/>
    <n v="2"/>
    <n v="1"/>
  </r>
  <r>
    <n v="2203"/>
    <s v="nSPC"/>
    <x v="1"/>
    <x v="3"/>
    <s v="American Samoa"/>
    <x v="9"/>
    <s v="TUT-00321"/>
    <d v="2010-02-21T00:00:00"/>
    <s v="Forereef"/>
    <s v="Mid"/>
    <n v="-14.28659"/>
    <n v="-170.54605000000001"/>
    <s v="TUT_NE"/>
    <s v="TUT_NE"/>
    <n v="2010"/>
    <x v="0"/>
    <x v="0"/>
    <n v="15"/>
    <n v="18.75"/>
    <n v="5"/>
    <n v="0"/>
    <n v="15"/>
    <s v="NA"/>
    <n v="4"/>
    <n v="2"/>
  </r>
  <r>
    <n v="2204"/>
    <s v="nSPC"/>
    <x v="1"/>
    <x v="3"/>
    <s v="American Samoa"/>
    <x v="9"/>
    <s v="TUT-00212"/>
    <d v="2010-02-21T00:00:00"/>
    <s v="Forereef"/>
    <s v="Shallow"/>
    <n v="-14.27632"/>
    <n v="-170.5538"/>
    <s v="TUT_NE"/>
    <s v="TUT_NE"/>
    <n v="2010"/>
    <x v="2"/>
    <x v="0"/>
    <n v="5.5"/>
    <n v="10"/>
    <n v="0"/>
    <n v="0"/>
    <n v="10"/>
    <s v="NA"/>
    <n v="4"/>
    <n v="2"/>
  </r>
  <r>
    <n v="2205"/>
    <s v="nSPC"/>
    <x v="1"/>
    <x v="3"/>
    <s v="American Samoa"/>
    <x v="9"/>
    <s v="TUT-00205"/>
    <d v="2010-02-21T00:00:00"/>
    <s v="Forereef"/>
    <s v="Deep"/>
    <n v="-14.264340000000001"/>
    <n v="-170.50506999999999"/>
    <s v="TUT_NE"/>
    <s v="TUT_NE"/>
    <n v="2010"/>
    <x v="1"/>
    <x v="0"/>
    <n v="23"/>
    <n v="15"/>
    <n v="2.5"/>
    <n v="5"/>
    <n v="15"/>
    <s v="NA"/>
    <n v="2"/>
    <n v="1"/>
  </r>
  <r>
    <n v="2208"/>
    <s v="nSPC"/>
    <x v="1"/>
    <x v="3"/>
    <s v="American Samoa"/>
    <x v="9"/>
    <s v="TUT-00229"/>
    <d v="2010-02-22T00:00:00"/>
    <s v="Forereef"/>
    <s v="Deep"/>
    <n v="-14.283910000000001"/>
    <n v="-170.81412"/>
    <s v="TUT_NW"/>
    <s v="TUT_NW"/>
    <n v="2010"/>
    <x v="1"/>
    <x v="0"/>
    <n v="26"/>
    <n v="30"/>
    <n v="22.5"/>
    <n v="0"/>
    <n v="25"/>
    <s v="NA"/>
    <n v="2"/>
    <n v="1"/>
  </r>
  <r>
    <n v="2209"/>
    <s v="nSPC"/>
    <x v="1"/>
    <x v="3"/>
    <s v="American Samoa"/>
    <x v="9"/>
    <s v="TUT-00291"/>
    <d v="2010-02-22T00:00:00"/>
    <s v="Forereef"/>
    <s v="Deep"/>
    <n v="-14.29002"/>
    <n v="-170.79230999999999"/>
    <s v="TUT_NW"/>
    <s v="TUT_NW"/>
    <n v="2010"/>
    <x v="1"/>
    <x v="0"/>
    <n v="24"/>
    <n v="25"/>
    <n v="25"/>
    <n v="7.5"/>
    <n v="27.5"/>
    <s v="NA"/>
    <n v="2"/>
    <n v="1"/>
  </r>
  <r>
    <n v="2210"/>
    <s v="nSPC"/>
    <x v="1"/>
    <x v="3"/>
    <s v="American Samoa"/>
    <x v="9"/>
    <s v="TUT-00209"/>
    <d v="2010-02-22T00:00:00"/>
    <s v="Forereef"/>
    <s v="Mid"/>
    <n v="-14.29101"/>
    <n v="-170.80157"/>
    <s v="TUT_NW"/>
    <s v="TUT_NW"/>
    <n v="2010"/>
    <x v="0"/>
    <x v="0"/>
    <n v="10.5"/>
    <n v="60"/>
    <n v="1.25"/>
    <n v="0"/>
    <n v="30"/>
    <s v="NA"/>
    <n v="4"/>
    <n v="2"/>
  </r>
  <r>
    <n v="2211"/>
    <s v="nSPC"/>
    <x v="1"/>
    <x v="3"/>
    <s v="American Samoa"/>
    <x v="9"/>
    <s v="TUT-00259"/>
    <d v="2010-02-22T00:00:00"/>
    <s v="Forereef"/>
    <s v="Shallow"/>
    <n v="-14.294269999999999"/>
    <n v="-170.80898999999999"/>
    <s v="TUT_NW"/>
    <s v="TUT_NW"/>
    <n v="2010"/>
    <x v="2"/>
    <x v="0"/>
    <n v="5"/>
    <n v="16.25"/>
    <n v="13.75"/>
    <n v="10"/>
    <n v="26.25"/>
    <s v="NA"/>
    <n v="4"/>
    <n v="2"/>
  </r>
  <r>
    <n v="2212"/>
    <s v="nSPC"/>
    <x v="1"/>
    <x v="3"/>
    <s v="American Samoa"/>
    <x v="9"/>
    <s v="TUT-00484"/>
    <d v="2010-02-22T00:00:00"/>
    <s v="Forereef"/>
    <s v="Mid"/>
    <n v="-14.29105"/>
    <n v="-170.7765"/>
    <s v="TUT_NW"/>
    <s v="TUT_NW"/>
    <n v="2010"/>
    <x v="0"/>
    <x v="0"/>
    <n v="16"/>
    <n v="30"/>
    <n v="5"/>
    <n v="5"/>
    <n v="20"/>
    <s v="NA"/>
    <n v="2"/>
    <n v="1"/>
  </r>
  <r>
    <n v="2213"/>
    <s v="nSPC"/>
    <x v="1"/>
    <x v="3"/>
    <s v="American Samoa"/>
    <x v="9"/>
    <s v="TUT-00342"/>
    <d v="2010-02-22T00:00:00"/>
    <s v="Forereef"/>
    <s v="Shallow"/>
    <n v="-14.29218"/>
    <n v="-170.7739"/>
    <s v="TUT_NW"/>
    <s v="TUT_NW"/>
    <n v="2010"/>
    <x v="2"/>
    <x v="0"/>
    <n v="3"/>
    <n v="7.5"/>
    <n v="0.75"/>
    <n v="0.5"/>
    <n v="37.5"/>
    <s v="NA"/>
    <n v="4"/>
    <n v="2"/>
  </r>
  <r>
    <n v="2214"/>
    <s v="nSPC"/>
    <x v="1"/>
    <x v="3"/>
    <s v="American Samoa"/>
    <x v="9"/>
    <s v="TUT-00355"/>
    <d v="2010-02-22T00:00:00"/>
    <s v="Forereef"/>
    <s v="Deep"/>
    <n v="-14.28012"/>
    <n v="-170.81322"/>
    <s v="TUT_NW"/>
    <s v="TUT_NW"/>
    <n v="2010"/>
    <x v="1"/>
    <x v="0"/>
    <n v="24"/>
    <n v="12.5"/>
    <n v="4"/>
    <n v="3.5"/>
    <n v="32.5"/>
    <s v="NA"/>
    <n v="2"/>
    <n v="1"/>
  </r>
  <r>
    <n v="2215"/>
    <s v="nSPC"/>
    <x v="1"/>
    <x v="3"/>
    <s v="American Samoa"/>
    <x v="9"/>
    <s v="TUT-00303"/>
    <d v="2010-02-22T00:00:00"/>
    <s v="Forereef"/>
    <s v="Mid"/>
    <n v="-14.290279999999999"/>
    <n v="-170.77148"/>
    <s v="TUT_NW"/>
    <s v="TUT_NW"/>
    <n v="2010"/>
    <x v="0"/>
    <x v="0"/>
    <n v="13"/>
    <n v="12.5"/>
    <n v="3.75"/>
    <n v="7.5"/>
    <n v="43.75"/>
    <s v="NA"/>
    <n v="4"/>
    <n v="2"/>
  </r>
  <r>
    <n v="2216"/>
    <s v="nSPC"/>
    <x v="1"/>
    <x v="3"/>
    <s v="American Samoa"/>
    <x v="9"/>
    <s v="TUT-00276"/>
    <d v="2010-02-22T00:00:00"/>
    <s v="Forereef"/>
    <s v="Deep"/>
    <n v="-14.28876"/>
    <n v="-170.75702999999999"/>
    <s v="TUT_NW"/>
    <s v="TUT_NW"/>
    <n v="2010"/>
    <x v="1"/>
    <x v="0"/>
    <n v="21.5"/>
    <n v="6.25"/>
    <n v="38.75"/>
    <n v="5"/>
    <n v="25"/>
    <s v="NA"/>
    <n v="4"/>
    <n v="2"/>
  </r>
  <r>
    <n v="2217"/>
    <s v="nSPC"/>
    <x v="1"/>
    <x v="3"/>
    <s v="American Samoa"/>
    <x v="9"/>
    <s v="TUT-00421"/>
    <d v="2010-02-22T00:00:00"/>
    <s v="Forereef"/>
    <s v="Shallow"/>
    <n v="-14.290559999999999"/>
    <n v="-170.75977"/>
    <s v="TUT_NW"/>
    <s v="TUT_NW"/>
    <n v="2010"/>
    <x v="2"/>
    <x v="0"/>
    <n v="3"/>
    <n v="5"/>
    <n v="0"/>
    <n v="0"/>
    <n v="40"/>
    <s v="NA"/>
    <n v="2"/>
    <n v="1"/>
  </r>
  <r>
    <n v="2219"/>
    <s v="nSPC"/>
    <x v="1"/>
    <x v="3"/>
    <s v="American Samoa"/>
    <x v="9"/>
    <s v="TUT-00228"/>
    <d v="2010-02-23T00:00:00"/>
    <s v="Forereef"/>
    <s v="Deep"/>
    <n v="-14.228910000000001"/>
    <n v="-170.69750999999999"/>
    <s v="TUT_NE"/>
    <s v="TUT_NE"/>
    <n v="2010"/>
    <x v="1"/>
    <x v="0"/>
    <n v="27"/>
    <n v="5"/>
    <n v="17.5"/>
    <n v="0"/>
    <n v="5"/>
    <s v="NA"/>
    <n v="2"/>
    <n v="1"/>
  </r>
  <r>
    <n v="2220"/>
    <s v="nSPC"/>
    <x v="1"/>
    <x v="3"/>
    <s v="American Samoa"/>
    <x v="9"/>
    <s v="TUT-00236"/>
    <d v="2010-02-23T00:00:00"/>
    <s v="Forereef"/>
    <s v="Mid"/>
    <n v="-14.24653"/>
    <n v="-170.66847999999999"/>
    <s v="TUT_NE"/>
    <s v="TUT_NE"/>
    <n v="2010"/>
    <x v="0"/>
    <x v="0"/>
    <n v="13"/>
    <n v="17.5"/>
    <n v="4.25"/>
    <n v="0"/>
    <n v="4.5"/>
    <s v="NA"/>
    <n v="4"/>
    <n v="2"/>
  </r>
  <r>
    <n v="2221"/>
    <s v="nSPC"/>
    <x v="1"/>
    <x v="3"/>
    <s v="American Samoa"/>
    <x v="9"/>
    <s v="TUT-00376"/>
    <d v="2010-02-23T00:00:00"/>
    <s v="Forereef"/>
    <s v="Mid"/>
    <n v="-14.233409999999999"/>
    <n v="-170.67128"/>
    <s v="TUT_NE"/>
    <s v="TUT_NE"/>
    <n v="2010"/>
    <x v="0"/>
    <x v="0"/>
    <n v="14.5"/>
    <n v="10"/>
    <n v="6.25"/>
    <n v="7.5"/>
    <n v="15"/>
    <s v="NA"/>
    <n v="4"/>
    <n v="2"/>
  </r>
  <r>
    <n v="2222"/>
    <s v="nSPC"/>
    <x v="1"/>
    <x v="3"/>
    <s v="American Samoa"/>
    <x v="9"/>
    <s v="TUT-00379"/>
    <d v="2010-02-23T00:00:00"/>
    <s v="Forereef"/>
    <s v="Deep"/>
    <n v="-14.229710000000001"/>
    <n v="-170.67081999999999"/>
    <s v="TUT_NE"/>
    <s v="TUT_NE"/>
    <n v="2010"/>
    <x v="1"/>
    <x v="0"/>
    <n v="22.5"/>
    <n v="8.75"/>
    <n v="1.25"/>
    <n v="0"/>
    <n v="13.75"/>
    <s v="NA"/>
    <n v="4"/>
    <n v="2"/>
  </r>
  <r>
    <n v="2223"/>
    <s v="nSPC"/>
    <x v="1"/>
    <x v="3"/>
    <s v="American Samoa"/>
    <x v="9"/>
    <s v="TUT-00264"/>
    <d v="2010-02-23T00:00:00"/>
    <s v="Forereef"/>
    <s v="Deep"/>
    <n v="-14.27843"/>
    <n v="-170.72424000000001"/>
    <s v="TUT_NW"/>
    <s v="TUT_NW"/>
    <n v="2010"/>
    <x v="1"/>
    <x v="0"/>
    <n v="26"/>
    <n v="3.5"/>
    <n v="20"/>
    <n v="22.5"/>
    <n v="6.5"/>
    <s v="NA"/>
    <n v="2"/>
    <n v="1"/>
  </r>
  <r>
    <n v="2224"/>
    <s v="nSPC"/>
    <x v="1"/>
    <x v="3"/>
    <s v="American Samoa"/>
    <x v="9"/>
    <s v="TUT-00357"/>
    <d v="2010-02-23T00:00:00"/>
    <s v="Forereef"/>
    <s v="Mid"/>
    <n v="-14.23976"/>
    <n v="-170.67563000000001"/>
    <s v="TUT_NE"/>
    <s v="TUT_NE"/>
    <n v="2010"/>
    <x v="0"/>
    <x v="0"/>
    <n v="9"/>
    <n v="42.5"/>
    <n v="0"/>
    <n v="0.25"/>
    <n v="30"/>
    <s v="NA"/>
    <n v="4"/>
    <n v="2"/>
  </r>
  <r>
    <n v="2225"/>
    <s v="nSPC"/>
    <x v="1"/>
    <x v="3"/>
    <s v="American Samoa"/>
    <x v="9"/>
    <s v="TUT-00368"/>
    <d v="2010-02-23T00:00:00"/>
    <s v="Forereef"/>
    <s v="Mid"/>
    <n v="-14.271789999999999"/>
    <n v="-170.7234"/>
    <s v="TUT_NW"/>
    <s v="TUT_NW"/>
    <n v="2010"/>
    <x v="0"/>
    <x v="0"/>
    <n v="15"/>
    <n v="20.75"/>
    <n v="0"/>
    <n v="1.25"/>
    <n v="24.25"/>
    <s v="NA"/>
    <n v="4"/>
    <n v="2"/>
  </r>
  <r>
    <n v="2226"/>
    <s v="nSPC"/>
    <x v="1"/>
    <x v="3"/>
    <s v="American Samoa"/>
    <x v="9"/>
    <s v="TUT-00326"/>
    <d v="2010-02-23T00:00:00"/>
    <s v="Forereef"/>
    <s v="Deep"/>
    <n v="-14.23"/>
    <n v="-170.69741999999999"/>
    <s v="TUT_NE"/>
    <s v="TUT_NE"/>
    <n v="2010"/>
    <x v="1"/>
    <x v="0"/>
    <n v="24"/>
    <n v="2.5"/>
    <n v="37.5"/>
    <n v="0"/>
    <n v="15"/>
    <s v="NA"/>
    <n v="2"/>
    <n v="1"/>
  </r>
  <r>
    <n v="2227"/>
    <s v="nSPC"/>
    <x v="1"/>
    <x v="3"/>
    <s v="American Samoa"/>
    <x v="9"/>
    <s v="TUT-00304"/>
    <d v="2010-02-22T00:00:00"/>
    <s v="Forereef"/>
    <s v="Deep"/>
    <n v="-14.27839"/>
    <n v="-170.80985999999999"/>
    <s v="TUT_NW"/>
    <s v="TUT_NW"/>
    <n v="2010"/>
    <x v="1"/>
    <x v="0"/>
    <n v="28"/>
    <n v="30"/>
    <n v="5"/>
    <n v="0"/>
    <n v="40"/>
    <s v="NA"/>
    <n v="1"/>
    <n v="1"/>
  </r>
  <r>
    <n v="2228"/>
    <s v="nSPC"/>
    <x v="1"/>
    <x v="3"/>
    <s v="American Samoa"/>
    <x v="9"/>
    <s v="TUT-00457"/>
    <d v="2010-02-22T00:00:00"/>
    <s v="Forereef"/>
    <s v="Deep"/>
    <n v="-14.288119999999999"/>
    <n v="-170.78068999999999"/>
    <s v="TUT_NW"/>
    <s v="TUT_NW"/>
    <n v="2010"/>
    <x v="1"/>
    <x v="0"/>
    <n v="23"/>
    <n v="40"/>
    <n v="5"/>
    <n v="5"/>
    <n v="30"/>
    <s v="NA"/>
    <n v="1"/>
    <n v="1"/>
  </r>
  <r>
    <n v="2229"/>
    <s v="nSPC"/>
    <x v="1"/>
    <x v="3"/>
    <s v="American Samoa"/>
    <x v="9"/>
    <s v="TUT-00299"/>
    <d v="2010-02-22T00:00:00"/>
    <s v="Forereef"/>
    <s v="Mid"/>
    <n v="-14.28932"/>
    <n v="-170.79051000000001"/>
    <s v="TUT_NW"/>
    <s v="TUT_NW"/>
    <n v="2010"/>
    <x v="0"/>
    <x v="0"/>
    <n v="13.5"/>
    <n v="45"/>
    <n v="2.5"/>
    <n v="5"/>
    <n v="30"/>
    <s v="NA"/>
    <n v="2"/>
    <n v="2"/>
  </r>
  <r>
    <n v="2230"/>
    <s v="nSPC"/>
    <x v="1"/>
    <x v="3"/>
    <s v="American Samoa"/>
    <x v="9"/>
    <s v="TUT-00481"/>
    <d v="2010-02-22T00:00:00"/>
    <s v="Forereef"/>
    <s v="Mid"/>
    <n v="-14.29"/>
    <n v="-170.77087"/>
    <s v="TUT_NW"/>
    <s v="TUT_NW"/>
    <n v="2010"/>
    <x v="0"/>
    <x v="0"/>
    <n v="9.5"/>
    <n v="30"/>
    <n v="0"/>
    <n v="7.5"/>
    <n v="47.5"/>
    <s v="NA"/>
    <n v="2"/>
    <n v="2"/>
  </r>
  <r>
    <n v="2234"/>
    <s v="nSPC"/>
    <x v="1"/>
    <x v="3"/>
    <s v="American Samoa"/>
    <x v="9"/>
    <s v="TUT-00343"/>
    <d v="2010-02-24T00:00:00"/>
    <s v="Forereef"/>
    <s v="Deep"/>
    <n v="-14.245480000000001"/>
    <n v="-170.58090000000001"/>
    <s v="TUT_NE"/>
    <s v="TUT_NE"/>
    <n v="2010"/>
    <x v="1"/>
    <x v="0"/>
    <n v="26"/>
    <n v="10"/>
    <n v="1"/>
    <n v="7.5"/>
    <n v="17.5"/>
    <s v="NA"/>
    <n v="2"/>
    <n v="1"/>
  </r>
  <r>
    <n v="2235"/>
    <s v="nSPC"/>
    <x v="1"/>
    <x v="3"/>
    <s v="American Samoa"/>
    <x v="9"/>
    <s v="TUT-00297"/>
    <d v="2010-02-24T00:00:00"/>
    <s v="Forereef"/>
    <s v="Mid"/>
    <n v="-14.25637"/>
    <n v="-170.60568000000001"/>
    <s v="TUT_NE"/>
    <s v="TUT_NE"/>
    <n v="2010"/>
    <x v="0"/>
    <x v="0"/>
    <n v="11.5"/>
    <n v="31.25"/>
    <n v="16.25"/>
    <n v="2"/>
    <n v="10"/>
    <s v="NA"/>
    <n v="4"/>
    <n v="2"/>
  </r>
  <r>
    <n v="2236"/>
    <s v="nSPC"/>
    <x v="1"/>
    <x v="3"/>
    <s v="American Samoa"/>
    <x v="9"/>
    <s v="TUT-00272"/>
    <d v="2010-02-24T00:00:00"/>
    <s v="Forereef"/>
    <s v="Mid"/>
    <n v="-14.24624"/>
    <n v="-170.57898"/>
    <s v="TUT_NE"/>
    <s v="TUT_NE"/>
    <n v="2010"/>
    <x v="0"/>
    <x v="0"/>
    <n v="16"/>
    <n v="15"/>
    <n v="2.5"/>
    <n v="0"/>
    <n v="48.75"/>
    <s v="NA"/>
    <n v="4"/>
    <n v="2"/>
  </r>
  <r>
    <n v="2237"/>
    <s v="nSPC"/>
    <x v="1"/>
    <x v="3"/>
    <s v="American Samoa"/>
    <x v="9"/>
    <s v="TUT-00287"/>
    <d v="2010-02-24T00:00:00"/>
    <s v="Forereef"/>
    <s v="Mid"/>
    <n v="-14.25376"/>
    <n v="-170.60896"/>
    <s v="TUT_NE"/>
    <s v="TUT_NE"/>
    <n v="2010"/>
    <x v="0"/>
    <x v="0"/>
    <n v="14.5"/>
    <n v="11.5"/>
    <n v="1"/>
    <n v="9.75"/>
    <n v="25"/>
    <s v="NA"/>
    <n v="4"/>
    <n v="2"/>
  </r>
  <r>
    <n v="2240"/>
    <s v="nSPC"/>
    <x v="1"/>
    <x v="3"/>
    <s v="American Samoa"/>
    <x v="9"/>
    <s v="TUT-00275"/>
    <d v="2010-02-25T00:00:00"/>
    <s v="Forereef"/>
    <s v="Shallow"/>
    <n v="-14.254490000000001"/>
    <n v="-170.56273999999999"/>
    <s v="TUT_NE"/>
    <s v="TUT_NE"/>
    <n v="2010"/>
    <x v="2"/>
    <x v="0"/>
    <n v="5"/>
    <n v="27.5"/>
    <n v="12.5"/>
    <n v="0"/>
    <n v="25"/>
    <s v="NA"/>
    <n v="2"/>
    <n v="1"/>
  </r>
  <r>
    <n v="2241"/>
    <s v="nSPC"/>
    <x v="1"/>
    <x v="3"/>
    <s v="American Samoa"/>
    <x v="9"/>
    <s v="TUT-00278"/>
    <d v="2010-02-25T00:00:00"/>
    <s v="Forereef"/>
    <s v="Mid"/>
    <n v="-14.24804"/>
    <n v="-170.56103999999999"/>
    <s v="TUT_NE"/>
    <s v="TUT_NE"/>
    <n v="2010"/>
    <x v="0"/>
    <x v="0"/>
    <n v="10.5"/>
    <n v="18.75"/>
    <n v="21.25"/>
    <n v="0"/>
    <n v="10"/>
    <s v="NA"/>
    <n v="4"/>
    <n v="2"/>
  </r>
  <r>
    <n v="2242"/>
    <s v="nSPC"/>
    <x v="1"/>
    <x v="3"/>
    <s v="American Samoa"/>
    <x v="9"/>
    <s v="TUT-00244"/>
    <d v="2010-02-25T00:00:00"/>
    <s v="Forereef"/>
    <s v="Mid"/>
    <n v="-14.259119999999999"/>
    <n v="-170.55797000000001"/>
    <s v="TUT_NE"/>
    <s v="TUT_NE"/>
    <n v="2010"/>
    <x v="0"/>
    <x v="0"/>
    <n v="13.5"/>
    <n v="48.25"/>
    <n v="13"/>
    <n v="0.5"/>
    <n v="22.5"/>
    <s v="NA"/>
    <n v="4"/>
    <n v="2"/>
  </r>
  <r>
    <n v="2243"/>
    <s v="nSPC"/>
    <x v="1"/>
    <x v="3"/>
    <s v="American Samoa"/>
    <x v="9"/>
    <s v="TUT-00246"/>
    <d v="2010-02-25T00:00:00"/>
    <s v="Forereef"/>
    <s v="Shallow"/>
    <n v="-14.2623"/>
    <n v="-170.56103999999999"/>
    <s v="TUT_NE"/>
    <s v="TUT_NE"/>
    <n v="2010"/>
    <x v="2"/>
    <x v="0"/>
    <n v="5.5"/>
    <n v="46.25"/>
    <n v="0"/>
    <n v="1.25"/>
    <n v="31.25"/>
    <s v="NA"/>
    <n v="4"/>
    <n v="2"/>
  </r>
  <r>
    <n v="2249"/>
    <s v="nSPC"/>
    <x v="1"/>
    <x v="3"/>
    <s v="American Samoa"/>
    <x v="9"/>
    <s v="TUT-00452"/>
    <d v="2010-02-26T00:00:00"/>
    <s v="Forereef"/>
    <s v="Mid"/>
    <n v="-14.28579"/>
    <n v="-170.63815"/>
    <s v="TUT_SE"/>
    <s v="TUT_SE"/>
    <n v="2010"/>
    <x v="0"/>
    <x v="0"/>
    <n v="13.25"/>
    <n v="11.25"/>
    <n v="3.25"/>
    <n v="26.75"/>
    <n v="38.75"/>
    <s v="NA"/>
    <n v="4"/>
    <n v="2"/>
  </r>
  <r>
    <n v="2250"/>
    <s v="nSPC"/>
    <x v="1"/>
    <x v="3"/>
    <s v="American Samoa"/>
    <x v="9"/>
    <s v="TUT-00305"/>
    <d v="2010-02-26T00:00:00"/>
    <s v="Forereef"/>
    <s v="Mid"/>
    <n v="-14.293583290000001"/>
    <n v="-170.65463"/>
    <s v="TUT_SE"/>
    <s v="TUT_SE"/>
    <n v="2010"/>
    <x v="0"/>
    <x v="0"/>
    <n v="13.5"/>
    <n v="14.5"/>
    <n v="0"/>
    <n v="6"/>
    <n v="51.25"/>
    <s v="NA"/>
    <n v="4"/>
    <n v="2"/>
  </r>
  <r>
    <n v="2251"/>
    <s v="nSPC"/>
    <x v="1"/>
    <x v="3"/>
    <s v="American Samoa"/>
    <x v="9"/>
    <s v="TUT-00201"/>
    <d v="2010-02-26T00:00:00"/>
    <s v="Forereef"/>
    <s v="Mid"/>
    <n v="-14.277710000000001"/>
    <n v="-170.62154000000001"/>
    <s v="TUT_SE"/>
    <s v="TUT_SE"/>
    <n v="2010"/>
    <x v="0"/>
    <x v="0"/>
    <n v="11"/>
    <n v="10"/>
    <n v="2"/>
    <n v="6.5"/>
    <n v="35"/>
    <s v="NA"/>
    <n v="4"/>
    <n v="2"/>
  </r>
  <r>
    <n v="2253"/>
    <s v="nSPC"/>
    <x v="1"/>
    <x v="3"/>
    <s v="American Samoa"/>
    <x v="9"/>
    <s v="TUT-00423"/>
    <d v="2010-02-26T00:00:00"/>
    <s v="Forereef"/>
    <s v="Shallow"/>
    <n v="-14.28185"/>
    <n v="-170.63767999999999"/>
    <s v="TUT_SE"/>
    <s v="TUT_SE"/>
    <n v="2010"/>
    <x v="2"/>
    <x v="0"/>
    <n v="6.5"/>
    <n v="27.5"/>
    <n v="0"/>
    <n v="7.5"/>
    <n v="30"/>
    <s v="NA"/>
    <n v="4"/>
    <n v="2"/>
  </r>
  <r>
    <n v="2254"/>
    <s v="nSPC"/>
    <x v="1"/>
    <x v="3"/>
    <s v="American Samoa"/>
    <x v="9"/>
    <s v="TUT-00375"/>
    <d v="2010-02-27T00:00:00"/>
    <s v="Forereef"/>
    <s v="Mid"/>
    <n v="-14.29871"/>
    <n v="-170.81966"/>
    <s v="TUT_NW"/>
    <s v="TUT_NW"/>
    <n v="2010"/>
    <x v="0"/>
    <x v="0"/>
    <n v="11.5"/>
    <n v="15"/>
    <n v="2.5"/>
    <n v="0"/>
    <n v="57.5"/>
    <s v="NA"/>
    <n v="4"/>
    <n v="2"/>
  </r>
  <r>
    <n v="2255"/>
    <s v="nSPC"/>
    <x v="1"/>
    <x v="3"/>
    <s v="American Samoa"/>
    <x v="9"/>
    <s v="TUT-00373"/>
    <d v="2010-02-27T00:00:00"/>
    <s v="Forereef"/>
    <s v="Mid"/>
    <n v="-14.314640000000001"/>
    <n v="-170.83716999999999"/>
    <s v="TUT_NW"/>
    <s v="TUT_NW"/>
    <n v="2010"/>
    <x v="0"/>
    <x v="0"/>
    <n v="9"/>
    <n v="23.75"/>
    <n v="2.5"/>
    <n v="0"/>
    <n v="36.25"/>
    <s v="NA"/>
    <n v="4"/>
    <n v="2"/>
  </r>
  <r>
    <n v="2256"/>
    <s v="nSPC"/>
    <x v="1"/>
    <x v="3"/>
    <s v="American Samoa"/>
    <x v="9"/>
    <s v="TUT-00413"/>
    <d v="2010-02-27T00:00:00"/>
    <s v="Forereef"/>
    <s v="Deep"/>
    <n v="-14.29955"/>
    <n v="-170.81781000000001"/>
    <s v="TUT_NW"/>
    <s v="TUT_NW"/>
    <n v="2010"/>
    <x v="1"/>
    <x v="0"/>
    <n v="24"/>
    <n v="35"/>
    <n v="45"/>
    <n v="2.5"/>
    <n v="5"/>
    <s v="NA"/>
    <n v="2"/>
    <n v="1"/>
  </r>
  <r>
    <n v="2258"/>
    <s v="nSPC"/>
    <x v="1"/>
    <x v="3"/>
    <s v="American Samoa"/>
    <x v="9"/>
    <s v="TUT-00367"/>
    <d v="2010-02-27T00:00:00"/>
    <s v="Forereef"/>
    <s v="Mid"/>
    <n v="-14.31953"/>
    <n v="-170.84417999999999"/>
    <s v="TUT_NW"/>
    <s v="TUT_NW"/>
    <n v="2010"/>
    <x v="0"/>
    <x v="0"/>
    <n v="10"/>
    <n v="12.5"/>
    <n v="1"/>
    <n v="4"/>
    <n v="7.5"/>
    <s v="NA"/>
    <n v="2"/>
    <n v="2"/>
  </r>
  <r>
    <n v="2259"/>
    <s v="nSPC"/>
    <x v="1"/>
    <x v="3"/>
    <s v="American Samoa"/>
    <x v="9"/>
    <s v="TUT-00245"/>
    <d v="2010-02-27T00:00:00"/>
    <s v="Forereef"/>
    <s v="Mid"/>
    <n v="-14.306889999999999"/>
    <n v="-170.83036999999999"/>
    <s v="TUT_NW"/>
    <s v="TUT_NW"/>
    <n v="2010"/>
    <x v="0"/>
    <x v="0"/>
    <n v="10"/>
    <n v="10"/>
    <n v="0"/>
    <n v="1"/>
    <n v="69"/>
    <s v="NA"/>
    <n v="2"/>
    <n v="2"/>
  </r>
  <r>
    <n v="2260"/>
    <s v="nSPC"/>
    <x v="1"/>
    <x v="3"/>
    <s v="American Samoa"/>
    <x v="9"/>
    <s v="TUT-00320"/>
    <d v="2010-02-27T00:00:00"/>
    <s v="Forereef"/>
    <s v="Shallow"/>
    <n v="-14.301589999999999"/>
    <n v="-170.82288"/>
    <s v="TUT_NW"/>
    <s v="TUT_NW"/>
    <n v="2010"/>
    <x v="2"/>
    <x v="0"/>
    <n v="5.5"/>
    <n v="7.5"/>
    <n v="5"/>
    <n v="0"/>
    <n v="22.5"/>
    <s v="NA"/>
    <n v="2"/>
    <n v="2"/>
  </r>
  <r>
    <n v="2263"/>
    <s v="nSPC"/>
    <x v="1"/>
    <x v="3"/>
    <s v="American Samoa"/>
    <x v="9"/>
    <s v="TUT-00335"/>
    <d v="2010-02-28T00:00:00"/>
    <s v="Forereef"/>
    <s v="Deep"/>
    <n v="-14.366110000000001"/>
    <n v="-170.77164999999999"/>
    <s v="TUT_SW"/>
    <s v="TUT_SW"/>
    <n v="2010"/>
    <x v="1"/>
    <x v="0"/>
    <n v="22"/>
    <n v="27.5"/>
    <n v="12.5"/>
    <n v="5"/>
    <n v="22.5"/>
    <s v="NA"/>
    <n v="2"/>
    <n v="1"/>
  </r>
  <r>
    <n v="2264"/>
    <s v="nSPC"/>
    <x v="1"/>
    <x v="3"/>
    <s v="American Samoa"/>
    <x v="9"/>
    <s v="TUT-00273"/>
    <d v="2010-02-28T00:00:00"/>
    <s v="Forereef"/>
    <s v="Deep"/>
    <n v="-14.364039999999999"/>
    <n v="-170.77991"/>
    <s v="TUT_SW"/>
    <s v="TUT_SW"/>
    <n v="2010"/>
    <x v="1"/>
    <x v="0"/>
    <n v="20"/>
    <n v="47.5"/>
    <n v="0"/>
    <n v="5"/>
    <n v="35"/>
    <s v="NA"/>
    <n v="2"/>
    <n v="1"/>
  </r>
  <r>
    <n v="2265"/>
    <s v="nSPC"/>
    <x v="1"/>
    <x v="3"/>
    <s v="American Samoa"/>
    <x v="9"/>
    <s v="TUT-00426"/>
    <d v="2010-02-28T00:00:00"/>
    <s v="Forereef"/>
    <s v="Shallow"/>
    <n v="-14.332269999999999"/>
    <n v="-170.80858000000001"/>
    <s v="TUT_SW"/>
    <s v="TUT_SW"/>
    <n v="2010"/>
    <x v="2"/>
    <x v="0"/>
    <n v="4.5"/>
    <n v="30"/>
    <n v="0"/>
    <n v="10"/>
    <n v="48.75"/>
    <s v="NA"/>
    <n v="4"/>
    <n v="2"/>
  </r>
  <r>
    <n v="2269"/>
    <s v="nSPC"/>
    <x v="1"/>
    <x v="3"/>
    <s v="American Samoa"/>
    <x v="9"/>
    <s v="TUT-00451"/>
    <d v="2010-02-28T00:00:00"/>
    <s v="Forereef"/>
    <s v="Shallow"/>
    <n v="-14.33398"/>
    <n v="-170.8015"/>
    <s v="TUT_SW"/>
    <s v="TUT_SW"/>
    <n v="2010"/>
    <x v="2"/>
    <x v="0"/>
    <n v="3.5"/>
    <n v="55"/>
    <n v="0"/>
    <n v="1.25"/>
    <n v="27.5"/>
    <s v="NA"/>
    <n v="4"/>
    <n v="2"/>
  </r>
  <r>
    <n v="2270"/>
    <s v="nSPC"/>
    <x v="1"/>
    <x v="3"/>
    <s v="American Samoa"/>
    <x v="9"/>
    <s v="TUT-00352"/>
    <d v="2010-02-28T00:00:00"/>
    <s v="Forereef"/>
    <s v="Deep"/>
    <n v="-14.337400000000001"/>
    <n v="-170.79521"/>
    <s v="TUT_SW"/>
    <s v="TUT_SW"/>
    <n v="2010"/>
    <x v="1"/>
    <x v="0"/>
    <n v="21"/>
    <n v="40"/>
    <n v="0"/>
    <n v="9.5"/>
    <n v="25"/>
    <s v="NA"/>
    <n v="2"/>
    <n v="1"/>
  </r>
  <r>
    <n v="2271"/>
    <s v="nSPC"/>
    <x v="1"/>
    <x v="3"/>
    <s v="American Samoa"/>
    <x v="9"/>
    <s v="TUT-00344"/>
    <d v="2010-02-28T00:00:00"/>
    <s v="Forereef"/>
    <s v="Deep"/>
    <n v="-14.33291"/>
    <n v="-170.81322"/>
    <s v="TUT_SW"/>
    <s v="TUT_SW"/>
    <n v="2010"/>
    <x v="1"/>
    <x v="0"/>
    <n v="25"/>
    <n v="42.5"/>
    <n v="15"/>
    <n v="7.5"/>
    <n v="22.5"/>
    <s v="NA"/>
    <n v="2"/>
    <n v="1"/>
  </r>
  <r>
    <n v="2272"/>
    <s v="nSPC"/>
    <x v="1"/>
    <x v="3"/>
    <s v="American Samoa"/>
    <x v="9"/>
    <s v="TUT-00262"/>
    <d v="2010-02-28T00:00:00"/>
    <s v="Forereef"/>
    <s v="Shallow"/>
    <n v="-14.326689999999999"/>
    <n v="-170.83447000000001"/>
    <s v="TUT_SW"/>
    <s v="TUT_SW"/>
    <n v="2010"/>
    <x v="2"/>
    <x v="0"/>
    <n v="6"/>
    <n v="44"/>
    <n v="0.75"/>
    <n v="0"/>
    <n v="28.75"/>
    <s v="NA"/>
    <n v="4"/>
    <n v="2"/>
  </r>
  <r>
    <n v="2273"/>
    <s v="nSPC"/>
    <x v="1"/>
    <x v="3"/>
    <s v="American Samoa"/>
    <x v="9"/>
    <s v="TUT-00337"/>
    <d v="2010-02-28T00:00:00"/>
    <s v="Forereef"/>
    <s v="Shallow"/>
    <n v="-14.325240000000001"/>
    <n v="-170.84182999999999"/>
    <s v="TUT_SW"/>
    <s v="TUT_SW"/>
    <n v="2010"/>
    <x v="2"/>
    <x v="0"/>
    <n v="5.5"/>
    <n v="51.25"/>
    <n v="1.5"/>
    <n v="0"/>
    <n v="23.75"/>
    <s v="NA"/>
    <n v="4"/>
    <n v="2"/>
  </r>
  <r>
    <n v="2274"/>
    <s v="nSPC"/>
    <x v="1"/>
    <x v="3"/>
    <s v="American Samoa"/>
    <x v="9"/>
    <s v="TUT-00331"/>
    <d v="2010-02-28T00:00:00"/>
    <s v="Forereef"/>
    <s v="Mid"/>
    <n v="-14.32264"/>
    <n v="-170.84791999999999"/>
    <s v="TUT_SW"/>
    <s v="TUT_SW"/>
    <n v="2010"/>
    <x v="0"/>
    <x v="0"/>
    <n v="15.5"/>
    <n v="11.25"/>
    <n v="4"/>
    <n v="0"/>
    <n v="50"/>
    <s v="NA"/>
    <n v="4"/>
    <n v="2"/>
  </r>
  <r>
    <n v="2275"/>
    <s v="nSPC"/>
    <x v="1"/>
    <x v="3"/>
    <s v="American Samoa"/>
    <x v="10"/>
    <s v="ROS-00222"/>
    <d v="2010-03-02T00:00:00"/>
    <s v="Forereef"/>
    <s v="Shallow"/>
    <n v="-14.53654"/>
    <n v="-168.16541000000001"/>
    <s v="ROSE_SANCTUARY"/>
    <s v="Rose"/>
    <n v="2010"/>
    <x v="2"/>
    <x v="0"/>
    <n v="5"/>
    <n v="3.5"/>
    <n v="0"/>
    <n v="2.5"/>
    <n v="73.75"/>
    <s v="NA"/>
    <n v="4"/>
    <n v="2"/>
  </r>
  <r>
    <n v="2276"/>
    <s v="nSPC"/>
    <x v="1"/>
    <x v="3"/>
    <s v="American Samoa"/>
    <x v="10"/>
    <s v="ROS-00227"/>
    <d v="2010-03-02T00:00:00"/>
    <s v="Forereef"/>
    <s v="Mid"/>
    <n v="-14.5387"/>
    <n v="-168.17234999999999"/>
    <s v="ROSE_SANCTUARY"/>
    <s v="Rose"/>
    <n v="2010"/>
    <x v="0"/>
    <x v="0"/>
    <n v="14"/>
    <n v="5.75"/>
    <n v="0"/>
    <n v="20"/>
    <n v="66.75"/>
    <s v="NA"/>
    <n v="4"/>
    <n v="2"/>
  </r>
  <r>
    <n v="2277"/>
    <s v="nSPC"/>
    <x v="1"/>
    <x v="3"/>
    <s v="American Samoa"/>
    <x v="10"/>
    <s v="ROS-00217"/>
    <d v="2010-03-02T00:00:00"/>
    <s v="Forereef"/>
    <s v="Mid"/>
    <n v="-14.54129"/>
    <n v="-168.17271"/>
    <s v="ROSE_SANCTUARY"/>
    <s v="Rose"/>
    <n v="2010"/>
    <x v="0"/>
    <x v="0"/>
    <n v="14.75"/>
    <n v="7.5"/>
    <n v="7.75"/>
    <n v="4.25"/>
    <n v="73.75"/>
    <s v="NA"/>
    <n v="4"/>
    <n v="2"/>
  </r>
  <r>
    <n v="2278"/>
    <s v="nSPC"/>
    <x v="1"/>
    <x v="3"/>
    <s v="American Samoa"/>
    <x v="10"/>
    <s v="ROS-00228"/>
    <d v="2010-03-02T00:00:00"/>
    <s v="Forereef"/>
    <s v="Deep"/>
    <n v="-14.550979999999999"/>
    <n v="-168.16701"/>
    <s v="ROSE_SANCTUARY"/>
    <s v="Rose"/>
    <n v="2010"/>
    <x v="1"/>
    <x v="0"/>
    <n v="22"/>
    <n v="7.5"/>
    <n v="0"/>
    <n v="0"/>
    <n v="30"/>
    <s v="NA"/>
    <n v="2"/>
    <n v="1"/>
  </r>
  <r>
    <n v="2279"/>
    <s v="nSPC"/>
    <x v="1"/>
    <x v="3"/>
    <s v="American Samoa"/>
    <x v="10"/>
    <s v="ROS-00210"/>
    <d v="2010-03-02T00:00:00"/>
    <s v="Forereef"/>
    <s v="Deep"/>
    <n v="-14.547219999999999"/>
    <n v="-168.17"/>
    <s v="ROSE_SANCTUARY"/>
    <s v="Rose"/>
    <n v="2010"/>
    <x v="1"/>
    <x v="0"/>
    <n v="22"/>
    <n v="7.5"/>
    <n v="0"/>
    <n v="27.5"/>
    <n v="52.5"/>
    <s v="NA"/>
    <n v="2"/>
    <n v="1"/>
  </r>
  <r>
    <n v="2280"/>
    <s v="nSPC"/>
    <x v="1"/>
    <x v="3"/>
    <s v="American Samoa"/>
    <x v="10"/>
    <s v="ROS-00225"/>
    <d v="2010-03-02T00:00:00"/>
    <s v="Forereef"/>
    <s v="Mid"/>
    <n v="-14.540369999999999"/>
    <n v="-168.17276000000001"/>
    <s v="ROSE_SANCTUARY"/>
    <s v="Rose"/>
    <n v="2010"/>
    <x v="0"/>
    <x v="0"/>
    <n v="15"/>
    <n v="15"/>
    <n v="0"/>
    <n v="7.5"/>
    <n v="56.25"/>
    <s v="NA"/>
    <n v="4"/>
    <n v="2"/>
  </r>
  <r>
    <n v="2281"/>
    <s v="nSPC"/>
    <x v="1"/>
    <x v="3"/>
    <s v="American Samoa"/>
    <x v="10"/>
    <s v="ROS-00236"/>
    <d v="2010-03-02T00:00:00"/>
    <s v="Forereef"/>
    <s v="Mid"/>
    <n v="-14.537240000000001"/>
    <n v="-168.16988000000001"/>
    <s v="ROSE_SANCTUARY"/>
    <s v="Rose"/>
    <n v="2010"/>
    <x v="0"/>
    <x v="0"/>
    <n v="13"/>
    <n v="18.75"/>
    <n v="0"/>
    <n v="25"/>
    <n v="48.75"/>
    <s v="NA"/>
    <n v="4"/>
    <n v="2"/>
  </r>
  <r>
    <n v="2282"/>
    <s v="nSPC"/>
    <x v="1"/>
    <x v="3"/>
    <s v="American Samoa"/>
    <x v="10"/>
    <s v="ROS-00231"/>
    <d v="2010-03-02T00:00:00"/>
    <s v="Forereef"/>
    <s v="Mid"/>
    <n v="-14.533799999999999"/>
    <n v="-168.15907000000001"/>
    <s v="ROSE_SANCTUARY"/>
    <s v="Rose"/>
    <n v="2010"/>
    <x v="0"/>
    <x v="0"/>
    <n v="11.5"/>
    <n v="11.25"/>
    <n v="0"/>
    <n v="13.75"/>
    <n v="47.5"/>
    <s v="NA"/>
    <n v="4"/>
    <n v="2"/>
  </r>
  <r>
    <n v="2286"/>
    <s v="nSPC"/>
    <x v="1"/>
    <x v="3"/>
    <s v="American Samoa"/>
    <x v="10"/>
    <s v="ROS-00241"/>
    <d v="2010-03-03T00:00:00"/>
    <s v="Forereef"/>
    <s v="Deep"/>
    <n v="-14.5383862"/>
    <n v="-168.14582229999999"/>
    <s v="ROSE_SANCTUARY"/>
    <s v="Rose"/>
    <n v="2010"/>
    <x v="1"/>
    <x v="0"/>
    <n v="25"/>
    <n v="27.5"/>
    <n v="17.5"/>
    <n v="15"/>
    <n v="22.5"/>
    <s v="NA"/>
    <n v="2"/>
    <n v="1"/>
  </r>
  <r>
    <n v="2287"/>
    <s v="nSPC"/>
    <x v="1"/>
    <x v="3"/>
    <s v="American Samoa"/>
    <x v="10"/>
    <s v="ROS-00215"/>
    <d v="2010-03-03T00:00:00"/>
    <s v="Forereef"/>
    <s v="Shallow"/>
    <n v="-14.534979999999999"/>
    <n v="-168.14818"/>
    <s v="ROSE_SANCTUARY"/>
    <s v="Rose"/>
    <n v="2010"/>
    <x v="2"/>
    <x v="0"/>
    <n v="4.5"/>
    <n v="4.5"/>
    <n v="3.75"/>
    <n v="13"/>
    <n v="41.25"/>
    <s v="NA"/>
    <n v="4"/>
    <n v="2"/>
  </r>
  <r>
    <n v="2288"/>
    <s v="nSPC"/>
    <x v="1"/>
    <x v="3"/>
    <s v="American Samoa"/>
    <x v="10"/>
    <s v="ROS-00235"/>
    <d v="2010-03-03T00:00:00"/>
    <s v="Forereef"/>
    <s v="Mid"/>
    <n v="-14.52962"/>
    <n v="-168.15074000000001"/>
    <s v="ROSE_SANCTUARY"/>
    <s v="Rose"/>
    <n v="2010"/>
    <x v="0"/>
    <x v="0"/>
    <n v="11"/>
    <n v="12.5"/>
    <n v="8.75"/>
    <n v="12.5"/>
    <n v="41.25"/>
    <s v="NA"/>
    <n v="4"/>
    <n v="2"/>
  </r>
  <r>
    <n v="2289"/>
    <s v="nSPC"/>
    <x v="1"/>
    <x v="3"/>
    <s v="American Samoa"/>
    <x v="10"/>
    <s v="ROS-00226"/>
    <d v="2010-03-03T00:00:00"/>
    <s v="Forereef"/>
    <s v="Deep"/>
    <n v="-14.550979999999999"/>
    <n v="-168.16701"/>
    <s v="ROSE_SANCTUARY"/>
    <s v="Rose"/>
    <n v="2010"/>
    <x v="1"/>
    <x v="0"/>
    <n v="24"/>
    <n v="16"/>
    <n v="0"/>
    <n v="17.5"/>
    <n v="37.5"/>
    <s v="NA"/>
    <n v="2"/>
    <n v="1"/>
  </r>
  <r>
    <n v="2290"/>
    <s v="nSPC"/>
    <x v="1"/>
    <x v="3"/>
    <s v="American Samoa"/>
    <x v="10"/>
    <s v="ROS-00200"/>
    <d v="2010-03-03T00:00:00"/>
    <s v="Forereef"/>
    <s v="Mid"/>
    <n v="-14.54937"/>
    <n v="-168.13808"/>
    <s v="ROSE_SANCTUARY"/>
    <s v="Rose"/>
    <n v="2010"/>
    <x v="0"/>
    <x v="0"/>
    <n v="12"/>
    <n v="63.75"/>
    <n v="0"/>
    <n v="7.5"/>
    <n v="21.25"/>
    <s v="NA"/>
    <n v="4"/>
    <n v="2"/>
  </r>
  <r>
    <n v="2291"/>
    <s v="nSPC"/>
    <x v="1"/>
    <x v="3"/>
    <s v="American Samoa"/>
    <x v="10"/>
    <s v="ROS-00221"/>
    <d v="2010-03-03T00:00:00"/>
    <s v="Forereef"/>
    <s v="Mid"/>
    <n v="-14.54227"/>
    <n v="-168.14359999999999"/>
    <s v="ROSE_SANCTUARY"/>
    <s v="Rose"/>
    <n v="2010"/>
    <x v="0"/>
    <x v="0"/>
    <n v="12"/>
    <n v="32.5"/>
    <n v="1.25"/>
    <n v="13.25"/>
    <n v="40.5"/>
    <s v="NA"/>
    <n v="4"/>
    <n v="2"/>
  </r>
  <r>
    <n v="2292"/>
    <s v="nSPC"/>
    <x v="1"/>
    <x v="3"/>
    <s v="American Samoa"/>
    <x v="10"/>
    <s v="ROS-00234"/>
    <d v="2010-03-03T00:00:00"/>
    <s v="Forereef"/>
    <s v="Shallow"/>
    <n v="-14.54134"/>
    <n v="-168.14458999999999"/>
    <s v="ROSE_SANCTUARY"/>
    <s v="Rose"/>
    <n v="2010"/>
    <x v="2"/>
    <x v="0"/>
    <n v="5.5"/>
    <n v="18.75"/>
    <n v="7.5"/>
    <n v="8.75"/>
    <n v="52.5"/>
    <s v="NA"/>
    <n v="4"/>
    <n v="2"/>
  </r>
  <r>
    <n v="2293"/>
    <s v="nSPC"/>
    <x v="1"/>
    <x v="3"/>
    <s v="American Samoa"/>
    <x v="10"/>
    <s v="ROS-00242"/>
    <d v="2010-03-03T00:00:00"/>
    <s v="Forereef"/>
    <s v="Deep"/>
    <n v="-14.54607"/>
    <n v="-168.13921999999999"/>
    <s v="ROSE_SANCTUARY"/>
    <s v="Rose"/>
    <n v="2010"/>
    <x v="1"/>
    <x v="0"/>
    <n v="24"/>
    <n v="55"/>
    <n v="0"/>
    <n v="10"/>
    <n v="25"/>
    <s v="NA"/>
    <n v="2"/>
    <n v="1"/>
  </r>
  <r>
    <n v="2299"/>
    <s v="nSPC"/>
    <x v="1"/>
    <x v="3"/>
    <s v="American Samoa"/>
    <x v="10"/>
    <s v="ROS-00216"/>
    <d v="2010-03-04T00:00:00"/>
    <s v="Forereef"/>
    <s v="Deep"/>
    <n v="-14.5542"/>
    <n v="-168.14409000000001"/>
    <s v="ROSE_SANCTUARY"/>
    <s v="Rose"/>
    <n v="2010"/>
    <x v="1"/>
    <x v="0"/>
    <n v="21"/>
    <n v="12.5"/>
    <n v="0"/>
    <n v="15"/>
    <n v="25"/>
    <s v="NA"/>
    <n v="2"/>
    <n v="1"/>
  </r>
  <r>
    <n v="2300"/>
    <s v="nSPC"/>
    <x v="1"/>
    <x v="3"/>
    <s v="American Samoa"/>
    <x v="10"/>
    <s v="ROS-00205"/>
    <d v="2010-03-04T00:00:00"/>
    <s v="Forereef"/>
    <s v="Deep"/>
    <n v="-14.55199"/>
    <n v="-168.16633999999999"/>
    <s v="ROSE_SANCTUARY"/>
    <s v="Rose"/>
    <n v="2010"/>
    <x v="1"/>
    <x v="0"/>
    <n v="24"/>
    <n v="7.5"/>
    <n v="0"/>
    <n v="43.75"/>
    <n v="30"/>
    <s v="NA"/>
    <n v="4"/>
    <n v="2"/>
  </r>
  <r>
    <n v="2301"/>
    <s v="nSPC"/>
    <x v="1"/>
    <x v="3"/>
    <s v="American Samoa"/>
    <x v="10"/>
    <s v="ROS-00203"/>
    <d v="2010-03-04T00:00:00"/>
    <s v="Forereef"/>
    <s v="Mid"/>
    <n v="-14.557919999999999"/>
    <n v="-168.15314000000001"/>
    <s v="ROSE_SANCTUARY"/>
    <s v="Rose"/>
    <n v="2010"/>
    <x v="0"/>
    <x v="0"/>
    <n v="12"/>
    <n v="10"/>
    <n v="0"/>
    <n v="40"/>
    <n v="41.25"/>
    <s v="NA"/>
    <n v="4"/>
    <n v="2"/>
  </r>
  <r>
    <n v="2302"/>
    <s v="nSPC"/>
    <x v="1"/>
    <x v="3"/>
    <s v="American Samoa"/>
    <x v="10"/>
    <s v="ROS-00211"/>
    <d v="2010-03-04T00:00:00"/>
    <s v="Forereef"/>
    <s v="Shallow"/>
    <n v="-14.559279999999999"/>
    <n v="-168.15553"/>
    <s v="ROSE_SANCTUARY"/>
    <s v="Rose"/>
    <n v="2010"/>
    <x v="2"/>
    <x v="0"/>
    <n v="7"/>
    <n v="10"/>
    <n v="1.25"/>
    <n v="4.5"/>
    <n v="73.75"/>
    <s v="NA"/>
    <n v="4"/>
    <n v="2"/>
  </r>
  <r>
    <n v="2303"/>
    <s v="nSPC"/>
    <x v="1"/>
    <x v="3"/>
    <s v="American Samoa"/>
    <x v="10"/>
    <s v="ROS-00239"/>
    <d v="2010-03-04T00:00:00"/>
    <s v="Forereef"/>
    <s v="Shallow"/>
    <n v="-14.559979999999999"/>
    <n v="-168.1591"/>
    <s v="ROSE_SANCTUARY"/>
    <s v="Rose"/>
    <n v="2010"/>
    <x v="2"/>
    <x v="0"/>
    <n v="5.5"/>
    <n v="27.5"/>
    <n v="0"/>
    <n v="10"/>
    <n v="47.5"/>
    <s v="NA"/>
    <n v="4"/>
    <n v="2"/>
  </r>
  <r>
    <n v="2306"/>
    <s v="nSPC"/>
    <x v="1"/>
    <x v="3"/>
    <s v="American Samoa"/>
    <x v="10"/>
    <s v="ROS-00218"/>
    <d v="2010-03-03T00:00:00"/>
    <s v="Forereef"/>
    <s v="Shallow"/>
    <n v="-14.558920000000001"/>
    <n v="-168.16049000000001"/>
    <s v="ROSE_SANCTUARY"/>
    <s v="Rose"/>
    <n v="2010"/>
    <x v="2"/>
    <x v="0"/>
    <n v="5"/>
    <n v="27.5"/>
    <n v="0"/>
    <n v="12.5"/>
    <n v="47.5"/>
    <s v="NA"/>
    <n v="4"/>
    <n v="2"/>
  </r>
  <r>
    <n v="2307"/>
    <s v="nSPC"/>
    <x v="1"/>
    <x v="3"/>
    <s v="American Samoa"/>
    <x v="10"/>
    <s v="ROS-00212"/>
    <d v="2010-03-04T00:00:00"/>
    <s v="Forereef"/>
    <s v="Deep"/>
    <n v="-14.553290000000001"/>
    <n v="-168.16541000000001"/>
    <s v="ROSE_SANCTUARY"/>
    <s v="Rose"/>
    <n v="2010"/>
    <x v="1"/>
    <x v="0"/>
    <n v="20"/>
    <n v="20"/>
    <n v="0"/>
    <n v="30"/>
    <n v="36.25"/>
    <s v="NA"/>
    <n v="4"/>
    <n v="2"/>
  </r>
  <r>
    <n v="2314"/>
    <s v="nSPC"/>
    <x v="1"/>
    <x v="3"/>
    <s v="American Samoa"/>
    <x v="10"/>
    <s v="ROS-00240"/>
    <d v="2010-03-04T00:00:00"/>
    <s v="Forereef"/>
    <s v="Shallow"/>
    <n v="-14.560280000000001"/>
    <n v="-168.15827999999999"/>
    <s v="ROSE_SANCTUARY"/>
    <s v="Rose"/>
    <n v="2010"/>
    <x v="2"/>
    <x v="0"/>
    <n v="8"/>
    <n v="20.5"/>
    <n v="7"/>
    <n v="6.25"/>
    <n v="48.25"/>
    <s v="NA"/>
    <n v="4"/>
    <n v="2"/>
  </r>
  <r>
    <n v="2335"/>
    <s v="nSPC"/>
    <x v="1"/>
    <x v="3"/>
    <s v="American Samoa"/>
    <x v="9"/>
    <s v="TUT-00206"/>
    <d v="2010-03-07T00:00:00"/>
    <s v="Forereef"/>
    <s v="Deep"/>
    <n v="-14.27647"/>
    <n v="-170.73969"/>
    <s v="TUT_NW"/>
    <s v="TUT_NW"/>
    <n v="2010"/>
    <x v="1"/>
    <x v="0"/>
    <n v="25"/>
    <n v="33.75"/>
    <n v="3.75"/>
    <n v="0"/>
    <n v="27.5"/>
    <s v="NA"/>
    <n v="4"/>
    <n v="2"/>
  </r>
  <r>
    <n v="2336"/>
    <s v="nSPC"/>
    <x v="1"/>
    <x v="3"/>
    <s v="American Samoa"/>
    <x v="9"/>
    <s v="TUT-00491"/>
    <d v="2010-03-07T00:00:00"/>
    <s v="Forereef"/>
    <s v="Deep"/>
    <n v="-14.245150000000001"/>
    <n v="-170.67088000000001"/>
    <s v="TUT_NE"/>
    <s v="TUT_NE"/>
    <n v="2010"/>
    <x v="1"/>
    <x v="0"/>
    <n v="21"/>
    <n v="9.25"/>
    <n v="67.5"/>
    <n v="15"/>
    <n v="0"/>
    <s v="NA"/>
    <n v="4"/>
    <n v="2"/>
  </r>
  <r>
    <n v="2337"/>
    <s v="nSPC"/>
    <x v="1"/>
    <x v="3"/>
    <s v="American Samoa"/>
    <x v="9"/>
    <s v="TUT-00219"/>
    <d v="2010-03-07T00:00:00"/>
    <s v="Forereef"/>
    <s v="Mid"/>
    <n v="-14.236190000000001"/>
    <n v="-170.66936000000001"/>
    <s v="TUT_NE"/>
    <s v="TUT_NE"/>
    <n v="2010"/>
    <x v="0"/>
    <x v="0"/>
    <n v="15"/>
    <n v="38.75"/>
    <n v="7.5"/>
    <n v="0"/>
    <n v="38.75"/>
    <s v="NA"/>
    <n v="4"/>
    <n v="2"/>
  </r>
  <r>
    <n v="2340"/>
    <s v="nSPC"/>
    <x v="1"/>
    <x v="3"/>
    <s v="American Samoa"/>
    <x v="9"/>
    <s v="TUT-00370"/>
    <d v="2010-03-09T00:00:00"/>
    <s v="Forereef"/>
    <s v="Mid"/>
    <n v="-14.300940000000001"/>
    <n v="-170.68098000000001"/>
    <s v="TUT_SE"/>
    <s v="TUT_SE"/>
    <n v="2010"/>
    <x v="0"/>
    <x v="0"/>
    <n v="15.5"/>
    <n v="28.75"/>
    <n v="10"/>
    <n v="12.5"/>
    <n v="17.5"/>
    <s v="NA"/>
    <n v="4"/>
    <n v="2"/>
  </r>
  <r>
    <n v="2341"/>
    <s v="nSPC"/>
    <x v="1"/>
    <x v="3"/>
    <s v="American Samoa"/>
    <x v="9"/>
    <s v="TUT-00293"/>
    <d v="2010-03-09T00:00:00"/>
    <s v="Forereef"/>
    <s v="Mid"/>
    <n v="-14.321709999999999"/>
    <n v="-170.66896"/>
    <s v="TUT_SE"/>
    <s v="TUT_SE"/>
    <n v="2010"/>
    <x v="0"/>
    <x v="0"/>
    <n v="13"/>
    <n v="8.75"/>
    <n v="3.25"/>
    <n v="2.25"/>
    <n v="33.75"/>
    <s v="NA"/>
    <n v="4"/>
    <n v="2"/>
  </r>
  <r>
    <n v="2342"/>
    <s v="nSPC"/>
    <x v="1"/>
    <x v="3"/>
    <s v="American Samoa"/>
    <x v="9"/>
    <s v="TUT-00312"/>
    <d v="2010-03-09T00:00:00"/>
    <s v="Forereef"/>
    <s v="Shallow"/>
    <n v="-14.30883"/>
    <n v="-170.69318000000001"/>
    <s v="TUT_SE"/>
    <s v="TUT_SE"/>
    <n v="2010"/>
    <x v="2"/>
    <x v="0"/>
    <n v="7"/>
    <n v="13.75"/>
    <n v="5"/>
    <n v="7.5"/>
    <n v="40"/>
    <s v="NA"/>
    <n v="4"/>
    <n v="2"/>
  </r>
  <r>
    <n v="2343"/>
    <s v="nSPC"/>
    <x v="1"/>
    <x v="3"/>
    <s v="American Samoa"/>
    <x v="9"/>
    <s v="TUT-00302"/>
    <d v="2010-03-09T00:00:00"/>
    <s v="Forereef"/>
    <s v="Shallow"/>
    <n v="-14.33183"/>
    <n v="-170.69904"/>
    <s v="TUT_SE"/>
    <s v="TUT_SE"/>
    <n v="2010"/>
    <x v="2"/>
    <x v="0"/>
    <n v="5"/>
    <n v="15"/>
    <n v="2.25"/>
    <n v="1"/>
    <n v="24.75"/>
    <s v="NA"/>
    <n v="4"/>
    <n v="2"/>
  </r>
  <r>
    <n v="2344"/>
    <s v="nSPC"/>
    <x v="1"/>
    <x v="3"/>
    <s v="American Samoa"/>
    <x v="9"/>
    <s v="TUT-00412"/>
    <d v="2010-03-09T00:00:00"/>
    <s v="Forereef"/>
    <s v="Shallow"/>
    <n v="-14.342700000000001"/>
    <n v="-170.72064"/>
    <s v="TUT_SE"/>
    <s v="TUT_SE"/>
    <n v="2010"/>
    <x v="2"/>
    <x v="0"/>
    <n v="5.5"/>
    <n v="7"/>
    <n v="6.75"/>
    <n v="0"/>
    <n v="28.75"/>
    <s v="NA"/>
    <n v="4"/>
    <n v="2"/>
  </r>
  <r>
    <n v="2346"/>
    <s v="nSPC"/>
    <x v="1"/>
    <x v="3"/>
    <s v="American Samoa"/>
    <x v="11"/>
    <s v="OFU-00201"/>
    <d v="2010-03-10T00:00:00"/>
    <s v="Forereef"/>
    <s v="Deep"/>
    <n v="-14.173590000000001"/>
    <n v="-169.63547"/>
    <s v="Ofu &amp; Olosega"/>
    <s v="Ofu &amp; Olosega"/>
    <n v="2010"/>
    <x v="1"/>
    <x v="0"/>
    <n v="25"/>
    <n v="25"/>
    <n v="7.5"/>
    <n v="20"/>
    <n v="35"/>
    <s v="NA"/>
    <n v="2"/>
    <n v="1"/>
  </r>
  <r>
    <n v="2347"/>
    <s v="nSPC"/>
    <x v="1"/>
    <x v="3"/>
    <s v="American Samoa"/>
    <x v="11"/>
    <s v="OLO-00203"/>
    <d v="2010-03-10T00:00:00"/>
    <s v="Forereef"/>
    <s v="Mid"/>
    <n v="-14.19178"/>
    <n v="-169.61617000000001"/>
    <s v="Ofu &amp; Olosega"/>
    <s v="Ofu &amp; Olosega"/>
    <n v="2010"/>
    <x v="0"/>
    <x v="0"/>
    <n v="11.5"/>
    <n v="33.75"/>
    <n v="2.5"/>
    <n v="4.25"/>
    <n v="41.25"/>
    <s v="NA"/>
    <n v="4"/>
    <n v="2"/>
  </r>
  <r>
    <n v="2348"/>
    <s v="nSPC"/>
    <x v="1"/>
    <x v="3"/>
    <s v="American Samoa"/>
    <x v="11"/>
    <s v="OLO-00208"/>
    <d v="2010-03-10T00:00:00"/>
    <s v="Forereef"/>
    <s v="Deep"/>
    <n v="-14.192920000000001"/>
    <n v="-169.60651999999999"/>
    <s v="Ofu &amp; Olosega"/>
    <s v="Ofu &amp; Olosega"/>
    <n v="2010"/>
    <x v="1"/>
    <x v="0"/>
    <n v="21"/>
    <n v="30"/>
    <n v="0"/>
    <n v="25"/>
    <n v="35"/>
    <s v="NA"/>
    <n v="2"/>
    <n v="1"/>
  </r>
  <r>
    <n v="2351"/>
    <s v="nSPC"/>
    <x v="1"/>
    <x v="3"/>
    <s v="American Samoa"/>
    <x v="11"/>
    <s v="OLO-00204"/>
    <d v="2010-03-10T00:00:00"/>
    <s v="Forereef"/>
    <s v="Mid"/>
    <n v="-14.18741"/>
    <n v="-169.62174999999999"/>
    <s v="Ofu &amp; Olosega"/>
    <s v="Ofu &amp; Olosega"/>
    <n v="2010"/>
    <x v="0"/>
    <x v="0"/>
    <n v="10.5"/>
    <n v="26.25"/>
    <n v="0"/>
    <n v="17.5"/>
    <n v="21.25"/>
    <s v="NA"/>
    <n v="4"/>
    <n v="2"/>
  </r>
  <r>
    <n v="2352"/>
    <s v="nSPC"/>
    <x v="1"/>
    <x v="3"/>
    <s v="American Samoa"/>
    <x v="11"/>
    <s v="OFU-00217"/>
    <d v="2010-03-10T00:00:00"/>
    <s v="Forereef"/>
    <s v="Shallow"/>
    <n v="-14.185779999999999"/>
    <n v="-169.66230999999999"/>
    <s v="Ofu &amp; Olosega"/>
    <s v="Ofu &amp; Olosega"/>
    <n v="2010"/>
    <x v="2"/>
    <x v="0"/>
    <n v="6"/>
    <n v="11.25"/>
    <n v="0"/>
    <n v="7.5"/>
    <n v="52.5"/>
    <s v="NA"/>
    <n v="4"/>
    <n v="2"/>
  </r>
  <r>
    <n v="2357"/>
    <s v="nSPC"/>
    <x v="1"/>
    <x v="3"/>
    <s v="American Samoa"/>
    <x v="11"/>
    <s v="OLO-00212"/>
    <d v="2010-03-11T00:00:00"/>
    <s v="Forereef"/>
    <s v="Deep"/>
    <n v="-14.161960000000001"/>
    <n v="-169.60632000000001"/>
    <s v="Ofu &amp; Olosega"/>
    <s v="Ofu &amp; Olosega"/>
    <n v="2010"/>
    <x v="1"/>
    <x v="0"/>
    <n v="24"/>
    <n v="42.5"/>
    <n v="0"/>
    <n v="12.5"/>
    <n v="35"/>
    <s v="NA"/>
    <n v="2"/>
    <n v="1"/>
  </r>
  <r>
    <n v="2358"/>
    <s v="nSPC"/>
    <x v="1"/>
    <x v="3"/>
    <s v="American Samoa"/>
    <x v="11"/>
    <s v="OLO-00207"/>
    <d v="2010-03-11T00:00:00"/>
    <s v="Forereef"/>
    <s v="Mid"/>
    <n v="-14.15714"/>
    <n v="-169.60817"/>
    <s v="Ofu &amp; Olosega"/>
    <s v="Ofu &amp; Olosega"/>
    <n v="2010"/>
    <x v="0"/>
    <x v="0"/>
    <n v="13.5"/>
    <n v="19.75"/>
    <n v="12.5"/>
    <n v="2.5"/>
    <n v="31.25"/>
    <s v="NA"/>
    <n v="4"/>
    <n v="2"/>
  </r>
  <r>
    <n v="2359"/>
    <s v="nSPC"/>
    <x v="1"/>
    <x v="3"/>
    <s v="American Samoa"/>
    <x v="11"/>
    <s v="OFU-00226"/>
    <d v="2010-03-11T00:00:00"/>
    <s v="Forereef"/>
    <s v="Mid"/>
    <n v="-14.17399"/>
    <n v="-169.68170000000001"/>
    <s v="Ofu &amp; Olosega"/>
    <s v="Ofu &amp; Olosega"/>
    <n v="2010"/>
    <x v="0"/>
    <x v="0"/>
    <n v="9"/>
    <n v="37.5"/>
    <n v="0"/>
    <n v="1.25"/>
    <n v="40"/>
    <s v="NA"/>
    <n v="4"/>
    <n v="2"/>
  </r>
  <r>
    <n v="2360"/>
    <s v="nSPC"/>
    <x v="1"/>
    <x v="3"/>
    <s v="American Samoa"/>
    <x v="11"/>
    <s v="OFU-00229"/>
    <d v="2010-03-11T00:00:00"/>
    <s v="Forereef"/>
    <s v="Shallow"/>
    <n v="-14.179600000000001"/>
    <n v="-169.67922999999999"/>
    <s v="Ofu &amp; Olosega"/>
    <s v="Ofu &amp; Olosega"/>
    <n v="2010"/>
    <x v="2"/>
    <x v="0"/>
    <n v="4.5"/>
    <n v="25"/>
    <n v="2.5"/>
    <n v="0"/>
    <n v="45"/>
    <s v="NA"/>
    <n v="4"/>
    <n v="2"/>
  </r>
  <r>
    <n v="2361"/>
    <s v="nSPC"/>
    <x v="1"/>
    <x v="3"/>
    <s v="American Samoa"/>
    <x v="11"/>
    <s v="OFU-00225"/>
    <d v="2010-03-11T00:00:00"/>
    <s v="Forereef"/>
    <s v="Shallow"/>
    <n v="-14.183590000000001"/>
    <n v="-169.67668"/>
    <s v="Ofu &amp; Olosega"/>
    <s v="Ofu &amp; Olosega"/>
    <n v="2010"/>
    <x v="2"/>
    <x v="0"/>
    <n v="6"/>
    <n v="37.5"/>
    <n v="0"/>
    <n v="0"/>
    <n v="50"/>
    <s v="NA"/>
    <n v="2"/>
    <n v="1"/>
  </r>
  <r>
    <n v="2362"/>
    <s v="nSPC"/>
    <x v="1"/>
    <x v="3"/>
    <s v="American Samoa"/>
    <x v="11"/>
    <s v="OLO-00232"/>
    <d v="2010-03-11T00:00:00"/>
    <s v="Forereef"/>
    <s v="Deep"/>
    <n v="-14.17801461"/>
    <n v="-169.62856099999999"/>
    <s v="Ofu &amp; Olosega"/>
    <s v="Ofu &amp; Olosega"/>
    <n v="2010"/>
    <x v="1"/>
    <x v="0"/>
    <n v="24"/>
    <n v="30"/>
    <n v="12.5"/>
    <n v="0"/>
    <n v="30"/>
    <s v="NA"/>
    <n v="2"/>
    <n v="1"/>
  </r>
  <r>
    <n v="2363"/>
    <s v="nSPC"/>
    <x v="1"/>
    <x v="3"/>
    <s v="American Samoa"/>
    <x v="11"/>
    <s v="OLO-00223"/>
    <d v="2010-03-11T00:00:00"/>
    <s v="Forereef"/>
    <s v="Mid"/>
    <n v="-14.17554"/>
    <n v="-169.62782000000001"/>
    <s v="Ofu &amp; Olosega"/>
    <s v="Ofu &amp; Olosega"/>
    <n v="2010"/>
    <x v="0"/>
    <x v="0"/>
    <n v="10.5"/>
    <n v="21.25"/>
    <n v="26.25"/>
    <n v="0"/>
    <n v="28.75"/>
    <s v="NA"/>
    <n v="4"/>
    <n v="2"/>
  </r>
  <r>
    <n v="2364"/>
    <s v="nSPC"/>
    <x v="1"/>
    <x v="3"/>
    <s v="American Samoa"/>
    <x v="11"/>
    <s v="OLO-00210"/>
    <d v="2010-03-11T00:00:00"/>
    <s v="Forereef"/>
    <s v="Shallow"/>
    <n v="-14.187290000000001"/>
    <n v="-169.62186"/>
    <s v="Ofu &amp; Olosega"/>
    <s v="Ofu &amp; Olosega"/>
    <n v="2010"/>
    <x v="2"/>
    <x v="0"/>
    <n v="4"/>
    <n v="8.75"/>
    <n v="0.5"/>
    <n v="0"/>
    <n v="61.25"/>
    <s v="NA"/>
    <n v="4"/>
    <n v="2"/>
  </r>
  <r>
    <n v="2365"/>
    <s v="nSPC"/>
    <x v="1"/>
    <x v="3"/>
    <s v="American Samoa"/>
    <x v="11"/>
    <s v="OFU-00206"/>
    <d v="2010-03-11T00:00:00"/>
    <s v="Forereef"/>
    <s v="Shallow"/>
    <n v="-14.187900000000001"/>
    <n v="-169.66806"/>
    <s v="Ofu &amp; Olosega"/>
    <s v="Ofu &amp; Olosega"/>
    <n v="2010"/>
    <x v="2"/>
    <x v="0"/>
    <n v="4"/>
    <n v="11.25"/>
    <n v="0"/>
    <n v="0"/>
    <n v="53.75"/>
    <s v="NA"/>
    <n v="4"/>
    <n v="2"/>
  </r>
  <r>
    <n v="2368"/>
    <s v="nSPC"/>
    <x v="1"/>
    <x v="3"/>
    <s v="American Samoa"/>
    <x v="12"/>
    <s v="TAU-00241"/>
    <d v="2010-03-12T00:00:00"/>
    <s v="Forereef"/>
    <s v="Deep"/>
    <n v="-14.247019999999999"/>
    <n v="-169.50575000000001"/>
    <s v="TAU_OPEN"/>
    <s v="Tau"/>
    <n v="2010"/>
    <x v="1"/>
    <x v="0"/>
    <n v="22"/>
    <n v="40"/>
    <n v="21"/>
    <n v="4"/>
    <n v="15"/>
    <s v="NA"/>
    <n v="2"/>
    <n v="1"/>
  </r>
  <r>
    <n v="2369"/>
    <s v="nSPC"/>
    <x v="1"/>
    <x v="3"/>
    <s v="American Samoa"/>
    <x v="12"/>
    <s v="TAU-00242"/>
    <d v="2010-03-12T00:00:00"/>
    <s v="Forereef"/>
    <s v="Deep"/>
    <n v="-14.23598"/>
    <n v="-169.51752999999999"/>
    <s v="TAU_OPEN"/>
    <s v="Tau"/>
    <n v="2010"/>
    <x v="1"/>
    <x v="0"/>
    <n v="21"/>
    <n v="22.5"/>
    <n v="0"/>
    <n v="7.5"/>
    <n v="30"/>
    <s v="NA"/>
    <n v="2"/>
    <n v="1"/>
  </r>
  <r>
    <n v="2370"/>
    <s v="nSPC"/>
    <x v="1"/>
    <x v="3"/>
    <s v="American Samoa"/>
    <x v="12"/>
    <s v="TAU-00431"/>
    <d v="2010-03-12T00:00:00"/>
    <s v="Forereef"/>
    <s v="Mid"/>
    <n v="-14.23053"/>
    <n v="-169.51933"/>
    <s v="TAU_OPEN"/>
    <s v="Tau"/>
    <n v="2010"/>
    <x v="0"/>
    <x v="0"/>
    <n v="14"/>
    <n v="7.5"/>
    <n v="17.5"/>
    <n v="7.5"/>
    <n v="7.5"/>
    <s v="NA"/>
    <n v="4"/>
    <n v="2"/>
  </r>
  <r>
    <n v="2371"/>
    <s v="nSPC"/>
    <x v="1"/>
    <x v="3"/>
    <s v="American Samoa"/>
    <x v="12"/>
    <s v="TAU-00246"/>
    <d v="2010-03-12T00:00:00"/>
    <s v="Forereef"/>
    <s v="Shallow"/>
    <n v="-14.243690000000001"/>
    <n v="-169.50818000000001"/>
    <s v="TAU_OPEN"/>
    <s v="Tau"/>
    <n v="2010"/>
    <x v="2"/>
    <x v="0"/>
    <n v="4"/>
    <n v="15"/>
    <n v="0"/>
    <n v="2.5"/>
    <n v="32.5"/>
    <s v="NA"/>
    <n v="4"/>
    <n v="2"/>
  </r>
  <r>
    <n v="2373"/>
    <s v="nSPC"/>
    <x v="1"/>
    <x v="3"/>
    <s v="American Samoa"/>
    <x v="12"/>
    <s v="TAU-00219"/>
    <d v="2010-03-12T00:00:00"/>
    <s v="Forereef"/>
    <s v="Deep"/>
    <n v="-14.21402"/>
    <n v="-169.49039999999999"/>
    <s v="TAU_OPEN"/>
    <s v="Tau"/>
    <n v="2010"/>
    <x v="1"/>
    <x v="0"/>
    <n v="23"/>
    <n v="20"/>
    <n v="22.5"/>
    <n v="3"/>
    <n v="20"/>
    <s v="NA"/>
    <n v="2"/>
    <n v="1"/>
  </r>
  <r>
    <n v="2374"/>
    <s v="nSPC"/>
    <x v="1"/>
    <x v="3"/>
    <s v="American Samoa"/>
    <x v="12"/>
    <s v="TAU-00214"/>
    <d v="2010-03-12T00:00:00"/>
    <s v="Forereef"/>
    <s v="Mid"/>
    <n v="-14.213699999999999"/>
    <n v="-169.4785"/>
    <s v="TAU_OPEN"/>
    <s v="Tau"/>
    <n v="2010"/>
    <x v="0"/>
    <x v="0"/>
    <n v="15"/>
    <n v="26.25"/>
    <n v="26.25"/>
    <n v="2.5"/>
    <n v="21.25"/>
    <s v="NA"/>
    <n v="4"/>
    <n v="2"/>
  </r>
  <r>
    <n v="2375"/>
    <s v="nSPC"/>
    <x v="1"/>
    <x v="3"/>
    <s v="American Samoa"/>
    <x v="12"/>
    <s v="TAU-00213"/>
    <d v="2010-03-12T00:00:00"/>
    <s v="Forereef"/>
    <s v="Mid"/>
    <n v="-14.213979999999999"/>
    <n v="-169.46942000000001"/>
    <s v="TAU_OPEN"/>
    <s v="Tau"/>
    <n v="2010"/>
    <x v="0"/>
    <x v="0"/>
    <n v="12.5"/>
    <n v="12.5"/>
    <n v="10"/>
    <n v="1.25"/>
    <n v="27.5"/>
    <s v="NA"/>
    <n v="4"/>
    <n v="2"/>
  </r>
  <r>
    <n v="2376"/>
    <s v="nSPC"/>
    <x v="1"/>
    <x v="3"/>
    <s v="American Samoa"/>
    <x v="12"/>
    <s v="TAU-00437"/>
    <d v="2010-03-12T00:00:00"/>
    <s v="Forereef"/>
    <s v="Shallow"/>
    <n v="-14.237579999999999"/>
    <n v="-169.51543000000001"/>
    <s v="TAU_OPEN"/>
    <s v="Tau"/>
    <n v="2010"/>
    <x v="2"/>
    <x v="0"/>
    <n v="4.5"/>
    <n v="6.5"/>
    <n v="1.75"/>
    <n v="7"/>
    <n v="31"/>
    <s v="NA"/>
    <n v="4"/>
    <n v="2"/>
  </r>
  <r>
    <n v="2379"/>
    <s v="nSPC"/>
    <x v="1"/>
    <x v="3"/>
    <s v="American Samoa"/>
    <x v="12"/>
    <s v="TAU-00216"/>
    <d v="2010-03-13T00:00:00"/>
    <s v="Forereef"/>
    <s v="Deep"/>
    <n v="-14.212009999999999"/>
    <n v="-169.42337000000001"/>
    <s v="TAU_OPEN"/>
    <s v="Tau"/>
    <n v="2010"/>
    <x v="1"/>
    <x v="0"/>
    <n v="20"/>
    <n v="30"/>
    <n v="5"/>
    <n v="7.5"/>
    <n v="32.5"/>
    <s v="NA"/>
    <n v="2"/>
    <n v="1"/>
  </r>
  <r>
    <n v="2380"/>
    <s v="nSPC"/>
    <x v="1"/>
    <x v="3"/>
    <s v="American Samoa"/>
    <x v="12"/>
    <s v="TAU-00207"/>
    <d v="2010-03-13T00:00:00"/>
    <s v="Forereef"/>
    <s v="Deep"/>
    <n v="-14.22983"/>
    <n v="-169.41718"/>
    <s v="TAU_OPEN"/>
    <s v="Tau"/>
    <n v="2010"/>
    <x v="1"/>
    <x v="0"/>
    <n v="20"/>
    <n v="42.5"/>
    <n v="0.5"/>
    <n v="12"/>
    <n v="32.5"/>
    <s v="NA"/>
    <n v="2"/>
    <n v="1"/>
  </r>
  <r>
    <n v="2381"/>
    <s v="nSPC"/>
    <x v="1"/>
    <x v="3"/>
    <s v="American Samoa"/>
    <x v="12"/>
    <s v="TAU-00210"/>
    <d v="2010-03-13T00:00:00"/>
    <s v="Forereef"/>
    <s v="Shallow"/>
    <n v="-14.241429999999999"/>
    <n v="-169.41949"/>
    <s v="TAU_OPEN"/>
    <s v="Tau"/>
    <n v="2010"/>
    <x v="2"/>
    <x v="0"/>
    <n v="6"/>
    <n v="50"/>
    <n v="2.5"/>
    <n v="0"/>
    <n v="23.75"/>
    <s v="NA"/>
    <n v="4"/>
    <n v="2"/>
  </r>
  <r>
    <n v="2382"/>
    <s v="nSPC"/>
    <x v="1"/>
    <x v="3"/>
    <s v="American Samoa"/>
    <x v="12"/>
    <s v="TAU-00230"/>
    <d v="2010-03-13T00:00:00"/>
    <s v="Forereef"/>
    <s v="Shallow"/>
    <n v="-14.249790000000001"/>
    <n v="-169.46038999999999"/>
    <s v="TAU_OPEN"/>
    <s v="Tau"/>
    <n v="2010"/>
    <x v="2"/>
    <x v="0"/>
    <n v="6"/>
    <n v="12.5"/>
    <n v="0"/>
    <n v="0"/>
    <n v="2.5"/>
    <s v="NA"/>
    <n v="2"/>
    <n v="1"/>
  </r>
  <r>
    <n v="2385"/>
    <s v="nSPC"/>
    <x v="1"/>
    <x v="3"/>
    <s v="American Samoa"/>
    <x v="12"/>
    <s v="TAU-00235"/>
    <d v="2010-03-13T00:00:00"/>
    <s v="Forereef"/>
    <s v="Shallow"/>
    <n v="-14.254"/>
    <n v="-169.44225"/>
    <s v="TAU_OPEN"/>
    <s v="Tau"/>
    <n v="2010"/>
    <x v="2"/>
    <x v="0"/>
    <n v="3"/>
    <n v="8.75"/>
    <n v="0.75"/>
    <n v="3"/>
    <n v="41.25"/>
    <s v="NA"/>
    <n v="4"/>
    <n v="2"/>
  </r>
  <r>
    <n v="2386"/>
    <s v="nSPC"/>
    <x v="1"/>
    <x v="3"/>
    <s v="American Samoa"/>
    <x v="12"/>
    <s v="TAU-00201"/>
    <d v="2010-03-13T00:00:00"/>
    <s v="Forereef"/>
    <s v="Mid"/>
    <n v="-14.257440000000001"/>
    <n v="-169.42033000000001"/>
    <s v="TAU_OPEN"/>
    <s v="Tau"/>
    <n v="2010"/>
    <x v="0"/>
    <x v="0"/>
    <n v="16.5"/>
    <n v="17.5"/>
    <n v="2.5"/>
    <n v="10"/>
    <n v="48.75"/>
    <s v="NA"/>
    <n v="4"/>
    <n v="2"/>
  </r>
  <r>
    <n v="2387"/>
    <s v="nSPC"/>
    <x v="1"/>
    <x v="3"/>
    <s v="American Samoa"/>
    <x v="12"/>
    <s v="TAU-00200"/>
    <d v="2010-03-13T00:00:00"/>
    <s v="Forereef"/>
    <s v="Mid"/>
    <n v="-14.24823"/>
    <n v="-169.41865999999999"/>
    <s v="TAU_OPEN"/>
    <s v="Tau"/>
    <n v="2010"/>
    <x v="0"/>
    <x v="0"/>
    <n v="15"/>
    <n v="19.25"/>
    <n v="0"/>
    <n v="9.5"/>
    <n v="42.5"/>
    <s v="NA"/>
    <n v="4"/>
    <n v="2"/>
  </r>
  <r>
    <n v="2388"/>
    <s v="nSPC"/>
    <x v="1"/>
    <x v="3"/>
    <s v="American Samoa"/>
    <x v="12"/>
    <s v="TAU-00206"/>
    <d v="2010-03-13T00:00:00"/>
    <s v="Forereef"/>
    <s v="Deep"/>
    <n v="-14.23542"/>
    <n v="-169.41848999999999"/>
    <s v="TAU_OPEN"/>
    <s v="Tau"/>
    <n v="2010"/>
    <x v="1"/>
    <x v="0"/>
    <n v="24"/>
    <n v="22.5"/>
    <n v="0"/>
    <n v="32.5"/>
    <n v="22.5"/>
    <s v="NA"/>
    <n v="2"/>
    <n v="1"/>
  </r>
  <r>
    <n v="2392"/>
    <s v="nSPC"/>
    <x v="1"/>
    <x v="3"/>
    <s v="American Samoa"/>
    <x v="11"/>
    <s v="OFU-00408"/>
    <d v="2010-03-14T00:00:00"/>
    <s v="Forereef"/>
    <s v="Mid"/>
    <n v="-14.185700000000001"/>
    <n v="-169.67502999999999"/>
    <s v="Ofu &amp; Olosega"/>
    <s v="Ofu &amp; Olosega"/>
    <n v="2010"/>
    <x v="0"/>
    <x v="0"/>
    <n v="12"/>
    <n v="35"/>
    <n v="1.25"/>
    <n v="6.25"/>
    <n v="32.5"/>
    <s v="NA"/>
    <n v="4"/>
    <n v="2"/>
  </r>
  <r>
    <n v="2393"/>
    <s v="nSPC"/>
    <x v="1"/>
    <x v="3"/>
    <s v="American Samoa"/>
    <x v="11"/>
    <s v="OFU-00228"/>
    <d v="2010-03-14T00:00:00"/>
    <s v="Forereef"/>
    <s v="Mid"/>
    <n v="-14.17146"/>
    <n v="-169.68546000000001"/>
    <s v="Ofu &amp; Olosega"/>
    <s v="Ofu &amp; Olosega"/>
    <n v="2010"/>
    <x v="0"/>
    <x v="0"/>
    <n v="12"/>
    <n v="31.25"/>
    <n v="0"/>
    <n v="27.5"/>
    <n v="28.75"/>
    <s v="NA"/>
    <n v="4"/>
    <n v="2"/>
  </r>
  <r>
    <n v="2394"/>
    <s v="nSPC"/>
    <x v="1"/>
    <x v="3"/>
    <s v="American Samoa"/>
    <x v="11"/>
    <s v="OFU-00214"/>
    <d v="2010-03-14T00:00:00"/>
    <s v="Forereef"/>
    <s v="Deep"/>
    <n v="-14.152710000000001"/>
    <n v="-169.67869999999999"/>
    <s v="Ofu &amp; Olosega"/>
    <s v="Ofu &amp; Olosega"/>
    <n v="2010"/>
    <x v="1"/>
    <x v="0"/>
    <n v="23"/>
    <n v="35"/>
    <n v="12.5"/>
    <n v="0"/>
    <n v="22.5"/>
    <s v="NA"/>
    <n v="2"/>
    <n v="1"/>
  </r>
  <r>
    <n v="2395"/>
    <s v="nSPC"/>
    <x v="1"/>
    <x v="3"/>
    <s v="American Samoa"/>
    <x v="11"/>
    <s v="OFU-00220"/>
    <d v="2010-03-14T00:00:00"/>
    <s v="Forereef"/>
    <s v="Mid"/>
    <n v="-14.160959999999999"/>
    <n v="-169.63669999999999"/>
    <s v="Ofu &amp; Olosega"/>
    <s v="Ofu &amp; Olosega"/>
    <n v="2010"/>
    <x v="0"/>
    <x v="0"/>
    <n v="13.5"/>
    <n v="5.75"/>
    <n v="15.5"/>
    <n v="0"/>
    <n v="16.25"/>
    <s v="NA"/>
    <n v="4"/>
    <n v="2"/>
  </r>
  <r>
    <n v="2396"/>
    <s v="nSPC"/>
    <x v="1"/>
    <x v="3"/>
    <s v="American Samoa"/>
    <x v="11"/>
    <s v="OFU-00219"/>
    <d v="2010-03-14T00:00:00"/>
    <s v="Forereef"/>
    <s v="Deep"/>
    <n v="-14.15203"/>
    <n v="-169.68029999999999"/>
    <s v="Ofu &amp; Olosega"/>
    <s v="Ofu &amp; Olosega"/>
    <n v="2010"/>
    <x v="1"/>
    <x v="0"/>
    <n v="24"/>
    <n v="27.5"/>
    <n v="5"/>
    <n v="7.5"/>
    <n v="40"/>
    <s v="NA"/>
    <n v="2"/>
    <n v="1"/>
  </r>
  <r>
    <n v="2397"/>
    <s v="nSPC"/>
    <x v="1"/>
    <x v="3"/>
    <s v="American Samoa"/>
    <x v="11"/>
    <s v="OFU-00211"/>
    <d v="2010-03-14T00:00:00"/>
    <s v="Forereef"/>
    <s v="Deep"/>
    <n v="-14.153309999999999"/>
    <n v="-169.6772"/>
    <s v="Ofu &amp; Olosega"/>
    <s v="Ofu &amp; Olosega"/>
    <n v="2010"/>
    <x v="1"/>
    <x v="0"/>
    <n v="23"/>
    <n v="12.5"/>
    <n v="0"/>
    <n v="22.5"/>
    <n v="40"/>
    <s v="NA"/>
    <n v="2"/>
    <n v="1"/>
  </r>
  <r>
    <n v="2398"/>
    <s v="nSPC"/>
    <x v="1"/>
    <x v="3"/>
    <s v="American Samoa"/>
    <x v="11"/>
    <s v="OFU-00417"/>
    <d v="2010-03-14T00:00:00"/>
    <s v="Forereef"/>
    <s v="Mid"/>
    <n v="-14.162750000000001"/>
    <n v="-169.66373999999999"/>
    <s v="Ofu &amp; Olosega"/>
    <s v="Ofu &amp; Olosega"/>
    <n v="2010"/>
    <x v="0"/>
    <x v="0"/>
    <n v="11"/>
    <n v="27.5"/>
    <n v="8.75"/>
    <n v="18.75"/>
    <n v="30"/>
    <s v="NA"/>
    <n v="4"/>
    <n v="2"/>
  </r>
  <r>
    <n v="2399"/>
    <s v="nSPC"/>
    <x v="1"/>
    <x v="3"/>
    <s v="American Samoa"/>
    <x v="11"/>
    <s v="OFU-00406"/>
    <d v="2010-03-14T00:00:00"/>
    <s v="Forereef"/>
    <s v="Shallow"/>
    <n v="-14.172359999999999"/>
    <n v="-169.63640000000001"/>
    <s v="Ofu &amp; Olosega"/>
    <s v="Ofu &amp; Olosega"/>
    <n v="2010"/>
    <x v="2"/>
    <x v="0"/>
    <n v="4.5"/>
    <n v="30"/>
    <n v="0"/>
    <n v="1.25"/>
    <n v="63.75"/>
    <s v="NA"/>
    <n v="4"/>
    <n v="2"/>
  </r>
  <r>
    <n v="2402"/>
    <s v="nSPC"/>
    <x v="1"/>
    <x v="3"/>
    <s v="American Samoa"/>
    <x v="13"/>
    <s v="SWA-00234"/>
    <d v="2010-03-16T00:00:00"/>
    <s v="Forereef"/>
    <s v="Deep"/>
    <n v="-11.0665"/>
    <n v="-171.08430000000001"/>
    <s v="SWAINS_SANCTUARY"/>
    <s v="Swains"/>
    <n v="2010"/>
    <x v="1"/>
    <x v="0"/>
    <n v="23"/>
    <n v="30"/>
    <n v="5"/>
    <n v="30"/>
    <n v="30"/>
    <s v="NA"/>
    <n v="2"/>
    <n v="1"/>
  </r>
  <r>
    <n v="2403"/>
    <s v="nSPC"/>
    <x v="1"/>
    <x v="3"/>
    <s v="American Samoa"/>
    <x v="13"/>
    <s v="SWA-00232"/>
    <d v="2010-03-16T00:00:00"/>
    <s v="Forereef"/>
    <s v="Mid"/>
    <n v="-11.061959999999999"/>
    <n v="-171.08865"/>
    <s v="SWAINS_SANCTUARY"/>
    <s v="Swains"/>
    <n v="2010"/>
    <x v="0"/>
    <x v="0"/>
    <n v="14"/>
    <n v="45"/>
    <n v="1.25"/>
    <n v="30"/>
    <n v="22.5"/>
    <s v="NA"/>
    <n v="4"/>
    <n v="2"/>
  </r>
  <r>
    <n v="2404"/>
    <s v="nSPC"/>
    <x v="1"/>
    <x v="3"/>
    <s v="American Samoa"/>
    <x v="13"/>
    <s v="SWA-00231"/>
    <d v="2010-03-16T00:00:00"/>
    <s v="Forereef"/>
    <s v="Mid"/>
    <n v="-11.067679999999999"/>
    <n v="-171.08246"/>
    <s v="SWAINS_SANCTUARY"/>
    <s v="Swains"/>
    <n v="2010"/>
    <x v="0"/>
    <x v="0"/>
    <n v="13"/>
    <n v="51.25"/>
    <n v="0"/>
    <n v="23.75"/>
    <n v="21.25"/>
    <s v="NA"/>
    <n v="4"/>
    <n v="2"/>
  </r>
  <r>
    <n v="2405"/>
    <s v="nSPC"/>
    <x v="1"/>
    <x v="3"/>
    <s v="American Samoa"/>
    <x v="13"/>
    <s v="SWA-00400"/>
    <d v="2010-03-16T00:00:00"/>
    <s v="Forereef"/>
    <s v="Shallow"/>
    <n v="-11.06371"/>
    <n v="-171.08688000000001"/>
    <s v="SWAINS_SANCTUARY"/>
    <s v="Swains"/>
    <n v="2010"/>
    <x v="2"/>
    <x v="0"/>
    <n v="6"/>
    <n v="61.25"/>
    <n v="2"/>
    <n v="0"/>
    <n v="33.75"/>
    <s v="NA"/>
    <n v="4"/>
    <n v="2"/>
  </r>
  <r>
    <n v="2406"/>
    <s v="nSPC"/>
    <x v="1"/>
    <x v="3"/>
    <s v="American Samoa"/>
    <x v="13"/>
    <s v="SWA-00233"/>
    <d v="2010-03-16T00:00:00"/>
    <s v="Forereef"/>
    <s v="Deep"/>
    <n v="-11.06024"/>
    <n v="-171.06711000000001"/>
    <s v="SWAINS_SANCTUARY"/>
    <s v="Swains"/>
    <n v="2010"/>
    <x v="1"/>
    <x v="0"/>
    <n v="21"/>
    <n v="32.5"/>
    <n v="0"/>
    <n v="37.5"/>
    <n v="20"/>
    <s v="NA"/>
    <n v="2"/>
    <n v="1"/>
  </r>
  <r>
    <n v="2408"/>
    <s v="nSPC"/>
    <x v="1"/>
    <x v="3"/>
    <s v="American Samoa"/>
    <x v="13"/>
    <s v="SWA-00403"/>
    <d v="2010-03-16T00:00:00"/>
    <s v="Forereef"/>
    <s v="Shallow"/>
    <n v="-11.061999999999999"/>
    <n v="-171.06931"/>
    <s v="SWAINS_OPEN"/>
    <s v="Swains"/>
    <n v="2010"/>
    <x v="2"/>
    <x v="0"/>
    <n v="5.5"/>
    <n v="41.25"/>
    <n v="0"/>
    <n v="15"/>
    <n v="32.5"/>
    <s v="NA"/>
    <n v="4"/>
    <n v="2"/>
  </r>
  <r>
    <n v="2409"/>
    <s v="nSPC"/>
    <x v="1"/>
    <x v="3"/>
    <s v="American Samoa"/>
    <x v="13"/>
    <s v="SWA-00227"/>
    <d v="2010-03-16T00:00:00"/>
    <s v="Forereef"/>
    <s v="Mid"/>
    <n v="-11.06798"/>
    <n v="-171.07784000000001"/>
    <s v="SWAINS_SANCTUARY"/>
    <s v="Swains"/>
    <n v="2010"/>
    <x v="0"/>
    <x v="0"/>
    <n v="11"/>
    <n v="46.25"/>
    <n v="0"/>
    <n v="37.5"/>
    <n v="12.5"/>
    <s v="NA"/>
    <n v="4"/>
    <n v="2"/>
  </r>
  <r>
    <n v="2410"/>
    <s v="nSPC"/>
    <x v="1"/>
    <x v="3"/>
    <s v="American Samoa"/>
    <x v="13"/>
    <s v="SWA-00229"/>
    <d v="2010-03-16T00:00:00"/>
    <s v="Forereef"/>
    <s v="Deep"/>
    <n v="-11.06475"/>
    <n v="-171.07210000000001"/>
    <s v="SWAINS_OPEN"/>
    <s v="Swains"/>
    <n v="2010"/>
    <x v="1"/>
    <x v="0"/>
    <n v="21"/>
    <n v="20"/>
    <n v="0"/>
    <n v="60"/>
    <n v="17.5"/>
    <s v="NA"/>
    <n v="2"/>
    <n v="1"/>
  </r>
  <r>
    <n v="2414"/>
    <s v="nSPC"/>
    <x v="1"/>
    <x v="3"/>
    <s v="American Samoa"/>
    <x v="13"/>
    <s v="SWA-00210"/>
    <d v="2010-03-17T00:00:00"/>
    <s v="Forereef"/>
    <s v="Shallow"/>
    <n v="-11.048439999999999"/>
    <n v="-171.08915999999999"/>
    <s v="SWAINS_SANCTUARY"/>
    <s v="Swains"/>
    <n v="2010"/>
    <x v="2"/>
    <x v="0"/>
    <n v="6.5"/>
    <n v="37.5"/>
    <n v="2.5"/>
    <n v="2.5"/>
    <n v="35"/>
    <s v="NA"/>
    <n v="4"/>
    <n v="2"/>
  </r>
  <r>
    <n v="2415"/>
    <s v="nSPC"/>
    <x v="1"/>
    <x v="3"/>
    <s v="American Samoa"/>
    <x v="13"/>
    <s v="SWA-00219"/>
    <d v="2010-03-17T00:00:00"/>
    <s v="Forereef"/>
    <s v="Shallow"/>
    <n v="-11.05165"/>
    <n v="-171.06535"/>
    <s v="SWAINS_SANCTUARY"/>
    <s v="Swains"/>
    <n v="2010"/>
    <x v="2"/>
    <x v="0"/>
    <n v="5.5"/>
    <n v="60"/>
    <n v="0"/>
    <n v="7.5"/>
    <n v="22.5"/>
    <s v="NA"/>
    <n v="4"/>
    <n v="2"/>
  </r>
  <r>
    <n v="2416"/>
    <s v="nSPC"/>
    <x v="1"/>
    <x v="3"/>
    <s v="American Samoa"/>
    <x v="13"/>
    <s v="SWA-00214"/>
    <d v="2010-03-17T00:00:00"/>
    <s v="Forereef"/>
    <s v="Shallow"/>
    <n v="-11.04555"/>
    <n v="-171.07262"/>
    <s v="SWAINS_SANCTUARY"/>
    <s v="Swains"/>
    <n v="2010"/>
    <x v="2"/>
    <x v="0"/>
    <n v="6"/>
    <n v="56.25"/>
    <n v="0"/>
    <n v="3.75"/>
    <n v="28.75"/>
    <s v="NA"/>
    <n v="4"/>
    <n v="2"/>
  </r>
  <r>
    <n v="2417"/>
    <s v="nSPC"/>
    <x v="1"/>
    <x v="3"/>
    <s v="American Samoa"/>
    <x v="13"/>
    <s v="SWA-00215"/>
    <d v="2010-03-17T00:00:00"/>
    <s v="Forereef"/>
    <s v="Mid"/>
    <n v="-11.053369999999999"/>
    <n v="-171.06438"/>
    <s v="SWAINS_SANCTUARY"/>
    <s v="Swains"/>
    <n v="2010"/>
    <x v="0"/>
    <x v="0"/>
    <n v="14"/>
    <n v="47.5"/>
    <n v="1.25"/>
    <n v="17.5"/>
    <n v="21.25"/>
    <s v="NA"/>
    <n v="4"/>
    <n v="2"/>
  </r>
  <r>
    <n v="2418"/>
    <s v="nSPC"/>
    <x v="1"/>
    <x v="3"/>
    <s v="American Samoa"/>
    <x v="13"/>
    <s v="SWA-00224"/>
    <d v="2010-03-17T00:00:00"/>
    <s v="Forereef"/>
    <s v="Deep"/>
    <n v="-11.05444"/>
    <n v="-171.06388999999999"/>
    <s v="SWAINS_SANCTUARY"/>
    <s v="Swains"/>
    <n v="2010"/>
    <x v="1"/>
    <x v="0"/>
    <n v="23"/>
    <n v="32.5"/>
    <n v="11"/>
    <n v="15"/>
    <n v="20"/>
    <s v="NA"/>
    <n v="2"/>
    <n v="1"/>
  </r>
  <r>
    <n v="2419"/>
    <s v="nSPC"/>
    <x v="1"/>
    <x v="3"/>
    <s v="American Samoa"/>
    <x v="13"/>
    <s v="SWA-00225"/>
    <d v="2010-03-17T00:00:00"/>
    <s v="Forereef"/>
    <s v="Deep"/>
    <n v="-11.058439999999999"/>
    <n v="-171.06532000000001"/>
    <s v="SWAINS_SANCTUARY"/>
    <s v="Swains"/>
    <n v="2010"/>
    <x v="1"/>
    <x v="0"/>
    <n v="22"/>
    <n v="25"/>
    <n v="0"/>
    <n v="47.5"/>
    <n v="17.5"/>
    <s v="NA"/>
    <n v="2"/>
    <n v="1"/>
  </r>
  <r>
    <n v="2420"/>
    <s v="nSPC"/>
    <x v="1"/>
    <x v="3"/>
    <s v="American Samoa"/>
    <x v="13"/>
    <s v="SWA-00226"/>
    <d v="2010-03-17T00:00:00"/>
    <s v="Forereef"/>
    <s v="Mid"/>
    <n v="-11.057320000000001"/>
    <n v="-171.06489999999999"/>
    <s v="SWAINS_SANCTUARY"/>
    <s v="Swains"/>
    <n v="2010"/>
    <x v="0"/>
    <x v="0"/>
    <n v="14"/>
    <n v="26.25"/>
    <n v="0"/>
    <n v="38.75"/>
    <n v="21.25"/>
    <s v="NA"/>
    <n v="4"/>
    <n v="2"/>
  </r>
  <r>
    <n v="2421"/>
    <s v="nSPC"/>
    <x v="1"/>
    <x v="3"/>
    <s v="American Samoa"/>
    <x v="13"/>
    <s v="SWA-00217"/>
    <d v="2010-03-17T00:00:00"/>
    <s v="Forereef"/>
    <s v="Mid"/>
    <n v="-11.04749"/>
    <n v="-171.06853000000001"/>
    <s v="SWAINS_SANCTUARY"/>
    <s v="Swains"/>
    <n v="2010"/>
    <x v="0"/>
    <x v="0"/>
    <n v="12.5"/>
    <n v="65"/>
    <n v="5.5"/>
    <n v="3.25"/>
    <n v="17.5"/>
    <s v="NA"/>
    <n v="4"/>
    <n v="2"/>
  </r>
  <r>
    <n v="2422"/>
    <s v="nSPC"/>
    <x v="1"/>
    <x v="3"/>
    <s v="American Samoa"/>
    <x v="13"/>
    <s v="SWA-00205"/>
    <d v="2010-03-17T00:00:00"/>
    <s v="Forereef"/>
    <s v="Shallow"/>
    <n v="-11.04654"/>
    <n v="-171.08100999999999"/>
    <s v="SWAINS_SANCTUARY"/>
    <s v="Swains"/>
    <n v="2010"/>
    <x v="2"/>
    <x v="0"/>
    <n v="5"/>
    <n v="30"/>
    <n v="0"/>
    <n v="0"/>
    <n v="30"/>
    <s v="NA"/>
    <n v="4"/>
    <n v="2"/>
  </r>
  <r>
    <n v="2426"/>
    <s v="nSPC"/>
    <x v="1"/>
    <x v="3"/>
    <s v="American Samoa"/>
    <x v="13"/>
    <s v="SWA-00201"/>
    <d v="2010-03-18T00:00:00"/>
    <s v="Forereef"/>
    <s v="Deep"/>
    <n v="-11.05922"/>
    <n v="-171.0909"/>
    <s v="SWAINS_OPEN"/>
    <s v="Swains"/>
    <n v="2010"/>
    <x v="1"/>
    <x v="0"/>
    <n v="24"/>
    <n v="20"/>
    <n v="0"/>
    <n v="42.5"/>
    <n v="22.5"/>
    <s v="NA"/>
    <n v="2"/>
    <n v="1"/>
  </r>
  <r>
    <n v="2427"/>
    <s v="nSPC"/>
    <x v="1"/>
    <x v="3"/>
    <s v="American Samoa"/>
    <x v="13"/>
    <s v="SWA-00230"/>
    <d v="2010-03-18T00:00:00"/>
    <s v="Forereef"/>
    <s v="Mid"/>
    <n v="-11.051600000000001"/>
    <n v="-171.09241"/>
    <s v="SWAINS_OPEN"/>
    <s v="Swains"/>
    <n v="2010"/>
    <x v="0"/>
    <x v="0"/>
    <n v="14"/>
    <n v="37.5"/>
    <n v="0"/>
    <n v="20"/>
    <n v="30"/>
    <s v="NA"/>
    <n v="4"/>
    <n v="2"/>
  </r>
  <r>
    <n v="2428"/>
    <s v="nSPC"/>
    <x v="1"/>
    <x v="3"/>
    <s v="American Samoa"/>
    <x v="13"/>
    <s v="SWA-00208"/>
    <d v="2010-03-18T00:00:00"/>
    <s v="Forereef"/>
    <s v="Shallow"/>
    <n v="-11.05233"/>
    <n v="-171.09207000000001"/>
    <s v="SWAINS_OPEN"/>
    <s v="Swains"/>
    <n v="2010"/>
    <x v="2"/>
    <x v="0"/>
    <n v="5.5"/>
    <n v="11.25"/>
    <n v="5"/>
    <n v="0"/>
    <n v="55"/>
    <s v="NA"/>
    <n v="4"/>
    <n v="2"/>
  </r>
  <r>
    <n v="2429"/>
    <s v="nSPC"/>
    <x v="1"/>
    <x v="3"/>
    <s v="American Samoa"/>
    <x v="13"/>
    <s v="SWA-00223"/>
    <d v="2010-03-18T00:00:00"/>
    <s v="Forereef"/>
    <s v="Mid"/>
    <n v="-11.04752"/>
    <n v="-171.08742000000001"/>
    <s v="SWAINS_SANCTUARY"/>
    <s v="Swains"/>
    <n v="2010"/>
    <x v="0"/>
    <x v="0"/>
    <n v="10"/>
    <n v="22.5"/>
    <n v="0"/>
    <n v="0"/>
    <n v="17.5"/>
    <s v="NA"/>
    <n v="4"/>
    <n v="2"/>
  </r>
  <r>
    <n v="2430"/>
    <s v="nSPC"/>
    <x v="1"/>
    <x v="3"/>
    <s v="American Samoa"/>
    <x v="13"/>
    <s v="SWA-00216"/>
    <d v="2010-03-18T00:00:00"/>
    <s v="Forereef"/>
    <s v="Deep"/>
    <n v="-11.04524"/>
    <n v="-171.07542000000001"/>
    <s v="SWAINS_SANCTUARY"/>
    <s v="Swains"/>
    <n v="2010"/>
    <x v="1"/>
    <x v="0"/>
    <n v="21"/>
    <n v="32.5"/>
    <n v="3.5"/>
    <n v="14"/>
    <n v="22.5"/>
    <s v="NA"/>
    <n v="2"/>
    <n v="1"/>
  </r>
  <r>
    <n v="2431"/>
    <s v="nSPC"/>
    <x v="1"/>
    <x v="3"/>
    <s v="American Samoa"/>
    <x v="13"/>
    <s v="SWA-00235"/>
    <d v="2010-03-18T00:00:00"/>
    <s v="Forereef"/>
    <s v="Deep"/>
    <n v="-11.056620000000001"/>
    <n v="-171.09173999999999"/>
    <s v="SWAINS_OPEN"/>
    <s v="Swains"/>
    <n v="2010"/>
    <x v="1"/>
    <x v="0"/>
    <n v="23"/>
    <n v="27.5"/>
    <n v="1"/>
    <n v="34"/>
    <n v="30"/>
    <s v="NA"/>
    <n v="2"/>
    <n v="1"/>
  </r>
  <r>
    <n v="2433"/>
    <s v="nSPC"/>
    <x v="1"/>
    <x v="3"/>
    <s v="American Samoa"/>
    <x v="13"/>
    <s v="SWA-00213"/>
    <d v="2010-03-18T00:00:00"/>
    <s v="Forereef"/>
    <s v="Deep"/>
    <n v="-11.047230000000001"/>
    <n v="-171.08669"/>
    <s v="SWAINS_SANCTUARY"/>
    <s v="Swains"/>
    <n v="2010"/>
    <x v="1"/>
    <x v="0"/>
    <n v="23"/>
    <n v="65"/>
    <n v="0"/>
    <n v="10"/>
    <n v="15"/>
    <s v="NA"/>
    <n v="2"/>
    <n v="1"/>
  </r>
  <r>
    <n v="2435"/>
    <s v="nSPC"/>
    <x v="1"/>
    <x v="3"/>
    <s v="American Samoa"/>
    <x v="11"/>
    <s v="OLO-00218"/>
    <d v="2010-03-19T00:00:00"/>
    <s v="Forereef"/>
    <s v="Deep"/>
    <n v="-14.148400000000001"/>
    <n v="-169.61151000000001"/>
    <s v="Ofu &amp; Olosega"/>
    <s v="Ofu &amp; Olosega"/>
    <n v="2010"/>
    <x v="1"/>
    <x v="0"/>
    <n v="23"/>
    <n v="10"/>
    <n v="20"/>
    <n v="0"/>
    <n v="40"/>
    <s v="NA"/>
    <n v="2"/>
    <n v="1"/>
  </r>
  <r>
    <n v="2436"/>
    <s v="nSPC"/>
    <x v="1"/>
    <x v="3"/>
    <s v="American Samoa"/>
    <x v="11"/>
    <s v="OLO-00213"/>
    <d v="2010-03-19T00:00:00"/>
    <s v="Forereef"/>
    <s v="Shallow"/>
    <n v="-14.16127"/>
    <n v="-169.61975000000001"/>
    <s v="Ofu &amp; Olosega"/>
    <s v="Ofu &amp; Olosega"/>
    <n v="2010"/>
    <x v="2"/>
    <x v="0"/>
    <n v="7"/>
    <n v="25"/>
    <n v="18.75"/>
    <n v="0"/>
    <n v="13.75"/>
    <s v="NA"/>
    <n v="4"/>
    <n v="2"/>
  </r>
  <r>
    <n v="2437"/>
    <s v="nSPC"/>
    <x v="1"/>
    <x v="3"/>
    <s v="American Samoa"/>
    <x v="11"/>
    <s v="OFU-00215"/>
    <d v="2010-03-19T00:00:00"/>
    <s v="Forereef"/>
    <s v="Mid"/>
    <n v="-14.16174"/>
    <n v="-169.63837000000001"/>
    <s v="Ofu &amp; Olosega"/>
    <s v="Ofu &amp; Olosega"/>
    <n v="2010"/>
    <x v="0"/>
    <x v="0"/>
    <n v="10"/>
    <n v="42.5"/>
    <n v="0"/>
    <n v="1.25"/>
    <n v="38.75"/>
    <s v="NA"/>
    <n v="4"/>
    <n v="2"/>
  </r>
  <r>
    <n v="2438"/>
    <s v="nSPC"/>
    <x v="1"/>
    <x v="3"/>
    <s v="American Samoa"/>
    <x v="11"/>
    <s v="OFU-00227"/>
    <d v="2010-03-19T00:00:00"/>
    <s v="Forereef"/>
    <s v="Deep"/>
    <n v="-14.18671"/>
    <n v="-169.67492999999999"/>
    <s v="Ofu &amp; Olosega"/>
    <s v="Ofu &amp; Olosega"/>
    <n v="2010"/>
    <x v="1"/>
    <x v="0"/>
    <n v="24"/>
    <n v="27.5"/>
    <n v="0"/>
    <n v="7.5"/>
    <n v="35"/>
    <s v="NA"/>
    <n v="2"/>
    <n v="1"/>
  </r>
  <r>
    <n v="2439"/>
    <s v="nSPC"/>
    <x v="1"/>
    <x v="3"/>
    <s v="American Samoa"/>
    <x v="11"/>
    <s v="OFU-00419"/>
    <d v="2010-03-19T00:00:00"/>
    <s v="Forereef"/>
    <s v="Shallow"/>
    <n v="-14.174659999999999"/>
    <n v="-169.68073999999999"/>
    <s v="Ofu &amp; Olosega"/>
    <s v="Ofu &amp; Olosega"/>
    <n v="2010"/>
    <x v="2"/>
    <x v="0"/>
    <n v="5"/>
    <n v="25"/>
    <n v="2.5"/>
    <n v="5"/>
    <n v="45"/>
    <s v="NA"/>
    <n v="2"/>
    <n v="1"/>
  </r>
  <r>
    <n v="2440"/>
    <s v="nSPC"/>
    <x v="1"/>
    <x v="3"/>
    <s v="American Samoa"/>
    <x v="11"/>
    <s v="OFU-00233"/>
    <d v="2010-03-19T00:00:00"/>
    <s v="Forereef"/>
    <s v="Deep"/>
    <n v="-14.168229999999999"/>
    <n v="-169.68629000000001"/>
    <s v="Ofu &amp; Olosega"/>
    <s v="Ofu &amp; Olosega"/>
    <n v="2010"/>
    <x v="1"/>
    <x v="0"/>
    <n v="23.5"/>
    <n v="16.25"/>
    <n v="8.75"/>
    <n v="2.5"/>
    <n v="33.75"/>
    <s v="NA"/>
    <n v="4"/>
    <n v="2"/>
  </r>
  <r>
    <n v="2442"/>
    <s v="nSPC"/>
    <x v="1"/>
    <x v="3"/>
    <s v="American Samoa"/>
    <x v="11"/>
    <s v="OFU-00221"/>
    <d v="2010-03-19T00:00:00"/>
    <s v="Forereef"/>
    <s v="Shallow"/>
    <n v="-14.15845"/>
    <n v="-169.67535000000001"/>
    <s v="Ofu &amp; Olosega"/>
    <s v="Ofu &amp; Olosega"/>
    <n v="2010"/>
    <x v="2"/>
    <x v="0"/>
    <n v="7"/>
    <n v="27.5"/>
    <n v="1.25"/>
    <n v="0"/>
    <n v="39.5"/>
    <s v="NA"/>
    <n v="4"/>
    <n v="2"/>
  </r>
  <r>
    <n v="2443"/>
    <s v="nSPC"/>
    <x v="1"/>
    <x v="3"/>
    <s v="American Samoa"/>
    <x v="11"/>
    <s v="OFU-00421"/>
    <d v="2010-03-19T00:00:00"/>
    <s v="Forereef"/>
    <s v="Shallow"/>
    <n v="-14.164009999999999"/>
    <n v="-169.65907000000001"/>
    <s v="Ofu &amp; Olosega"/>
    <s v="Ofu &amp; Olosega"/>
    <n v="2010"/>
    <x v="2"/>
    <x v="0"/>
    <n v="8.5"/>
    <n v="23.75"/>
    <n v="12.25"/>
    <n v="2.5"/>
    <n v="31.25"/>
    <s v="NA"/>
    <n v="4"/>
    <n v="2"/>
  </r>
  <r>
    <n v="2447"/>
    <s v="nSPC"/>
    <x v="1"/>
    <x v="3"/>
    <s v="American Samoa"/>
    <x v="12"/>
    <s v="TAU-00217"/>
    <d v="2010-03-20T00:00:00"/>
    <s v="Forereef"/>
    <s v="Deep"/>
    <n v="-14.210520000000001"/>
    <n v="-169.44029"/>
    <s v="TAU_OPEN"/>
    <s v="Tau"/>
    <n v="2010"/>
    <x v="1"/>
    <x v="0"/>
    <n v="28"/>
    <n v="55"/>
    <n v="0"/>
    <n v="12.5"/>
    <n v="27.5"/>
    <s v="NA"/>
    <n v="2"/>
    <n v="1"/>
  </r>
  <r>
    <n v="2448"/>
    <s v="nSPC"/>
    <x v="1"/>
    <x v="3"/>
    <s v="American Samoa"/>
    <x v="12"/>
    <s v="TAU-00237"/>
    <d v="2010-03-20T00:00:00"/>
    <s v="Forereef"/>
    <s v="Mid"/>
    <n v="-14.261760000000001"/>
    <n v="-169.50005999999999"/>
    <s v="TAU_SANCTUARY"/>
    <s v="Tau"/>
    <n v="2010"/>
    <x v="0"/>
    <x v="0"/>
    <n v="13"/>
    <n v="32.5"/>
    <n v="25"/>
    <n v="0"/>
    <n v="20"/>
    <s v="NA"/>
    <n v="4"/>
    <n v="2"/>
  </r>
  <r>
    <n v="2449"/>
    <s v="nSPC"/>
    <x v="1"/>
    <x v="3"/>
    <s v="American Samoa"/>
    <x v="12"/>
    <s v="TAU-00228"/>
    <d v="2010-03-20T00:00:00"/>
    <s v="Forereef"/>
    <s v="Deep"/>
    <n v="-14.258240000000001"/>
    <n v="-169.47123999999999"/>
    <s v="TAU_OPEN"/>
    <s v="Tau"/>
    <n v="2010"/>
    <x v="1"/>
    <x v="0"/>
    <n v="21"/>
    <n v="30"/>
    <n v="0"/>
    <n v="15"/>
    <n v="45"/>
    <s v="NA"/>
    <n v="2"/>
    <n v="1"/>
  </r>
  <r>
    <n v="2450"/>
    <s v="nSPC"/>
    <x v="1"/>
    <x v="3"/>
    <s v="American Samoa"/>
    <x v="12"/>
    <s v="TAU-00442"/>
    <d v="2010-03-20T00:00:00"/>
    <s v="Forereef"/>
    <s v="Shallow"/>
    <n v="-14.268800000000001"/>
    <n v="-169.48203000000001"/>
    <s v="TAU_OPEN"/>
    <s v="Tau"/>
    <n v="2010"/>
    <x v="2"/>
    <x v="0"/>
    <n v="5.5"/>
    <n v="23.75"/>
    <n v="0"/>
    <n v="3.25"/>
    <n v="33.75"/>
    <s v="NA"/>
    <n v="4"/>
    <n v="2"/>
  </r>
  <r>
    <n v="2451"/>
    <s v="nSPC"/>
    <x v="1"/>
    <x v="3"/>
    <s v="American Samoa"/>
    <x v="12"/>
    <s v="TAU-00215"/>
    <d v="2010-03-20T00:00:00"/>
    <s v="Forereef"/>
    <s v="Mid"/>
    <n v="-14.21368"/>
    <n v="-169.47313"/>
    <s v="TAU_OPEN"/>
    <s v="Tau"/>
    <n v="2010"/>
    <x v="0"/>
    <x v="0"/>
    <n v="15"/>
    <n v="18.75"/>
    <n v="6.75"/>
    <n v="1.25"/>
    <n v="19.5"/>
    <s v="NA"/>
    <n v="4"/>
    <n v="2"/>
  </r>
  <r>
    <n v="2452"/>
    <s v="nSPC"/>
    <x v="1"/>
    <x v="3"/>
    <s v="American Samoa"/>
    <x v="12"/>
    <s v="TAU-00243"/>
    <d v="2010-03-20T00:00:00"/>
    <s v="Forereef"/>
    <s v="Deep"/>
    <n v="-14.276529999999999"/>
    <n v="-169.49142000000001"/>
    <s v="TAU_SANCTUARY"/>
    <s v="Tau"/>
    <n v="2010"/>
    <x v="1"/>
    <x v="0"/>
    <n v="23"/>
    <n v="12.5"/>
    <n v="14"/>
    <n v="8.5"/>
    <n v="37.5"/>
    <s v="NA"/>
    <n v="2"/>
    <n v="1"/>
  </r>
  <r>
    <n v="2453"/>
    <s v="nSPC"/>
    <x v="1"/>
    <x v="3"/>
    <s v="American Samoa"/>
    <x v="12"/>
    <s v="TAU-00224"/>
    <d v="2010-03-20T00:00:00"/>
    <s v="Forereef"/>
    <s v="Mid"/>
    <n v="-14.249879999999999"/>
    <n v="-169.45591999999999"/>
    <s v="TAU_OPEN"/>
    <s v="Tau"/>
    <n v="2010"/>
    <x v="0"/>
    <x v="0"/>
    <n v="10"/>
    <n v="14"/>
    <n v="0"/>
    <n v="2.75"/>
    <n v="12.5"/>
    <s v="NA"/>
    <n v="4"/>
    <n v="2"/>
  </r>
  <r>
    <n v="2454"/>
    <s v="nSPC"/>
    <x v="1"/>
    <x v="3"/>
    <s v="American Samoa"/>
    <x v="12"/>
    <s v="TAU-00226"/>
    <d v="2010-03-20T00:00:00"/>
    <s v="Forereef"/>
    <s v="Mid"/>
    <n v="-14.25456"/>
    <n v="-169.44287"/>
    <s v="TAU_OPEN"/>
    <s v="Tau"/>
    <n v="2010"/>
    <x v="0"/>
    <x v="0"/>
    <n v="9"/>
    <n v="45"/>
    <n v="0"/>
    <n v="3.75"/>
    <n v="26.25"/>
    <s v="NA"/>
    <n v="4"/>
    <n v="2"/>
  </r>
  <r>
    <n v="2459"/>
    <s v="nSPC"/>
    <x v="1"/>
    <x v="3"/>
    <s v="American Samoa"/>
    <x v="9"/>
    <s v="TUT-00208"/>
    <d v="2010-03-21T00:00:00"/>
    <s v="Forereef"/>
    <s v="Shallow"/>
    <n v="-14.24676"/>
    <n v="-170.57285999999999"/>
    <s v="TUT_NE"/>
    <s v="TUT_NE"/>
    <n v="2010"/>
    <x v="2"/>
    <x v="0"/>
    <n v="6"/>
    <n v="17.5"/>
    <n v="2.5"/>
    <n v="2.5"/>
    <n v="21.25"/>
    <s v="NA"/>
    <n v="4"/>
    <n v="2"/>
  </r>
  <r>
    <n v="2460"/>
    <s v="nSPC"/>
    <x v="1"/>
    <x v="3"/>
    <s v="American Samoa"/>
    <x v="9"/>
    <s v="TUT-00371"/>
    <d v="2010-03-21T00:00:00"/>
    <s v="Forereef"/>
    <s v="Deep"/>
    <n v="-14.245139999999999"/>
    <n v="-170.56834000000001"/>
    <s v="TUT_NE"/>
    <s v="TUT_NE"/>
    <n v="2010"/>
    <x v="1"/>
    <x v="0"/>
    <n v="19"/>
    <n v="21.5"/>
    <n v="3.5"/>
    <n v="10"/>
    <n v="10"/>
    <s v="NA"/>
    <n v="2"/>
    <n v="1"/>
  </r>
  <r>
    <n v="2461"/>
    <s v="nSPC"/>
    <x v="1"/>
    <x v="3"/>
    <s v="American Samoa"/>
    <x v="9"/>
    <s v="TUT-00327"/>
    <d v="2010-03-21T00:00:00"/>
    <s v="Forereef"/>
    <s v="Mid"/>
    <n v="-14.254160000000001"/>
    <n v="-170.62737999999999"/>
    <s v="TUT_NE"/>
    <s v="TUT_NE"/>
    <n v="2010"/>
    <x v="0"/>
    <x v="0"/>
    <n v="9"/>
    <n v="1.5"/>
    <n v="2.5"/>
    <n v="8"/>
    <n v="2.5"/>
    <s v="NA"/>
    <n v="2"/>
    <n v="1"/>
  </r>
  <r>
    <n v="2462"/>
    <s v="nSPC"/>
    <x v="1"/>
    <x v="3"/>
    <s v="American Samoa"/>
    <x v="9"/>
    <s v="TUT-00252"/>
    <d v="2010-03-21T00:00:00"/>
    <s v="Forereef"/>
    <s v="Shallow"/>
    <n v="-14.254530000000001"/>
    <n v="-170.61032"/>
    <s v="TUT_NE"/>
    <s v="TUT_NE"/>
    <n v="2010"/>
    <x v="2"/>
    <x v="0"/>
    <n v="5.5"/>
    <n v="23.75"/>
    <n v="5"/>
    <n v="3.75"/>
    <n v="35"/>
    <s v="NA"/>
    <n v="4"/>
    <n v="2"/>
  </r>
  <r>
    <n v="2463"/>
    <s v="nSPC"/>
    <x v="1"/>
    <x v="3"/>
    <s v="American Samoa"/>
    <x v="9"/>
    <s v="TUT-00471"/>
    <d v="2010-03-21T00:00:00"/>
    <s v="Forereef"/>
    <s v="Mid"/>
    <n v="-14.2525"/>
    <n v="-170.61070000000001"/>
    <s v="TUT_NE"/>
    <s v="TUT_NE"/>
    <n v="2010"/>
    <x v="0"/>
    <x v="0"/>
    <n v="10.5"/>
    <n v="26.25"/>
    <n v="0"/>
    <n v="3.25"/>
    <n v="28.75"/>
    <s v="NA"/>
    <n v="4"/>
    <n v="2"/>
  </r>
  <r>
    <n v="2466"/>
    <s v="nSPC"/>
    <x v="1"/>
    <x v="3"/>
    <s v="American Samoa"/>
    <x v="9"/>
    <s v="TUT-00401"/>
    <d v="2010-03-21T00:00:00"/>
    <s v="Forereef"/>
    <s v="Shallow"/>
    <n v="-14.25184"/>
    <n v="-170.62415999999999"/>
    <s v="TUT_NE"/>
    <s v="TUT_NE"/>
    <n v="2010"/>
    <x v="2"/>
    <x v="0"/>
    <n v="5"/>
    <n v="27.5"/>
    <n v="12.5"/>
    <n v="1.25"/>
    <n v="16.25"/>
    <s v="NA"/>
    <n v="4"/>
    <n v="2"/>
  </r>
  <r>
    <n v="2468"/>
    <s v="nSPC"/>
    <x v="1"/>
    <x v="2"/>
    <s v="Pacific Remote Island Areas"/>
    <x v="14"/>
    <s v="JAR-00120"/>
    <d v="2010-04-01T00:00:00"/>
    <s v="Forereef"/>
    <s v="Shallow"/>
    <n v="-0.37215999999999999"/>
    <n v="-160.01176000000001"/>
    <s v="Jarvis"/>
    <s v="Jarvis"/>
    <n v="2010"/>
    <x v="2"/>
    <x v="0"/>
    <n v="5"/>
    <n v="20"/>
    <n v="0"/>
    <n v="6.25"/>
    <n v="22.5"/>
    <s v="NA"/>
    <n v="3"/>
    <n v="2"/>
  </r>
  <r>
    <n v="2469"/>
    <s v="nSPC"/>
    <x v="1"/>
    <x v="2"/>
    <s v="Pacific Remote Island Areas"/>
    <x v="14"/>
    <s v="JAR-00121"/>
    <d v="2010-04-01T00:00:00"/>
    <s v="Forereef"/>
    <s v="Shallow"/>
    <n v="-0.37863999999999998"/>
    <n v="-160.01477"/>
    <s v="Jarvis"/>
    <s v="Jarvis"/>
    <n v="2010"/>
    <x v="2"/>
    <x v="0"/>
    <n v="7.5"/>
    <n v="20"/>
    <n v="7.5"/>
    <n v="0"/>
    <n v="22.5"/>
    <s v="NA"/>
    <n v="3"/>
    <n v="2"/>
  </r>
  <r>
    <n v="2470"/>
    <s v="nSPC"/>
    <x v="1"/>
    <x v="2"/>
    <s v="Pacific Remote Island Areas"/>
    <x v="14"/>
    <s v="JAR-00110"/>
    <d v="2010-04-01T00:00:00"/>
    <s v="Forereef"/>
    <s v="Mid"/>
    <n v="-0.37784000000000001"/>
    <n v="-160.01541"/>
    <s v="Jarvis"/>
    <s v="Jarvis"/>
    <n v="2010"/>
    <x v="0"/>
    <x v="0"/>
    <n v="14"/>
    <n v="40"/>
    <n v="5"/>
    <n v="2.5"/>
    <n v="30"/>
    <s v="NA"/>
    <n v="2"/>
    <n v="1"/>
  </r>
  <r>
    <n v="2471"/>
    <s v="nSPC"/>
    <x v="1"/>
    <x v="2"/>
    <s v="Pacific Remote Island Areas"/>
    <x v="14"/>
    <s v="JAR-00103"/>
    <d v="2010-04-01T00:00:00"/>
    <s v="Forereef"/>
    <s v="Deep"/>
    <n v="-0.38161"/>
    <n v="-160.01150999999999"/>
    <s v="Jarvis"/>
    <s v="Jarvis"/>
    <n v="2010"/>
    <x v="1"/>
    <x v="0"/>
    <n v="24"/>
    <n v="31.25"/>
    <n v="3"/>
    <n v="3"/>
    <n v="20"/>
    <s v="NA"/>
    <n v="3"/>
    <n v="2"/>
  </r>
  <r>
    <n v="2472"/>
    <s v="nSPC"/>
    <x v="1"/>
    <x v="2"/>
    <s v="Pacific Remote Island Areas"/>
    <x v="14"/>
    <s v="JAR-00100"/>
    <d v="2010-04-01T00:00:00"/>
    <s v="Forereef"/>
    <s v="Deep"/>
    <n v="-0.37370999999999999"/>
    <n v="-160.01273"/>
    <s v="Jarvis"/>
    <s v="Jarvis"/>
    <n v="2010"/>
    <x v="1"/>
    <x v="0"/>
    <n v="21"/>
    <n v="30"/>
    <n v="3.5"/>
    <n v="2.25"/>
    <n v="21.25"/>
    <s v="NA"/>
    <n v="3"/>
    <n v="2"/>
  </r>
  <r>
    <n v="2480"/>
    <s v="nSPC"/>
    <x v="1"/>
    <x v="2"/>
    <s v="Pacific Remote Island Areas"/>
    <x v="14"/>
    <s v="JAR-00102"/>
    <d v="2010-04-02T00:00:00"/>
    <s v="Forereef"/>
    <s v="Deep"/>
    <n v="-0.37041000000000002"/>
    <n v="-160.00931"/>
    <s v="Jarvis"/>
    <s v="Jarvis"/>
    <n v="2010"/>
    <x v="1"/>
    <x v="0"/>
    <n v="20.5"/>
    <n v="35"/>
    <n v="5"/>
    <n v="6.25"/>
    <n v="20"/>
    <s v="NA"/>
    <n v="3"/>
    <n v="2"/>
  </r>
  <r>
    <n v="2481"/>
    <s v="nSPC"/>
    <x v="1"/>
    <x v="2"/>
    <s v="Pacific Remote Island Areas"/>
    <x v="14"/>
    <s v="JAR-00101"/>
    <d v="2010-04-02T00:00:00"/>
    <s v="Forereef"/>
    <s v="Deep"/>
    <n v="-0.36575000000000002"/>
    <n v="-160.00651999999999"/>
    <s v="Jarvis"/>
    <s v="Jarvis"/>
    <n v="2010"/>
    <x v="1"/>
    <x v="0"/>
    <n v="21.5"/>
    <n v="31.25"/>
    <n v="2.5"/>
    <n v="3.75"/>
    <n v="27.5"/>
    <s v="NA"/>
    <n v="3"/>
    <n v="2"/>
  </r>
  <r>
    <n v="2482"/>
    <s v="nSPC"/>
    <x v="1"/>
    <x v="2"/>
    <s v="Pacific Remote Island Areas"/>
    <x v="14"/>
    <s v="JAR-00111"/>
    <d v="2010-04-02T00:00:00"/>
    <s v="Forereef"/>
    <s v="Mid"/>
    <n v="-0.36324000000000001"/>
    <n v="-160.00480999999999"/>
    <s v="Jarvis"/>
    <s v="Jarvis"/>
    <n v="2010"/>
    <x v="0"/>
    <x v="0"/>
    <n v="12.5"/>
    <n v="40"/>
    <n v="0"/>
    <n v="9.75"/>
    <n v="20"/>
    <s v="NA"/>
    <n v="3"/>
    <n v="2"/>
  </r>
  <r>
    <n v="2483"/>
    <s v="nSPC"/>
    <x v="1"/>
    <x v="2"/>
    <s v="Pacific Remote Island Areas"/>
    <x v="14"/>
    <s v="JAR-00119"/>
    <d v="2010-04-02T00:00:00"/>
    <s v="Forereef"/>
    <s v="Shallow"/>
    <n v="-0.36564000000000002"/>
    <n v="-160.00621000000001"/>
    <s v="Jarvis"/>
    <s v="Jarvis"/>
    <n v="2010"/>
    <x v="2"/>
    <x v="0"/>
    <n v="5"/>
    <n v="32.5"/>
    <n v="1"/>
    <n v="3.75"/>
    <n v="30"/>
    <s v="NA"/>
    <n v="3"/>
    <n v="2"/>
  </r>
  <r>
    <n v="2484"/>
    <s v="nSPC"/>
    <x v="1"/>
    <x v="2"/>
    <s v="Pacific Remote Island Areas"/>
    <x v="14"/>
    <s v="JAR-00109"/>
    <d v="2010-04-02T00:00:00"/>
    <s v="Forereef"/>
    <s v="Mid"/>
    <n v="-0.36925999999999998"/>
    <n v="-160.00838999999999"/>
    <s v="Jarvis"/>
    <s v="Jarvis"/>
    <n v="2010"/>
    <x v="0"/>
    <x v="0"/>
    <n v="15"/>
    <n v="47.5"/>
    <n v="0"/>
    <n v="2.25"/>
    <n v="22.5"/>
    <s v="NA"/>
    <n v="3"/>
    <n v="2"/>
  </r>
  <r>
    <n v="2486"/>
    <s v="nSPC"/>
    <x v="1"/>
    <x v="2"/>
    <s v="Pacific Remote Island Areas"/>
    <x v="14"/>
    <s v="JAR-00113"/>
    <d v="2010-04-03T00:00:00"/>
    <s v="Forereef"/>
    <s v="Mid"/>
    <n v="-0.38041000000000003"/>
    <n v="-159.9736"/>
    <s v="Jarvis"/>
    <s v="Jarvis"/>
    <n v="2010"/>
    <x v="0"/>
    <x v="0"/>
    <n v="9"/>
    <n v="7.5"/>
    <n v="0"/>
    <n v="5"/>
    <n v="48.75"/>
    <s v="NA"/>
    <n v="4"/>
    <n v="2"/>
  </r>
  <r>
    <n v="2487"/>
    <s v="nSPC"/>
    <x v="1"/>
    <x v="2"/>
    <s v="Pacific Remote Island Areas"/>
    <x v="14"/>
    <s v="JAR-00106"/>
    <d v="2010-04-03T00:00:00"/>
    <s v="Forereef"/>
    <s v="Deep"/>
    <n v="-0.37661"/>
    <n v="-159.97189"/>
    <s v="Jarvis"/>
    <s v="Jarvis"/>
    <n v="2010"/>
    <x v="1"/>
    <x v="0"/>
    <n v="19"/>
    <n v="17.5"/>
    <n v="1.5"/>
    <n v="6"/>
    <n v="47.5"/>
    <s v="NA"/>
    <n v="2"/>
    <n v="1"/>
  </r>
  <r>
    <n v="2488"/>
    <s v="nSPC"/>
    <x v="1"/>
    <x v="2"/>
    <s v="Pacific Remote Island Areas"/>
    <x v="14"/>
    <s v="JAR-00126"/>
    <d v="2010-04-03T00:00:00"/>
    <s v="Forereef"/>
    <s v="Shallow"/>
    <n v="-0.38155"/>
    <n v="-160.00660999999999"/>
    <s v="Jarvis"/>
    <s v="Jarvis"/>
    <n v="2010"/>
    <x v="2"/>
    <x v="0"/>
    <n v="6"/>
    <n v="21.25"/>
    <n v="0"/>
    <n v="5"/>
    <n v="15"/>
    <s v="NA"/>
    <n v="4"/>
    <n v="2"/>
  </r>
  <r>
    <n v="2489"/>
    <s v="nSPC"/>
    <x v="1"/>
    <x v="2"/>
    <s v="Pacific Remote Island Areas"/>
    <x v="14"/>
    <s v="JAR-00127"/>
    <d v="2010-04-03T00:00:00"/>
    <s v="Forereef"/>
    <s v="Shallow"/>
    <n v="-0.38138"/>
    <n v="-160.00149999999999"/>
    <s v="Jarvis"/>
    <s v="Jarvis"/>
    <n v="2010"/>
    <x v="2"/>
    <x v="0"/>
    <n v="5.5"/>
    <n v="15"/>
    <n v="0"/>
    <n v="10"/>
    <n v="13.75"/>
    <s v="NA"/>
    <n v="4"/>
    <n v="2"/>
  </r>
  <r>
    <n v="2491"/>
    <s v="nSPC"/>
    <x v="1"/>
    <x v="2"/>
    <s v="Pacific Remote Island Areas"/>
    <x v="14"/>
    <s v="JAR-00105"/>
    <d v="2010-04-03T00:00:00"/>
    <s v="Forereef"/>
    <s v="Deep"/>
    <n v="-0.38238"/>
    <n v="-159.99065999999999"/>
    <s v="Jarvis"/>
    <s v="Jarvis"/>
    <n v="2010"/>
    <x v="1"/>
    <x v="0"/>
    <n v="23"/>
    <n v="30"/>
    <n v="0"/>
    <n v="0"/>
    <n v="30"/>
    <s v="NA"/>
    <n v="1"/>
    <n v="1"/>
  </r>
  <r>
    <n v="2492"/>
    <s v="nSPC"/>
    <x v="1"/>
    <x v="2"/>
    <s v="Pacific Remote Island Areas"/>
    <x v="14"/>
    <s v="JAR-00112"/>
    <d v="2010-04-03T00:00:00"/>
    <s v="Forereef"/>
    <s v="Mid"/>
    <n v="-0.38199"/>
    <n v="-159.99680000000001"/>
    <s v="Jarvis"/>
    <s v="Jarvis"/>
    <n v="2010"/>
    <x v="0"/>
    <x v="0"/>
    <n v="13"/>
    <n v="22.5"/>
    <n v="0"/>
    <n v="7.5"/>
    <n v="20"/>
    <s v="NA"/>
    <n v="2"/>
    <n v="2"/>
  </r>
  <r>
    <n v="2493"/>
    <s v="nSPC"/>
    <x v="1"/>
    <x v="2"/>
    <s v="Pacific Remote Island Areas"/>
    <x v="14"/>
    <s v="JAR-00104"/>
    <d v="2010-04-03T00:00:00"/>
    <s v="Forereef"/>
    <s v="Deep"/>
    <n v="-0.38256000000000001"/>
    <n v="-159.98034999999999"/>
    <s v="Jarvis"/>
    <s v="Jarvis"/>
    <n v="2010"/>
    <x v="1"/>
    <x v="0"/>
    <n v="23"/>
    <n v="25"/>
    <n v="0"/>
    <n v="5"/>
    <n v="45"/>
    <s v="NA"/>
    <n v="2"/>
    <n v="1"/>
  </r>
  <r>
    <n v="2494"/>
    <s v="nSPC"/>
    <x v="1"/>
    <x v="2"/>
    <s v="Pacific Remote Island Areas"/>
    <x v="14"/>
    <s v="JAR-00116"/>
    <d v="2010-04-03T00:00:00"/>
    <s v="Forereef"/>
    <s v="Mid"/>
    <n v="-0.37687999999999999"/>
    <n v="-159.97496000000001"/>
    <s v="Jarvis"/>
    <s v="Jarvis"/>
    <n v="2010"/>
    <x v="0"/>
    <x v="0"/>
    <n v="11"/>
    <n v="15"/>
    <n v="0"/>
    <n v="1.25"/>
    <n v="50"/>
    <s v="NA"/>
    <n v="4"/>
    <n v="2"/>
  </r>
  <r>
    <n v="2499"/>
    <s v="nSPC"/>
    <x v="1"/>
    <x v="2"/>
    <s v="Pacific Remote Island Areas"/>
    <x v="14"/>
    <s v="JAR-00129"/>
    <d v="2010-04-04T00:00:00"/>
    <s v="Forereef"/>
    <s v="Shallow"/>
    <n v="-0.38149"/>
    <n v="-159.98836"/>
    <s v="Jarvis"/>
    <s v="Jarvis"/>
    <n v="2010"/>
    <x v="2"/>
    <x v="0"/>
    <n v="5"/>
    <n v="20"/>
    <n v="0"/>
    <n v="8.75"/>
    <n v="33.75"/>
    <s v="NA"/>
    <n v="4"/>
    <n v="2"/>
  </r>
  <r>
    <n v="2500"/>
    <s v="nSPC"/>
    <x v="1"/>
    <x v="2"/>
    <s v="Pacific Remote Island Areas"/>
    <x v="14"/>
    <s v="JAR-00128"/>
    <d v="2010-04-04T00:00:00"/>
    <s v="Forereef"/>
    <s v="Shallow"/>
    <n v="-0.37809999999999999"/>
    <n v="-159.98282"/>
    <s v="Jarvis"/>
    <s v="Jarvis"/>
    <n v="2010"/>
    <x v="2"/>
    <x v="0"/>
    <n v="6"/>
    <n v="20"/>
    <n v="0"/>
    <n v="10"/>
    <n v="50"/>
    <s v="NA"/>
    <n v="4"/>
    <n v="2"/>
  </r>
  <r>
    <n v="2501"/>
    <s v="nSPC"/>
    <x v="1"/>
    <x v="2"/>
    <s v="Pacific Remote Island Areas"/>
    <x v="14"/>
    <s v="JAR-00114"/>
    <d v="2010-04-04T00:00:00"/>
    <s v="Forereef"/>
    <s v="Mid"/>
    <n v="-0.38211000000000001"/>
    <n v="-159.97875999999999"/>
    <s v="Jarvis"/>
    <s v="Jarvis"/>
    <n v="2010"/>
    <x v="0"/>
    <x v="0"/>
    <n v="10"/>
    <n v="17.5"/>
    <n v="0"/>
    <n v="6.25"/>
    <n v="43.75"/>
    <s v="NA"/>
    <n v="4"/>
    <n v="2"/>
  </r>
  <r>
    <n v="2502"/>
    <s v="nSPC"/>
    <x v="1"/>
    <x v="2"/>
    <s v="Pacific Remote Island Areas"/>
    <x v="14"/>
    <s v="JAR-00108"/>
    <d v="2010-04-04T00:00:00"/>
    <s v="Forereef"/>
    <s v="Deep"/>
    <n v="-0.36369200000000002"/>
    <n v="-159.98662999999999"/>
    <s v="Jarvis"/>
    <s v="Jarvis"/>
    <n v="2010"/>
    <x v="1"/>
    <x v="0"/>
    <n v="21"/>
    <n v="12.5"/>
    <n v="0"/>
    <n v="5"/>
    <n v="42.5"/>
    <s v="NA"/>
    <n v="2"/>
    <n v="1"/>
  </r>
  <r>
    <n v="2503"/>
    <s v="nSPC"/>
    <x v="1"/>
    <x v="2"/>
    <s v="Pacific Remote Island Areas"/>
    <x v="14"/>
    <s v="JAR-00117"/>
    <d v="2010-04-04T00:00:00"/>
    <s v="Forereef"/>
    <s v="Mid"/>
    <n v="-0.37030000000000002"/>
    <n v="-159.97868"/>
    <s v="Jarvis"/>
    <s v="Jarvis"/>
    <n v="2010"/>
    <x v="0"/>
    <x v="0"/>
    <n v="8"/>
    <n v="22.5"/>
    <n v="0"/>
    <n v="10"/>
    <n v="40"/>
    <s v="NA"/>
    <n v="4"/>
    <n v="2"/>
  </r>
  <r>
    <n v="2504"/>
    <s v="nSPC"/>
    <x v="1"/>
    <x v="2"/>
    <s v="Pacific Remote Island Areas"/>
    <x v="14"/>
    <s v="JAR-00124"/>
    <d v="2010-04-04T00:00:00"/>
    <s v="Forereef"/>
    <s v="Shallow"/>
    <n v="-0.37275000000000003"/>
    <n v="-159.98387"/>
    <s v="Jarvis"/>
    <s v="Jarvis"/>
    <n v="2010"/>
    <x v="2"/>
    <x v="0"/>
    <n v="5"/>
    <n v="30"/>
    <n v="27.5"/>
    <n v="2.5"/>
    <n v="25"/>
    <s v="NA"/>
    <n v="4"/>
    <n v="2"/>
  </r>
  <r>
    <n v="2505"/>
    <s v="nSPC"/>
    <x v="1"/>
    <x v="2"/>
    <s v="Pacific Remote Island Areas"/>
    <x v="14"/>
    <s v="JAR-00118"/>
    <d v="2010-04-04T00:00:00"/>
    <s v="Forereef"/>
    <s v="Mid"/>
    <n v="-0.37413000000000002"/>
    <n v="-159.97720000000001"/>
    <s v="Jarvis"/>
    <s v="Jarvis"/>
    <n v="2010"/>
    <x v="0"/>
    <x v="0"/>
    <n v="10"/>
    <n v="22.5"/>
    <n v="0"/>
    <n v="5"/>
    <n v="41.25"/>
    <s v="NA"/>
    <n v="4"/>
    <n v="2"/>
  </r>
  <r>
    <n v="2506"/>
    <s v="nSPC"/>
    <x v="1"/>
    <x v="2"/>
    <s v="Pacific Remote Island Areas"/>
    <x v="14"/>
    <s v="JAR-00107"/>
    <d v="2010-04-04T00:00:00"/>
    <s v="Forereef"/>
    <s v="Deep"/>
    <n v="-0.36226999999999998"/>
    <n v="-159.99339000000001"/>
    <s v="Jarvis"/>
    <s v="Jarvis"/>
    <n v="2010"/>
    <x v="1"/>
    <x v="0"/>
    <n v="23"/>
    <n v="17.5"/>
    <n v="0"/>
    <n v="15"/>
    <n v="40"/>
    <s v="NA"/>
    <n v="2"/>
    <n v="1"/>
  </r>
  <r>
    <n v="2508"/>
    <s v="nSPC"/>
    <x v="1"/>
    <x v="2"/>
    <s v="Pacific Remote Island Areas"/>
    <x v="14"/>
    <s v="JAR-00422"/>
    <d v="2010-04-05T00:00:00"/>
    <s v="Forereef"/>
    <s v="Deep"/>
    <n v="-0.37506"/>
    <n v="-159.97232"/>
    <s v="Jarvis"/>
    <s v="Jarvis"/>
    <n v="2010"/>
    <x v="1"/>
    <x v="0"/>
    <n v="19"/>
    <n v="26.25"/>
    <n v="0"/>
    <n v="10"/>
    <n v="35"/>
    <s v="NA"/>
    <n v="4"/>
    <n v="2"/>
  </r>
  <r>
    <n v="2509"/>
    <s v="nSPC"/>
    <x v="1"/>
    <x v="2"/>
    <s v="Pacific Remote Island Areas"/>
    <x v="14"/>
    <s v="JAR-00125"/>
    <d v="2010-04-05T00:00:00"/>
    <s v="Forereef"/>
    <s v="Shallow"/>
    <n v="-0.36258000000000001"/>
    <n v="-159.99838"/>
    <s v="Jarvis"/>
    <s v="Jarvis"/>
    <n v="2010"/>
    <x v="2"/>
    <x v="0"/>
    <n v="5.5"/>
    <n v="6.75"/>
    <n v="4.5"/>
    <n v="23.75"/>
    <n v="25"/>
    <s v="NA"/>
    <n v="4"/>
    <n v="2"/>
  </r>
  <r>
    <n v="2510"/>
    <s v="nSPC"/>
    <x v="1"/>
    <x v="2"/>
    <s v="Pacific Remote Island Areas"/>
    <x v="14"/>
    <s v="JAR-00122"/>
    <d v="2010-04-05T00:00:00"/>
    <s v="Forereef"/>
    <s v="Shallow"/>
    <n v="-0.36392000000000002"/>
    <n v="-159.98966999999999"/>
    <s v="Jarvis"/>
    <s v="Jarvis"/>
    <n v="2010"/>
    <x v="2"/>
    <x v="0"/>
    <n v="5"/>
    <n v="18.75"/>
    <n v="0.5"/>
    <n v="18.75"/>
    <n v="16.25"/>
    <s v="NA"/>
    <n v="4"/>
    <n v="2"/>
  </r>
  <r>
    <n v="2511"/>
    <s v="nSPC"/>
    <x v="1"/>
    <x v="2"/>
    <s v="Pacific Remote Island Areas"/>
    <x v="14"/>
    <s v="JAR-00115"/>
    <d v="2010-04-05T00:00:00"/>
    <s v="Forereef"/>
    <s v="Mid"/>
    <n v="-0.36170999999999998"/>
    <n v="-159.99717999999999"/>
    <s v="Jarvis"/>
    <s v="Jarvis"/>
    <n v="2010"/>
    <x v="0"/>
    <x v="0"/>
    <n v="12.5"/>
    <n v="15"/>
    <n v="0"/>
    <n v="21.25"/>
    <n v="22.5"/>
    <s v="NA"/>
    <n v="4"/>
    <n v="2"/>
  </r>
  <r>
    <n v="2512"/>
    <s v="nSPC"/>
    <x v="1"/>
    <x v="2"/>
    <s v="Pacific Remote Island Areas"/>
    <x v="15"/>
    <s v="PAL-00108"/>
    <d v="2010-04-07T00:00:00"/>
    <s v="Forereef"/>
    <s v="Deep"/>
    <n v="5.8824899999999998"/>
    <n v="-162.16947999999999"/>
    <s v="Palmyra"/>
    <s v="Palmyra"/>
    <n v="2010"/>
    <x v="1"/>
    <x v="0"/>
    <n v="20"/>
    <n v="47.5"/>
    <n v="0"/>
    <n v="11.25"/>
    <n v="15"/>
    <s v="NA"/>
    <n v="3"/>
    <n v="2"/>
  </r>
  <r>
    <n v="2513"/>
    <s v="nSPC"/>
    <x v="1"/>
    <x v="2"/>
    <s v="Pacific Remote Island Areas"/>
    <x v="15"/>
    <s v="PAL-00106"/>
    <d v="2010-04-07T00:00:00"/>
    <s v="Forereef"/>
    <s v="Deep"/>
    <n v="5.87967"/>
    <n v="-162.15817000000001"/>
    <s v="Palmyra"/>
    <s v="Palmyra"/>
    <n v="2010"/>
    <x v="1"/>
    <x v="0"/>
    <n v="20"/>
    <n v="35"/>
    <n v="6.25"/>
    <n v="8.75"/>
    <n v="17.5"/>
    <s v="NA"/>
    <n v="3"/>
    <n v="2"/>
  </r>
  <r>
    <n v="2514"/>
    <s v="nSPC"/>
    <x v="1"/>
    <x v="2"/>
    <s v="Pacific Remote Island Areas"/>
    <x v="15"/>
    <s v="PAL-00144"/>
    <d v="2010-04-07T00:00:00"/>
    <s v="Forereef"/>
    <s v="Mid"/>
    <n v="5.86198"/>
    <n v="-162.12663000000001"/>
    <s v="Palmyra"/>
    <s v="Palmyra"/>
    <n v="2010"/>
    <x v="0"/>
    <x v="0"/>
    <n v="16.5"/>
    <n v="37.5"/>
    <n v="5"/>
    <n v="3.75"/>
    <n v="22.5"/>
    <s v="NA"/>
    <n v="4"/>
    <n v="2"/>
  </r>
  <r>
    <n v="2515"/>
    <s v="nSPC"/>
    <x v="1"/>
    <x v="2"/>
    <s v="Pacific Remote Island Areas"/>
    <x v="15"/>
    <s v="PAL-00140"/>
    <d v="2010-04-07T00:00:00"/>
    <s v="Forereef"/>
    <s v="Shallow"/>
    <n v="5.8698899999999998"/>
    <n v="-162.11931999999999"/>
    <s v="Palmyra"/>
    <s v="Palmyra"/>
    <n v="2010"/>
    <x v="2"/>
    <x v="0"/>
    <n v="6"/>
    <n v="11.75"/>
    <n v="5"/>
    <n v="18.75"/>
    <n v="22.5"/>
    <s v="NA"/>
    <n v="4"/>
    <n v="2"/>
  </r>
  <r>
    <n v="2520"/>
    <s v="nSPC"/>
    <x v="1"/>
    <x v="2"/>
    <s v="Pacific Remote Island Areas"/>
    <x v="15"/>
    <s v="PAL-00111"/>
    <d v="2010-04-08T00:00:00"/>
    <s v="Forereef"/>
    <s v="Deep"/>
    <n v="5.8647200000000002"/>
    <n v="-162.01141000000001"/>
    <s v="Palmyra"/>
    <s v="Palmyra"/>
    <n v="2010"/>
    <x v="1"/>
    <x v="0"/>
    <n v="21"/>
    <n v="32.5"/>
    <n v="2.5"/>
    <n v="5"/>
    <n v="22.5"/>
    <s v="NA"/>
    <n v="2"/>
    <n v="1"/>
  </r>
  <r>
    <n v="2521"/>
    <s v="nSPC"/>
    <x v="1"/>
    <x v="2"/>
    <s v="Pacific Remote Island Areas"/>
    <x v="15"/>
    <s v="PAL-00110"/>
    <d v="2010-04-08T00:00:00"/>
    <s v="Forereef"/>
    <s v="Deep"/>
    <n v="5.8619000000000003"/>
    <n v="-162.02293"/>
    <s v="Palmyra"/>
    <s v="Palmyra"/>
    <n v="2010"/>
    <x v="1"/>
    <x v="0"/>
    <n v="21"/>
    <n v="42.5"/>
    <n v="0"/>
    <n v="5"/>
    <n v="17.5"/>
    <s v="NA"/>
    <n v="2"/>
    <n v="1"/>
  </r>
  <r>
    <n v="2522"/>
    <s v="nSPC"/>
    <x v="1"/>
    <x v="2"/>
    <s v="Pacific Remote Island Areas"/>
    <x v="15"/>
    <s v="PAL-00157"/>
    <d v="2010-04-08T00:00:00"/>
    <s v="Forereef"/>
    <s v="Mid"/>
    <n v="5.8666999999999998"/>
    <n v="-162.01992999999999"/>
    <s v="Palmyra"/>
    <s v="Palmyra"/>
    <n v="2010"/>
    <x v="0"/>
    <x v="0"/>
    <n v="10"/>
    <n v="16.75"/>
    <n v="3.25"/>
    <n v="3.5"/>
    <n v="32.5"/>
    <s v="NA"/>
    <n v="4"/>
    <n v="2"/>
  </r>
  <r>
    <n v="2523"/>
    <s v="nSPC"/>
    <x v="1"/>
    <x v="2"/>
    <s v="Pacific Remote Island Areas"/>
    <x v="15"/>
    <s v="PAL-00120"/>
    <d v="2010-04-08T00:00:00"/>
    <s v="Forereef"/>
    <s v="Mid"/>
    <n v="5.8708900000000002"/>
    <n v="-162.02676"/>
    <s v="Palmyra"/>
    <s v="Palmyra"/>
    <n v="2010"/>
    <x v="0"/>
    <x v="0"/>
    <n v="10"/>
    <n v="11.25"/>
    <n v="8.75"/>
    <n v="4.25"/>
    <n v="30"/>
    <s v="NA"/>
    <n v="4"/>
    <n v="2"/>
  </r>
  <r>
    <n v="2524"/>
    <s v="nSPC"/>
    <x v="1"/>
    <x v="2"/>
    <s v="Pacific Remote Island Areas"/>
    <x v="15"/>
    <s v="PAL-00406"/>
    <d v="2010-04-08T00:00:00"/>
    <s v="Forereef"/>
    <s v="Deep"/>
    <n v="5.8741399999999997"/>
    <n v="-161.99979999999999"/>
    <s v="Palmyra"/>
    <s v="Palmyra"/>
    <n v="2010"/>
    <x v="1"/>
    <x v="0"/>
    <n v="26"/>
    <n v="60"/>
    <n v="0"/>
    <n v="2.5"/>
    <n v="25"/>
    <s v="NA"/>
    <n v="2"/>
    <n v="1"/>
  </r>
  <r>
    <n v="2525"/>
    <s v="nSPC"/>
    <x v="1"/>
    <x v="2"/>
    <s v="Pacific Remote Island Areas"/>
    <x v="15"/>
    <s v="PAL-00101"/>
    <d v="2010-04-08T00:00:00"/>
    <s v="Forereef"/>
    <s v="Deep"/>
    <n v="5.8749200000000004"/>
    <n v="-162.00120999999999"/>
    <s v="Palmyra"/>
    <s v="Palmyra"/>
    <n v="2010"/>
    <x v="1"/>
    <x v="0"/>
    <n v="20"/>
    <n v="45"/>
    <n v="0"/>
    <n v="0"/>
    <n v="15"/>
    <s v="NA"/>
    <n v="2"/>
    <n v="1"/>
  </r>
  <r>
    <n v="2526"/>
    <s v="nSPC"/>
    <x v="1"/>
    <x v="2"/>
    <s v="Pacific Remote Island Areas"/>
    <x v="15"/>
    <s v="PAL-00131"/>
    <d v="2010-04-08T00:00:00"/>
    <s v="Forereef"/>
    <s v="Mid"/>
    <n v="5.8717300000000003"/>
    <n v="-162.01801"/>
    <s v="Palmyra"/>
    <s v="Palmyra"/>
    <n v="2010"/>
    <x v="0"/>
    <x v="0"/>
    <n v="8.5"/>
    <n v="12.5"/>
    <n v="10"/>
    <n v="0"/>
    <n v="12.5"/>
    <s v="NA"/>
    <n v="4"/>
    <n v="2"/>
  </r>
  <r>
    <n v="2527"/>
    <s v="nSPC"/>
    <x v="1"/>
    <x v="2"/>
    <s v="Pacific Remote Island Areas"/>
    <x v="15"/>
    <s v="PAL-00121"/>
    <d v="2010-04-08T00:00:00"/>
    <s v="Forereef"/>
    <s v="Shallow"/>
    <n v="5.8742700000000001"/>
    <n v="-162.03903"/>
    <s v="Palmyra"/>
    <s v="Palmyra"/>
    <n v="2010"/>
    <x v="2"/>
    <x v="0"/>
    <n v="6"/>
    <n v="22.5"/>
    <n v="17.5"/>
    <n v="0"/>
    <n v="25"/>
    <s v="NA"/>
    <n v="4"/>
    <n v="2"/>
  </r>
  <r>
    <n v="2531"/>
    <s v="nSPC"/>
    <x v="1"/>
    <x v="2"/>
    <s v="Pacific Remote Island Areas"/>
    <x v="15"/>
    <s v="PAL-00154"/>
    <d v="2010-04-08T00:00:00"/>
    <s v="Forereef"/>
    <s v="Deep"/>
    <n v="5.86951"/>
    <n v="-162.07962000000001"/>
    <s v="Palmyra"/>
    <s v="Palmyra"/>
    <n v="2010"/>
    <x v="1"/>
    <x v="0"/>
    <n v="24"/>
    <n v="30"/>
    <n v="10"/>
    <n v="0"/>
    <n v="30"/>
    <s v="NA"/>
    <n v="1"/>
    <n v="1"/>
  </r>
  <r>
    <n v="2532"/>
    <s v="nSPC"/>
    <x v="1"/>
    <x v="2"/>
    <s v="Pacific Remote Island Areas"/>
    <x v="15"/>
    <s v="PAL-00155"/>
    <d v="2010-04-08T00:00:00"/>
    <s v="Forereef"/>
    <s v="Mid"/>
    <n v="5.8675699999999997"/>
    <n v="-162.06628000000001"/>
    <s v="Palmyra"/>
    <s v="Palmyra"/>
    <n v="2010"/>
    <x v="0"/>
    <x v="0"/>
    <n v="12"/>
    <n v="25"/>
    <n v="17.5"/>
    <n v="12.5"/>
    <n v="20"/>
    <s v="NA"/>
    <n v="4"/>
    <n v="2"/>
  </r>
  <r>
    <n v="2533"/>
    <s v="nSPC"/>
    <x v="1"/>
    <x v="2"/>
    <s v="Pacific Remote Island Areas"/>
    <x v="15"/>
    <s v="PAL-00109"/>
    <d v="2010-04-09T00:00:00"/>
    <s v="Forereef"/>
    <s v="Deep"/>
    <n v="5.8670999999999998"/>
    <n v="-162.06469999999999"/>
    <s v="Palmyra"/>
    <s v="Palmyra"/>
    <n v="2010"/>
    <x v="1"/>
    <x v="0"/>
    <n v="22"/>
    <n v="22.5"/>
    <n v="12.5"/>
    <n v="20"/>
    <n v="17.5"/>
    <s v="NA"/>
    <n v="2"/>
    <n v="1"/>
  </r>
  <r>
    <n v="2534"/>
    <s v="nSPC"/>
    <x v="1"/>
    <x v="2"/>
    <s v="Pacific Remote Island Areas"/>
    <x v="15"/>
    <s v="PAL-00156"/>
    <d v="2010-04-09T00:00:00"/>
    <s v="Forereef"/>
    <s v="Mid"/>
    <n v="5.86721"/>
    <n v="-162.06477000000001"/>
    <s v="Palmyra"/>
    <s v="Palmyra"/>
    <n v="2010"/>
    <x v="0"/>
    <x v="0"/>
    <n v="14"/>
    <n v="21.25"/>
    <n v="2.5"/>
    <n v="37.5"/>
    <n v="23.75"/>
    <s v="NA"/>
    <n v="4"/>
    <n v="2"/>
  </r>
  <r>
    <n v="2540"/>
    <s v="nSPC"/>
    <x v="1"/>
    <x v="2"/>
    <s v="Pacific Remote Island Areas"/>
    <x v="15"/>
    <s v="PAL-00113"/>
    <d v="2010-04-10T00:00:00"/>
    <s v="Forereef"/>
    <s v="Deep"/>
    <n v="5.8624799999999997"/>
    <n v="-162.13564"/>
    <s v="Palmyra"/>
    <s v="Palmyra"/>
    <n v="2010"/>
    <x v="1"/>
    <x v="0"/>
    <n v="21"/>
    <n v="37.5"/>
    <n v="4"/>
    <n v="12.5"/>
    <n v="10"/>
    <s v="NA"/>
    <n v="2"/>
    <n v="1"/>
  </r>
  <r>
    <n v="2541"/>
    <s v="nSPC"/>
    <x v="1"/>
    <x v="2"/>
    <s v="Pacific Remote Island Areas"/>
    <x v="15"/>
    <s v="PAL-00115"/>
    <d v="2010-04-10T00:00:00"/>
    <s v="Forereef"/>
    <s v="Deep"/>
    <n v="5.8720600000000003"/>
    <n v="-162.13054"/>
    <s v="Palmyra"/>
    <s v="Palmyra"/>
    <n v="2010"/>
    <x v="1"/>
    <x v="0"/>
    <n v="21"/>
    <n v="37.5"/>
    <n v="0"/>
    <n v="12.5"/>
    <n v="27.5"/>
    <s v="NA"/>
    <n v="2"/>
    <n v="1"/>
  </r>
  <r>
    <n v="2542"/>
    <s v="nSPC"/>
    <x v="1"/>
    <x v="2"/>
    <s v="Pacific Remote Island Areas"/>
    <x v="15"/>
    <s v="PAL-00142"/>
    <d v="2010-04-10T00:00:00"/>
    <s v="Forereef"/>
    <s v="Mid"/>
    <n v="5.8784799999999997"/>
    <n v="-162.13016999999999"/>
    <s v="Palmyra"/>
    <s v="Palmyra"/>
    <n v="2010"/>
    <x v="0"/>
    <x v="0"/>
    <n v="12"/>
    <n v="27.5"/>
    <n v="1.25"/>
    <n v="13"/>
    <n v="37.5"/>
    <s v="NA"/>
    <n v="4"/>
    <n v="2"/>
  </r>
  <r>
    <n v="2543"/>
    <s v="nSPC"/>
    <x v="1"/>
    <x v="2"/>
    <s v="Pacific Remote Island Areas"/>
    <x v="15"/>
    <s v="PAL-00124"/>
    <d v="2010-04-10T00:00:00"/>
    <s v="Forereef"/>
    <s v="Mid"/>
    <n v="5.8694699999999997"/>
    <n v="-162.12625"/>
    <s v="Palmyra"/>
    <s v="Palmyra"/>
    <n v="2010"/>
    <x v="0"/>
    <x v="0"/>
    <n v="9"/>
    <n v="26.25"/>
    <n v="17.5"/>
    <n v="8.25"/>
    <n v="27.5"/>
    <s v="NA"/>
    <n v="4"/>
    <n v="2"/>
  </r>
  <r>
    <n v="2544"/>
    <s v="nSPC"/>
    <x v="1"/>
    <x v="2"/>
    <s v="Pacific Remote Island Areas"/>
    <x v="15"/>
    <s v="PAL-00145"/>
    <d v="2010-04-10T00:00:00"/>
    <s v="Forereef"/>
    <s v="Deep"/>
    <n v="5.87432"/>
    <n v="-162.14813000000001"/>
    <s v="Palmyra"/>
    <s v="Palmyra"/>
    <n v="2010"/>
    <x v="1"/>
    <x v="0"/>
    <n v="20"/>
    <n v="62.5"/>
    <n v="0"/>
    <n v="5"/>
    <n v="2.5"/>
    <s v="NA"/>
    <n v="2"/>
    <n v="1"/>
  </r>
  <r>
    <n v="2545"/>
    <s v="nSPC"/>
    <x v="1"/>
    <x v="2"/>
    <s v="Pacific Remote Island Areas"/>
    <x v="15"/>
    <s v="PAL-00114"/>
    <d v="2010-04-10T00:00:00"/>
    <s v="Forereef"/>
    <s v="Deep"/>
    <n v="5.8683100000000001"/>
    <n v="-162.14670000000001"/>
    <s v="Palmyra"/>
    <s v="Palmyra"/>
    <n v="2010"/>
    <x v="1"/>
    <x v="0"/>
    <n v="21"/>
    <n v="30"/>
    <n v="10"/>
    <n v="0"/>
    <n v="30"/>
    <s v="NA"/>
    <n v="2"/>
    <n v="1"/>
  </r>
  <r>
    <n v="2546"/>
    <s v="nSPC"/>
    <x v="1"/>
    <x v="2"/>
    <s v="Pacific Remote Island Areas"/>
    <x v="15"/>
    <s v="PAL-00139"/>
    <d v="2010-04-10T00:00:00"/>
    <s v="Forereef"/>
    <s v="Mid"/>
    <n v="5.86911"/>
    <n v="-162.14543"/>
    <s v="Palmyra"/>
    <s v="Palmyra"/>
    <n v="2010"/>
    <x v="0"/>
    <x v="0"/>
    <n v="15"/>
    <n v="23.75"/>
    <n v="12.5"/>
    <n v="0"/>
    <n v="11.25"/>
    <s v="NA"/>
    <n v="4"/>
    <n v="2"/>
  </r>
  <r>
    <n v="2547"/>
    <s v="nSPC"/>
    <x v="1"/>
    <x v="2"/>
    <s v="Pacific Remote Island Areas"/>
    <x v="15"/>
    <s v="PAL-00150"/>
    <d v="2010-04-10T00:00:00"/>
    <s v="Forereef"/>
    <s v="Shallow"/>
    <n v="5.8691500000000003"/>
    <n v="-162.11089000000001"/>
    <s v="Palmyra"/>
    <s v="Palmyra"/>
    <n v="2010"/>
    <x v="2"/>
    <x v="0"/>
    <n v="3"/>
    <n v="17.5"/>
    <n v="0"/>
    <n v="7.5"/>
    <n v="22.5"/>
    <s v="NA"/>
    <n v="4"/>
    <n v="2"/>
  </r>
  <r>
    <n v="2548"/>
    <s v="nSPC"/>
    <x v="1"/>
    <x v="2"/>
    <s v="Pacific Remote Island Areas"/>
    <x v="15"/>
    <s v="PAL-00136"/>
    <d v="2010-04-11T00:00:00"/>
    <s v="Forereef"/>
    <s v="Mid"/>
    <n v="5.8966200000000004"/>
    <n v="-162.13668999999999"/>
    <s v="Palmyra"/>
    <s v="Palmyra"/>
    <n v="2010"/>
    <x v="0"/>
    <x v="0"/>
    <n v="14.75"/>
    <n v="20"/>
    <n v="7.5"/>
    <n v="5"/>
    <n v="20"/>
    <s v="NA"/>
    <n v="4"/>
    <n v="2"/>
  </r>
  <r>
    <n v="2549"/>
    <s v="nSPC"/>
    <x v="1"/>
    <x v="2"/>
    <s v="Pacific Remote Island Areas"/>
    <x v="15"/>
    <s v="PAL-00107"/>
    <d v="2010-04-11T00:00:00"/>
    <s v="Forereef"/>
    <s v="Deep"/>
    <n v="5.8860299999999999"/>
    <n v="-162.08828"/>
    <s v="Palmyra"/>
    <s v="Palmyra"/>
    <n v="2010"/>
    <x v="1"/>
    <x v="0"/>
    <n v="26"/>
    <n v="17.5"/>
    <n v="10"/>
    <n v="0"/>
    <n v="22.5"/>
    <s v="NA"/>
    <n v="2"/>
    <n v="1"/>
  </r>
  <r>
    <n v="2550"/>
    <s v="nSPC"/>
    <x v="1"/>
    <x v="2"/>
    <s v="Pacific Remote Island Areas"/>
    <x v="15"/>
    <s v="PAL-00128"/>
    <d v="2010-04-11T00:00:00"/>
    <s v="Forereef"/>
    <s v="Shallow"/>
    <n v="5.88741"/>
    <n v="-162.12090000000001"/>
    <s v="Palmyra"/>
    <s v="Palmyra"/>
    <n v="2010"/>
    <x v="2"/>
    <x v="0"/>
    <n v="4.5"/>
    <n v="40"/>
    <n v="7.5"/>
    <n v="5"/>
    <n v="27.5"/>
    <s v="NA"/>
    <n v="4"/>
    <n v="2"/>
  </r>
  <r>
    <n v="2551"/>
    <s v="nSPC"/>
    <x v="1"/>
    <x v="2"/>
    <s v="Pacific Remote Island Areas"/>
    <x v="15"/>
    <s v="PAL-00148"/>
    <d v="2010-04-11T00:00:00"/>
    <s v="Forereef"/>
    <s v="Mid"/>
    <n v="5.8928000000000003"/>
    <n v="-162.14860999999999"/>
    <s v="Palmyra"/>
    <s v="Palmyra"/>
    <n v="2010"/>
    <x v="0"/>
    <x v="0"/>
    <n v="15"/>
    <n v="17.5"/>
    <n v="7.5"/>
    <n v="2.5"/>
    <n v="27.5"/>
    <s v="NA"/>
    <n v="4"/>
    <n v="2"/>
  </r>
  <r>
    <n v="2552"/>
    <s v="nSPC"/>
    <x v="1"/>
    <x v="2"/>
    <s v="Pacific Remote Island Areas"/>
    <x v="15"/>
    <s v="PAL-00147"/>
    <d v="2010-04-11T00:00:00"/>
    <s v="Forereef"/>
    <s v="Deep"/>
    <n v="5.8967499999999999"/>
    <n v="-162.12047999999999"/>
    <s v="Palmyra"/>
    <s v="Palmyra"/>
    <n v="2010"/>
    <x v="1"/>
    <x v="0"/>
    <n v="23"/>
    <n v="20"/>
    <n v="5"/>
    <n v="15"/>
    <n v="17.5"/>
    <s v="NA"/>
    <n v="2"/>
    <n v="1"/>
  </r>
  <r>
    <n v="2553"/>
    <s v="nSPC"/>
    <x v="1"/>
    <x v="2"/>
    <s v="Pacific Remote Island Areas"/>
    <x v="15"/>
    <s v="PAL-00134"/>
    <d v="2010-04-11T00:00:00"/>
    <s v="Forereef"/>
    <s v="Mid"/>
    <n v="5.8968800000000003"/>
    <n v="-162.11034000000001"/>
    <s v="Palmyra"/>
    <s v="Palmyra"/>
    <n v="2010"/>
    <x v="0"/>
    <x v="0"/>
    <n v="14"/>
    <n v="22.5"/>
    <n v="2"/>
    <n v="7.5"/>
    <n v="18"/>
    <s v="NA"/>
    <n v="4"/>
    <n v="2"/>
  </r>
  <r>
    <n v="2558"/>
    <s v="nSPC"/>
    <x v="1"/>
    <x v="2"/>
    <s v="Pacific Remote Island Areas"/>
    <x v="15"/>
    <s v="PAL-00104"/>
    <d v="2010-04-12T00:00:00"/>
    <s v="Forereef"/>
    <s v="Deep"/>
    <n v="5.8858199999999998"/>
    <n v="-162.04073"/>
    <s v="Palmyra"/>
    <s v="Palmyra"/>
    <n v="2010"/>
    <x v="1"/>
    <x v="0"/>
    <n v="23"/>
    <n v="22.5"/>
    <n v="10"/>
    <n v="10"/>
    <n v="17.5"/>
    <s v="NA"/>
    <n v="2"/>
    <n v="1"/>
  </r>
  <r>
    <n v="2559"/>
    <s v="nSPC"/>
    <x v="1"/>
    <x v="2"/>
    <s v="Pacific Remote Island Areas"/>
    <x v="15"/>
    <s v="PAL-00414"/>
    <d v="2010-04-12T00:00:00"/>
    <s v="Forereef"/>
    <s v="Mid"/>
    <n v="5.8990299999999998"/>
    <n v="-162.06864999999999"/>
    <s v="Palmyra"/>
    <s v="Palmyra"/>
    <n v="2010"/>
    <x v="0"/>
    <x v="0"/>
    <n v="12"/>
    <n v="22.5"/>
    <n v="7.5"/>
    <n v="13.75"/>
    <n v="18.75"/>
    <s v="NA"/>
    <n v="4"/>
    <n v="2"/>
  </r>
  <r>
    <n v="2560"/>
    <s v="nSPC"/>
    <x v="1"/>
    <x v="2"/>
    <s v="Pacific Remote Island Areas"/>
    <x v="15"/>
    <s v="PAL-00118"/>
    <d v="2010-04-12T00:00:00"/>
    <s v="Forereef"/>
    <s v="Shallow"/>
    <n v="5.8972800000000003"/>
    <n v="-162.07565"/>
    <s v="Palmyra"/>
    <s v="Palmyra"/>
    <n v="2010"/>
    <x v="2"/>
    <x v="0"/>
    <n v="5"/>
    <n v="25"/>
    <n v="22.5"/>
    <n v="7.5"/>
    <n v="20"/>
    <s v="NA"/>
    <n v="4"/>
    <n v="2"/>
  </r>
  <r>
    <n v="2561"/>
    <s v="nSPC"/>
    <x v="1"/>
    <x v="2"/>
    <s v="Pacific Remote Island Areas"/>
    <x v="15"/>
    <s v="PAL-00143"/>
    <d v="2010-04-12T00:00:00"/>
    <s v="Forereef"/>
    <s v="Mid"/>
    <n v="5.8661899999999996"/>
    <n v="-162.10971000000001"/>
    <s v="Palmyra"/>
    <s v="Palmyra"/>
    <n v="2010"/>
    <x v="0"/>
    <x v="0"/>
    <n v="14"/>
    <n v="32.5"/>
    <n v="0"/>
    <n v="17.5"/>
    <n v="27.5"/>
    <s v="NA"/>
    <n v="4"/>
    <n v="2"/>
  </r>
  <r>
    <n v="2564"/>
    <s v="nSPC"/>
    <x v="1"/>
    <x v="2"/>
    <s v="Pacific Remote Island Areas"/>
    <x v="15"/>
    <s v="PAL-00141"/>
    <d v="2010-04-12T00:00:00"/>
    <s v="Forereef"/>
    <s v="Mid"/>
    <n v="5.8673400000000004"/>
    <n v="-162.09468000000001"/>
    <s v="Palmyra"/>
    <s v="Palmyra"/>
    <n v="2010"/>
    <x v="0"/>
    <x v="0"/>
    <n v="14.5"/>
    <n v="15"/>
    <n v="5"/>
    <n v="7.5"/>
    <n v="47.5"/>
    <s v="NA"/>
    <n v="4"/>
    <n v="2"/>
  </r>
  <r>
    <n v="2565"/>
    <s v="nSPC"/>
    <x v="1"/>
    <x v="2"/>
    <s v="Pacific Remote Island Areas"/>
    <x v="15"/>
    <s v="PAL-00125"/>
    <d v="2010-04-12T00:00:00"/>
    <s v="Forereef"/>
    <s v="Shallow"/>
    <n v="5.8701600000000003"/>
    <n v="-162.0854885"/>
    <s v="Palmyra"/>
    <s v="Palmyra"/>
    <n v="2010"/>
    <x v="2"/>
    <x v="0"/>
    <n v="6"/>
    <n v="27.5"/>
    <n v="2.5"/>
    <n v="20"/>
    <n v="30"/>
    <s v="NA"/>
    <n v="4"/>
    <n v="2"/>
  </r>
  <r>
    <n v="2570"/>
    <s v="nSPC"/>
    <x v="1"/>
    <x v="2"/>
    <s v="Pacific Remote Island Areas"/>
    <x v="15"/>
    <s v="PAL-00418"/>
    <d v="2010-04-13T00:00:00"/>
    <s v="Forereef"/>
    <s v="Deep"/>
    <n v="5.8915499999999996"/>
    <n v="-162.16013000000001"/>
    <s v="Palmyra"/>
    <s v="Palmyra"/>
    <n v="2010"/>
    <x v="1"/>
    <x v="0"/>
    <n v="25"/>
    <n v="42.5"/>
    <n v="0"/>
    <n v="8.75"/>
    <n v="13.75"/>
    <s v="NA"/>
    <n v="3"/>
    <n v="2"/>
  </r>
  <r>
    <n v="2571"/>
    <s v="nSPC"/>
    <x v="1"/>
    <x v="2"/>
    <s v="Pacific Remote Island Areas"/>
    <x v="15"/>
    <s v="PAL-00427"/>
    <d v="2010-04-13T00:00:00"/>
    <s v="Forereef"/>
    <s v="Mid"/>
    <n v="5.8913500000000001"/>
    <n v="-162.13910999999999"/>
    <s v="Palmyra"/>
    <s v="Palmyra"/>
    <n v="2010"/>
    <x v="0"/>
    <x v="0"/>
    <n v="16"/>
    <n v="1.25"/>
    <n v="0"/>
    <n v="5.25"/>
    <n v="76.25"/>
    <s v="NA"/>
    <n v="3"/>
    <n v="2"/>
  </r>
  <r>
    <n v="2575"/>
    <s v="nSPC"/>
    <x v="1"/>
    <x v="2"/>
    <s v="Pacific Remote Island Areas"/>
    <x v="16"/>
    <s v="KIN-00120"/>
    <d v="2010-04-14T00:00:00"/>
    <s v="Forereef"/>
    <s v="Deep"/>
    <n v="6.3784999999999998"/>
    <n v="-162.42554000000001"/>
    <s v="Kingman"/>
    <s v="Kingman"/>
    <n v="2010"/>
    <x v="1"/>
    <x v="0"/>
    <n v="22.5"/>
    <n v="30"/>
    <n v="2.5"/>
    <n v="12.5"/>
    <n v="20"/>
    <s v="NA"/>
    <n v="4"/>
    <n v="2"/>
  </r>
  <r>
    <n v="2576"/>
    <s v="nSPC"/>
    <x v="1"/>
    <x v="2"/>
    <s v="Pacific Remote Island Areas"/>
    <x v="16"/>
    <s v="KIN-00148"/>
    <d v="2010-04-14T00:00:00"/>
    <s v="Forereef"/>
    <s v="Mid"/>
    <n v="6.3782399999999999"/>
    <n v="-162.4205"/>
    <s v="Kingman"/>
    <s v="Kingman"/>
    <n v="2010"/>
    <x v="0"/>
    <x v="0"/>
    <n v="13"/>
    <n v="26.25"/>
    <n v="1.25"/>
    <n v="6.25"/>
    <n v="21.25"/>
    <s v="NA"/>
    <n v="4"/>
    <n v="2"/>
  </r>
  <r>
    <n v="2578"/>
    <s v="nSPC"/>
    <x v="1"/>
    <x v="2"/>
    <s v="Pacific Remote Island Areas"/>
    <x v="16"/>
    <s v="KIN-00147"/>
    <d v="2010-04-14T00:00:00"/>
    <s v="Forereef"/>
    <s v="Mid"/>
    <n v="6.3824399999999999"/>
    <n v="-162.38927000000001"/>
    <s v="Kingman"/>
    <s v="Kingman"/>
    <n v="2010"/>
    <x v="0"/>
    <x v="0"/>
    <n v="13"/>
    <n v="35"/>
    <n v="7.5"/>
    <n v="20"/>
    <n v="17.5"/>
    <s v="NA"/>
    <n v="4"/>
    <n v="2"/>
  </r>
  <r>
    <n v="2579"/>
    <s v="nSPC"/>
    <x v="1"/>
    <x v="2"/>
    <s v="Pacific Remote Island Areas"/>
    <x v="16"/>
    <s v="KIN-00105"/>
    <d v="2010-04-14T00:00:00"/>
    <s v="Forereef"/>
    <s v="Shallow"/>
    <n v="6.3831800000000003"/>
    <n v="-162.38959"/>
    <s v="Kingman"/>
    <s v="Kingman"/>
    <n v="2010"/>
    <x v="2"/>
    <x v="0"/>
    <n v="5"/>
    <n v="25"/>
    <n v="5"/>
    <n v="16.25"/>
    <n v="36.25"/>
    <s v="NA"/>
    <n v="4"/>
    <n v="2"/>
  </r>
  <r>
    <n v="2584"/>
    <s v="nSPC"/>
    <x v="1"/>
    <x v="2"/>
    <s v="Pacific Remote Island Areas"/>
    <x v="16"/>
    <s v="KIN-00122"/>
    <d v="2010-04-15T00:00:00"/>
    <s v="Forereef"/>
    <s v="Deep"/>
    <n v="6.3820800000000002"/>
    <n v="-162.38139000000001"/>
    <s v="Kingman"/>
    <s v="Kingman"/>
    <n v="2010"/>
    <x v="1"/>
    <x v="0"/>
    <n v="24"/>
    <n v="25"/>
    <n v="10"/>
    <n v="25"/>
    <n v="20"/>
    <s v="NA"/>
    <n v="2"/>
    <n v="1"/>
  </r>
  <r>
    <n v="2585"/>
    <s v="nSPC"/>
    <x v="1"/>
    <x v="2"/>
    <s v="Pacific Remote Island Areas"/>
    <x v="16"/>
    <s v="KIN-00108"/>
    <d v="2010-04-15T00:00:00"/>
    <s v="Forereef"/>
    <s v="Shallow"/>
    <n v="6.3801600000000001"/>
    <n v="-162.36211"/>
    <s v="Kingman"/>
    <s v="Kingman"/>
    <n v="2010"/>
    <x v="2"/>
    <x v="0"/>
    <n v="5.5"/>
    <n v="18.75"/>
    <n v="7.5"/>
    <n v="18.75"/>
    <n v="37.5"/>
    <s v="NA"/>
    <n v="4"/>
    <n v="2"/>
  </r>
  <r>
    <n v="2588"/>
    <s v="nSPC"/>
    <x v="1"/>
    <x v="2"/>
    <s v="Pacific Remote Island Areas"/>
    <x v="16"/>
    <s v="KIN-00146"/>
    <d v="2010-04-15T00:00:00"/>
    <s v="Forereef"/>
    <s v="Mid"/>
    <n v="6.3821399999999997"/>
    <n v="-162.34191999999999"/>
    <s v="Kingman"/>
    <s v="Kingman"/>
    <n v="2010"/>
    <x v="0"/>
    <x v="0"/>
    <n v="14"/>
    <n v="43.75"/>
    <n v="0"/>
    <n v="6.25"/>
    <n v="21.25"/>
    <s v="NA"/>
    <n v="4"/>
    <n v="2"/>
  </r>
  <r>
    <n v="2589"/>
    <s v="nSPC"/>
    <x v="1"/>
    <x v="2"/>
    <s v="Pacific Remote Island Areas"/>
    <x v="16"/>
    <s v="KIN-00118"/>
    <d v="2010-04-15T00:00:00"/>
    <s v="Forereef"/>
    <s v="Deep"/>
    <n v="6.38279"/>
    <n v="-162.33808999999999"/>
    <s v="Kingman"/>
    <s v="Kingman"/>
    <n v="2010"/>
    <x v="1"/>
    <x v="0"/>
    <n v="23"/>
    <n v="35"/>
    <n v="5"/>
    <n v="10"/>
    <n v="11.5"/>
    <s v="NA"/>
    <n v="2"/>
    <n v="1"/>
  </r>
  <r>
    <n v="2590"/>
    <s v="nSPC"/>
    <x v="1"/>
    <x v="2"/>
    <s v="Pacific Remote Island Areas"/>
    <x v="16"/>
    <s v="KIN-00145"/>
    <d v="2010-04-15T00:00:00"/>
    <s v="Forereef"/>
    <s v="Mid"/>
    <n v="6.3879599999999996"/>
    <n v="-162.33409"/>
    <s v="Kingman"/>
    <s v="Kingman"/>
    <n v="2010"/>
    <x v="0"/>
    <x v="0"/>
    <n v="15"/>
    <n v="42.5"/>
    <n v="0"/>
    <n v="7.5"/>
    <n v="20"/>
    <s v="NA"/>
    <n v="4"/>
    <n v="2"/>
  </r>
  <r>
    <n v="2591"/>
    <s v="nSPC"/>
    <x v="1"/>
    <x v="2"/>
    <s v="Pacific Remote Island Areas"/>
    <x v="16"/>
    <s v="KIN-00106"/>
    <d v="2010-04-15T00:00:00"/>
    <s v="Forereef"/>
    <s v="Shallow"/>
    <n v="6.3839699999999997"/>
    <n v="-162.33788999999999"/>
    <s v="Kingman"/>
    <s v="Kingman"/>
    <n v="2010"/>
    <x v="2"/>
    <x v="0"/>
    <n v="5"/>
    <n v="12.5"/>
    <n v="0"/>
    <n v="9.75"/>
    <n v="43.75"/>
    <s v="NA"/>
    <n v="4"/>
    <n v="2"/>
  </r>
  <r>
    <n v="2597"/>
    <s v="nSPC"/>
    <x v="1"/>
    <x v="2"/>
    <s v="Pacific Remote Island Areas"/>
    <x v="16"/>
    <s v="KIN-00128"/>
    <d v="2010-04-16T00:00:00"/>
    <s v="Forereef"/>
    <s v="Deep"/>
    <n v="6.4333299999999998"/>
    <n v="-162.42722000000001"/>
    <s v="Kingman"/>
    <s v="Kingman"/>
    <n v="2010"/>
    <x v="1"/>
    <x v="0"/>
    <n v="24"/>
    <n v="50"/>
    <n v="0"/>
    <n v="0"/>
    <n v="0"/>
    <s v="NA"/>
    <n v="2"/>
    <n v="1"/>
  </r>
  <r>
    <n v="2598"/>
    <s v="nSPC"/>
    <x v="1"/>
    <x v="2"/>
    <s v="Pacific Remote Island Areas"/>
    <x v="16"/>
    <s v="KIN-00159"/>
    <d v="2010-04-16T00:00:00"/>
    <s v="Forereef"/>
    <s v="Mid"/>
    <n v="6.4330299999999996"/>
    <n v="-162.42203000000001"/>
    <s v="Kingman"/>
    <s v="Kingman"/>
    <n v="2010"/>
    <x v="0"/>
    <x v="0"/>
    <n v="9"/>
    <n v="22.5"/>
    <n v="2.5"/>
    <n v="0"/>
    <n v="37.5"/>
    <s v="NA"/>
    <n v="4"/>
    <n v="2"/>
  </r>
  <r>
    <n v="2602"/>
    <s v="nSPC"/>
    <x v="1"/>
    <x v="2"/>
    <s v="Pacific Remote Island Areas"/>
    <x v="16"/>
    <s v="KIN-00121"/>
    <d v="2010-04-16T00:00:00"/>
    <s v="Forereef"/>
    <s v="Deep"/>
    <n v="6.4384100000000002"/>
    <n v="-162.38614000000001"/>
    <s v="Kingman"/>
    <s v="Kingman"/>
    <n v="2010"/>
    <x v="1"/>
    <x v="0"/>
    <n v="24"/>
    <n v="30"/>
    <n v="5"/>
    <n v="10"/>
    <n v="15"/>
    <s v="NA"/>
    <n v="2"/>
    <n v="1"/>
  </r>
  <r>
    <n v="2623"/>
    <s v="nSPC"/>
    <x v="1"/>
    <x v="2"/>
    <s v="Pacific Remote Island Areas"/>
    <x v="16"/>
    <s v="KIN-00126"/>
    <d v="2010-04-19T00:00:00"/>
    <s v="Forereef"/>
    <s v="Deep"/>
    <n v="6.4155699999999998"/>
    <n v="-162.44586000000001"/>
    <s v="Kingman"/>
    <s v="Kingman"/>
    <n v="2010"/>
    <x v="1"/>
    <x v="0"/>
    <n v="22"/>
    <n v="50"/>
    <n v="0.5"/>
    <n v="5.75"/>
    <n v="11.25"/>
    <s v="NA"/>
    <n v="4"/>
    <n v="2"/>
  </r>
  <r>
    <n v="2624"/>
    <s v="nSPC"/>
    <x v="1"/>
    <x v="2"/>
    <s v="Pacific Remote Island Areas"/>
    <x v="16"/>
    <s v="KIN-00123"/>
    <d v="2010-04-19T00:00:00"/>
    <s v="Forereef"/>
    <s v="Deep"/>
    <n v="6.4079699999999997"/>
    <n v="-162.4597"/>
    <s v="Kingman"/>
    <s v="Kingman"/>
    <n v="2010"/>
    <x v="1"/>
    <x v="0"/>
    <n v="19.75"/>
    <n v="48.75"/>
    <n v="7"/>
    <n v="3.75"/>
    <n v="10.5"/>
    <s v="NA"/>
    <n v="4"/>
    <n v="2"/>
  </r>
  <r>
    <n v="2625"/>
    <s v="nSPC"/>
    <x v="1"/>
    <x v="2"/>
    <s v="Pacific Remote Island Areas"/>
    <x v="16"/>
    <s v="KIN-00127"/>
    <d v="2010-04-19T00:00:00"/>
    <s v="Forereef"/>
    <s v="Deep"/>
    <n v="6.3800299999999996"/>
    <n v="-162.45699999999999"/>
    <s v="Kingman"/>
    <s v="Kingman"/>
    <n v="2010"/>
    <x v="1"/>
    <x v="0"/>
    <n v="23"/>
    <n v="35"/>
    <n v="8"/>
    <n v="7.5"/>
    <n v="15"/>
    <s v="NA"/>
    <n v="2"/>
    <n v="1"/>
  </r>
  <r>
    <n v="2626"/>
    <s v="nSPC"/>
    <x v="1"/>
    <x v="2"/>
    <s v="Pacific Remote Island Areas"/>
    <x v="16"/>
    <s v="KIN-00124"/>
    <d v="2010-04-19T00:00:00"/>
    <s v="Forereef"/>
    <s v="Deep"/>
    <n v="6.3914299999999997"/>
    <n v="-162.47919999999999"/>
    <s v="Kingman"/>
    <s v="Kingman"/>
    <n v="2010"/>
    <x v="1"/>
    <x v="0"/>
    <n v="20"/>
    <n v="40"/>
    <n v="2.5"/>
    <n v="5"/>
    <n v="7.5"/>
    <s v="NA"/>
    <n v="2"/>
    <n v="1"/>
  </r>
  <r>
    <n v="2857"/>
    <s v="nSPC"/>
    <x v="1"/>
    <x v="1"/>
    <s v="Northwestern Hawaiian Islands"/>
    <x v="2"/>
    <s v="FFS-00150"/>
    <d v="2010-09-07T00:00:00"/>
    <s v="Forereef"/>
    <s v="Mid"/>
    <n v="23.87322949"/>
    <n v="-166.29850421"/>
    <s v="French Frigate"/>
    <s v="French Frigate"/>
    <n v="2010"/>
    <x v="0"/>
    <x v="0"/>
    <n v="7"/>
    <n v="27.5"/>
    <n v="2.5"/>
    <n v="2"/>
    <n v="0"/>
    <s v="NA"/>
    <n v="4"/>
    <n v="2"/>
  </r>
  <r>
    <n v="2858"/>
    <s v="nSPC"/>
    <x v="1"/>
    <x v="1"/>
    <s v="Northwestern Hawaiian Islands"/>
    <x v="2"/>
    <s v="FFS-00147"/>
    <d v="2010-09-07T00:00:00"/>
    <s v="Forereef"/>
    <s v="Mid"/>
    <n v="23.882109029999999"/>
    <n v="-166.23374311000001"/>
    <s v="French Frigate"/>
    <s v="French Frigate"/>
    <n v="2010"/>
    <x v="0"/>
    <x v="0"/>
    <n v="10"/>
    <n v="10"/>
    <n v="3.75"/>
    <n v="20"/>
    <n v="0.25"/>
    <s v="NA"/>
    <n v="4"/>
    <n v="2"/>
  </r>
  <r>
    <n v="2859"/>
    <s v="nSPC"/>
    <x v="1"/>
    <x v="1"/>
    <s v="Northwestern Hawaiian Islands"/>
    <x v="2"/>
    <s v="FFS-00160"/>
    <d v="2010-09-07T00:00:00"/>
    <s v="Protected Slope"/>
    <s v="Deep"/>
    <n v="23.844645610000001"/>
    <n v="-166.34119433000001"/>
    <s v="French Frigate"/>
    <s v="French Frigate"/>
    <n v="2010"/>
    <x v="4"/>
    <x v="0"/>
    <n v="24"/>
    <n v="52.5"/>
    <n v="4"/>
    <n v="1"/>
    <n v="12.5"/>
    <s v="NA"/>
    <n v="3"/>
    <n v="2"/>
  </r>
  <r>
    <n v="2879"/>
    <s v="nSPC"/>
    <x v="1"/>
    <x v="1"/>
    <s v="Northwestern Hawaiian Islands"/>
    <x v="2"/>
    <s v="FFS-00267"/>
    <d v="2010-09-08T00:00:00"/>
    <s v="Protected Slope"/>
    <s v="Deep"/>
    <n v="23.786736550000001"/>
    <n v="-166.28637057"/>
    <s v="French Frigate"/>
    <s v="French Frigate"/>
    <n v="2010"/>
    <x v="4"/>
    <x v="0"/>
    <n v="26"/>
    <n v="1"/>
    <n v="32.5"/>
    <n v="59.5"/>
    <n v="0"/>
    <s v="NA"/>
    <n v="2"/>
    <n v="1"/>
  </r>
  <r>
    <n v="2881"/>
    <s v="nSPC"/>
    <x v="1"/>
    <x v="1"/>
    <s v="Northwestern Hawaiian Islands"/>
    <x v="2"/>
    <s v="FFS-00171"/>
    <d v="2010-09-08T00:00:00"/>
    <s v="Protected Slope"/>
    <s v="Mid"/>
    <n v="23.8026257"/>
    <n v="-166.25468370999999"/>
    <s v="French Frigate"/>
    <s v="French Frigate"/>
    <n v="2010"/>
    <x v="3"/>
    <x v="0"/>
    <n v="12"/>
    <n v="30"/>
    <n v="3.25"/>
    <n v="15"/>
    <n v="16.5"/>
    <s v="NA"/>
    <n v="4"/>
    <n v="2"/>
  </r>
  <r>
    <n v="2882"/>
    <s v="nSPC"/>
    <x v="1"/>
    <x v="1"/>
    <s v="Northwestern Hawaiian Islands"/>
    <x v="2"/>
    <s v="FFS-00151"/>
    <d v="2010-09-08T00:00:00"/>
    <s v="Forereef"/>
    <s v="Mid"/>
    <n v="23.85988575"/>
    <n v="-166.32059412999999"/>
    <s v="French Frigate"/>
    <s v="French Frigate"/>
    <n v="2010"/>
    <x v="0"/>
    <x v="0"/>
    <n v="8.5"/>
    <n v="35"/>
    <n v="7.75"/>
    <n v="3"/>
    <n v="5.75"/>
    <s v="NA"/>
    <n v="4"/>
    <n v="2"/>
  </r>
  <r>
    <n v="2884"/>
    <s v="nSPC"/>
    <x v="1"/>
    <x v="1"/>
    <s v="Northwestern Hawaiian Islands"/>
    <x v="2"/>
    <s v="FFS-00161"/>
    <d v="2010-09-08T00:00:00"/>
    <s v="Protected Slope"/>
    <s v="Mid"/>
    <n v="23.836578450000001"/>
    <n v="-166.32426985000001"/>
    <s v="French Frigate"/>
    <s v="French Frigate"/>
    <n v="2010"/>
    <x v="3"/>
    <x v="0"/>
    <n v="17"/>
    <n v="65"/>
    <n v="1"/>
    <n v="3"/>
    <n v="17.5"/>
    <s v="NA"/>
    <n v="2"/>
    <n v="1"/>
  </r>
  <r>
    <n v="2896"/>
    <s v="nSPC"/>
    <x v="1"/>
    <x v="1"/>
    <s v="Northwestern Hawaiian Islands"/>
    <x v="2"/>
    <s v="FFS-00268"/>
    <d v="2010-09-09T00:00:00"/>
    <s v="Protected Slope"/>
    <s v="Mid"/>
    <n v="23.662366209999998"/>
    <n v="-166.23907048000001"/>
    <s v="French Frigate"/>
    <s v="French Frigate"/>
    <n v="2010"/>
    <x v="3"/>
    <x v="0"/>
    <n v="15"/>
    <n v="53.75"/>
    <n v="8.75"/>
    <n v="0"/>
    <n v="2.5"/>
    <s v="NA"/>
    <n v="4"/>
    <n v="2"/>
  </r>
  <r>
    <n v="2901"/>
    <s v="nSPC"/>
    <x v="1"/>
    <x v="1"/>
    <s v="Northwestern Hawaiian Islands"/>
    <x v="2"/>
    <s v="FFS-00185"/>
    <d v="2010-09-09T00:00:00"/>
    <s v="Protected Slope"/>
    <s v="Mid"/>
    <n v="23.671570540000001"/>
    <n v="-166.25686676999999"/>
    <s v="French Frigate"/>
    <s v="French Frigate"/>
    <n v="2010"/>
    <x v="3"/>
    <x v="0"/>
    <n v="14.5"/>
    <n v="25"/>
    <n v="35"/>
    <n v="0"/>
    <n v="10"/>
    <s v="NA"/>
    <n v="2"/>
    <n v="2"/>
  </r>
  <r>
    <n v="2902"/>
    <s v="nSPC"/>
    <x v="1"/>
    <x v="1"/>
    <s v="Northwestern Hawaiian Islands"/>
    <x v="2"/>
    <s v="FFS-00177"/>
    <d v="2010-09-09T00:00:00"/>
    <s v="Protected Slope"/>
    <s v="Deep"/>
    <n v="23.705832489999999"/>
    <n v="-166.23172903"/>
    <s v="French Frigate"/>
    <s v="French Frigate"/>
    <n v="2010"/>
    <x v="4"/>
    <x v="0"/>
    <n v="27"/>
    <n v="70"/>
    <n v="3"/>
    <n v="1"/>
    <n v="10.5"/>
    <s v="NA"/>
    <n v="2"/>
    <n v="1"/>
  </r>
  <r>
    <n v="2904"/>
    <s v="nSPC"/>
    <x v="1"/>
    <x v="1"/>
    <s v="Northwestern Hawaiian Islands"/>
    <x v="2"/>
    <s v="FFS-00263"/>
    <d v="2010-09-09T00:00:00"/>
    <s v="Protected Slope"/>
    <s v="Mid"/>
    <n v="23.702419469999999"/>
    <n v="-166.20844334"/>
    <s v="French Frigate"/>
    <s v="French Frigate"/>
    <n v="2010"/>
    <x v="3"/>
    <x v="0"/>
    <n v="14"/>
    <n v="65"/>
    <n v="1.25"/>
    <n v="3"/>
    <n v="10.25"/>
    <s v="NA"/>
    <n v="4"/>
    <n v="2"/>
  </r>
  <r>
    <n v="2905"/>
    <s v="nSPC"/>
    <x v="1"/>
    <x v="1"/>
    <s v="Northwestern Hawaiian Islands"/>
    <x v="2"/>
    <s v="FFS-00178"/>
    <d v="2010-09-09T00:00:00"/>
    <s v="Protected Slope"/>
    <s v="Deep"/>
    <n v="23.686881339999999"/>
    <n v="-166.22167435"/>
    <s v="French Frigate"/>
    <s v="French Frigate"/>
    <n v="2010"/>
    <x v="4"/>
    <x v="0"/>
    <n v="22"/>
    <n v="55"/>
    <n v="10"/>
    <n v="1"/>
    <n v="15.5"/>
    <s v="NA"/>
    <n v="2"/>
    <n v="1"/>
  </r>
  <r>
    <n v="2908"/>
    <s v="nSPC"/>
    <x v="1"/>
    <x v="1"/>
    <s v="Northwestern Hawaiian Islands"/>
    <x v="2"/>
    <s v="FFS-00183"/>
    <d v="2010-09-10T00:00:00"/>
    <s v="Forereef"/>
    <s v="Shallow"/>
    <n v="23.691843429999999"/>
    <n v="-166.06818125000001"/>
    <s v="French Frigate"/>
    <s v="French Frigate"/>
    <n v="2010"/>
    <x v="2"/>
    <x v="0"/>
    <n v="4"/>
    <n v="7.5"/>
    <n v="20"/>
    <n v="1.25"/>
    <n v="0"/>
    <s v="NA"/>
    <n v="4"/>
    <n v="2"/>
  </r>
  <r>
    <n v="2909"/>
    <s v="nSPC"/>
    <x v="1"/>
    <x v="1"/>
    <s v="Northwestern Hawaiian Islands"/>
    <x v="2"/>
    <s v="FFS-00189"/>
    <d v="2010-09-10T00:00:00"/>
    <s v="Forereef"/>
    <s v="Deep"/>
    <n v="23.65031965"/>
    <n v="-166.08112130999999"/>
    <s v="French Frigate"/>
    <s v="French Frigate"/>
    <n v="2010"/>
    <x v="1"/>
    <x v="0"/>
    <n v="23"/>
    <n v="3"/>
    <n v="12.5"/>
    <n v="70"/>
    <n v="0"/>
    <s v="NA"/>
    <n v="2"/>
    <n v="1"/>
  </r>
  <r>
    <n v="2910"/>
    <s v="nSPC"/>
    <x v="1"/>
    <x v="1"/>
    <s v="Northwestern Hawaiian Islands"/>
    <x v="2"/>
    <s v="FFS-00154"/>
    <d v="2010-09-10T00:00:00"/>
    <s v="Forereef"/>
    <s v="Mid"/>
    <n v="23.63931715"/>
    <n v="-166.09474349999999"/>
    <s v="French Frigate"/>
    <s v="French Frigate"/>
    <n v="2010"/>
    <x v="0"/>
    <x v="0"/>
    <n v="10"/>
    <n v="12.5"/>
    <n v="11.5"/>
    <n v="2.5"/>
    <n v="0"/>
    <s v="NA"/>
    <n v="4"/>
    <n v="2"/>
  </r>
  <r>
    <n v="2911"/>
    <s v="nSPC"/>
    <x v="1"/>
    <x v="1"/>
    <s v="Northwestern Hawaiian Islands"/>
    <x v="2"/>
    <s v="FFS-00184"/>
    <d v="2010-09-10T00:00:00"/>
    <s v="Forereef"/>
    <s v="Shallow"/>
    <n v="23.637230639999999"/>
    <n v="-166.10273806999999"/>
    <s v="French Frigate"/>
    <s v="French Frigate"/>
    <n v="2010"/>
    <x v="2"/>
    <x v="0"/>
    <n v="5.5"/>
    <n v="0.25"/>
    <n v="10.5"/>
    <n v="30.5"/>
    <n v="0"/>
    <s v="NA"/>
    <n v="4"/>
    <n v="2"/>
  </r>
  <r>
    <n v="2914"/>
    <s v="nSPC"/>
    <x v="1"/>
    <x v="1"/>
    <s v="Northwestern Hawaiian Islands"/>
    <x v="2"/>
    <s v="FFS-00275"/>
    <d v="2010-09-10T00:00:00"/>
    <s v="Forereef"/>
    <s v="Deep"/>
    <n v="23.715007660000001"/>
    <n v="-166.05050205000001"/>
    <s v="French Frigate"/>
    <s v="French Frigate"/>
    <n v="2010"/>
    <x v="1"/>
    <x v="0"/>
    <n v="23"/>
    <n v="0.5"/>
    <n v="7.5"/>
    <n v="50"/>
    <n v="0.5"/>
    <s v="NA"/>
    <n v="2"/>
    <n v="1"/>
  </r>
  <r>
    <n v="2915"/>
    <s v="nSPC"/>
    <x v="1"/>
    <x v="1"/>
    <s v="Northwestern Hawaiian Islands"/>
    <x v="2"/>
    <s v="FFS-00187"/>
    <d v="2010-09-10T00:00:00"/>
    <s v="Forereef"/>
    <s v="Mid"/>
    <n v="23.631300110000002"/>
    <n v="-166.10445426999999"/>
    <s v="French Frigate"/>
    <s v="French Frigate"/>
    <n v="2010"/>
    <x v="0"/>
    <x v="0"/>
    <n v="12"/>
    <n v="5"/>
    <n v="3"/>
    <n v="3"/>
    <n v="0.5"/>
    <s v="NA"/>
    <n v="2"/>
    <n v="1"/>
  </r>
  <r>
    <n v="2930"/>
    <s v="nSPC"/>
    <x v="1"/>
    <x v="1"/>
    <s v="Northwestern Hawaiian Islands"/>
    <x v="3"/>
    <s v="PHR-00305"/>
    <d v="2010-09-13T00:00:00"/>
    <s v="Forereef"/>
    <s v="Deep"/>
    <n v="27.796439710000001"/>
    <n v="-175.75684709000001"/>
    <s v="Pearl &amp; Hermes"/>
    <s v="Pearl &amp; Hermes"/>
    <n v="2010"/>
    <x v="1"/>
    <x v="0"/>
    <n v="22.5"/>
    <n v="0.5"/>
    <n v="11.25"/>
    <n v="78.5"/>
    <n v="0.25"/>
    <s v="NA"/>
    <n v="4"/>
    <n v="2"/>
  </r>
  <r>
    <n v="2931"/>
    <s v="nSPC"/>
    <x v="1"/>
    <x v="1"/>
    <s v="Northwestern Hawaiian Islands"/>
    <x v="3"/>
    <s v="PHR-00298"/>
    <d v="2010-09-13T00:00:00"/>
    <s v="Forereef"/>
    <s v="Mid"/>
    <n v="27.795186279999999"/>
    <n v="-175.77447608"/>
    <s v="Pearl &amp; Hermes"/>
    <s v="Pearl &amp; Hermes"/>
    <n v="2010"/>
    <x v="0"/>
    <x v="0"/>
    <n v="8"/>
    <n v="1"/>
    <n v="4.25"/>
    <n v="30"/>
    <n v="0.25"/>
    <s v="NA"/>
    <n v="4"/>
    <n v="2"/>
  </r>
  <r>
    <n v="2932"/>
    <s v="nSPC"/>
    <x v="1"/>
    <x v="1"/>
    <s v="Northwestern Hawaiian Islands"/>
    <x v="3"/>
    <s v="PHR-00297"/>
    <d v="2010-09-13T00:00:00"/>
    <s v="Forereef"/>
    <s v="Mid"/>
    <n v="27.804419859999999"/>
    <n v="-175.76036305"/>
    <s v="Pearl &amp; Hermes"/>
    <s v="Pearl &amp; Hermes"/>
    <n v="2010"/>
    <x v="0"/>
    <x v="0"/>
    <n v="16.5"/>
    <n v="0.75"/>
    <n v="3"/>
    <n v="87.5"/>
    <n v="0"/>
    <s v="NA"/>
    <n v="4"/>
    <n v="2"/>
  </r>
  <r>
    <n v="2933"/>
    <s v="nSPC"/>
    <x v="1"/>
    <x v="1"/>
    <s v="Northwestern Hawaiian Islands"/>
    <x v="3"/>
    <s v="PHR-00368"/>
    <d v="2010-09-13T00:00:00"/>
    <s v="Forereef"/>
    <s v="Shallow"/>
    <n v="27.811723270000002"/>
    <n v="-175.76085373000001"/>
    <s v="Pearl &amp; Hermes"/>
    <s v="Pearl &amp; Hermes"/>
    <n v="2010"/>
    <x v="2"/>
    <x v="0"/>
    <n v="6.5"/>
    <n v="3"/>
    <n v="1"/>
    <n v="30"/>
    <n v="3"/>
    <s v="NA"/>
    <n v="4"/>
    <n v="2"/>
  </r>
  <r>
    <n v="2941"/>
    <s v="nSPC"/>
    <x v="1"/>
    <x v="1"/>
    <s v="Northwestern Hawaiian Islands"/>
    <x v="3"/>
    <s v="PHR-00295"/>
    <d v="2010-09-13T00:00:00"/>
    <s v="Forereef"/>
    <s v="Mid"/>
    <n v="27.85814401"/>
    <n v="-175.73883665"/>
    <s v="Pearl &amp; Hermes"/>
    <s v="Pearl &amp; Hermes"/>
    <n v="2010"/>
    <x v="0"/>
    <x v="0"/>
    <n v="11"/>
    <n v="10"/>
    <n v="11.5"/>
    <n v="47.5"/>
    <n v="0.5"/>
    <s v="NA"/>
    <n v="4"/>
    <n v="2"/>
  </r>
  <r>
    <n v="2942"/>
    <s v="nSPC"/>
    <x v="1"/>
    <x v="1"/>
    <s v="Northwestern Hawaiian Islands"/>
    <x v="3"/>
    <s v="PHR-00296"/>
    <d v="2010-09-13T00:00:00"/>
    <s v="Forereef"/>
    <s v="Mid"/>
    <n v="27.852973039999998"/>
    <n v="-175.74115130999999"/>
    <s v="Pearl &amp; Hermes"/>
    <s v="Pearl &amp; Hermes"/>
    <n v="2010"/>
    <x v="0"/>
    <x v="0"/>
    <n v="10.5"/>
    <n v="13.75"/>
    <n v="11.25"/>
    <n v="16.25"/>
    <n v="0.5"/>
    <s v="NA"/>
    <n v="4"/>
    <n v="2"/>
  </r>
  <r>
    <n v="2943"/>
    <s v="nSPC"/>
    <x v="1"/>
    <x v="1"/>
    <s v="Northwestern Hawaiian Islands"/>
    <x v="3"/>
    <s v="PHR-00304"/>
    <d v="2010-09-13T00:00:00"/>
    <s v="Forereef"/>
    <s v="Deep"/>
    <n v="27.824187160000001"/>
    <n v="-175.74571685000001"/>
    <s v="Pearl &amp; Hermes"/>
    <s v="Pearl &amp; Hermes"/>
    <n v="2010"/>
    <x v="1"/>
    <x v="0"/>
    <n v="23"/>
    <n v="1"/>
    <n v="17.5"/>
    <n v="64.5"/>
    <n v="0"/>
    <s v="NA"/>
    <n v="2"/>
    <n v="1"/>
  </r>
  <r>
    <n v="2944"/>
    <s v="nSPC"/>
    <x v="1"/>
    <x v="1"/>
    <s v="Northwestern Hawaiian Islands"/>
    <x v="3"/>
    <s v="PHR-00361"/>
    <d v="2010-09-14T00:00:00"/>
    <s v="Forereef"/>
    <s v="Deep"/>
    <n v="27.778973749999999"/>
    <n v="-175.79246456999999"/>
    <s v="Pearl &amp; Hermes"/>
    <s v="Pearl &amp; Hermes"/>
    <n v="2010"/>
    <x v="1"/>
    <x v="0"/>
    <n v="24.5"/>
    <n v="0.25"/>
    <n v="7.5"/>
    <n v="80"/>
    <n v="0.25"/>
    <s v="NA"/>
    <n v="4"/>
    <n v="2"/>
  </r>
  <r>
    <n v="2945"/>
    <s v="nSPC"/>
    <x v="1"/>
    <x v="1"/>
    <s v="Northwestern Hawaiian Islands"/>
    <x v="3"/>
    <s v="PHR-00287"/>
    <d v="2010-09-14T00:00:00"/>
    <s v="Forereef"/>
    <s v="Shallow"/>
    <n v="27.881815339999999"/>
    <n v="-175.7313967"/>
    <s v="Pearl &amp; Hermes"/>
    <s v="Pearl &amp; Hermes"/>
    <n v="2010"/>
    <x v="2"/>
    <x v="0"/>
    <n v="5.5"/>
    <n v="5"/>
    <n v="6.25"/>
    <n v="13.75"/>
    <n v="8"/>
    <s v="NA"/>
    <n v="4"/>
    <n v="2"/>
  </r>
  <r>
    <n v="2946"/>
    <s v="nSPC"/>
    <x v="1"/>
    <x v="1"/>
    <s v="Northwestern Hawaiian Islands"/>
    <x v="3"/>
    <s v="PHR-00293"/>
    <d v="2010-09-14T00:00:00"/>
    <s v="Forereef"/>
    <s v="Mid"/>
    <n v="27.896101789999999"/>
    <n v="-175.72333616"/>
    <s v="Pearl &amp; Hermes"/>
    <s v="Pearl &amp; Hermes"/>
    <n v="2010"/>
    <x v="0"/>
    <x v="0"/>
    <n v="17"/>
    <n v="8.75"/>
    <n v="18.75"/>
    <n v="25"/>
    <n v="1.75"/>
    <s v="NA"/>
    <n v="4"/>
    <n v="2"/>
  </r>
  <r>
    <n v="2947"/>
    <s v="nSPC"/>
    <x v="1"/>
    <x v="1"/>
    <s v="Northwestern Hawaiian Islands"/>
    <x v="3"/>
    <s v="PHR-00285"/>
    <d v="2010-09-14T00:00:00"/>
    <s v="Forereef"/>
    <s v="Shallow"/>
    <n v="27.820683519999999"/>
    <n v="-175.75477323999999"/>
    <s v="Pearl &amp; Hermes"/>
    <s v="Pearl &amp; Hermes"/>
    <n v="2010"/>
    <x v="2"/>
    <x v="0"/>
    <n v="5"/>
    <n v="4"/>
    <n v="8"/>
    <n v="16.25"/>
    <n v="14"/>
    <s v="NA"/>
    <n v="4"/>
    <n v="2"/>
  </r>
  <r>
    <n v="2948"/>
    <s v="nSPC"/>
    <x v="1"/>
    <x v="1"/>
    <s v="Northwestern Hawaiian Islands"/>
    <x v="3"/>
    <s v="PHR-00377"/>
    <d v="2010-09-14T00:00:00"/>
    <s v="Forereef"/>
    <s v="Mid"/>
    <n v="27.78196097"/>
    <n v="-175.80765811000001"/>
    <s v="Pearl &amp; Hermes"/>
    <s v="Pearl &amp; Hermes"/>
    <n v="2010"/>
    <x v="0"/>
    <x v="0"/>
    <n v="9"/>
    <n v="4"/>
    <n v="1"/>
    <n v="40"/>
    <n v="0"/>
    <s v="NA"/>
    <n v="4"/>
    <n v="2"/>
  </r>
  <r>
    <n v="2949"/>
    <s v="nSPC"/>
    <x v="1"/>
    <x v="1"/>
    <s v="Northwestern Hawaiian Islands"/>
    <x v="3"/>
    <s v="PHR-00286"/>
    <d v="2010-09-14T00:00:00"/>
    <s v="Forereef"/>
    <s v="Shallow"/>
    <n v="27.789182490000002"/>
    <n v="-175.83517270999999"/>
    <s v="Pearl &amp; Hermes"/>
    <s v="Pearl &amp; Hermes"/>
    <n v="2010"/>
    <x v="2"/>
    <x v="0"/>
    <n v="4"/>
    <n v="3.5"/>
    <n v="6.75"/>
    <n v="22.5"/>
    <n v="10.625"/>
    <s v="NA"/>
    <n v="8"/>
    <n v="4"/>
  </r>
  <r>
    <n v="2954"/>
    <s v="nSPC"/>
    <x v="1"/>
    <x v="1"/>
    <s v="Northwestern Hawaiian Islands"/>
    <x v="3"/>
    <s v="PHR-00334"/>
    <d v="2010-09-15T00:00:00"/>
    <s v="Forereef"/>
    <s v="Deep"/>
    <n v="27.951010629999999"/>
    <n v="-175.72759375000001"/>
    <s v="Pearl &amp; Hermes"/>
    <s v="Pearl &amp; Hermes"/>
    <n v="2010"/>
    <x v="1"/>
    <x v="0"/>
    <n v="27"/>
    <n v="5.5"/>
    <n v="1"/>
    <n v="3"/>
    <n v="1"/>
    <s v="NA"/>
    <n v="2"/>
    <n v="1"/>
  </r>
  <r>
    <n v="2956"/>
    <s v="nSPC"/>
    <x v="1"/>
    <x v="1"/>
    <s v="Northwestern Hawaiian Islands"/>
    <x v="3"/>
    <s v="PHR-00288"/>
    <d v="2010-09-15T00:00:00"/>
    <s v="Forereef"/>
    <s v="Mid"/>
    <n v="27.96477883"/>
    <n v="-175.77490908999999"/>
    <s v="Pearl &amp; Hermes"/>
    <s v="Pearl &amp; Hermes"/>
    <n v="2010"/>
    <x v="0"/>
    <x v="0"/>
    <n v="15"/>
    <n v="8.75"/>
    <n v="3"/>
    <n v="12.5"/>
    <n v="8.75"/>
    <s v="NA"/>
    <n v="4"/>
    <n v="2"/>
  </r>
  <r>
    <n v="2957"/>
    <s v="nSPC"/>
    <x v="1"/>
    <x v="1"/>
    <s v="Northwestern Hawaiian Islands"/>
    <x v="3"/>
    <s v="PHR-00327"/>
    <d v="2010-09-15T00:00:00"/>
    <s v="Forereef"/>
    <s v="Mid"/>
    <n v="27.9558195"/>
    <n v="-175.74817970000001"/>
    <s v="Pearl &amp; Hermes"/>
    <s v="Pearl &amp; Hermes"/>
    <n v="2010"/>
    <x v="0"/>
    <x v="0"/>
    <n v="14"/>
    <n v="17.5"/>
    <n v="3.75"/>
    <n v="53.25"/>
    <n v="0.5"/>
    <s v="NA"/>
    <n v="4"/>
    <n v="2"/>
  </r>
  <r>
    <n v="2958"/>
    <s v="nSPC"/>
    <x v="1"/>
    <x v="1"/>
    <s v="Northwestern Hawaiian Islands"/>
    <x v="3"/>
    <s v="PHR-00307"/>
    <d v="2010-09-15T00:00:00"/>
    <s v="Forereef"/>
    <s v="Deep"/>
    <n v="27.9600656"/>
    <n v="-175.82339881999999"/>
    <s v="Pearl &amp; Hermes"/>
    <s v="Pearl &amp; Hermes"/>
    <n v="2010"/>
    <x v="1"/>
    <x v="0"/>
    <n v="24"/>
    <n v="12.5"/>
    <n v="7.5"/>
    <n v="22.5"/>
    <n v="7.5"/>
    <s v="NA"/>
    <n v="2"/>
    <n v="1"/>
  </r>
  <r>
    <n v="2959"/>
    <s v="nSPC"/>
    <x v="1"/>
    <x v="1"/>
    <s v="Northwestern Hawaiian Islands"/>
    <x v="3"/>
    <s v="PHR-00330"/>
    <d v="2010-09-15T00:00:00"/>
    <s v="Forereef"/>
    <s v="Mid"/>
    <n v="27.931101009999999"/>
    <n v="-175.87524550000001"/>
    <s v="Pearl &amp; Hermes"/>
    <s v="Pearl &amp; Hermes"/>
    <n v="2010"/>
    <x v="0"/>
    <x v="0"/>
    <n v="13"/>
    <n v="1"/>
    <n v="0.25"/>
    <n v="18.5"/>
    <n v="31.25"/>
    <s v="NA"/>
    <n v="4"/>
    <n v="2"/>
  </r>
  <r>
    <n v="2960"/>
    <s v="nSPC"/>
    <x v="1"/>
    <x v="1"/>
    <s v="Northwestern Hawaiian Islands"/>
    <x v="3"/>
    <s v="PHR-00329"/>
    <d v="2010-09-15T00:00:00"/>
    <s v="Forereef"/>
    <s v="Mid"/>
    <n v="27.936328979999999"/>
    <n v="-175.86807604000001"/>
    <s v="Pearl &amp; Hermes"/>
    <s v="Pearl &amp; Hermes"/>
    <n v="2010"/>
    <x v="0"/>
    <x v="0"/>
    <n v="13"/>
    <n v="0.75"/>
    <n v="5"/>
    <n v="18.5"/>
    <n v="41.25"/>
    <s v="NA"/>
    <n v="4"/>
    <n v="2"/>
  </r>
  <r>
    <n v="2961"/>
    <s v="nSPC"/>
    <x v="1"/>
    <x v="1"/>
    <s v="Northwestern Hawaiian Islands"/>
    <x v="3"/>
    <s v="PHR-00291"/>
    <d v="2010-09-15T00:00:00"/>
    <s v="Forereef"/>
    <s v="Mid"/>
    <n v="27.954906040000001"/>
    <n v="-175.83370219"/>
    <s v="Pearl &amp; Hermes"/>
    <s v="Pearl &amp; Hermes"/>
    <n v="2010"/>
    <x v="0"/>
    <x v="0"/>
    <n v="12.5"/>
    <n v="10"/>
    <n v="0"/>
    <n v="18.75"/>
    <n v="26.25"/>
    <s v="NA"/>
    <n v="4"/>
    <n v="2"/>
  </r>
  <r>
    <n v="2973"/>
    <s v="nSPC"/>
    <x v="1"/>
    <x v="1"/>
    <s v="Northwestern Hawaiian Islands"/>
    <x v="3"/>
    <s v="PHR-00362"/>
    <d v="2010-09-16T00:00:00"/>
    <s v="Forereef"/>
    <s v="Deep"/>
    <n v="27.909852390000001"/>
    <n v="-175.91299064"/>
    <s v="Pearl &amp; Hermes"/>
    <s v="Pearl &amp; Hermes"/>
    <n v="2010"/>
    <x v="1"/>
    <x v="0"/>
    <n v="26"/>
    <n v="7.5"/>
    <n v="17.5"/>
    <n v="30"/>
    <n v="7.5"/>
    <s v="NA"/>
    <n v="2"/>
    <n v="1"/>
  </r>
  <r>
    <n v="2978"/>
    <s v="nSPC"/>
    <x v="1"/>
    <x v="1"/>
    <s v="Northwestern Hawaiian Islands"/>
    <x v="3"/>
    <s v="PHR-00299"/>
    <d v="2010-09-16T00:00:00"/>
    <s v="Forereef"/>
    <s v="Mid"/>
    <n v="27.79172891"/>
    <n v="-175.99566897"/>
    <s v="Pearl &amp; Hermes"/>
    <s v="Pearl &amp; Hermes"/>
    <n v="2010"/>
    <x v="0"/>
    <x v="0"/>
    <n v="9.5"/>
    <n v="10"/>
    <n v="0.75"/>
    <n v="5"/>
    <n v="11.25"/>
    <s v="NA"/>
    <n v="4"/>
    <n v="2"/>
  </r>
  <r>
    <n v="2980"/>
    <s v="nSPC"/>
    <x v="1"/>
    <x v="1"/>
    <s v="Northwestern Hawaiian Islands"/>
    <x v="3"/>
    <s v="PHR-00331"/>
    <d v="2010-09-16T00:00:00"/>
    <s v="Forereef"/>
    <s v="Mid"/>
    <n v="27.8582456"/>
    <n v="-175.9563388"/>
    <s v="Pearl &amp; Hermes"/>
    <s v="Pearl &amp; Hermes"/>
    <n v="2010"/>
    <x v="0"/>
    <x v="0"/>
    <n v="8"/>
    <n v="15"/>
    <n v="0.5"/>
    <n v="25"/>
    <n v="5.5"/>
    <s v="NA"/>
    <n v="4"/>
    <n v="2"/>
  </r>
  <r>
    <n v="2988"/>
    <s v="nSPC"/>
    <x v="1"/>
    <x v="1"/>
    <s v="Northwestern Hawaiian Islands"/>
    <x v="3"/>
    <s v="PHR-00397"/>
    <d v="2010-09-17T00:00:00"/>
    <s v="Forereef"/>
    <s v="Mid"/>
    <n v="27.771242449999999"/>
    <n v="-175.89728077000001"/>
    <s v="Pearl &amp; Hermes"/>
    <s v="Pearl &amp; Hermes"/>
    <n v="2010"/>
    <x v="0"/>
    <x v="0"/>
    <n v="13"/>
    <n v="2"/>
    <n v="22.25"/>
    <n v="47.5"/>
    <n v="0.5"/>
    <s v="NA"/>
    <n v="4"/>
    <n v="2"/>
  </r>
  <r>
    <n v="3018"/>
    <s v="nSPC"/>
    <x v="1"/>
    <x v="1"/>
    <s v="Northwestern Hawaiian Islands"/>
    <x v="4"/>
    <s v="KUR-00192"/>
    <d v="2010-09-18T00:00:00"/>
    <s v="Forereef"/>
    <s v="Mid"/>
    <n v="28.38306614"/>
    <n v="-178.30026495000001"/>
    <s v="Kure"/>
    <s v="Kure"/>
    <n v="2010"/>
    <x v="0"/>
    <x v="0"/>
    <n v="11"/>
    <n v="15"/>
    <n v="15"/>
    <n v="32.5"/>
    <n v="0.25"/>
    <s v="NA"/>
    <n v="4"/>
    <n v="2"/>
  </r>
  <r>
    <n v="3022"/>
    <s v="nSPC"/>
    <x v="1"/>
    <x v="1"/>
    <s v="Northwestern Hawaiian Islands"/>
    <x v="4"/>
    <s v="KUR-00194"/>
    <d v="2010-09-18T00:00:00"/>
    <s v="Forereef"/>
    <s v="Deep"/>
    <n v="28.38047706"/>
    <n v="-178.32966859000001"/>
    <s v="Kure"/>
    <s v="Kure"/>
    <n v="2010"/>
    <x v="1"/>
    <x v="0"/>
    <n v="26"/>
    <n v="16.5"/>
    <n v="7.75"/>
    <n v="33.75"/>
    <n v="5"/>
    <s v="NA"/>
    <n v="4"/>
    <n v="2"/>
  </r>
  <r>
    <n v="3023"/>
    <s v="nSPC"/>
    <x v="1"/>
    <x v="1"/>
    <s v="Northwestern Hawaiian Islands"/>
    <x v="4"/>
    <s v="KUR-00168"/>
    <d v="2010-09-18T00:00:00"/>
    <s v="Forereef"/>
    <s v="Mid"/>
    <n v="28.38486146"/>
    <n v="-178.33572366999999"/>
    <s v="Kure"/>
    <s v="Kure"/>
    <n v="2010"/>
    <x v="0"/>
    <x v="0"/>
    <n v="11"/>
    <n v="27.5"/>
    <n v="4.25"/>
    <n v="13.75"/>
    <n v="0"/>
    <s v="NA"/>
    <n v="4"/>
    <n v="2"/>
  </r>
  <r>
    <n v="3024"/>
    <s v="nSPC"/>
    <x v="1"/>
    <x v="1"/>
    <s v="Northwestern Hawaiian Islands"/>
    <x v="4"/>
    <s v="KUR-00191"/>
    <d v="2010-09-18T00:00:00"/>
    <s v="Forereef"/>
    <s v="Mid"/>
    <n v="28.388835409999999"/>
    <n v="-178.35880743000001"/>
    <s v="Kure"/>
    <s v="Kure"/>
    <n v="2010"/>
    <x v="0"/>
    <x v="0"/>
    <n v="13.5"/>
    <n v="30"/>
    <n v="10.5"/>
    <n v="6.25"/>
    <n v="0.5"/>
    <s v="NA"/>
    <n v="4"/>
    <n v="2"/>
  </r>
  <r>
    <n v="3025"/>
    <s v="nSPC"/>
    <x v="1"/>
    <x v="1"/>
    <s v="Northwestern Hawaiian Islands"/>
    <x v="4"/>
    <s v="KUR-00171"/>
    <d v="2010-09-18T00:00:00"/>
    <s v="Forereef"/>
    <s v="Deep"/>
    <n v="28.384770100000001"/>
    <n v="-178.36134756999999"/>
    <s v="Kure"/>
    <s v="Kure"/>
    <n v="2010"/>
    <x v="1"/>
    <x v="0"/>
    <n v="28"/>
    <n v="0.5"/>
    <n v="10"/>
    <n v="82.5"/>
    <n v="0"/>
    <s v="NA"/>
    <n v="2"/>
    <n v="1"/>
  </r>
  <r>
    <n v="3039"/>
    <s v="nSPC"/>
    <x v="1"/>
    <x v="1"/>
    <s v="Northwestern Hawaiian Islands"/>
    <x v="4"/>
    <s v="KUR-00159"/>
    <d v="2010-09-19T00:00:00"/>
    <s v="Forereef"/>
    <s v="Shallow"/>
    <n v="28.396181980000001"/>
    <n v="-178.36341966000001"/>
    <s v="Kure"/>
    <s v="Kure"/>
    <n v="2010"/>
    <x v="2"/>
    <x v="0"/>
    <n v="5.5"/>
    <n v="2"/>
    <n v="5.5"/>
    <n v="2.5"/>
    <n v="0.25"/>
    <s v="NA"/>
    <n v="4"/>
    <n v="2"/>
  </r>
  <r>
    <n v="3044"/>
    <s v="nSPC"/>
    <x v="1"/>
    <x v="1"/>
    <s v="Northwestern Hawaiian Islands"/>
    <x v="4"/>
    <s v="KUR-00160"/>
    <d v="2010-09-19T00:00:00"/>
    <s v="Forereef"/>
    <s v="Shallow"/>
    <n v="28.394166550000001"/>
    <n v="-178.3618592"/>
    <s v="Kure"/>
    <s v="Kure"/>
    <n v="2010"/>
    <x v="2"/>
    <x v="0"/>
    <n v="5.5"/>
    <n v="5"/>
    <n v="7.75"/>
    <n v="0"/>
    <n v="37.5"/>
    <s v="NA"/>
    <n v="4"/>
    <n v="2"/>
  </r>
  <r>
    <n v="3046"/>
    <s v="nSPC"/>
    <x v="1"/>
    <x v="1"/>
    <s v="Northwestern Hawaiian Islands"/>
    <x v="4"/>
    <s v="KUR-00241"/>
    <d v="2010-09-19T00:00:00"/>
    <s v="Forereef"/>
    <s v="Shallow"/>
    <n v="28.384402470000001"/>
    <n v="-178.30743835000001"/>
    <s v="Kure"/>
    <s v="Kure"/>
    <n v="2010"/>
    <x v="2"/>
    <x v="0"/>
    <n v="4.5"/>
    <n v="13.75"/>
    <n v="6.25"/>
    <n v="7.5"/>
    <n v="13.75"/>
    <s v="NA"/>
    <n v="4"/>
    <n v="2"/>
  </r>
  <r>
    <n v="3049"/>
    <s v="nSPC"/>
    <x v="1"/>
    <x v="1"/>
    <s v="Northwestern Hawaiian Islands"/>
    <x v="4"/>
    <s v="KUR-00169"/>
    <d v="2010-09-20T00:00:00"/>
    <s v="Forereef"/>
    <s v="Deep"/>
    <n v="28.433259830000001"/>
    <n v="-178.37482138999999"/>
    <s v="Kure"/>
    <s v="Kure"/>
    <n v="2010"/>
    <x v="1"/>
    <x v="0"/>
    <n v="21.5"/>
    <n v="26.25"/>
    <n v="0.5"/>
    <n v="20"/>
    <n v="16.25"/>
    <s v="NA"/>
    <n v="4"/>
    <n v="2"/>
  </r>
  <r>
    <n v="3050"/>
    <s v="nSPC"/>
    <x v="1"/>
    <x v="1"/>
    <s v="Northwestern Hawaiian Islands"/>
    <x v="4"/>
    <s v="KUR-00165"/>
    <d v="2010-09-20T00:00:00"/>
    <s v="Forereef"/>
    <s v="Mid"/>
    <n v="28.45236302"/>
    <n v="-178.34922767"/>
    <s v="Kure"/>
    <s v="Kure"/>
    <n v="2010"/>
    <x v="0"/>
    <x v="0"/>
    <n v="13"/>
    <n v="20"/>
    <n v="0.25"/>
    <n v="20"/>
    <n v="2.75"/>
    <s v="NA"/>
    <n v="4"/>
    <n v="2"/>
  </r>
  <r>
    <n v="3051"/>
    <s v="nSPC"/>
    <x v="1"/>
    <x v="1"/>
    <s v="Northwestern Hawaiian Islands"/>
    <x v="4"/>
    <s v="KUR-00186"/>
    <d v="2010-09-20T00:00:00"/>
    <s v="Forereef"/>
    <s v="Mid"/>
    <n v="28.449219729999999"/>
    <n v="-178.35280825000001"/>
    <s v="Kure"/>
    <s v="Kure"/>
    <n v="2010"/>
    <x v="0"/>
    <x v="0"/>
    <n v="11"/>
    <n v="15"/>
    <n v="1.75"/>
    <n v="3"/>
    <n v="5"/>
    <s v="NA"/>
    <n v="4"/>
    <n v="2"/>
  </r>
  <r>
    <n v="3052"/>
    <s v="nSPC"/>
    <x v="1"/>
    <x v="1"/>
    <s v="Northwestern Hawaiian Islands"/>
    <x v="4"/>
    <s v="KUR-00187"/>
    <d v="2010-09-20T00:00:00"/>
    <s v="Forereef"/>
    <s v="Mid"/>
    <n v="28.439604930000002"/>
    <n v="-178.36476705000001"/>
    <s v="Kure"/>
    <s v="Kure"/>
    <n v="2010"/>
    <x v="0"/>
    <x v="0"/>
    <n v="9.5"/>
    <n v="15"/>
    <n v="0"/>
    <n v="1"/>
    <n v="6.25"/>
    <s v="NA"/>
    <n v="4"/>
    <n v="2"/>
  </r>
  <r>
    <n v="3053"/>
    <s v="nSPC"/>
    <x v="1"/>
    <x v="1"/>
    <s v="Northwestern Hawaiian Islands"/>
    <x v="4"/>
    <s v="KUR-00166"/>
    <d v="2010-09-20T00:00:00"/>
    <s v="Forereef"/>
    <s v="Mid"/>
    <n v="28.437191609999999"/>
    <n v="-178.28964834999999"/>
    <s v="Kure"/>
    <s v="Kure"/>
    <n v="2010"/>
    <x v="0"/>
    <x v="0"/>
    <n v="13"/>
    <n v="20"/>
    <n v="0"/>
    <n v="37.5"/>
    <n v="0"/>
    <s v="NA"/>
    <n v="4"/>
    <n v="2"/>
  </r>
  <r>
    <n v="3054"/>
    <s v="nSPC"/>
    <x v="1"/>
    <x v="1"/>
    <s v="Northwestern Hawaiian Islands"/>
    <x v="4"/>
    <s v="KUR-00188"/>
    <d v="2010-09-20T00:00:00"/>
    <s v="Forereef"/>
    <s v="Mid"/>
    <n v="28.424107630000002"/>
    <n v="-178.28605335"/>
    <s v="Kure"/>
    <s v="Kure"/>
    <n v="2010"/>
    <x v="0"/>
    <x v="0"/>
    <n v="10"/>
    <n v="17.5"/>
    <n v="2.5"/>
    <n v="15"/>
    <n v="10"/>
    <s v="NA"/>
    <n v="2"/>
    <n v="1"/>
  </r>
  <r>
    <n v="3055"/>
    <s v="nSPC"/>
    <x v="1"/>
    <x v="1"/>
    <s v="Northwestern Hawaiian Islands"/>
    <x v="4"/>
    <s v="KUR-00164"/>
    <d v="2010-09-20T00:00:00"/>
    <s v="Forereef"/>
    <s v="Mid"/>
    <n v="28.45271339"/>
    <n v="-178.30683350999999"/>
    <s v="Kure"/>
    <s v="Kure"/>
    <n v="2010"/>
    <x v="0"/>
    <x v="0"/>
    <n v="12"/>
    <n v="30"/>
    <n v="5.5"/>
    <n v="5.5"/>
    <n v="11.25"/>
    <s v="NA"/>
    <n v="4"/>
    <n v="2"/>
  </r>
  <r>
    <n v="3056"/>
    <s v="nSPC"/>
    <x v="1"/>
    <x v="1"/>
    <s v="Northwestern Hawaiian Islands"/>
    <x v="4"/>
    <s v="KUR-00170"/>
    <d v="2010-09-20T00:00:00"/>
    <s v="Forereef"/>
    <s v="Deep"/>
    <n v="28.411356990000002"/>
    <n v="-178.38278303000001"/>
    <s v="Kure"/>
    <s v="Kure"/>
    <n v="2010"/>
    <x v="1"/>
    <x v="0"/>
    <n v="24"/>
    <n v="20"/>
    <n v="3"/>
    <n v="25"/>
    <n v="0.5"/>
    <s v="NA"/>
    <n v="2"/>
    <n v="1"/>
  </r>
  <r>
    <n v="3075"/>
    <s v="nSPC"/>
    <x v="1"/>
    <x v="1"/>
    <s v="Northwestern Hawaiian Islands"/>
    <x v="5"/>
    <s v="LIS-00147"/>
    <d v="2010-09-22T00:00:00"/>
    <s v="Forereef"/>
    <s v="Mid"/>
    <n v="26.020484740000001"/>
    <n v="-173.87592648"/>
    <s v="Lisianski"/>
    <s v="Lisianski"/>
    <n v="2010"/>
    <x v="0"/>
    <x v="0"/>
    <n v="14.5"/>
    <n v="63.75"/>
    <n v="1.25"/>
    <n v="17.5"/>
    <n v="13.75"/>
    <s v="NA"/>
    <n v="4"/>
    <n v="2"/>
  </r>
  <r>
    <n v="3076"/>
    <s v="nSPC"/>
    <x v="1"/>
    <x v="1"/>
    <s v="Northwestern Hawaiian Islands"/>
    <x v="5"/>
    <s v="LIS-00149"/>
    <d v="2010-09-22T00:00:00"/>
    <s v="Forereef"/>
    <s v="Mid"/>
    <n v="26.00485149"/>
    <n v="-173.89770953999999"/>
    <s v="Lisianski"/>
    <s v="Lisianski"/>
    <n v="2010"/>
    <x v="0"/>
    <x v="0"/>
    <n v="9"/>
    <n v="2"/>
    <n v="36.25"/>
    <n v="52.25"/>
    <n v="1.5"/>
    <s v="NA"/>
    <n v="4"/>
    <n v="2"/>
  </r>
  <r>
    <n v="3077"/>
    <s v="nSPC"/>
    <x v="1"/>
    <x v="1"/>
    <s v="Northwestern Hawaiian Islands"/>
    <x v="5"/>
    <s v="LIS-00174"/>
    <d v="2010-09-22T00:00:00"/>
    <s v="Forereef"/>
    <s v="Mid"/>
    <n v="25.99569786"/>
    <n v="-173.86572713000001"/>
    <s v="Lisianski"/>
    <s v="Lisianski"/>
    <n v="2010"/>
    <x v="0"/>
    <x v="0"/>
    <n v="13.75"/>
    <n v="62.5"/>
    <n v="0"/>
    <n v="10"/>
    <n v="10"/>
    <s v="NA"/>
    <n v="4"/>
    <n v="2"/>
  </r>
  <r>
    <n v="3078"/>
    <s v="nSPC"/>
    <x v="1"/>
    <x v="1"/>
    <s v="Northwestern Hawaiian Islands"/>
    <x v="5"/>
    <s v="LIS-00138"/>
    <d v="2010-09-22T00:00:00"/>
    <s v="Forereef"/>
    <s v="Shallow"/>
    <n v="25.993110789999999"/>
    <n v="-173.91303375000001"/>
    <s v="Lisianski"/>
    <s v="Lisianski"/>
    <n v="2010"/>
    <x v="2"/>
    <x v="0"/>
    <n v="5"/>
    <n v="1"/>
    <n v="35"/>
    <n v="50"/>
    <n v="0"/>
    <s v="NA"/>
    <n v="2"/>
    <n v="1"/>
  </r>
  <r>
    <n v="3079"/>
    <s v="nSPC"/>
    <x v="1"/>
    <x v="1"/>
    <s v="Northwestern Hawaiian Islands"/>
    <x v="5"/>
    <s v="LIS-00160"/>
    <d v="2010-09-22T00:00:00"/>
    <s v="Forereef"/>
    <s v="Deep"/>
    <n v="25.958521189999999"/>
    <n v="-173.86747627"/>
    <s v="Lisianski"/>
    <s v="Lisianski"/>
    <n v="2010"/>
    <x v="1"/>
    <x v="0"/>
    <n v="23"/>
    <n v="71.25"/>
    <n v="5"/>
    <n v="11.25"/>
    <n v="8.75"/>
    <s v="NA"/>
    <n v="4"/>
    <n v="2"/>
  </r>
  <r>
    <n v="3080"/>
    <s v="nSPC"/>
    <x v="1"/>
    <x v="1"/>
    <s v="Northwestern Hawaiian Islands"/>
    <x v="5"/>
    <s v="LIS-00152"/>
    <d v="2010-09-22T00:00:00"/>
    <s v="Forereef"/>
    <s v="Mid"/>
    <n v="25.950098130000001"/>
    <n v="-173.88038388999999"/>
    <s v="Lisianski"/>
    <s v="Lisianski"/>
    <n v="2010"/>
    <x v="0"/>
    <x v="0"/>
    <n v="13"/>
    <n v="46.25"/>
    <n v="0.5"/>
    <n v="27.5"/>
    <n v="3"/>
    <s v="NA"/>
    <n v="4"/>
    <n v="2"/>
  </r>
  <r>
    <n v="3081"/>
    <s v="nSPC"/>
    <x v="1"/>
    <x v="1"/>
    <s v="Northwestern Hawaiian Islands"/>
    <x v="5"/>
    <s v="LIS-00150"/>
    <d v="2010-09-22T00:00:00"/>
    <s v="Forereef"/>
    <s v="Mid"/>
    <n v="25.965976640000001"/>
    <n v="-173.87995457"/>
    <s v="Lisianski"/>
    <s v="Lisianski"/>
    <n v="2010"/>
    <x v="0"/>
    <x v="0"/>
    <n v="12"/>
    <n v="28.75"/>
    <n v="10"/>
    <n v="26.25"/>
    <n v="11.5"/>
    <s v="NA"/>
    <n v="4"/>
    <n v="2"/>
  </r>
  <r>
    <n v="3082"/>
    <s v="nSPC"/>
    <x v="1"/>
    <x v="1"/>
    <s v="Northwestern Hawaiian Islands"/>
    <x v="5"/>
    <s v="LIS-00140"/>
    <d v="2010-09-22T00:00:00"/>
    <s v="Forereef"/>
    <s v="Shallow"/>
    <n v="25.963479499999998"/>
    <n v="-173.93027097000001"/>
    <s v="Lisianski"/>
    <s v="Lisianski"/>
    <n v="2010"/>
    <x v="2"/>
    <x v="0"/>
    <n v="3.25"/>
    <n v="4.25"/>
    <n v="10"/>
    <n v="23.75"/>
    <n v="0.75"/>
    <s v="NA"/>
    <n v="4"/>
    <n v="2"/>
  </r>
  <r>
    <n v="3083"/>
    <s v="nSPC"/>
    <x v="1"/>
    <x v="1"/>
    <s v="Northwestern Hawaiian Islands"/>
    <x v="5"/>
    <s v="LIS-00164"/>
    <d v="2010-09-22T00:00:00"/>
    <s v="Forereef"/>
    <s v="Shallow"/>
    <n v="25.966770319999998"/>
    <n v="-173.8967245"/>
    <s v="Lisianski"/>
    <s v="Lisianski"/>
    <n v="2010"/>
    <x v="2"/>
    <x v="0"/>
    <n v="2"/>
    <n v="1"/>
    <n v="16.25"/>
    <n v="16.25"/>
    <n v="0.5"/>
    <s v="NA"/>
    <n v="4"/>
    <n v="2"/>
  </r>
  <r>
    <n v="3088"/>
    <s v="nSPC"/>
    <x v="1"/>
    <x v="1"/>
    <s v="Northwestern Hawaiian Islands"/>
    <x v="5"/>
    <s v="LIS-00156"/>
    <d v="2010-09-23T00:00:00"/>
    <s v="Forereef"/>
    <s v="Deep"/>
    <n v="26.083788559999999"/>
    <n v="-173.91220093000001"/>
    <s v="Lisianski"/>
    <s v="Lisianski"/>
    <n v="2010"/>
    <x v="1"/>
    <x v="0"/>
    <n v="25"/>
    <n v="25"/>
    <n v="40"/>
    <n v="20"/>
    <n v="7.5"/>
    <s v="NA"/>
    <n v="2"/>
    <n v="1"/>
  </r>
  <r>
    <n v="3089"/>
    <s v="nSPC"/>
    <x v="1"/>
    <x v="1"/>
    <s v="Northwestern Hawaiian Islands"/>
    <x v="5"/>
    <s v="LIS-00146"/>
    <d v="2010-09-23T00:00:00"/>
    <s v="Forereef"/>
    <s v="Mid"/>
    <n v="26.052337229999999"/>
    <n v="-173.90397468"/>
    <s v="Lisianski"/>
    <s v="Lisianski"/>
    <n v="2010"/>
    <x v="0"/>
    <x v="0"/>
    <n v="17"/>
    <n v="43.75"/>
    <n v="17.5"/>
    <n v="20"/>
    <n v="10"/>
    <s v="NA"/>
    <n v="4"/>
    <n v="2"/>
  </r>
  <r>
    <n v="3090"/>
    <s v="nSPC"/>
    <x v="1"/>
    <x v="1"/>
    <s v="Northwestern Hawaiian Islands"/>
    <x v="5"/>
    <s v="LIS-00145"/>
    <d v="2010-09-23T00:00:00"/>
    <s v="Forereef"/>
    <s v="Mid"/>
    <n v="26.071169940000001"/>
    <n v="-173.92318533"/>
    <s v="Lisianski"/>
    <s v="Lisianski"/>
    <n v="2010"/>
    <x v="0"/>
    <x v="0"/>
    <n v="13"/>
    <n v="35"/>
    <n v="6.5"/>
    <n v="17.5"/>
    <n v="15"/>
    <s v="NA"/>
    <n v="4"/>
    <n v="2"/>
  </r>
  <r>
    <n v="3091"/>
    <s v="nSPC"/>
    <x v="1"/>
    <x v="1"/>
    <s v="Northwestern Hawaiian Islands"/>
    <x v="5"/>
    <s v="LIS-00165"/>
    <d v="2010-09-23T00:00:00"/>
    <s v="Forereef"/>
    <s v="Mid"/>
    <n v="26.084116720000001"/>
    <n v="-173.94461852000001"/>
    <s v="Lisianski"/>
    <s v="Lisianski"/>
    <n v="2010"/>
    <x v="0"/>
    <x v="0"/>
    <n v="13.5"/>
    <n v="40"/>
    <n v="2.5"/>
    <n v="20"/>
    <n v="12.5"/>
    <s v="NA"/>
    <n v="4"/>
    <n v="2"/>
  </r>
  <r>
    <n v="3092"/>
    <s v="nSPC"/>
    <x v="1"/>
    <x v="1"/>
    <s v="Northwestern Hawaiian Islands"/>
    <x v="5"/>
    <s v="LIS-00155"/>
    <d v="2010-09-23T00:00:00"/>
    <s v="Forereef"/>
    <s v="Mid"/>
    <n v="26.088216979999999"/>
    <n v="-173.98626535"/>
    <s v="Lisianski"/>
    <s v="Lisianski"/>
    <n v="2010"/>
    <x v="0"/>
    <x v="0"/>
    <n v="14.5"/>
    <n v="30"/>
    <n v="1.5"/>
    <n v="21.25"/>
    <n v="15"/>
    <s v="NA"/>
    <n v="4"/>
    <n v="2"/>
  </r>
  <r>
    <n v="3093"/>
    <s v="nSPC"/>
    <x v="1"/>
    <x v="1"/>
    <s v="Northwestern Hawaiian Islands"/>
    <x v="5"/>
    <s v="LIS-00176"/>
    <d v="2010-09-23T00:00:00"/>
    <s v="Forereef"/>
    <s v="Deep"/>
    <n v="26.100299660000001"/>
    <n v="-173.97044794999999"/>
    <s v="Lisianski"/>
    <s v="Lisianski"/>
    <n v="2010"/>
    <x v="1"/>
    <x v="0"/>
    <n v="22"/>
    <n v="27.5"/>
    <n v="25"/>
    <n v="15"/>
    <n v="25"/>
    <s v="NA"/>
    <n v="2"/>
    <n v="1"/>
  </r>
  <r>
    <n v="3094"/>
    <s v="nSPC"/>
    <x v="1"/>
    <x v="1"/>
    <s v="Northwestern Hawaiian Islands"/>
    <x v="5"/>
    <s v="LIS-00142"/>
    <d v="2010-09-23T00:00:00"/>
    <s v="Forereef"/>
    <s v="Mid"/>
    <n v="26.091915409999999"/>
    <n v="-173.95659567999999"/>
    <s v="Lisianski"/>
    <s v="Lisianski"/>
    <n v="2010"/>
    <x v="0"/>
    <x v="0"/>
    <n v="14"/>
    <n v="33.75"/>
    <n v="0"/>
    <n v="20"/>
    <n v="25"/>
    <s v="NA"/>
    <n v="4"/>
    <n v="2"/>
  </r>
  <r>
    <n v="3095"/>
    <s v="nSPC"/>
    <x v="1"/>
    <x v="1"/>
    <s v="Northwestern Hawaiian Islands"/>
    <x v="5"/>
    <s v="LIS-00141"/>
    <d v="2010-09-23T00:00:00"/>
    <s v="Forereef"/>
    <s v="Mid"/>
    <n v="26.088444209999999"/>
    <n v="-173.97778303000001"/>
    <s v="Lisianski"/>
    <s v="Lisianski"/>
    <n v="2010"/>
    <x v="0"/>
    <x v="0"/>
    <n v="13"/>
    <n v="30"/>
    <n v="5"/>
    <n v="17.5"/>
    <n v="27.5"/>
    <s v="NA"/>
    <n v="4"/>
    <n v="2"/>
  </r>
  <r>
    <n v="3097"/>
    <s v="nSPC"/>
    <x v="1"/>
    <x v="1"/>
    <s v="Northwestern Hawaiian Islands"/>
    <x v="5"/>
    <s v="LIS-00157"/>
    <d v="2010-09-24T00:00:00"/>
    <s v="Forereef"/>
    <s v="Deep"/>
    <n v="26.057437870000001"/>
    <n v="-174.0264062"/>
    <s v="Lisianski"/>
    <s v="Lisianski"/>
    <n v="2010"/>
    <x v="1"/>
    <x v="0"/>
    <n v="24"/>
    <n v="10"/>
    <n v="5"/>
    <n v="10"/>
    <n v="10"/>
    <s v="NA"/>
    <n v="2"/>
    <n v="1"/>
  </r>
  <r>
    <n v="3098"/>
    <s v="nSPC"/>
    <x v="1"/>
    <x v="1"/>
    <s v="Northwestern Hawaiian Islands"/>
    <x v="5"/>
    <s v="LIS-00137"/>
    <d v="2010-09-24T00:00:00"/>
    <s v="Forereef"/>
    <s v="Shallow"/>
    <n v="26.039126769999999"/>
    <n v="-173.97126334000001"/>
    <s v="Lisianski"/>
    <s v="Lisianski"/>
    <n v="2010"/>
    <x v="2"/>
    <x v="0"/>
    <n v="5"/>
    <n v="3"/>
    <n v="8.75"/>
    <n v="50"/>
    <n v="4.25"/>
    <s v="NA"/>
    <n v="4"/>
    <n v="2"/>
  </r>
  <r>
    <n v="3099"/>
    <s v="nSPC"/>
    <x v="1"/>
    <x v="1"/>
    <s v="Northwestern Hawaiian Islands"/>
    <x v="5"/>
    <s v="LIS-00173"/>
    <d v="2010-09-24T00:00:00"/>
    <s v="Forereef"/>
    <s v="Mid"/>
    <n v="26.02071583"/>
    <n v="-174.01033047000001"/>
    <s v="Lisianski"/>
    <s v="Lisianski"/>
    <n v="2010"/>
    <x v="0"/>
    <x v="0"/>
    <n v="12.5"/>
    <n v="8.75"/>
    <n v="5.25"/>
    <n v="12.5"/>
    <n v="27.5"/>
    <s v="NA"/>
    <n v="4"/>
    <n v="2"/>
  </r>
  <r>
    <n v="3100"/>
    <s v="nSPC"/>
    <x v="1"/>
    <x v="1"/>
    <s v="Northwestern Hawaiian Islands"/>
    <x v="5"/>
    <s v="LIS-00179"/>
    <d v="2010-09-24T00:00:00"/>
    <s v="Forereef"/>
    <s v="Deep"/>
    <n v="26.0001821"/>
    <n v="-174.03048752000001"/>
    <s v="Lisianski"/>
    <s v="Lisianski"/>
    <n v="2010"/>
    <x v="1"/>
    <x v="0"/>
    <n v="20"/>
    <n v="60"/>
    <n v="15"/>
    <n v="7.5"/>
    <n v="15"/>
    <s v="NA"/>
    <n v="2"/>
    <n v="1"/>
  </r>
  <r>
    <n v="3101"/>
    <s v="nSPC"/>
    <x v="1"/>
    <x v="1"/>
    <s v="Northwestern Hawaiian Islands"/>
    <x v="5"/>
    <s v="LIS-00180"/>
    <d v="2010-09-24T00:00:00"/>
    <s v="Forereef"/>
    <s v="Deep"/>
    <n v="25.966913229999999"/>
    <n v="-174.01235016999999"/>
    <s v="Lisianski"/>
    <s v="Lisianski"/>
    <n v="2010"/>
    <x v="1"/>
    <x v="0"/>
    <n v="20"/>
    <n v="40"/>
    <n v="8"/>
    <n v="10"/>
    <n v="15"/>
    <s v="NA"/>
    <n v="2"/>
    <n v="1"/>
  </r>
  <r>
    <n v="3102"/>
    <s v="nSPC"/>
    <x v="1"/>
    <x v="1"/>
    <s v="Northwestern Hawaiian Islands"/>
    <x v="5"/>
    <s v="LIS-00153"/>
    <d v="2010-09-24T00:00:00"/>
    <s v="Forereef"/>
    <s v="Mid"/>
    <n v="25.945233439999999"/>
    <n v="-173.97059019"/>
    <s v="Lisianski"/>
    <s v="Lisianski"/>
    <n v="2010"/>
    <x v="0"/>
    <x v="0"/>
    <n v="14"/>
    <n v="52.5"/>
    <n v="0"/>
    <n v="7.5"/>
    <n v="27.5"/>
    <s v="NA"/>
    <n v="4"/>
    <n v="2"/>
  </r>
  <r>
    <n v="3103"/>
    <s v="nSPC"/>
    <x v="1"/>
    <x v="1"/>
    <s v="Northwestern Hawaiian Islands"/>
    <x v="5"/>
    <s v="LIS-00154"/>
    <d v="2010-09-24T00:00:00"/>
    <s v="Forereef"/>
    <s v="Mid"/>
    <n v="25.936267820000001"/>
    <n v="-173.94687945999999"/>
    <s v="Lisianski"/>
    <s v="Lisianski"/>
    <n v="2010"/>
    <x v="0"/>
    <x v="0"/>
    <n v="12"/>
    <n v="48.75"/>
    <n v="0"/>
    <n v="1.75"/>
    <n v="25"/>
    <s v="NA"/>
    <n v="4"/>
    <n v="2"/>
  </r>
  <r>
    <n v="3104"/>
    <s v="nSPC"/>
    <x v="1"/>
    <x v="1"/>
    <s v="Northwestern Hawaiian Islands"/>
    <x v="5"/>
    <s v="LIS-00199"/>
    <d v="2010-09-24T00:00:00"/>
    <s v="Forereef"/>
    <s v="Deep"/>
    <n v="25.885606930000002"/>
    <n v="-173.85994453999999"/>
    <s v="Lisianski"/>
    <s v="Lisianski"/>
    <n v="2010"/>
    <x v="1"/>
    <x v="0"/>
    <n v="26"/>
    <n v="1"/>
    <n v="7.5"/>
    <n v="87.5"/>
    <n v="0.5"/>
    <s v="NA"/>
    <n v="2"/>
    <n v="1"/>
  </r>
  <r>
    <n v="3121"/>
    <s v="nSPC"/>
    <x v="1"/>
    <x v="0"/>
    <s v="Main Hawaiian Islands"/>
    <x v="17"/>
    <s v="HAW-00457"/>
    <d v="2010-10-08T00:00:00"/>
    <s v="Forereef"/>
    <s v="Deep"/>
    <n v="20.200140130000001"/>
    <n v="-155.70913404999999"/>
    <s v="HAW_HAMAKUA"/>
    <s v="HAW_HAMAKUA"/>
    <n v="2010"/>
    <x v="1"/>
    <x v="0"/>
    <n v="21.75"/>
    <n v="7.5"/>
    <n v="7.5"/>
    <n v="0"/>
    <n v="11.25"/>
    <s v="NA"/>
    <n v="4"/>
    <n v="2"/>
  </r>
  <r>
    <n v="3122"/>
    <s v="nSPC"/>
    <x v="1"/>
    <x v="0"/>
    <s v="Main Hawaiian Islands"/>
    <x v="17"/>
    <s v="HAW-00150"/>
    <d v="2010-10-08T00:00:00"/>
    <s v="Forereef"/>
    <s v="Mid"/>
    <n v="20.232441219999998"/>
    <n v="-155.75121045"/>
    <s v="HAW_HAMAKUA"/>
    <s v="HAW_HAMAKUA"/>
    <n v="2010"/>
    <x v="0"/>
    <x v="0"/>
    <n v="10.25"/>
    <n v="8.75"/>
    <n v="7"/>
    <n v="1.75"/>
    <n v="4"/>
    <s v="NA"/>
    <n v="4"/>
    <n v="2"/>
  </r>
  <r>
    <n v="3123"/>
    <s v="nSPC"/>
    <x v="1"/>
    <x v="0"/>
    <s v="Main Hawaiian Islands"/>
    <x v="17"/>
    <s v="HAW-00146"/>
    <d v="2010-10-08T00:00:00"/>
    <s v="Forereef"/>
    <s v="Deep"/>
    <n v="20.239450420000001"/>
    <n v="-155.75131615000001"/>
    <s v="HAW_HAMAKUA"/>
    <s v="HAW_HAMAKUA"/>
    <n v="2010"/>
    <x v="1"/>
    <x v="0"/>
    <n v="22"/>
    <n v="5"/>
    <n v="16.25"/>
    <n v="0"/>
    <n v="2.75"/>
    <s v="NA"/>
    <n v="4"/>
    <n v="2"/>
  </r>
  <r>
    <n v="3124"/>
    <s v="nSPC"/>
    <x v="1"/>
    <x v="0"/>
    <s v="Main Hawaiian Islands"/>
    <x v="17"/>
    <s v="HAW-00167"/>
    <d v="2010-10-08T00:00:00"/>
    <s v="Forereef"/>
    <s v="Shallow"/>
    <n v="20.26778779"/>
    <n v="-155.85538794999999"/>
    <s v="HAW_HAMAKUA"/>
    <s v="HAW_HAMAKUA"/>
    <n v="2010"/>
    <x v="2"/>
    <x v="0"/>
    <n v="6"/>
    <n v="10"/>
    <n v="16.25"/>
    <n v="0"/>
    <n v="2"/>
    <s v="NA"/>
    <n v="4"/>
    <n v="2"/>
  </r>
  <r>
    <n v="3129"/>
    <s v="nSPC"/>
    <x v="1"/>
    <x v="0"/>
    <s v="Main Hawaiian Islands"/>
    <x v="17"/>
    <s v="HAW-00178"/>
    <d v="2010-10-09T00:00:00"/>
    <s v="Forereef"/>
    <s v="Mid"/>
    <n v="19.987086489999999"/>
    <n v="-155.23225481"/>
    <s v="HAW_HAMAKUA"/>
    <s v="HAW_HAMAKUA"/>
    <n v="2010"/>
    <x v="0"/>
    <x v="0"/>
    <n v="13.5"/>
    <n v="12.5"/>
    <n v="10"/>
    <n v="0"/>
    <n v="6.25"/>
    <s v="NA"/>
    <n v="4"/>
    <n v="2"/>
  </r>
  <r>
    <n v="3130"/>
    <s v="nSPC"/>
    <x v="1"/>
    <x v="0"/>
    <s v="Main Hawaiian Islands"/>
    <x v="17"/>
    <s v="HAW-00354"/>
    <d v="2010-10-09T00:00:00"/>
    <s v="Forereef"/>
    <s v="Mid"/>
    <n v="20.033931519999999"/>
    <n v="-155.31854860000001"/>
    <s v="HAW_HAMAKUA"/>
    <s v="HAW_HAMAKUA"/>
    <n v="2010"/>
    <x v="0"/>
    <x v="0"/>
    <n v="16"/>
    <n v="20"/>
    <n v="5"/>
    <n v="0"/>
    <n v="2.5"/>
    <s v="NA"/>
    <n v="4"/>
    <n v="2"/>
  </r>
  <r>
    <n v="3131"/>
    <s v="nSPC"/>
    <x v="1"/>
    <x v="0"/>
    <s v="Main Hawaiian Islands"/>
    <x v="17"/>
    <s v="HAW-00525"/>
    <d v="2010-10-09T00:00:00"/>
    <s v="Forereef"/>
    <s v="Deep"/>
    <n v="20.066354650000001"/>
    <n v="-155.38240067999999"/>
    <s v="HAW_HAMAKUA"/>
    <s v="HAW_HAMAKUA"/>
    <n v="2010"/>
    <x v="1"/>
    <x v="0"/>
    <n v="24"/>
    <n v="20"/>
    <n v="2.5"/>
    <n v="2.5"/>
    <n v="5"/>
    <s v="NA"/>
    <n v="2"/>
    <n v="1"/>
  </r>
  <r>
    <n v="3132"/>
    <s v="nSPC"/>
    <x v="1"/>
    <x v="0"/>
    <s v="Main Hawaiian Islands"/>
    <x v="17"/>
    <s v="HAW-00315"/>
    <d v="2010-10-09T00:00:00"/>
    <s v="Forereef"/>
    <s v="Deep"/>
    <n v="19.984934429999999"/>
    <n v="-155.22681403000001"/>
    <s v="HAW_HAMAKUA"/>
    <s v="HAW_HAMAKUA"/>
    <n v="2010"/>
    <x v="1"/>
    <x v="0"/>
    <n v="24.5"/>
    <n v="4.5"/>
    <n v="22.5"/>
    <n v="2"/>
    <n v="4.25"/>
    <s v="NA"/>
    <n v="4"/>
    <n v="2"/>
  </r>
  <r>
    <n v="3133"/>
    <s v="nSPC"/>
    <x v="1"/>
    <x v="0"/>
    <s v="Main Hawaiian Islands"/>
    <x v="17"/>
    <s v="HAW-00194"/>
    <d v="2010-10-09T00:00:00"/>
    <s v="Forereef"/>
    <s v="Mid"/>
    <n v="20.022407909999998"/>
    <n v="-155.29146632999999"/>
    <s v="HAW_HAMAKUA"/>
    <s v="HAW_HAMAKUA"/>
    <n v="2010"/>
    <x v="0"/>
    <x v="0"/>
    <n v="11"/>
    <n v="26.25"/>
    <n v="13.75"/>
    <n v="1.5"/>
    <n v="5.5"/>
    <s v="NA"/>
    <n v="4"/>
    <n v="2"/>
  </r>
  <r>
    <n v="3134"/>
    <s v="nSPC"/>
    <x v="1"/>
    <x v="0"/>
    <s v="Main Hawaiian Islands"/>
    <x v="17"/>
    <s v="HAW-00323"/>
    <d v="2010-10-09T00:00:00"/>
    <s v="Forereef"/>
    <s v="Mid"/>
    <n v="20.049693850000001"/>
    <n v="-155.3492215"/>
    <s v="HAW_HAMAKUA"/>
    <s v="HAW_HAMAKUA"/>
    <n v="2010"/>
    <x v="0"/>
    <x v="0"/>
    <n v="12"/>
    <n v="31.25"/>
    <n v="4"/>
    <n v="0.5"/>
    <n v="3"/>
    <s v="NA"/>
    <n v="4"/>
    <n v="2"/>
  </r>
  <r>
    <n v="3135"/>
    <s v="nSPC"/>
    <x v="1"/>
    <x v="0"/>
    <s v="Main Hawaiian Islands"/>
    <x v="17"/>
    <s v="HAW-00198"/>
    <d v="2010-10-09T00:00:00"/>
    <s v="Forereef"/>
    <s v="Shallow"/>
    <n v="20.05500748"/>
    <n v="-155.36388948999999"/>
    <s v="HAW_HAMAKUA"/>
    <s v="HAW_HAMAKUA"/>
    <n v="2010"/>
    <x v="2"/>
    <x v="0"/>
    <n v="4.5"/>
    <n v="4"/>
    <n v="1.25"/>
    <n v="0.25"/>
    <n v="7.75"/>
    <s v="NA"/>
    <n v="4"/>
    <n v="2"/>
  </r>
  <r>
    <n v="3136"/>
    <s v="nSPC"/>
    <x v="1"/>
    <x v="0"/>
    <s v="Main Hawaiian Islands"/>
    <x v="17"/>
    <s v="HAW-00190"/>
    <d v="2010-10-10T00:00:00"/>
    <s v="Forereef"/>
    <s v="Mid"/>
    <n v="19.758098260000001"/>
    <n v="-155.08741301000001"/>
    <s v="HAW_PUNA"/>
    <s v="HAW_PUNA"/>
    <n v="2010"/>
    <x v="0"/>
    <x v="0"/>
    <n v="11.5"/>
    <n v="10"/>
    <n v="16.25"/>
    <n v="35"/>
    <n v="8.75"/>
    <s v="NA"/>
    <n v="4"/>
    <n v="2"/>
  </r>
  <r>
    <n v="3137"/>
    <s v="nSPC"/>
    <x v="1"/>
    <x v="0"/>
    <s v="Main Hawaiian Islands"/>
    <x v="17"/>
    <s v="HAW-00272"/>
    <d v="2010-10-10T00:00:00"/>
    <s v="Forereef"/>
    <s v="Deep"/>
    <n v="19.744351850000001"/>
    <n v="-155.02730579000001"/>
    <s v="HAW_PUNA"/>
    <s v="HAW_PUNA"/>
    <n v="2010"/>
    <x v="1"/>
    <x v="0"/>
    <n v="21"/>
    <n v="27.5"/>
    <n v="22.5"/>
    <n v="2.5"/>
    <n v="7.5"/>
    <s v="NA"/>
    <n v="2"/>
    <n v="1"/>
  </r>
  <r>
    <n v="3138"/>
    <s v="nSPC"/>
    <x v="1"/>
    <x v="0"/>
    <s v="Main Hawaiian Islands"/>
    <x v="17"/>
    <s v="HAW-00302"/>
    <d v="2010-10-10T00:00:00"/>
    <s v="Forereef"/>
    <s v="Mid"/>
    <n v="19.747516189999999"/>
    <n v="-155.06883912999999"/>
    <s v="HAW_PUNA"/>
    <s v="HAW_PUNA"/>
    <n v="2010"/>
    <x v="0"/>
    <x v="0"/>
    <n v="10"/>
    <n v="21.25"/>
    <n v="12.5"/>
    <n v="4.25"/>
    <n v="7"/>
    <s v="NA"/>
    <n v="4"/>
    <n v="2"/>
  </r>
  <r>
    <n v="3139"/>
    <s v="nSPC"/>
    <x v="1"/>
    <x v="0"/>
    <s v="Main Hawaiian Islands"/>
    <x v="17"/>
    <s v="HAW-00177"/>
    <d v="2010-10-10T00:00:00"/>
    <s v="Forereef"/>
    <s v="Deep"/>
    <n v="19.65415243"/>
    <n v="-154.97109096"/>
    <s v="HAW_PUNA"/>
    <s v="HAW_PUNA"/>
    <n v="2010"/>
    <x v="1"/>
    <x v="0"/>
    <n v="22"/>
    <n v="57.5"/>
    <n v="13.75"/>
    <n v="1.5"/>
    <n v="8.75"/>
    <s v="NA"/>
    <n v="4"/>
    <n v="2"/>
  </r>
  <r>
    <n v="3140"/>
    <s v="nSPC"/>
    <x v="1"/>
    <x v="0"/>
    <s v="Main Hawaiian Islands"/>
    <x v="17"/>
    <s v="HAW-00136"/>
    <d v="2010-10-10T00:00:00"/>
    <s v="Forereef"/>
    <s v="Mid"/>
    <n v="19.664476759999999"/>
    <n v="-154.97697875"/>
    <s v="HAW_PUNA"/>
    <s v="HAW_PUNA"/>
    <n v="2010"/>
    <x v="0"/>
    <x v="0"/>
    <n v="12"/>
    <n v="8.75"/>
    <n v="4.25"/>
    <n v="2"/>
    <n v="9.5"/>
    <s v="NA"/>
    <n v="4"/>
    <n v="2"/>
  </r>
  <r>
    <n v="3141"/>
    <s v="nSPC"/>
    <x v="1"/>
    <x v="0"/>
    <s v="Main Hawaiian Islands"/>
    <x v="17"/>
    <s v="HAW-00203"/>
    <d v="2010-10-10T00:00:00"/>
    <s v="Forereef"/>
    <s v="Mid"/>
    <n v="19.740352170000001"/>
    <n v="-155.03561134"/>
    <s v="HAW_PUNA"/>
    <s v="HAW_PUNA"/>
    <n v="2010"/>
    <x v="0"/>
    <x v="0"/>
    <n v="13"/>
    <n v="23.75"/>
    <n v="10"/>
    <n v="2"/>
    <n v="2"/>
    <s v="NA"/>
    <n v="4"/>
    <n v="2"/>
  </r>
  <r>
    <n v="3142"/>
    <s v="nSPC"/>
    <x v="1"/>
    <x v="0"/>
    <s v="Main Hawaiian Islands"/>
    <x v="17"/>
    <s v="HAW-00358"/>
    <d v="2010-10-10T00:00:00"/>
    <s v="Forereef"/>
    <s v="Deep"/>
    <n v="19.75570179"/>
    <n v="-155.07294442"/>
    <s v="HAW_PUNA"/>
    <s v="HAW_PUNA"/>
    <n v="2010"/>
    <x v="1"/>
    <x v="0"/>
    <n v="24"/>
    <n v="4"/>
    <n v="8"/>
    <n v="0.5"/>
    <n v="3"/>
    <s v="NA"/>
    <n v="2"/>
    <n v="1"/>
  </r>
  <r>
    <n v="3146"/>
    <s v="nSPC"/>
    <x v="1"/>
    <x v="0"/>
    <s v="Main Hawaiian Islands"/>
    <x v="17"/>
    <s v="HAW-00335"/>
    <d v="2010-10-11T00:00:00"/>
    <s v="Forereef"/>
    <s v="Shallow"/>
    <n v="19.00717646"/>
    <n v="-155.79555264999999"/>
    <s v="HAW_KONA"/>
    <s v="HAW_KONA"/>
    <n v="2010"/>
    <x v="2"/>
    <x v="0"/>
    <n v="3.5"/>
    <n v="48.75"/>
    <n v="5"/>
    <n v="0"/>
    <n v="5"/>
    <s v="NA"/>
    <n v="4"/>
    <n v="2"/>
  </r>
  <r>
    <n v="3147"/>
    <s v="nSPC"/>
    <x v="1"/>
    <x v="0"/>
    <s v="Main Hawaiian Islands"/>
    <x v="17"/>
    <s v="HAW-00246"/>
    <d v="2010-10-11T00:00:00"/>
    <s v="Forereef"/>
    <s v="Mid"/>
    <n v="19.012121530000002"/>
    <n v="-155.82041219999999"/>
    <s v="HAW_KONA"/>
    <s v="HAW_KONA"/>
    <n v="2010"/>
    <x v="0"/>
    <x v="0"/>
    <n v="13"/>
    <n v="70"/>
    <n v="12.5"/>
    <n v="0"/>
    <n v="10"/>
    <s v="NA"/>
    <n v="2"/>
    <n v="1"/>
  </r>
  <r>
    <n v="3148"/>
    <s v="nSPC"/>
    <x v="1"/>
    <x v="0"/>
    <s v="Main Hawaiian Islands"/>
    <x v="17"/>
    <s v="HAW-00447"/>
    <d v="2010-10-11T00:00:00"/>
    <s v="Forereef"/>
    <s v="Shallow"/>
    <n v="19.039929919999999"/>
    <n v="-155.88151819999999"/>
    <s v="HAW_KONA"/>
    <s v="HAW_KONA"/>
    <n v="2010"/>
    <x v="2"/>
    <x v="0"/>
    <n v="6"/>
    <n v="28.75"/>
    <n v="2.5"/>
    <n v="0"/>
    <n v="11.25"/>
    <s v="NA"/>
    <n v="4"/>
    <n v="2"/>
  </r>
  <r>
    <n v="3152"/>
    <s v="nSPC"/>
    <x v="1"/>
    <x v="0"/>
    <s v="Main Hawaiian Islands"/>
    <x v="17"/>
    <s v="HAW-00290"/>
    <d v="2010-10-11T00:00:00"/>
    <s v="Forereef"/>
    <s v="Deep"/>
    <n v="18.96924701"/>
    <n v="-155.74176279"/>
    <s v="HAW_KONA"/>
    <s v="HAW_KONA"/>
    <n v="2010"/>
    <x v="1"/>
    <x v="0"/>
    <n v="23"/>
    <n v="37.5"/>
    <n v="10"/>
    <n v="1.5"/>
    <n v="7.5"/>
    <s v="NA"/>
    <n v="4"/>
    <n v="2"/>
  </r>
  <r>
    <n v="3153"/>
    <s v="nSPC"/>
    <x v="1"/>
    <x v="0"/>
    <s v="Main Hawaiian Islands"/>
    <x v="17"/>
    <s v="HAW-00181"/>
    <d v="2010-10-11T00:00:00"/>
    <s v="Forereef"/>
    <s v="Mid"/>
    <n v="18.997630139999998"/>
    <n v="-155.78627363000001"/>
    <s v="HAW_KONA"/>
    <s v="HAW_KONA"/>
    <n v="2010"/>
    <x v="0"/>
    <x v="0"/>
    <n v="14.5"/>
    <n v="33.75"/>
    <n v="5.5"/>
    <n v="0.75"/>
    <n v="11.25"/>
    <s v="NA"/>
    <n v="4"/>
    <n v="2"/>
  </r>
  <r>
    <n v="3154"/>
    <s v="nSPC"/>
    <x v="1"/>
    <x v="0"/>
    <s v="Main Hawaiian Islands"/>
    <x v="17"/>
    <s v="HAW-00503"/>
    <d v="2010-10-11T00:00:00"/>
    <s v="Forereef"/>
    <s v="Shallow"/>
    <n v="19.018573920000001"/>
    <n v="-155.83898599"/>
    <s v="HAW_KONA"/>
    <s v="HAW_KONA"/>
    <n v="2010"/>
    <x v="2"/>
    <x v="0"/>
    <n v="4"/>
    <n v="4.25"/>
    <n v="13.75"/>
    <n v="11.25"/>
    <n v="1"/>
    <s v="NA"/>
    <n v="4"/>
    <n v="2"/>
  </r>
  <r>
    <n v="3155"/>
    <s v="nSPC"/>
    <x v="1"/>
    <x v="0"/>
    <s v="Main Hawaiian Islands"/>
    <x v="17"/>
    <s v="HAW-00531"/>
    <d v="2010-10-11T00:00:00"/>
    <s v="Forereef"/>
    <s v="Deep"/>
    <n v="19.03261788"/>
    <n v="-155.87468720000001"/>
    <s v="HAW_KONA"/>
    <s v="HAW_KONA"/>
    <n v="2010"/>
    <x v="1"/>
    <x v="0"/>
    <n v="25"/>
    <n v="15"/>
    <n v="20"/>
    <n v="3"/>
    <n v="7.5"/>
    <s v="NA"/>
    <n v="2"/>
    <n v="1"/>
  </r>
  <r>
    <n v="3159"/>
    <s v="nSPC"/>
    <x v="1"/>
    <x v="0"/>
    <s v="Main Hawaiian Islands"/>
    <x v="17"/>
    <s v="HAW-00361"/>
    <d v="2010-10-12T00:00:00"/>
    <s v="Forereef"/>
    <s v="Deep"/>
    <n v="20.125238020000001"/>
    <n v="-155.89322050999999"/>
    <s v="HAW_KONA"/>
    <s v="HAW_KONA"/>
    <n v="2010"/>
    <x v="1"/>
    <x v="0"/>
    <n v="24.5"/>
    <n v="33.75"/>
    <n v="23.75"/>
    <n v="1.5"/>
    <n v="8.75"/>
    <s v="NA"/>
    <n v="4"/>
    <n v="2"/>
  </r>
  <r>
    <n v="3160"/>
    <s v="nSPC"/>
    <x v="1"/>
    <x v="0"/>
    <s v="Main Hawaiian Islands"/>
    <x v="17"/>
    <s v="HAW-00346"/>
    <d v="2010-10-12T00:00:00"/>
    <s v="Forereef"/>
    <s v="Shallow"/>
    <n v="20.082239189999999"/>
    <n v="-155.86781755999999"/>
    <s v="HAW_KONA"/>
    <s v="HAW_KONA"/>
    <n v="2010"/>
    <x v="2"/>
    <x v="0"/>
    <n v="6"/>
    <n v="51.25"/>
    <n v="6.25"/>
    <n v="0.25"/>
    <n v="21.25"/>
    <s v="NA"/>
    <n v="4"/>
    <n v="2"/>
  </r>
  <r>
    <n v="3161"/>
    <s v="nSPC"/>
    <x v="1"/>
    <x v="0"/>
    <s v="Main Hawaiian Islands"/>
    <x v="17"/>
    <s v="HAW-00094"/>
    <d v="2010-10-12T00:00:00"/>
    <s v="Forereef"/>
    <s v="Shallow"/>
    <n v="19.97885806"/>
    <n v="-155.83226261999999"/>
    <s v="HAW_KONA"/>
    <s v="HAW_KONA"/>
    <n v="2010"/>
    <x v="2"/>
    <x v="0"/>
    <n v="4"/>
    <n v="53.75"/>
    <n v="4.25"/>
    <n v="5.75"/>
    <n v="11.25"/>
    <s v="NA"/>
    <n v="4"/>
    <n v="2"/>
  </r>
  <r>
    <n v="3162"/>
    <s v="nSPC"/>
    <x v="1"/>
    <x v="0"/>
    <s v="Main Hawaiian Islands"/>
    <x v="17"/>
    <s v="HAW-00090"/>
    <d v="2010-10-12T00:00:00"/>
    <s v="Forereef"/>
    <s v="Mid"/>
    <n v="19.9299064"/>
    <n v="-155.89272036"/>
    <s v="HAW_KONA"/>
    <s v="HAW_KONA"/>
    <n v="2010"/>
    <x v="0"/>
    <x v="0"/>
    <n v="15"/>
    <n v="47.5"/>
    <n v="10"/>
    <n v="0.5"/>
    <n v="17.5"/>
    <s v="NA"/>
    <n v="4"/>
    <n v="2"/>
  </r>
  <r>
    <n v="3163"/>
    <s v="nSPC"/>
    <x v="1"/>
    <x v="0"/>
    <s v="Main Hawaiian Islands"/>
    <x v="17"/>
    <s v="HAW-00153"/>
    <d v="2010-10-12T00:00:00"/>
    <s v="Forereef"/>
    <s v="Mid"/>
    <n v="20.055060279999999"/>
    <n v="-155.84441948"/>
    <s v="HAW_KONA"/>
    <s v="HAW_KONA"/>
    <n v="2010"/>
    <x v="0"/>
    <x v="0"/>
    <n v="8"/>
    <n v="51.25"/>
    <n v="15"/>
    <n v="0"/>
    <n v="10"/>
    <s v="NA"/>
    <n v="4"/>
    <n v="2"/>
  </r>
  <r>
    <n v="3164"/>
    <s v="nSPC"/>
    <x v="1"/>
    <x v="0"/>
    <s v="Main Hawaiian Islands"/>
    <x v="17"/>
    <s v="HAW-00215"/>
    <d v="2010-10-12T00:00:00"/>
    <s v="Forereef"/>
    <s v="Shallow"/>
    <n v="20.010600660000001"/>
    <n v="-155.82560201999999"/>
    <s v="HAW_KONA"/>
    <s v="HAW_KONA"/>
    <n v="2010"/>
    <x v="2"/>
    <x v="0"/>
    <n v="2"/>
    <n v="36.25"/>
    <n v="11.25"/>
    <n v="0"/>
    <n v="12.5"/>
    <s v="NA"/>
    <n v="4"/>
    <n v="2"/>
  </r>
  <r>
    <n v="3165"/>
    <s v="nSPC"/>
    <x v="1"/>
    <x v="0"/>
    <s v="Main Hawaiian Islands"/>
    <x v="17"/>
    <s v="HAW-00111"/>
    <d v="2010-10-12T00:00:00"/>
    <s v="Forereef"/>
    <s v="Shallow"/>
    <n v="19.93578823"/>
    <n v="-155.87811925"/>
    <s v="HAW_KONA"/>
    <s v="HAW_KONA"/>
    <n v="2010"/>
    <x v="2"/>
    <x v="0"/>
    <n v="4"/>
    <n v="57.5"/>
    <n v="7.5"/>
    <n v="0"/>
    <n v="12.5"/>
    <s v="NA"/>
    <n v="4"/>
    <n v="2"/>
  </r>
  <r>
    <n v="3167"/>
    <s v="nSPC"/>
    <x v="1"/>
    <x v="0"/>
    <s v="Main Hawaiian Islands"/>
    <x v="17"/>
    <s v="HAW-00297"/>
    <d v="2010-10-13T00:00:00"/>
    <s v="Forereef"/>
    <s v="Mid"/>
    <n v="19.137099899999999"/>
    <n v="-155.91739995"/>
    <s v="HAW_KONA"/>
    <s v="HAW_KONA"/>
    <n v="2010"/>
    <x v="0"/>
    <x v="0"/>
    <n v="13.5"/>
    <n v="53.75"/>
    <n v="6.25"/>
    <n v="0.25"/>
    <n v="8.75"/>
    <s v="NA"/>
    <n v="4"/>
    <n v="2"/>
  </r>
  <r>
    <n v="3168"/>
    <s v="nSPC"/>
    <x v="1"/>
    <x v="0"/>
    <s v="Main Hawaiian Islands"/>
    <x v="17"/>
    <s v="HAW-00428"/>
    <d v="2010-10-13T00:00:00"/>
    <s v="Forereef"/>
    <s v="Mid"/>
    <n v="19.214180379999998"/>
    <n v="-155.90157199000001"/>
    <s v="HAW_KONA"/>
    <s v="HAW_KONA"/>
    <n v="2010"/>
    <x v="0"/>
    <x v="0"/>
    <n v="11.5"/>
    <n v="57.5"/>
    <n v="7.5"/>
    <n v="3"/>
    <n v="4"/>
    <s v="NA"/>
    <n v="4"/>
    <n v="2"/>
  </r>
  <r>
    <n v="3169"/>
    <s v="nSPC"/>
    <x v="1"/>
    <x v="0"/>
    <s v="Main Hawaiian Islands"/>
    <x v="17"/>
    <s v="HAW-00265"/>
    <d v="2010-10-13T00:00:00"/>
    <s v="Forereef"/>
    <s v="Deep"/>
    <n v="19.24453033"/>
    <n v="-155.90043195999999"/>
    <s v="HAW_KONA"/>
    <s v="HAW_KONA"/>
    <n v="2010"/>
    <x v="1"/>
    <x v="0"/>
    <n v="23.5"/>
    <n v="27.5"/>
    <n v="10"/>
    <n v="3"/>
    <n v="5"/>
    <s v="NA"/>
    <n v="2"/>
    <n v="1"/>
  </r>
  <r>
    <n v="3170"/>
    <s v="nSPC"/>
    <x v="1"/>
    <x v="0"/>
    <s v="Main Hawaiian Islands"/>
    <x v="17"/>
    <s v="HAW-00138"/>
    <d v="2010-10-13T00:00:00"/>
    <s v="Forereef"/>
    <s v="Deep"/>
    <n v="19.10705287"/>
    <n v="-155.91635574"/>
    <s v="HAW_KONA"/>
    <s v="HAW_KONA"/>
    <n v="2010"/>
    <x v="1"/>
    <x v="0"/>
    <n v="24.5"/>
    <n v="28.75"/>
    <n v="4"/>
    <n v="2.75"/>
    <n v="6.25"/>
    <s v="NA"/>
    <n v="4"/>
    <n v="2"/>
  </r>
  <r>
    <n v="3171"/>
    <s v="nSPC"/>
    <x v="1"/>
    <x v="0"/>
    <s v="Main Hawaiian Islands"/>
    <x v="17"/>
    <s v="HAW-00173"/>
    <d v="2010-10-13T00:00:00"/>
    <s v="Forereef"/>
    <s v="Mid"/>
    <n v="19.174471029999999"/>
    <n v="-155.90988457"/>
    <s v="HAW_KONA"/>
    <s v="HAW_KONA"/>
    <n v="2010"/>
    <x v="0"/>
    <x v="0"/>
    <n v="11"/>
    <n v="47.5"/>
    <n v="5"/>
    <n v="0"/>
    <n v="25"/>
    <s v="NA"/>
    <n v="4"/>
    <n v="2"/>
  </r>
  <r>
    <n v="3172"/>
    <s v="nSPC"/>
    <x v="1"/>
    <x v="0"/>
    <s v="Main Hawaiian Islands"/>
    <x v="17"/>
    <s v="HAW-00430"/>
    <d v="2010-10-13T00:00:00"/>
    <s v="Forereef"/>
    <s v="Shallow"/>
    <n v="19.212357399999998"/>
    <n v="-155.89981438999999"/>
    <s v="HAW_KONA"/>
    <s v="HAW_KONA"/>
    <n v="2010"/>
    <x v="2"/>
    <x v="0"/>
    <n v="4.5"/>
    <n v="37.5"/>
    <n v="0"/>
    <n v="1.25"/>
    <n v="26.25"/>
    <s v="NA"/>
    <n v="4"/>
    <n v="2"/>
  </r>
  <r>
    <n v="3173"/>
    <s v="nSPC"/>
    <x v="1"/>
    <x v="0"/>
    <s v="Main Hawaiian Islands"/>
    <x v="17"/>
    <s v="HAW-00248"/>
    <d v="2010-10-13T00:00:00"/>
    <s v="Forereef"/>
    <s v="Shallow"/>
    <n v="19.256950549999999"/>
    <n v="-155.89941934999999"/>
    <s v="HAW_KONA"/>
    <s v="HAW_KONA"/>
    <n v="2010"/>
    <x v="2"/>
    <x v="0"/>
    <n v="4.5"/>
    <n v="12.5"/>
    <n v="0"/>
    <n v="1.5"/>
    <n v="15"/>
    <s v="NA"/>
    <n v="4"/>
    <n v="2"/>
  </r>
  <r>
    <n v="3178"/>
    <s v="nSPC"/>
    <x v="1"/>
    <x v="0"/>
    <s v="Main Hawaiian Islands"/>
    <x v="17"/>
    <s v="HAW-00233"/>
    <d v="2010-10-14T00:00:00"/>
    <s v="Forereef"/>
    <s v="Mid"/>
    <n v="19.366017299999999"/>
    <n v="-154.95544145"/>
    <s v="HAW_PUNA"/>
    <s v="HAW_PUNA"/>
    <n v="2010"/>
    <x v="0"/>
    <x v="0"/>
    <n v="14"/>
    <n v="22.5"/>
    <n v="17.5"/>
    <n v="0"/>
    <n v="10"/>
    <s v="NA"/>
    <n v="4"/>
    <n v="2"/>
  </r>
  <r>
    <n v="3179"/>
    <s v="nSPC"/>
    <x v="1"/>
    <x v="0"/>
    <s v="Main Hawaiian Islands"/>
    <x v="17"/>
    <s v="HAW-00219"/>
    <d v="2010-10-14T00:00:00"/>
    <s v="Forereef"/>
    <s v="Deep"/>
    <n v="19.445927350000002"/>
    <n v="-154.85275852000001"/>
    <s v="HAW_PUNA"/>
    <s v="HAW_PUNA"/>
    <n v="2010"/>
    <x v="1"/>
    <x v="0"/>
    <n v="23.5"/>
    <n v="5.5"/>
    <n v="2.5"/>
    <n v="2.75"/>
    <n v="16.25"/>
    <s v="NA"/>
    <n v="4"/>
    <n v="2"/>
  </r>
  <r>
    <n v="3183"/>
    <s v="nSPC"/>
    <x v="1"/>
    <x v="0"/>
    <s v="Main Hawaiian Islands"/>
    <x v="17"/>
    <s v="HAW-00453"/>
    <d v="2010-10-14T00:00:00"/>
    <s v="Forereef"/>
    <s v="Mid"/>
    <n v="19.411635390000001"/>
    <n v="-154.89544404"/>
    <s v="HAW_PUNA"/>
    <s v="HAW_PUNA"/>
    <n v="2010"/>
    <x v="0"/>
    <x v="0"/>
    <n v="11"/>
    <n v="27.5"/>
    <n v="20"/>
    <n v="1.25"/>
    <n v="4.25"/>
    <s v="NA"/>
    <n v="4"/>
    <n v="2"/>
  </r>
  <r>
    <n v="3184"/>
    <s v="nSPC"/>
    <x v="1"/>
    <x v="0"/>
    <s v="Main Hawaiian Islands"/>
    <x v="17"/>
    <s v="HAW-00292"/>
    <d v="2010-10-14T00:00:00"/>
    <s v="Forereef"/>
    <s v="Mid"/>
    <n v="19.398258460000001"/>
    <n v="-154.91729088"/>
    <s v="HAW_PUNA"/>
    <s v="HAW_PUNA"/>
    <n v="2010"/>
    <x v="0"/>
    <x v="0"/>
    <n v="12.5"/>
    <n v="21.25"/>
    <n v="5"/>
    <n v="0"/>
    <n v="7.5"/>
    <s v="NA"/>
    <n v="4"/>
    <n v="2"/>
  </r>
  <r>
    <n v="3188"/>
    <s v="nSPC"/>
    <x v="1"/>
    <x v="0"/>
    <s v="Main Hawaiian Islands"/>
    <x v="18"/>
    <s v="MAI-00247"/>
    <d v="2010-10-15T00:00:00"/>
    <s v="Forereef"/>
    <s v="Deep"/>
    <n v="20.72091138"/>
    <n v="-155.97422398"/>
    <s v="MAI_HANA"/>
    <s v="MAI_HANA"/>
    <n v="2010"/>
    <x v="1"/>
    <x v="0"/>
    <n v="28"/>
    <n v="7.5"/>
    <n v="10"/>
    <n v="1.25"/>
    <n v="6.25"/>
    <s v="NA"/>
    <n v="4"/>
    <n v="2"/>
  </r>
  <r>
    <n v="3189"/>
    <s v="nSPC"/>
    <x v="1"/>
    <x v="0"/>
    <s v="Main Hawaiian Islands"/>
    <x v="18"/>
    <s v="MAI-00214"/>
    <d v="2010-10-15T00:00:00"/>
    <s v="Forereef"/>
    <s v="Mid"/>
    <n v="20.71382758"/>
    <n v="-155.98382695999999"/>
    <s v="MAI_HANA"/>
    <s v="MAI_HANA"/>
    <n v="2010"/>
    <x v="0"/>
    <x v="0"/>
    <n v="15"/>
    <n v="5.75"/>
    <n v="4.25"/>
    <n v="43.75"/>
    <n v="0"/>
    <s v="NA"/>
    <n v="4"/>
    <n v="2"/>
  </r>
  <r>
    <n v="3190"/>
    <s v="nSPC"/>
    <x v="1"/>
    <x v="0"/>
    <s v="Main Hawaiian Islands"/>
    <x v="18"/>
    <s v="MAI-00233"/>
    <d v="2010-10-15T00:00:00"/>
    <s v="Forereef"/>
    <s v="Mid"/>
    <n v="20.683701599999999"/>
    <n v="-156.00774447000001"/>
    <s v="MAI_SE"/>
    <s v="MAI_SE"/>
    <n v="2010"/>
    <x v="0"/>
    <x v="0"/>
    <n v="13.5"/>
    <n v="17.5"/>
    <n v="3.75"/>
    <n v="0"/>
    <n v="10"/>
    <s v="NA"/>
    <n v="4"/>
    <n v="2"/>
  </r>
  <r>
    <n v="3191"/>
    <s v="nSPC"/>
    <x v="1"/>
    <x v="0"/>
    <s v="Main Hawaiian Islands"/>
    <x v="18"/>
    <s v="MAI-00232"/>
    <d v="2010-10-15T00:00:00"/>
    <s v="Forereef"/>
    <s v="Shallow"/>
    <n v="20.718704169999999"/>
    <n v="-155.98435351000001"/>
    <s v="MAI_HANA"/>
    <s v="MAI_HANA"/>
    <n v="2010"/>
    <x v="2"/>
    <x v="0"/>
    <n v="5.5"/>
    <n v="10"/>
    <n v="2.75"/>
    <n v="1.5"/>
    <n v="5"/>
    <s v="NA"/>
    <n v="4"/>
    <n v="2"/>
  </r>
  <r>
    <n v="3192"/>
    <s v="nSPC"/>
    <x v="1"/>
    <x v="0"/>
    <s v="Main Hawaiian Islands"/>
    <x v="18"/>
    <s v="MAI-00262"/>
    <d v="2010-10-15T00:00:00"/>
    <s v="Forereef"/>
    <s v="Shallow"/>
    <n v="20.70219342"/>
    <n v="-155.99601365999999"/>
    <s v="MAI_HANA"/>
    <s v="MAI_HANA"/>
    <n v="2010"/>
    <x v="2"/>
    <x v="0"/>
    <n v="5.25"/>
    <n v="5"/>
    <n v="0.25"/>
    <n v="2.75"/>
    <n v="11.25"/>
    <s v="NA"/>
    <n v="4"/>
    <n v="2"/>
  </r>
  <r>
    <n v="3193"/>
    <s v="nSPC"/>
    <x v="1"/>
    <x v="0"/>
    <s v="Main Hawaiian Islands"/>
    <x v="18"/>
    <s v="MAI-00138"/>
    <d v="2010-10-15T00:00:00"/>
    <s v="Forereef"/>
    <s v="Mid"/>
    <n v="20.694314179999999"/>
    <n v="-155.99791626000001"/>
    <s v="MAI_HANA"/>
    <s v="MAI_HANA"/>
    <n v="2010"/>
    <x v="0"/>
    <x v="0"/>
    <n v="14.5"/>
    <n v="12.25"/>
    <n v="2"/>
    <n v="2.75"/>
    <n v="2.75"/>
    <s v="NA"/>
    <n v="4"/>
    <n v="2"/>
  </r>
  <r>
    <n v="3198"/>
    <s v="nSPC"/>
    <x v="1"/>
    <x v="0"/>
    <s v="Main Hawaiian Islands"/>
    <x v="18"/>
    <s v="MAI-00182"/>
    <d v="2010-10-16T00:00:00"/>
    <s v="Forereef"/>
    <s v="Deep"/>
    <n v="20.86563164"/>
    <n v="-156.15926983"/>
    <s v="MAI_NE"/>
    <s v="MAI_NE"/>
    <n v="2010"/>
    <x v="1"/>
    <x v="0"/>
    <n v="22.5"/>
    <n v="4.5"/>
    <n v="21.25"/>
    <n v="2"/>
    <n v="0.75"/>
    <s v="NA"/>
    <n v="4"/>
    <n v="2"/>
  </r>
  <r>
    <n v="3199"/>
    <s v="nSPC"/>
    <x v="1"/>
    <x v="0"/>
    <s v="Main Hawaiian Islands"/>
    <x v="18"/>
    <s v="MAI-00178"/>
    <d v="2010-10-16T00:00:00"/>
    <s v="Forereef"/>
    <s v="Mid"/>
    <n v="20.88027349"/>
    <n v="-156.17870889"/>
    <s v="MAI_NE"/>
    <s v="MAI_NE"/>
    <n v="2010"/>
    <x v="0"/>
    <x v="0"/>
    <n v="15"/>
    <n v="14.5"/>
    <n v="2"/>
    <n v="2"/>
    <n v="3.75"/>
    <s v="NA"/>
    <n v="4"/>
    <n v="2"/>
  </r>
  <r>
    <n v="3200"/>
    <s v="nSPC"/>
    <x v="1"/>
    <x v="0"/>
    <s v="Main Hawaiian Islands"/>
    <x v="18"/>
    <s v="MAI-00255"/>
    <d v="2010-10-16T00:00:00"/>
    <s v="Forereef"/>
    <s v="Mid"/>
    <n v="20.944290519999999"/>
    <n v="-156.29220538999999"/>
    <s v="MAI_NE"/>
    <s v="MAI_NE"/>
    <n v="2010"/>
    <x v="0"/>
    <x v="0"/>
    <n v="14.5"/>
    <n v="3"/>
    <n v="4.75"/>
    <n v="4.25"/>
    <n v="0.75"/>
    <s v="NA"/>
    <n v="4"/>
    <n v="2"/>
  </r>
  <r>
    <n v="3201"/>
    <s v="nSPC"/>
    <x v="1"/>
    <x v="0"/>
    <s v="Main Hawaiian Islands"/>
    <x v="18"/>
    <s v="MAI-00200"/>
    <d v="2010-10-16T00:00:00"/>
    <s v="Forereef"/>
    <s v="Deep"/>
    <n v="20.946865030000001"/>
    <n v="-156.29396291"/>
    <s v="MAI_NE"/>
    <s v="MAI_NE"/>
    <n v="2010"/>
    <x v="1"/>
    <x v="0"/>
    <n v="24"/>
    <n v="5"/>
    <n v="5"/>
    <n v="5.5"/>
    <n v="3"/>
    <s v="NA"/>
    <n v="2"/>
    <n v="1"/>
  </r>
  <r>
    <n v="3202"/>
    <s v="nSPC"/>
    <x v="1"/>
    <x v="0"/>
    <s v="Main Hawaiian Islands"/>
    <x v="18"/>
    <s v="MAI-00235"/>
    <d v="2010-10-16T00:00:00"/>
    <s v="Forereef"/>
    <s v="Shallow"/>
    <n v="20.903307380000001"/>
    <n v="-156.21126973"/>
    <s v="MAI_NE"/>
    <s v="MAI_NE"/>
    <n v="2010"/>
    <x v="2"/>
    <x v="0"/>
    <n v="5.25"/>
    <n v="5"/>
    <n v="0.5"/>
    <n v="5"/>
    <n v="3.75"/>
    <s v="NA"/>
    <n v="4"/>
    <n v="2"/>
  </r>
  <r>
    <n v="3203"/>
    <s v="nSPC"/>
    <x v="1"/>
    <x v="0"/>
    <s v="Main Hawaiian Islands"/>
    <x v="18"/>
    <s v="MAI-00092"/>
    <d v="2010-10-16T00:00:00"/>
    <s v="Forereef"/>
    <s v="Shallow"/>
    <n v="20.929139899999999"/>
    <n v="-156.23194311"/>
    <s v="MAI_NE"/>
    <s v="MAI_NE"/>
    <n v="2010"/>
    <x v="2"/>
    <x v="0"/>
    <n v="5"/>
    <n v="5"/>
    <n v="0"/>
    <n v="20"/>
    <n v="4.5"/>
    <s v="NA"/>
    <n v="4"/>
    <n v="2"/>
  </r>
  <r>
    <n v="3204"/>
    <s v="nSPC"/>
    <x v="1"/>
    <x v="0"/>
    <s v="Main Hawaiian Islands"/>
    <x v="18"/>
    <s v="MAI-00093"/>
    <d v="2010-10-16T00:00:00"/>
    <s v="Forereef"/>
    <s v="Mid"/>
    <n v="20.932799190000001"/>
    <n v="-156.23616330999999"/>
    <s v="MAI_NE"/>
    <s v="MAI_NE"/>
    <n v="2010"/>
    <x v="0"/>
    <x v="0"/>
    <n v="15"/>
    <n v="1.5"/>
    <n v="1.25"/>
    <n v="16.25"/>
    <n v="0.25"/>
    <s v="NA"/>
    <n v="4"/>
    <n v="2"/>
  </r>
  <r>
    <n v="3208"/>
    <s v="nSPC"/>
    <x v="1"/>
    <x v="0"/>
    <s v="Main Hawaiian Islands"/>
    <x v="18"/>
    <s v="MAI-00103"/>
    <d v="2010-10-18T00:00:00"/>
    <s v="Forereef"/>
    <s v="Deep"/>
    <n v="20.950852300000001"/>
    <n v="-156.50159923999999"/>
    <s v="MAI_KAHULUI"/>
    <s v="MAI_KAHULUI"/>
    <n v="2010"/>
    <x v="1"/>
    <x v="0"/>
    <n v="23.5"/>
    <n v="40"/>
    <n v="0"/>
    <n v="2.75"/>
    <n v="8.75"/>
    <s v="NA"/>
    <n v="4"/>
    <n v="2"/>
  </r>
  <r>
    <n v="3209"/>
    <s v="nSPC"/>
    <x v="1"/>
    <x v="0"/>
    <s v="Main Hawaiian Islands"/>
    <x v="18"/>
    <s v="MAI-00257"/>
    <d v="2010-10-18T00:00:00"/>
    <s v="Forereef"/>
    <s v="Mid"/>
    <n v="20.992730550000001"/>
    <n v="-156.53957237"/>
    <s v="MAI_NW"/>
    <s v="MAI_NW"/>
    <n v="2010"/>
    <x v="0"/>
    <x v="0"/>
    <n v="15"/>
    <n v="11.25"/>
    <n v="6.25"/>
    <n v="4"/>
    <n v="4"/>
    <s v="NA"/>
    <n v="4"/>
    <n v="2"/>
  </r>
  <r>
    <n v="3210"/>
    <s v="nSPC"/>
    <x v="1"/>
    <x v="0"/>
    <s v="Main Hawaiian Islands"/>
    <x v="18"/>
    <s v="MAI-00185"/>
    <d v="2010-10-18T00:00:00"/>
    <s v="Forereef"/>
    <s v="Shallow"/>
    <n v="21.01818153"/>
    <n v="-156.57372477000001"/>
    <s v="MAI_NW"/>
    <s v="MAI_NW"/>
    <n v="2010"/>
    <x v="2"/>
    <x v="0"/>
    <n v="6"/>
    <n v="6.25"/>
    <n v="0.25"/>
    <n v="0.5"/>
    <n v="7.5"/>
    <s v="NA"/>
    <n v="4"/>
    <n v="2"/>
  </r>
  <r>
    <n v="3211"/>
    <s v="nSPC"/>
    <x v="1"/>
    <x v="0"/>
    <s v="Main Hawaiian Islands"/>
    <x v="18"/>
    <s v="MAI-00184"/>
    <d v="2010-10-18T00:00:00"/>
    <s v="Forereef"/>
    <s v="Mid"/>
    <n v="21.00306887"/>
    <n v="-156.67102130999999"/>
    <s v="MAI_LAHAINA"/>
    <s v="MAI_LAHAINA"/>
    <n v="2010"/>
    <x v="0"/>
    <x v="0"/>
    <n v="17"/>
    <n v="1.75"/>
    <n v="10"/>
    <n v="21.25"/>
    <n v="0.25"/>
    <s v="NA"/>
    <n v="4"/>
    <n v="2"/>
  </r>
  <r>
    <n v="3212"/>
    <s v="nSPC"/>
    <x v="1"/>
    <x v="0"/>
    <s v="Main Hawaiian Islands"/>
    <x v="18"/>
    <s v="MAI-00246"/>
    <d v="2010-10-18T00:00:00"/>
    <s v="Forereef"/>
    <s v="Mid"/>
    <n v="20.97080265"/>
    <n v="-156.52520461"/>
    <s v="MAI_NW"/>
    <s v="MAI_NW"/>
    <n v="2010"/>
    <x v="0"/>
    <x v="0"/>
    <n v="13.5"/>
    <n v="30"/>
    <n v="3.25"/>
    <n v="6.25"/>
    <n v="2.75"/>
    <s v="NA"/>
    <n v="4"/>
    <n v="2"/>
  </r>
  <r>
    <n v="3213"/>
    <s v="nSPC"/>
    <x v="1"/>
    <x v="0"/>
    <s v="Main Hawaiian Islands"/>
    <x v="18"/>
    <s v="MAI-00116"/>
    <d v="2010-10-18T00:00:00"/>
    <s v="Forereef"/>
    <s v="Shallow"/>
    <n v="21.031833049999999"/>
    <n v="-156.59957992"/>
    <s v="MAI_NW"/>
    <s v="MAI_NW"/>
    <n v="2010"/>
    <x v="2"/>
    <x v="0"/>
    <n v="6"/>
    <n v="3.25"/>
    <n v="0.25"/>
    <n v="1"/>
    <n v="25"/>
    <s v="NA"/>
    <n v="4"/>
    <n v="2"/>
  </r>
  <r>
    <n v="3214"/>
    <s v="nSPC"/>
    <x v="1"/>
    <x v="0"/>
    <s v="Main Hawaiian Islands"/>
    <x v="18"/>
    <s v="MAI-00095"/>
    <d v="2010-10-18T00:00:00"/>
    <s v="Forereef"/>
    <s v="Shallow"/>
    <n v="20.994708930000002"/>
    <n v="-156.66843273000001"/>
    <s v="MAI_LAHAINA"/>
    <s v="MAI_LAHAINA"/>
    <n v="2010"/>
    <x v="2"/>
    <x v="0"/>
    <n v="2.25"/>
    <n v="3.5"/>
    <n v="0.25"/>
    <n v="55.5"/>
    <n v="1.25"/>
    <s v="NA"/>
    <n v="4"/>
    <n v="2"/>
  </r>
  <r>
    <n v="3218"/>
    <s v="nSPC"/>
    <x v="1"/>
    <x v="0"/>
    <s v="Main Hawaiian Islands"/>
    <x v="18"/>
    <s v="MAI-00152"/>
    <d v="2010-10-19T00:00:00"/>
    <s v="Forereef"/>
    <s v="Mid"/>
    <n v="20.88389154"/>
    <n v="-156.69132311999999"/>
    <s v="MAI_LAHAINA"/>
    <s v="MAI_LAHAINA"/>
    <n v="2010"/>
    <x v="0"/>
    <x v="0"/>
    <n v="10"/>
    <n v="70"/>
    <n v="0"/>
    <n v="0"/>
    <n v="2.5"/>
    <s v="NA"/>
    <n v="2"/>
    <n v="1"/>
  </r>
  <r>
    <n v="3219"/>
    <s v="nSPC"/>
    <x v="1"/>
    <x v="0"/>
    <s v="Main Hawaiian Islands"/>
    <x v="18"/>
    <s v="MAI-00110"/>
    <d v="2010-10-19T00:00:00"/>
    <s v="Forereef"/>
    <s v="Shallow"/>
    <n v="20.85815105"/>
    <n v="-156.67052175000001"/>
    <s v="MAI_LAHAINA"/>
    <s v="MAI_LAHAINA"/>
    <n v="2010"/>
    <x v="2"/>
    <x v="0"/>
    <n v="3"/>
    <n v="18.75"/>
    <n v="1.25"/>
    <n v="2.5"/>
    <n v="7.5"/>
    <s v="NA"/>
    <n v="4"/>
    <n v="2"/>
  </r>
  <r>
    <n v="3220"/>
    <s v="nSPC"/>
    <x v="1"/>
    <x v="0"/>
    <s v="Main Hawaiian Islands"/>
    <x v="18"/>
    <s v="MAI-00194"/>
    <d v="2010-10-19T00:00:00"/>
    <s v="Forereef"/>
    <s v="Shallow"/>
    <n v="20.797612829999998"/>
    <n v="-156.59131385000001"/>
    <s v="MAI_KIHEI"/>
    <s v="MAI_KIHEI"/>
    <n v="2010"/>
    <x v="2"/>
    <x v="0"/>
    <n v="3"/>
    <n v="23.75"/>
    <n v="7.5"/>
    <n v="2.5"/>
    <n v="6.25"/>
    <s v="NA"/>
    <n v="4"/>
    <n v="2"/>
  </r>
  <r>
    <n v="3221"/>
    <s v="nSPC"/>
    <x v="1"/>
    <x v="0"/>
    <s v="Main Hawaiian Islands"/>
    <x v="18"/>
    <s v="MAI-00170"/>
    <d v="2010-10-19T00:00:00"/>
    <s v="Forereef"/>
    <s v="Deep"/>
    <n v="20.906751580000002"/>
    <n v="-156.70012403000001"/>
    <s v="MAI_LAHAINA"/>
    <s v="MAI_LAHAINA"/>
    <n v="2010"/>
    <x v="1"/>
    <x v="0"/>
    <n v="24"/>
    <n v="0.5"/>
    <n v="45"/>
    <n v="45"/>
    <n v="0.5"/>
    <s v="NA"/>
    <n v="2"/>
    <n v="1"/>
  </r>
  <r>
    <n v="3222"/>
    <s v="nSPC"/>
    <x v="1"/>
    <x v="0"/>
    <s v="Main Hawaiian Islands"/>
    <x v="18"/>
    <s v="MAI-00114"/>
    <d v="2010-10-19T00:00:00"/>
    <s v="Forereef"/>
    <s v="Shallow"/>
    <n v="20.882912780000002"/>
    <n v="-156.69051192000001"/>
    <s v="MAI_LAHAINA"/>
    <s v="MAI_LAHAINA"/>
    <n v="2010"/>
    <x v="2"/>
    <x v="0"/>
    <n v="4"/>
    <n v="71.25"/>
    <n v="0.25"/>
    <n v="0"/>
    <n v="3"/>
    <s v="NA"/>
    <n v="4"/>
    <n v="2"/>
  </r>
  <r>
    <n v="3223"/>
    <s v="nSPC"/>
    <x v="1"/>
    <x v="0"/>
    <s v="Main Hawaiian Islands"/>
    <x v="18"/>
    <s v="MAI-00173"/>
    <d v="2010-10-19T00:00:00"/>
    <s v="Forereef"/>
    <s v="Mid"/>
    <n v="20.855856840000001"/>
    <n v="-156.66890488000001"/>
    <s v="MAI_LAHAINA"/>
    <s v="MAI_LAHAINA"/>
    <n v="2010"/>
    <x v="0"/>
    <x v="0"/>
    <n v="9"/>
    <n v="11"/>
    <n v="20"/>
    <n v="3"/>
    <n v="0.5"/>
    <s v="NA"/>
    <n v="4"/>
    <n v="2"/>
  </r>
  <r>
    <n v="3224"/>
    <s v="nSPC"/>
    <x v="1"/>
    <x v="0"/>
    <s v="Main Hawaiian Islands"/>
    <x v="18"/>
    <s v="MAI-00082"/>
    <d v="2010-10-19T00:00:00"/>
    <s v="Forereef"/>
    <s v="Deep"/>
    <n v="20.796204339999999"/>
    <n v="-156.60097132000001"/>
    <s v="MAI_KIHEI"/>
    <s v="MAI_KIHEI"/>
    <n v="2010"/>
    <x v="1"/>
    <x v="0"/>
    <n v="22"/>
    <n v="47.5"/>
    <n v="15"/>
    <n v="0.5"/>
    <n v="2.5"/>
    <s v="NA"/>
    <n v="2"/>
    <n v="1"/>
  </r>
  <r>
    <n v="3225"/>
    <s v="nSPC"/>
    <x v="1"/>
    <x v="0"/>
    <s v="Main Hawaiian Islands"/>
    <x v="18"/>
    <s v="MAI-00165"/>
    <d v="2010-10-19T00:00:00"/>
    <s v="Forereef"/>
    <s v="Mid"/>
    <n v="20.79649955"/>
    <n v="-156.59473384"/>
    <s v="MAI_KIHEI"/>
    <s v="MAI_KIHEI"/>
    <n v="2010"/>
    <x v="0"/>
    <x v="0"/>
    <n v="13"/>
    <n v="17.25"/>
    <n v="21.25"/>
    <n v="23.25"/>
    <n v="0.25"/>
    <s v="NA"/>
    <n v="4"/>
    <n v="2"/>
  </r>
  <r>
    <n v="3229"/>
    <s v="nSPC"/>
    <x v="1"/>
    <x v="0"/>
    <s v="Main Hawaiian Islands"/>
    <x v="18"/>
    <s v="MAI-00117"/>
    <d v="2010-10-20T00:00:00"/>
    <s v="Forereef"/>
    <s v="Deep"/>
    <n v="20.587831820000002"/>
    <n v="-156.42580881999999"/>
    <s v="MAI_KIHEI"/>
    <s v="MAI_KIHEI"/>
    <n v="2010"/>
    <x v="1"/>
    <x v="0"/>
    <n v="26"/>
    <n v="15"/>
    <n v="20"/>
    <n v="0"/>
    <n v="25"/>
    <s v="NA"/>
    <n v="2"/>
    <n v="1"/>
  </r>
  <r>
    <n v="3230"/>
    <s v="nSPC"/>
    <x v="1"/>
    <x v="0"/>
    <s v="Main Hawaiian Islands"/>
    <x v="18"/>
    <s v="MAI-00076"/>
    <d v="2010-10-20T00:00:00"/>
    <s v="Forereef"/>
    <s v="Mid"/>
    <n v="20.649905260000001"/>
    <n v="-156.4466003"/>
    <s v="MAI_KIHEI"/>
    <s v="MAI_KIHEI"/>
    <n v="2010"/>
    <x v="0"/>
    <x v="0"/>
    <n v="11"/>
    <n v="70"/>
    <n v="8.75"/>
    <n v="0"/>
    <n v="3.75"/>
    <s v="NA"/>
    <n v="4"/>
    <n v="2"/>
  </r>
  <r>
    <n v="3231"/>
    <s v="nSPC"/>
    <x v="1"/>
    <x v="0"/>
    <s v="Main Hawaiian Islands"/>
    <x v="18"/>
    <s v="MAI-00168"/>
    <d v="2010-10-20T00:00:00"/>
    <s v="Forereef"/>
    <s v="Shallow"/>
    <n v="20.645201499999999"/>
    <n v="-156.44599739"/>
    <s v="MAI_KIHEI"/>
    <s v="MAI_KIHEI"/>
    <n v="2010"/>
    <x v="2"/>
    <x v="0"/>
    <n v="3"/>
    <n v="62.5"/>
    <n v="16.25"/>
    <n v="0"/>
    <n v="5"/>
    <s v="NA"/>
    <n v="4"/>
    <n v="2"/>
  </r>
  <r>
    <n v="3232"/>
    <s v="nSPC"/>
    <x v="1"/>
    <x v="0"/>
    <s v="Main Hawaiian Islands"/>
    <x v="18"/>
    <s v="MAI-00216"/>
    <d v="2010-10-20T00:00:00"/>
    <s v="Forereef"/>
    <s v="Mid"/>
    <n v="20.703731999999999"/>
    <n v="-156.45096491999999"/>
    <s v="MAI_KIHEI"/>
    <s v="MAI_KIHEI"/>
    <n v="2010"/>
    <x v="0"/>
    <x v="0"/>
    <n v="13"/>
    <n v="77.5"/>
    <n v="5.75"/>
    <n v="0.25"/>
    <n v="5"/>
    <s v="NA"/>
    <n v="4"/>
    <n v="2"/>
  </r>
  <r>
    <n v="3233"/>
    <s v="nSPC"/>
    <x v="1"/>
    <x v="0"/>
    <s v="Main Hawaiian Islands"/>
    <x v="18"/>
    <s v="MAI-00199"/>
    <d v="2010-10-20T00:00:00"/>
    <s v="Forereef"/>
    <s v="Deep"/>
    <n v="20.71490927"/>
    <n v="-156.45908170000001"/>
    <s v="MAI_KIHEI"/>
    <s v="MAI_KIHEI"/>
    <n v="2010"/>
    <x v="1"/>
    <x v="0"/>
    <n v="22"/>
    <n v="76.5"/>
    <n v="0.5"/>
    <n v="1"/>
    <n v="10"/>
    <s v="NA"/>
    <n v="2"/>
    <n v="1"/>
  </r>
  <r>
    <n v="3234"/>
    <s v="nSPC"/>
    <x v="1"/>
    <x v="0"/>
    <s v="Main Hawaiian Islands"/>
    <x v="19"/>
    <s v="LAN-00139"/>
    <d v="2010-10-21T00:00:00"/>
    <s v="Forereef"/>
    <s v="Deep"/>
    <n v="20.928252000000001"/>
    <n v="-156.90087011"/>
    <s v="LAN_NORTH"/>
    <s v="LAN_NORTH"/>
    <n v="2010"/>
    <x v="1"/>
    <x v="0"/>
    <n v="30"/>
    <n v="25"/>
    <n v="42.5"/>
    <n v="2.5"/>
    <n v="5"/>
    <s v="NA"/>
    <n v="2"/>
    <n v="1"/>
  </r>
  <r>
    <n v="3235"/>
    <s v="nSPC"/>
    <x v="1"/>
    <x v="0"/>
    <s v="Main Hawaiian Islands"/>
    <x v="19"/>
    <s v="LAN-00086"/>
    <d v="2010-10-21T00:00:00"/>
    <s v="Forereef"/>
    <s v="Shallow"/>
    <n v="20.86122469"/>
    <n v="-156.82895916999999"/>
    <s v="LAN_SOUTH"/>
    <s v="LAN_SOUTH"/>
    <n v="2010"/>
    <x v="2"/>
    <x v="0"/>
    <n v="3.5"/>
    <n v="51.25"/>
    <n v="2.5"/>
    <n v="4.25"/>
    <n v="7.5"/>
    <s v="NA"/>
    <n v="4"/>
    <n v="2"/>
  </r>
  <r>
    <n v="3236"/>
    <s v="nSPC"/>
    <x v="1"/>
    <x v="0"/>
    <s v="Main Hawaiian Islands"/>
    <x v="19"/>
    <s v="LAN-00144"/>
    <d v="2010-10-21T00:00:00"/>
    <s v="Forereef"/>
    <s v="Mid"/>
    <n v="20.822824260000001"/>
    <n v="-156.80137909999999"/>
    <s v="LAN_SOUTH"/>
    <s v="LAN_SOUTH"/>
    <n v="2010"/>
    <x v="0"/>
    <x v="0"/>
    <n v="12"/>
    <n v="65"/>
    <n v="4"/>
    <n v="20"/>
    <n v="3"/>
    <s v="NA"/>
    <n v="4"/>
    <n v="2"/>
  </r>
  <r>
    <n v="3237"/>
    <s v="nSPC"/>
    <x v="1"/>
    <x v="0"/>
    <s v="Main Hawaiian Islands"/>
    <x v="19"/>
    <s v="LAN-00075"/>
    <d v="2010-10-21T00:00:00"/>
    <s v="Forereef"/>
    <s v="Shallow"/>
    <n v="20.921587049999999"/>
    <n v="-156.9101182"/>
    <s v="LAN_NORTH"/>
    <s v="LAN_NORTH"/>
    <n v="2010"/>
    <x v="2"/>
    <x v="0"/>
    <n v="4"/>
    <n v="3"/>
    <n v="2.5"/>
    <n v="0.5"/>
    <n v="2.75"/>
    <s v="NA"/>
    <n v="4"/>
    <n v="2"/>
  </r>
  <r>
    <n v="3238"/>
    <s v="nSPC"/>
    <x v="1"/>
    <x v="0"/>
    <s v="Main Hawaiian Islands"/>
    <x v="19"/>
    <s v="LAN-00071"/>
    <d v="2010-10-21T00:00:00"/>
    <s v="Forereef"/>
    <s v="Shallow"/>
    <n v="20.90102607"/>
    <n v="-156.87286030999999"/>
    <s v="LAN_NORTH"/>
    <s v="LAN_NORTH"/>
    <n v="2010"/>
    <x v="2"/>
    <x v="0"/>
    <n v="4"/>
    <n v="46.25"/>
    <n v="2.5"/>
    <n v="3.25"/>
    <n v="4.5"/>
    <s v="NA"/>
    <n v="4"/>
    <n v="2"/>
  </r>
  <r>
    <n v="3239"/>
    <s v="nSPC"/>
    <x v="1"/>
    <x v="0"/>
    <s v="Main Hawaiian Islands"/>
    <x v="19"/>
    <s v="LAN-00105"/>
    <d v="2010-10-21T00:00:00"/>
    <s v="Forereef"/>
    <s v="Mid"/>
    <n v="20.892742739999999"/>
    <n v="-156.85900853999999"/>
    <s v="LAN_NORTH"/>
    <s v="LAN_NORTH"/>
    <n v="2010"/>
    <x v="0"/>
    <x v="0"/>
    <n v="12"/>
    <n v="53.75"/>
    <n v="2.5"/>
    <n v="26.25"/>
    <n v="7.5"/>
    <s v="NA"/>
    <n v="4"/>
    <n v="2"/>
  </r>
  <r>
    <n v="3240"/>
    <s v="nSPC"/>
    <x v="1"/>
    <x v="0"/>
    <s v="Main Hawaiian Islands"/>
    <x v="19"/>
    <s v="LAN-00077"/>
    <d v="2010-10-21T00:00:00"/>
    <s v="Forereef"/>
    <s v="Shallow"/>
    <n v="20.840401610000001"/>
    <n v="-156.81369916"/>
    <s v="LAN_SOUTH"/>
    <s v="LAN_SOUTH"/>
    <n v="2010"/>
    <x v="2"/>
    <x v="0"/>
    <n v="5"/>
    <n v="45.75"/>
    <n v="2.5"/>
    <n v="7.25"/>
    <n v="12.5"/>
    <s v="NA"/>
    <n v="4"/>
    <n v="2"/>
  </r>
  <r>
    <n v="3241"/>
    <s v="nSPC"/>
    <x v="1"/>
    <x v="0"/>
    <s v="Main Hawaiian Islands"/>
    <x v="19"/>
    <s v="LAN-00140"/>
    <d v="2010-10-21T00:00:00"/>
    <s v="Forereef"/>
    <s v="Mid"/>
    <n v="20.838854309999999"/>
    <n v="-156.81180946000001"/>
    <s v="LAN_SOUTH"/>
    <s v="LAN_SOUTH"/>
    <n v="2010"/>
    <x v="0"/>
    <x v="0"/>
    <n v="11.5"/>
    <n v="45"/>
    <n v="11.5"/>
    <n v="1.25"/>
    <n v="11.75"/>
    <s v="NA"/>
    <n v="4"/>
    <n v="2"/>
  </r>
  <r>
    <n v="3248"/>
    <s v="nSPC"/>
    <x v="1"/>
    <x v="0"/>
    <s v="Main Hawaiian Islands"/>
    <x v="19"/>
    <s v="LAN-00094"/>
    <d v="2010-10-22T00:00:00"/>
    <s v="Forereef"/>
    <s v="Shallow"/>
    <n v="20.73622512"/>
    <n v="-156.92717469999999"/>
    <s v="LAN_SOUTH"/>
    <s v="LAN_SOUTH"/>
    <n v="2010"/>
    <x v="2"/>
    <x v="0"/>
    <n v="4"/>
    <n v="11.25"/>
    <n v="0.5"/>
    <n v="0"/>
    <n v="7.5"/>
    <s v="NA"/>
    <n v="4"/>
    <n v="2"/>
  </r>
  <r>
    <n v="3249"/>
    <s v="nSPC"/>
    <x v="1"/>
    <x v="0"/>
    <s v="Main Hawaiian Islands"/>
    <x v="19"/>
    <s v="LAN-00099"/>
    <d v="2010-10-22T00:00:00"/>
    <s v="Forereef"/>
    <s v="Shallow"/>
    <n v="20.736005850000002"/>
    <n v="-156.93723265"/>
    <s v="LAN_SOUTH"/>
    <s v="LAN_SOUTH"/>
    <n v="2010"/>
    <x v="2"/>
    <x v="0"/>
    <n v="4.5"/>
    <n v="12"/>
    <n v="10"/>
    <n v="0.5"/>
    <n v="2"/>
    <s v="NA"/>
    <n v="4"/>
    <n v="2"/>
  </r>
  <r>
    <n v="3250"/>
    <s v="nSPC"/>
    <x v="1"/>
    <x v="0"/>
    <s v="Main Hawaiian Islands"/>
    <x v="19"/>
    <s v="LAN-00131"/>
    <d v="2010-10-22T00:00:00"/>
    <s v="Forereef"/>
    <s v="Mid"/>
    <n v="20.731427149999998"/>
    <n v="-156.96414702999999"/>
    <s v="LAN_SOUTH"/>
    <s v="LAN_SOUTH"/>
    <n v="2010"/>
    <x v="0"/>
    <x v="0"/>
    <n v="14"/>
    <n v="22.5"/>
    <n v="10"/>
    <n v="1.5"/>
    <n v="2.5"/>
    <s v="NA"/>
    <n v="4"/>
    <n v="2"/>
  </r>
  <r>
    <n v="3251"/>
    <s v="nSPC"/>
    <x v="1"/>
    <x v="0"/>
    <s v="Main Hawaiian Islands"/>
    <x v="19"/>
    <s v="LAN-00132"/>
    <d v="2010-10-22T00:00:00"/>
    <s v="Forereef"/>
    <s v="Shallow"/>
    <n v="20.782252580000002"/>
    <n v="-156.99142449999999"/>
    <s v="LAN_SOUTH"/>
    <s v="LAN_SOUTH"/>
    <n v="2010"/>
    <x v="2"/>
    <x v="0"/>
    <n v="4.5"/>
    <n v="6.5"/>
    <n v="6.5"/>
    <n v="1.75"/>
    <n v="2.75"/>
    <s v="NA"/>
    <n v="4"/>
    <n v="2"/>
  </r>
  <r>
    <n v="3252"/>
    <s v="nSPC"/>
    <x v="1"/>
    <x v="0"/>
    <s v="Main Hawaiian Islands"/>
    <x v="19"/>
    <s v="LAN-00082"/>
    <d v="2010-10-22T00:00:00"/>
    <s v="Forereef"/>
    <s v="Deep"/>
    <n v="20.73919407"/>
    <n v="-156.87974209999999"/>
    <s v="LAN_SOUTH"/>
    <s v="LAN_SOUTH"/>
    <n v="2010"/>
    <x v="1"/>
    <x v="0"/>
    <n v="17"/>
    <n v="32.5"/>
    <n v="5"/>
    <n v="40"/>
    <n v="2.5"/>
    <s v="NA"/>
    <n v="2"/>
    <n v="1"/>
  </r>
  <r>
    <n v="3253"/>
    <s v="nSPC"/>
    <x v="1"/>
    <x v="0"/>
    <s v="Main Hawaiian Islands"/>
    <x v="19"/>
    <s v="LAN-00074"/>
    <d v="2010-10-22T00:00:00"/>
    <s v="Forereef"/>
    <s v="Shallow"/>
    <n v="20.81102941"/>
    <n v="-156.98751157999999"/>
    <s v="LAN_SOUTH"/>
    <s v="LAN_SOUTH"/>
    <n v="2010"/>
    <x v="2"/>
    <x v="0"/>
    <n v="3.5"/>
    <n v="33.75"/>
    <n v="1.25"/>
    <n v="2.5"/>
    <n v="8.75"/>
    <s v="NA"/>
    <n v="4"/>
    <n v="2"/>
  </r>
  <r>
    <n v="3254"/>
    <s v="nSPC"/>
    <x v="1"/>
    <x v="0"/>
    <s v="Main Hawaiian Islands"/>
    <x v="19"/>
    <s v="LAN-00113"/>
    <d v="2010-10-22T00:00:00"/>
    <s v="Forereef"/>
    <s v="Mid"/>
    <n v="20.865343979999999"/>
    <n v="-157.04239511"/>
    <s v="LAN_SOUTH"/>
    <s v="LAN_SOUTH"/>
    <n v="2010"/>
    <x v="0"/>
    <x v="0"/>
    <n v="12"/>
    <n v="30"/>
    <n v="1.5"/>
    <n v="3.75"/>
    <n v="6.75"/>
    <s v="NA"/>
    <n v="4"/>
    <n v="2"/>
  </r>
  <r>
    <n v="3255"/>
    <s v="nSPC"/>
    <x v="1"/>
    <x v="0"/>
    <s v="Main Hawaiian Islands"/>
    <x v="19"/>
    <s v="LAN-00133"/>
    <d v="2010-10-22T00:00:00"/>
    <s v="Forereef"/>
    <s v="Deep"/>
    <n v="20.881468160000001"/>
    <n v="-157.05901675999999"/>
    <s v="LAN_SOUTH"/>
    <s v="LAN_SOUTH"/>
    <n v="2010"/>
    <x v="1"/>
    <x v="0"/>
    <n v="26"/>
    <n v="12.5"/>
    <n v="15"/>
    <n v="10"/>
    <n v="2.5"/>
    <s v="NA"/>
    <n v="2"/>
    <n v="1"/>
  </r>
  <r>
    <n v="3259"/>
    <s v="nSPC"/>
    <x v="1"/>
    <x v="0"/>
    <s v="Main Hawaiian Islands"/>
    <x v="20"/>
    <s v="MOL-00088"/>
    <d v="2010-10-23T00:00:00"/>
    <s v="Forereef"/>
    <s v="Deep"/>
    <n v="21.197399019999999"/>
    <n v="-157.25903704999999"/>
    <s v="MOL_WEST"/>
    <s v="MOL_WEST"/>
    <n v="2010"/>
    <x v="1"/>
    <x v="0"/>
    <n v="22"/>
    <n v="6.25"/>
    <n v="6.25"/>
    <n v="26.25"/>
    <n v="2.5"/>
    <s v="NA"/>
    <n v="4"/>
    <n v="2"/>
  </r>
  <r>
    <n v="3260"/>
    <s v="nSPC"/>
    <x v="1"/>
    <x v="0"/>
    <s v="Main Hawaiian Islands"/>
    <x v="20"/>
    <s v="MOL-00069"/>
    <d v="2010-10-23T00:00:00"/>
    <s v="Forereef"/>
    <s v="Mid"/>
    <n v="21.16732811"/>
    <n v="-157.27244155"/>
    <s v="MOL_WEST"/>
    <s v="MOL_WEST"/>
    <n v="2010"/>
    <x v="0"/>
    <x v="0"/>
    <n v="12"/>
    <n v="0"/>
    <n v="63.75"/>
    <n v="12.75"/>
    <n v="1.5"/>
    <s v="NA"/>
    <n v="4"/>
    <n v="2"/>
  </r>
  <r>
    <n v="3261"/>
    <s v="nSPC"/>
    <x v="1"/>
    <x v="0"/>
    <s v="Main Hawaiian Islands"/>
    <x v="20"/>
    <s v="MOL-00075"/>
    <d v="2010-10-23T00:00:00"/>
    <s v="Forereef"/>
    <s v="Mid"/>
    <n v="21.081746859999999"/>
    <n v="-157.25748983"/>
    <s v="MOL_WEST"/>
    <s v="MOL_WEST"/>
    <n v="2010"/>
    <x v="0"/>
    <x v="0"/>
    <n v="11"/>
    <n v="51.25"/>
    <n v="3.75"/>
    <n v="6.25"/>
    <n v="3.75"/>
    <s v="NA"/>
    <n v="4"/>
    <n v="2"/>
  </r>
  <r>
    <n v="3262"/>
    <s v="nSPC"/>
    <x v="1"/>
    <x v="0"/>
    <s v="Main Hawaiian Islands"/>
    <x v="20"/>
    <s v="MOL-00060"/>
    <d v="2010-10-23T00:00:00"/>
    <s v="Forereef"/>
    <s v="Deep"/>
    <n v="21.07712617"/>
    <n v="-157.25452078999999"/>
    <s v="MOL_WEST"/>
    <s v="MOL_WEST"/>
    <n v="2010"/>
    <x v="1"/>
    <x v="0"/>
    <n v="21"/>
    <n v="22.5"/>
    <n v="22.5"/>
    <n v="2.5"/>
    <n v="5"/>
    <s v="NA"/>
    <n v="2"/>
    <n v="1"/>
  </r>
  <r>
    <n v="3263"/>
    <s v="nSPC"/>
    <x v="1"/>
    <x v="0"/>
    <s v="Main Hawaiian Islands"/>
    <x v="0"/>
    <s v="OAH-00083"/>
    <d v="2010-10-24T00:00:00"/>
    <s v="Forereef"/>
    <s v="Shallow"/>
    <n v="21.323510540000001"/>
    <n v="-157.66843718999999"/>
    <s v="OAH_EAST"/>
    <s v="OAH_EAST"/>
    <n v="2010"/>
    <x v="2"/>
    <x v="0"/>
    <n v="3"/>
    <n v="13.75"/>
    <n v="27.5"/>
    <n v="3.5"/>
    <n v="20"/>
    <s v="NA"/>
    <n v="4"/>
    <n v="2"/>
  </r>
  <r>
    <n v="3264"/>
    <s v="nSPC"/>
    <x v="1"/>
    <x v="0"/>
    <s v="Main Hawaiian Islands"/>
    <x v="0"/>
    <s v="OAH-00182"/>
    <d v="2010-10-24T00:00:00"/>
    <s v="Forereef"/>
    <s v="Shallow"/>
    <n v="21.33336422"/>
    <n v="-157.67807210999999"/>
    <s v="OAH_EAST"/>
    <s v="OAH_EAST"/>
    <n v="2010"/>
    <x v="2"/>
    <x v="0"/>
    <n v="4"/>
    <n v="1.75"/>
    <n v="38.75"/>
    <n v="21.25"/>
    <n v="6.25"/>
    <s v="NA"/>
    <n v="4"/>
    <n v="2"/>
  </r>
  <r>
    <n v="3265"/>
    <s v="nSPC"/>
    <x v="1"/>
    <x v="0"/>
    <s v="Main Hawaiian Islands"/>
    <x v="0"/>
    <s v="OAH-00159"/>
    <d v="2010-10-24T00:00:00"/>
    <s v="Forereef"/>
    <s v="Shallow"/>
    <n v="21.387030530000001"/>
    <n v="-157.7023715"/>
    <s v="OAH_EAST"/>
    <s v="OAH_EAST"/>
    <n v="2010"/>
    <x v="2"/>
    <x v="0"/>
    <n v="3"/>
    <n v="13.75"/>
    <n v="42.5"/>
    <n v="18.75"/>
    <n v="6.25"/>
    <s v="NA"/>
    <n v="4"/>
    <n v="2"/>
  </r>
  <r>
    <n v="3266"/>
    <s v="nSPC"/>
    <x v="1"/>
    <x v="0"/>
    <s v="Main Hawaiian Islands"/>
    <x v="0"/>
    <s v="OAH-00101"/>
    <d v="2010-10-24T00:00:00"/>
    <s v="Forereef"/>
    <s v="Mid"/>
    <n v="21.370011909999999"/>
    <n v="-157.68346905000001"/>
    <s v="OAH_EAST"/>
    <s v="OAH_EAST"/>
    <n v="2010"/>
    <x v="0"/>
    <x v="0"/>
    <n v="12"/>
    <n v="12.5"/>
    <n v="8.75"/>
    <n v="10"/>
    <n v="6.25"/>
    <s v="NA"/>
    <n v="4"/>
    <n v="2"/>
  </r>
  <r>
    <n v="3267"/>
    <s v="nSPC"/>
    <x v="1"/>
    <x v="0"/>
    <s v="Main Hawaiian Islands"/>
    <x v="0"/>
    <s v="OAH-00074"/>
    <d v="2010-10-24T00:00:00"/>
    <s v="Forereef"/>
    <s v="Mid"/>
    <n v="21.33735484"/>
    <n v="-157.67674534"/>
    <s v="OAH_EAST"/>
    <s v="OAH_EAST"/>
    <n v="2010"/>
    <x v="0"/>
    <x v="0"/>
    <n v="9"/>
    <n v="4.25"/>
    <n v="8.75"/>
    <n v="22.5"/>
    <n v="5.75"/>
    <s v="NA"/>
    <n v="4"/>
    <n v="2"/>
  </r>
  <r>
    <n v="3268"/>
    <s v="nSPC"/>
    <x v="1"/>
    <x v="0"/>
    <s v="Main Hawaiian Islands"/>
    <x v="0"/>
    <s v="OAH-00184"/>
    <d v="2010-10-24T00:00:00"/>
    <s v="Forereef"/>
    <s v="Mid"/>
    <n v="21.375138790000001"/>
    <n v="-157.68566845999999"/>
    <s v="OAH_EAST"/>
    <s v="OAH_EAST"/>
    <n v="2010"/>
    <x v="0"/>
    <x v="0"/>
    <n v="13"/>
    <n v="9.25"/>
    <n v="3.5"/>
    <n v="10.25"/>
    <n v="1.75"/>
    <s v="NA"/>
    <n v="4"/>
    <n v="2"/>
  </r>
  <r>
    <n v="3269"/>
    <s v="nSPC"/>
    <x v="1"/>
    <x v="0"/>
    <s v="Main Hawaiian Islands"/>
    <x v="0"/>
    <s v="OAH-00215"/>
    <d v="2010-10-24T00:00:00"/>
    <s v="Forereef"/>
    <s v="Mid"/>
    <n v="21.405623179999999"/>
    <n v="-157.70790045000001"/>
    <s v="OAH_EAST"/>
    <s v="OAH_EAST"/>
    <n v="2010"/>
    <x v="0"/>
    <x v="0"/>
    <n v="12.5"/>
    <n v="25"/>
    <n v="4.25"/>
    <n v="8.75"/>
    <n v="4"/>
    <s v="NA"/>
    <n v="4"/>
    <n v="2"/>
  </r>
  <r>
    <n v="3270"/>
    <s v="nSPC"/>
    <x v="1"/>
    <x v="0"/>
    <s v="Main Hawaiian Islands"/>
    <x v="0"/>
    <s v="OAH-00113"/>
    <d v="2010-10-24T00:00:00"/>
    <s v="Forereef"/>
    <s v="Deep"/>
    <n v="21.405721"/>
    <n v="-157.69583352999999"/>
    <s v="OAH_EAST"/>
    <s v="OAH_EAST"/>
    <n v="2010"/>
    <x v="1"/>
    <x v="0"/>
    <n v="20"/>
    <n v="7.5"/>
    <n v="12.5"/>
    <n v="52.5"/>
    <n v="10.5"/>
    <s v="NA"/>
    <n v="2"/>
    <n v="1"/>
  </r>
  <r>
    <n v="3274"/>
    <s v="nSPC"/>
    <x v="1"/>
    <x v="0"/>
    <s v="Main Hawaiian Islands"/>
    <x v="0"/>
    <s v="OAH-00260"/>
    <d v="2010-10-25T00:00:00"/>
    <s v="Forereef"/>
    <s v="Shallow"/>
    <n v="21.29506554"/>
    <n v="-158.00492048000001"/>
    <s v="OAH_SOUTH"/>
    <s v="OAH_SOUTH"/>
    <n v="2010"/>
    <x v="2"/>
    <x v="0"/>
    <n v="6"/>
    <n v="1"/>
    <n v="37"/>
    <n v="35"/>
    <n v="0.5"/>
    <s v="NA"/>
    <n v="4"/>
    <n v="2"/>
  </r>
  <r>
    <n v="3275"/>
    <s v="nSPC"/>
    <x v="1"/>
    <x v="0"/>
    <s v="Main Hawaiian Islands"/>
    <x v="0"/>
    <s v="OAH-00141"/>
    <d v="2010-10-25T00:00:00"/>
    <s v="Forereef"/>
    <s v="Mid"/>
    <n v="21.290689100000002"/>
    <n v="-158.02660865999999"/>
    <s v="OAH_SOUTH"/>
    <s v="OAH_SOUTH"/>
    <n v="2010"/>
    <x v="0"/>
    <x v="0"/>
    <n v="14.5"/>
    <n v="4.5"/>
    <n v="13.75"/>
    <n v="43"/>
    <n v="1.75"/>
    <s v="NA"/>
    <n v="4"/>
    <n v="2"/>
  </r>
  <r>
    <n v="3277"/>
    <s v="nSPC"/>
    <x v="1"/>
    <x v="0"/>
    <s v="Main Hawaiian Islands"/>
    <x v="0"/>
    <s v="OAH-00252"/>
    <d v="2010-10-25T00:00:00"/>
    <s v="Forereef"/>
    <s v="Deep"/>
    <n v="21.2782175"/>
    <n v="-158.05475910999999"/>
    <s v="OAH_SOUTH"/>
    <s v="OAH_SOUTH"/>
    <n v="2010"/>
    <x v="1"/>
    <x v="0"/>
    <n v="26"/>
    <n v="25"/>
    <n v="25"/>
    <n v="0"/>
    <n v="5"/>
    <s v="NA"/>
    <n v="2"/>
    <n v="1"/>
  </r>
  <r>
    <n v="3281"/>
    <s v="nSPC"/>
    <x v="1"/>
    <x v="0"/>
    <s v="Main Hawaiian Islands"/>
    <x v="21"/>
    <s v="KAU-00118"/>
    <d v="2010-10-27T00:00:00"/>
    <s v="Forereef"/>
    <s v="Deep"/>
    <n v="22.174253010000001"/>
    <n v="-159.7002359"/>
    <s v="KAU_NAPALI"/>
    <s v="KAU_NAPALI"/>
    <n v="2010"/>
    <x v="1"/>
    <x v="0"/>
    <n v="23"/>
    <n v="2.5"/>
    <n v="1.5"/>
    <n v="45"/>
    <n v="1"/>
    <s v="NA"/>
    <n v="2"/>
    <n v="1"/>
  </r>
  <r>
    <n v="3282"/>
    <s v="nSPC"/>
    <x v="1"/>
    <x v="0"/>
    <s v="Main Hawaiian Islands"/>
    <x v="21"/>
    <s v="KAU-00135"/>
    <d v="2010-10-27T00:00:00"/>
    <s v="Forereef"/>
    <s v="Shallow"/>
    <n v="22.14039146"/>
    <n v="-159.73132409999999"/>
    <s v="KAU_NAPALI"/>
    <s v="KAU_NAPALI"/>
    <n v="2010"/>
    <x v="2"/>
    <x v="0"/>
    <n v="6"/>
    <n v="5"/>
    <n v="3.75"/>
    <n v="7.5"/>
    <n v="7.5"/>
    <s v="NA"/>
    <n v="4"/>
    <n v="2"/>
  </r>
  <r>
    <n v="3283"/>
    <s v="nSPC"/>
    <x v="1"/>
    <x v="0"/>
    <s v="Main Hawaiian Islands"/>
    <x v="21"/>
    <s v="KAU-00170"/>
    <d v="2010-10-27T00:00:00"/>
    <s v="Forereef"/>
    <s v="Mid"/>
    <n v="22.080217609999998"/>
    <n v="-159.77661459999999"/>
    <s v="KAU_NAPALI"/>
    <s v="KAU_NAPALI"/>
    <n v="2010"/>
    <x v="0"/>
    <x v="0"/>
    <n v="16"/>
    <n v="2.25"/>
    <n v="6.75"/>
    <n v="15"/>
    <n v="0.5"/>
    <s v="NA"/>
    <n v="4"/>
    <n v="2"/>
  </r>
  <r>
    <n v="3284"/>
    <s v="nSPC"/>
    <x v="1"/>
    <x v="0"/>
    <s v="Main Hawaiian Islands"/>
    <x v="21"/>
    <s v="KAU-00080"/>
    <d v="2010-10-27T00:00:00"/>
    <s v="Forereef"/>
    <s v="Mid"/>
    <n v="22.161614350000001"/>
    <n v="-159.70550080000001"/>
    <s v="KAU_NAPALI"/>
    <s v="KAU_NAPALI"/>
    <n v="2010"/>
    <x v="0"/>
    <x v="0"/>
    <n v="11"/>
    <n v="16.25"/>
    <n v="0.5"/>
    <n v="35"/>
    <n v="5"/>
    <s v="NA"/>
    <n v="4"/>
    <n v="2"/>
  </r>
  <r>
    <n v="3285"/>
    <s v="nSPC"/>
    <x v="1"/>
    <x v="0"/>
    <s v="Main Hawaiian Islands"/>
    <x v="21"/>
    <s v="KAU-00194"/>
    <d v="2010-10-27T00:00:00"/>
    <s v="Forereef"/>
    <s v="Mid"/>
    <n v="22.15153269"/>
    <n v="-159.72631190000001"/>
    <s v="KAU_NAPALI"/>
    <s v="KAU_NAPALI"/>
    <n v="2010"/>
    <x v="0"/>
    <x v="0"/>
    <n v="9"/>
    <n v="18.75"/>
    <n v="10.25"/>
    <n v="20"/>
    <n v="5"/>
    <s v="NA"/>
    <n v="4"/>
    <n v="2"/>
  </r>
  <r>
    <n v="3286"/>
    <s v="nSPC"/>
    <x v="1"/>
    <x v="0"/>
    <s v="Main Hawaiian Islands"/>
    <x v="21"/>
    <s v="KAU-00188"/>
    <d v="2010-10-27T00:00:00"/>
    <s v="Forereef"/>
    <s v="Mid"/>
    <n v="22.134781369999999"/>
    <n v="-159.7634606"/>
    <s v="KAU_NAPALI"/>
    <s v="KAU_NAPALI"/>
    <n v="2010"/>
    <x v="0"/>
    <x v="0"/>
    <n v="17.5"/>
    <n v="10"/>
    <n v="6.5"/>
    <n v="12.5"/>
    <n v="2.75"/>
    <s v="NA"/>
    <n v="4"/>
    <n v="2"/>
  </r>
  <r>
    <n v="3287"/>
    <s v="nSPC"/>
    <x v="1"/>
    <x v="0"/>
    <s v="Main Hawaiian Islands"/>
    <x v="21"/>
    <s v="KAU-00073"/>
    <d v="2010-10-27T00:00:00"/>
    <s v="Forereef"/>
    <s v="Deep"/>
    <n v="22.080313329999999"/>
    <n v="-159.79424460000001"/>
    <s v="KAU_NAPALI"/>
    <s v="KAU_NAPALI"/>
    <n v="2010"/>
    <x v="1"/>
    <x v="0"/>
    <n v="25"/>
    <n v="7.5"/>
    <n v="7.5"/>
    <n v="12.5"/>
    <n v="2.5"/>
    <s v="NA"/>
    <n v="2"/>
    <n v="1"/>
  </r>
  <r>
    <n v="3292"/>
    <s v="nSPC"/>
    <x v="1"/>
    <x v="0"/>
    <s v="Main Hawaiian Islands"/>
    <x v="22"/>
    <s v="NII-00176"/>
    <d v="2010-10-28T00:00:00"/>
    <s v="Forereef"/>
    <s v="Mid"/>
    <n v="21.98355398"/>
    <n v="-160.1222994"/>
    <s v="NII_WEST"/>
    <s v="NII_WEST"/>
    <n v="2010"/>
    <x v="0"/>
    <x v="0"/>
    <n v="16"/>
    <n v="1.5"/>
    <n v="5"/>
    <n v="0"/>
    <n v="14.25"/>
    <s v="NA"/>
    <n v="4"/>
    <n v="2"/>
  </r>
  <r>
    <n v="3293"/>
    <s v="nSPC"/>
    <x v="1"/>
    <x v="0"/>
    <s v="Main Hawaiian Islands"/>
    <x v="22"/>
    <s v="NII-00117"/>
    <d v="2010-10-28T00:00:00"/>
    <s v="Forereef"/>
    <s v="Shallow"/>
    <n v="21.975279950000001"/>
    <n v="-160.1168289"/>
    <s v="NII_WEST"/>
    <s v="NII_WEST"/>
    <n v="2010"/>
    <x v="2"/>
    <x v="0"/>
    <n v="4.5"/>
    <n v="5"/>
    <n v="0"/>
    <n v="11.5"/>
    <n v="13.75"/>
    <s v="NA"/>
    <n v="4"/>
    <n v="2"/>
  </r>
  <r>
    <n v="3294"/>
    <s v="nSPC"/>
    <x v="1"/>
    <x v="0"/>
    <s v="Main Hawaiian Islands"/>
    <x v="22"/>
    <s v="NII-00111"/>
    <d v="2010-10-28T00:00:00"/>
    <s v="Forereef"/>
    <s v="Mid"/>
    <n v="21.970703019999998"/>
    <n v="-160.1318665"/>
    <s v="NII_WEST"/>
    <s v="NII_WEST"/>
    <n v="2010"/>
    <x v="0"/>
    <x v="0"/>
    <n v="18.5"/>
    <n v="1.75"/>
    <n v="13"/>
    <n v="2.5"/>
    <n v="2"/>
    <s v="NA"/>
    <n v="4"/>
    <n v="2"/>
  </r>
  <r>
    <n v="3295"/>
    <s v="nSPC"/>
    <x v="1"/>
    <x v="0"/>
    <s v="Main Hawaiian Islands"/>
    <x v="22"/>
    <s v="NII-00137"/>
    <d v="2010-10-28T00:00:00"/>
    <s v="Forereef"/>
    <s v="Deep"/>
    <n v="21.952417390000001"/>
    <n v="-160.1666683"/>
    <s v="NII_WEST"/>
    <s v="NII_WEST"/>
    <n v="2010"/>
    <x v="1"/>
    <x v="0"/>
    <n v="21"/>
    <n v="2"/>
    <n v="5"/>
    <n v="2.5"/>
    <n v="1"/>
    <s v="NA"/>
    <n v="2"/>
    <n v="1"/>
  </r>
  <r>
    <n v="3299"/>
    <s v="nSPC"/>
    <x v="1"/>
    <x v="0"/>
    <s v="Main Hawaiian Islands"/>
    <x v="22"/>
    <s v="NII-00143"/>
    <d v="2010-10-28T00:00:00"/>
    <s v="Forereef"/>
    <s v="Deep"/>
    <n v="21.962670129999999"/>
    <n v="-160.14855299999999"/>
    <s v="NII_WEST"/>
    <s v="NII_WEST"/>
    <n v="2010"/>
    <x v="1"/>
    <x v="0"/>
    <n v="23"/>
    <n v="0"/>
    <n v="25"/>
    <n v="7.5"/>
    <n v="0.5"/>
    <s v="NA"/>
    <n v="2"/>
    <n v="1"/>
  </r>
  <r>
    <n v="3300"/>
    <s v="nSPC"/>
    <x v="1"/>
    <x v="0"/>
    <s v="Main Hawaiian Islands"/>
    <x v="22"/>
    <s v="NII-00157"/>
    <d v="2010-10-28T00:00:00"/>
    <s v="Forereef"/>
    <s v="Mid"/>
    <n v="21.956456379999999"/>
    <n v="-160.17872929999999"/>
    <s v="NII_WEST"/>
    <s v="NII_WEST"/>
    <n v="2010"/>
    <x v="0"/>
    <x v="0"/>
    <n v="17"/>
    <n v="0.75"/>
    <n v="7.5"/>
    <n v="3"/>
    <n v="0.5"/>
    <s v="NA"/>
    <n v="4"/>
    <n v="2"/>
  </r>
  <r>
    <n v="3301"/>
    <s v="nSPC"/>
    <x v="1"/>
    <x v="0"/>
    <s v="Main Hawaiian Islands"/>
    <x v="22"/>
    <s v="NII-00077"/>
    <d v="2010-10-28T00:00:00"/>
    <s v="Forereef"/>
    <s v="Mid"/>
    <n v="21.935500449999999"/>
    <n v="-160.1944369"/>
    <s v="NII_WEST"/>
    <s v="NII_WEST"/>
    <n v="2010"/>
    <x v="0"/>
    <x v="0"/>
    <n v="14.5"/>
    <n v="1"/>
    <n v="14"/>
    <n v="3"/>
    <n v="1.5"/>
    <s v="NA"/>
    <n v="4"/>
    <n v="2"/>
  </r>
  <r>
    <n v="3302"/>
    <s v="nSPC"/>
    <x v="1"/>
    <x v="0"/>
    <s v="Main Hawaiian Islands"/>
    <x v="22"/>
    <s v="NII-00201"/>
    <d v="2010-10-28T00:00:00"/>
    <s v="Forereef"/>
    <s v="Shallow"/>
    <n v="21.90161543"/>
    <n v="-160.20948989999999"/>
    <s v="NII_WEST"/>
    <s v="NII_WEST"/>
    <n v="2010"/>
    <x v="2"/>
    <x v="0"/>
    <n v="5"/>
    <n v="1"/>
    <n v="16.25"/>
    <n v="0.5"/>
    <n v="2.5"/>
    <s v="NA"/>
    <n v="4"/>
    <n v="2"/>
  </r>
  <r>
    <n v="3303"/>
    <s v="nSPC"/>
    <x v="1"/>
    <x v="0"/>
    <s v="Main Hawaiian Islands"/>
    <x v="21"/>
    <s v="KAU-00149"/>
    <d v="2010-10-29T00:00:00"/>
    <s v="Forereef"/>
    <s v="Deep"/>
    <n v="21.930937419999999"/>
    <n v="-159.66910909999999"/>
    <s v="KAU_EAST"/>
    <s v="KAU_EAST"/>
    <n v="2010"/>
    <x v="1"/>
    <x v="0"/>
    <n v="21"/>
    <n v="4"/>
    <n v="17.75"/>
    <n v="5.25"/>
    <n v="0.5"/>
    <s v="NA"/>
    <n v="4"/>
    <n v="2"/>
  </r>
  <r>
    <n v="3304"/>
    <s v="nSPC"/>
    <x v="1"/>
    <x v="0"/>
    <s v="Main Hawaiian Islands"/>
    <x v="21"/>
    <s v="KAU-00180"/>
    <d v="2010-10-29T00:00:00"/>
    <s v="Forereef"/>
    <s v="Mid"/>
    <n v="21.916698830000001"/>
    <n v="-159.64452080000001"/>
    <s v="KAU_EAST"/>
    <s v="KAU_EAST"/>
    <n v="2010"/>
    <x v="0"/>
    <x v="0"/>
    <n v="10"/>
    <n v="8.75"/>
    <n v="23.75"/>
    <n v="17.5"/>
    <n v="3"/>
    <s v="NA"/>
    <n v="4"/>
    <n v="2"/>
  </r>
  <r>
    <n v="3305"/>
    <s v="nSPC"/>
    <x v="1"/>
    <x v="0"/>
    <s v="Main Hawaiian Islands"/>
    <x v="21"/>
    <s v="KAU-00179"/>
    <d v="2010-10-29T00:00:00"/>
    <s v="Forereef"/>
    <s v="Deep"/>
    <n v="21.889778840000002"/>
    <n v="-159.58624270000001"/>
    <s v="KAU_EAST"/>
    <s v="KAU_EAST"/>
    <n v="2010"/>
    <x v="1"/>
    <x v="0"/>
    <n v="23"/>
    <n v="9"/>
    <n v="8"/>
    <n v="1"/>
    <n v="3"/>
    <s v="NA"/>
    <n v="2"/>
    <n v="1"/>
  </r>
  <r>
    <n v="3306"/>
    <s v="nSPC"/>
    <x v="1"/>
    <x v="0"/>
    <s v="Main Hawaiian Islands"/>
    <x v="21"/>
    <s v="KAU-00162"/>
    <d v="2010-10-29T00:00:00"/>
    <s v="Forereef"/>
    <s v="Mid"/>
    <n v="21.885541709999998"/>
    <n v="-159.55001279999999"/>
    <s v="KAU_EAST"/>
    <s v="KAU_EAST"/>
    <n v="2010"/>
    <x v="0"/>
    <x v="0"/>
    <n v="12.5"/>
    <n v="6"/>
    <n v="0"/>
    <n v="42.5"/>
    <n v="35"/>
    <s v="NA"/>
    <n v="4"/>
    <n v="2"/>
  </r>
  <r>
    <n v="3307"/>
    <s v="nSPC"/>
    <x v="1"/>
    <x v="0"/>
    <s v="Main Hawaiian Islands"/>
    <x v="21"/>
    <s v="KAU-00152"/>
    <d v="2010-10-29T00:00:00"/>
    <s v="Forereef"/>
    <s v="Shallow"/>
    <n v="21.88598678"/>
    <n v="-159.53730440000001"/>
    <s v="KAU_EAST"/>
    <s v="KAU_EAST"/>
    <n v="2010"/>
    <x v="2"/>
    <x v="0"/>
    <n v="6.25"/>
    <n v="17.5"/>
    <n v="6.5"/>
    <n v="17.5"/>
    <n v="5"/>
    <s v="NA"/>
    <n v="4"/>
    <n v="2"/>
  </r>
  <r>
    <n v="3308"/>
    <s v="nSPC"/>
    <x v="1"/>
    <x v="0"/>
    <s v="Main Hawaiian Islands"/>
    <x v="21"/>
    <s v="KAU-00168"/>
    <d v="2010-10-29T00:00:00"/>
    <s v="Forereef"/>
    <s v="Deep"/>
    <n v="21.871063060000001"/>
    <n v="-159.5114433"/>
    <s v="KAU_EAST"/>
    <s v="KAU_EAST"/>
    <n v="2010"/>
    <x v="1"/>
    <x v="0"/>
    <n v="29"/>
    <n v="6.5"/>
    <n v="6.5"/>
    <n v="75"/>
    <n v="2"/>
    <s v="NA"/>
    <n v="2"/>
    <n v="1"/>
  </r>
  <r>
    <n v="3309"/>
    <s v="nSPC"/>
    <x v="1"/>
    <x v="0"/>
    <s v="Main Hawaiian Islands"/>
    <x v="21"/>
    <s v="KAU-00169"/>
    <d v="2010-10-29T00:00:00"/>
    <s v="Forereef"/>
    <s v="Shallow"/>
    <n v="21.87361057"/>
    <n v="-159.46384190000001"/>
    <s v="KAU_EAST"/>
    <s v="KAU_EAST"/>
    <n v="2010"/>
    <x v="2"/>
    <x v="0"/>
    <n v="6.5"/>
    <n v="3.25"/>
    <n v="8.25"/>
    <n v="1.75"/>
    <n v="9.25"/>
    <s v="NA"/>
    <n v="4"/>
    <n v="2"/>
  </r>
  <r>
    <n v="3313"/>
    <s v="nSPC"/>
    <x v="1"/>
    <x v="0"/>
    <s v="Main Hawaiian Islands"/>
    <x v="21"/>
    <s v="KAU-00143"/>
    <d v="2010-10-30T00:00:00"/>
    <s v="Forereef"/>
    <s v="Deep"/>
    <n v="22.235489009999998"/>
    <n v="-159.4079941"/>
    <s v="KAU_EAST"/>
    <s v="KAU_EAST"/>
    <n v="2010"/>
    <x v="1"/>
    <x v="0"/>
    <n v="24"/>
    <n v="6"/>
    <n v="0"/>
    <n v="6.5"/>
    <n v="0.5"/>
    <s v="NA"/>
    <n v="2"/>
    <n v="1"/>
  </r>
  <r>
    <n v="3314"/>
    <s v="nSPC"/>
    <x v="1"/>
    <x v="0"/>
    <s v="Main Hawaiian Islands"/>
    <x v="21"/>
    <s v="KAU-00097"/>
    <d v="2010-10-30T00:00:00"/>
    <s v="Forereef"/>
    <s v="Mid"/>
    <n v="22.237487510000001"/>
    <n v="-159.46190129999999"/>
    <s v="KAU_EAST"/>
    <s v="KAU_EAST"/>
    <n v="2010"/>
    <x v="0"/>
    <x v="0"/>
    <n v="16.5"/>
    <n v="18.75"/>
    <n v="10"/>
    <n v="13.75"/>
    <n v="4"/>
    <s v="NA"/>
    <n v="4"/>
    <n v="2"/>
  </r>
  <r>
    <n v="3315"/>
    <s v="nSPC"/>
    <x v="1"/>
    <x v="0"/>
    <s v="Main Hawaiian Islands"/>
    <x v="21"/>
    <s v="KAU-00181"/>
    <d v="2010-10-30T00:00:00"/>
    <s v="Forereef"/>
    <s v="Shallow"/>
    <n v="22.221633730000001"/>
    <n v="-159.54052909999999"/>
    <s v="KAU_EAST"/>
    <s v="KAU_EAST"/>
    <n v="2010"/>
    <x v="2"/>
    <x v="0"/>
    <n v="5"/>
    <n v="16.25"/>
    <n v="0"/>
    <n v="10.5"/>
    <n v="11.25"/>
    <s v="NA"/>
    <n v="4"/>
    <n v="2"/>
  </r>
  <r>
    <n v="3316"/>
    <s v="nSPC"/>
    <x v="1"/>
    <x v="0"/>
    <s v="Main Hawaiian Islands"/>
    <x v="21"/>
    <s v="KAU-00089"/>
    <d v="2010-10-30T00:00:00"/>
    <s v="Forereef"/>
    <s v="Deep"/>
    <n v="22.246836680000001"/>
    <n v="-159.57307710000001"/>
    <s v="KAU_EAST"/>
    <s v="KAU_EAST"/>
    <n v="2010"/>
    <x v="1"/>
    <x v="0"/>
    <n v="25"/>
    <n v="5"/>
    <n v="7.5"/>
    <n v="15"/>
    <n v="2.5"/>
    <s v="NA"/>
    <n v="2"/>
    <n v="1"/>
  </r>
  <r>
    <n v="3320"/>
    <s v="nSPC"/>
    <x v="1"/>
    <x v="0"/>
    <s v="Main Hawaiian Islands"/>
    <x v="21"/>
    <s v="KAU-00125"/>
    <d v="2010-10-31T00:00:00"/>
    <s v="Forereef"/>
    <s v="Deep"/>
    <n v="22.114109920000001"/>
    <n v="-159.28612989999999"/>
    <s v="KAU_EAST"/>
    <s v="KAU_EAST"/>
    <n v="2010"/>
    <x v="1"/>
    <x v="0"/>
    <n v="20"/>
    <n v="4.5"/>
    <n v="17.5"/>
    <n v="17.5"/>
    <n v="15.5"/>
    <s v="NA"/>
    <n v="2"/>
    <n v="1"/>
  </r>
  <r>
    <n v="3321"/>
    <s v="nSPC"/>
    <x v="1"/>
    <x v="0"/>
    <s v="Main Hawaiian Islands"/>
    <x v="21"/>
    <s v="KAU-00206"/>
    <d v="2010-10-31T00:00:00"/>
    <s v="Forereef"/>
    <s v="Mid"/>
    <n v="22.1080234"/>
    <n v="-159.2945837"/>
    <s v="KAU_EAST"/>
    <s v="KAU_EAST"/>
    <n v="2010"/>
    <x v="0"/>
    <x v="0"/>
    <n v="12"/>
    <n v="3"/>
    <n v="25"/>
    <n v="18.75"/>
    <n v="1.5"/>
    <s v="NA"/>
    <n v="4"/>
    <n v="2"/>
  </r>
  <r>
    <n v="3323"/>
    <s v="nSPC"/>
    <x v="1"/>
    <x v="0"/>
    <s v="Main Hawaiian Islands"/>
    <x v="21"/>
    <s v="KAU-00138"/>
    <d v="2010-10-31T00:00:00"/>
    <s v="Forereef"/>
    <s v="Mid"/>
    <n v="22.08828184"/>
    <n v="-159.30369479999999"/>
    <s v="KAU_EAST"/>
    <s v="KAU_EAST"/>
    <n v="2010"/>
    <x v="0"/>
    <x v="0"/>
    <n v="9"/>
    <n v="6.25"/>
    <n v="1.25"/>
    <n v="21.25"/>
    <n v="2.25"/>
    <s v="NA"/>
    <n v="4"/>
    <n v="2"/>
  </r>
  <r>
    <n v="3324"/>
    <s v="nSPC"/>
    <x v="1"/>
    <x v="0"/>
    <s v="Main Hawaiian Islands"/>
    <x v="21"/>
    <s v="KAU-00207"/>
    <d v="2010-10-31T00:00:00"/>
    <s v="Forereef"/>
    <s v="Shallow"/>
    <n v="22.03879843"/>
    <n v="-159.3308064"/>
    <s v="KAU_EAST"/>
    <s v="KAU_EAST"/>
    <n v="2010"/>
    <x v="2"/>
    <x v="0"/>
    <n v="5"/>
    <n v="2.75"/>
    <n v="11.75"/>
    <n v="5.5"/>
    <n v="3.5"/>
    <s v="NA"/>
    <n v="4"/>
    <n v="2"/>
  </r>
  <r>
    <n v="3325"/>
    <s v="nSPC"/>
    <x v="1"/>
    <x v="0"/>
    <s v="Main Hawaiian Islands"/>
    <x v="21"/>
    <s v="KAU-00130"/>
    <d v="2010-10-31T00:00:00"/>
    <s v="Forereef"/>
    <s v="Mid"/>
    <n v="22.13601225"/>
    <n v="-159.2847423"/>
    <s v="KAU_EAST"/>
    <s v="KAU_EAST"/>
    <n v="2010"/>
    <x v="0"/>
    <x v="0"/>
    <n v="13.75"/>
    <n v="7.5"/>
    <n v="6.25"/>
    <n v="1.75"/>
    <n v="7.5"/>
    <s v="NA"/>
    <n v="4"/>
    <n v="2"/>
  </r>
  <r>
    <n v="3326"/>
    <s v="nSPC"/>
    <x v="1"/>
    <x v="0"/>
    <s v="Main Hawaiian Islands"/>
    <x v="21"/>
    <s v="KAU-00195"/>
    <d v="2010-10-31T00:00:00"/>
    <s v="Forereef"/>
    <s v="Deep"/>
    <n v="22.082985399999998"/>
    <n v="-159.29333270000001"/>
    <s v="KAU_EAST"/>
    <s v="KAU_EAST"/>
    <n v="2010"/>
    <x v="1"/>
    <x v="0"/>
    <n v="22"/>
    <n v="5.5"/>
    <n v="15"/>
    <n v="5"/>
    <n v="5"/>
    <s v="NA"/>
    <n v="2"/>
    <n v="1"/>
  </r>
  <r>
    <n v="3327"/>
    <s v="nSPC"/>
    <x v="1"/>
    <x v="0"/>
    <s v="Main Hawaiian Islands"/>
    <x v="21"/>
    <s v="KAU-00216"/>
    <d v="2010-10-31T00:00:00"/>
    <s v="Forereef"/>
    <s v="Mid"/>
    <n v="22.039846090000001"/>
    <n v="-159.3162246"/>
    <s v="KAU_EAST"/>
    <s v="KAU_EAST"/>
    <n v="2010"/>
    <x v="0"/>
    <x v="0"/>
    <n v="18"/>
    <n v="7.75"/>
    <n v="6.75"/>
    <n v="2.25"/>
    <n v="0.5"/>
    <s v="NA"/>
    <n v="4"/>
    <n v="2"/>
  </r>
  <r>
    <n v="3328"/>
    <s v="nSPC"/>
    <x v="1"/>
    <x v="0"/>
    <s v="Main Hawaiian Islands"/>
    <x v="21"/>
    <s v="KAU-00176"/>
    <d v="2010-10-31T00:00:00"/>
    <s v="Forereef"/>
    <s v="Deep"/>
    <n v="21.999358229999999"/>
    <n v="-159.32519479999999"/>
    <s v="KAU_EAST"/>
    <s v="KAU_EAST"/>
    <n v="2010"/>
    <x v="1"/>
    <x v="0"/>
    <n v="22"/>
    <n v="7.5"/>
    <n v="0"/>
    <n v="0.5"/>
    <n v="0.5"/>
    <s v="NA"/>
    <n v="2"/>
    <n v="1"/>
  </r>
  <r>
    <n v="3335"/>
    <s v="nSPC"/>
    <x v="1"/>
    <x v="0"/>
    <s v="Main Hawaiian Islands"/>
    <x v="22"/>
    <s v="NII-00169"/>
    <d v="2010-11-01T00:00:00"/>
    <s v="Forereef"/>
    <s v="Deep"/>
    <n v="21.932771549999998"/>
    <n v="-160.06635499999999"/>
    <s v="NII_EAST"/>
    <s v="NII_EAST"/>
    <n v="2010"/>
    <x v="1"/>
    <x v="0"/>
    <n v="25.5"/>
    <n v="1.5"/>
    <n v="22.5"/>
    <n v="0.5"/>
    <n v="2"/>
    <s v="NA"/>
    <n v="2"/>
    <n v="1"/>
  </r>
  <r>
    <n v="3336"/>
    <s v="nSPC"/>
    <x v="1"/>
    <x v="0"/>
    <s v="Main Hawaiian Islands"/>
    <x v="22"/>
    <s v="NII-00185"/>
    <d v="2010-11-01T00:00:00"/>
    <s v="Forereef"/>
    <s v="Shallow"/>
    <n v="21.92783687"/>
    <n v="-160.08192940000001"/>
    <s v="NII_EAST"/>
    <s v="NII_EAST"/>
    <n v="2010"/>
    <x v="2"/>
    <x v="0"/>
    <n v="5.75"/>
    <n v="17.5"/>
    <n v="1.25"/>
    <n v="5.25"/>
    <n v="7.5"/>
    <s v="NA"/>
    <n v="4"/>
    <n v="2"/>
  </r>
  <r>
    <n v="3337"/>
    <s v="nSPC"/>
    <x v="1"/>
    <x v="0"/>
    <s v="Main Hawaiian Islands"/>
    <x v="22"/>
    <s v="NII-00110"/>
    <d v="2010-11-01T00:00:00"/>
    <s v="Forereef"/>
    <s v="Shallow"/>
    <n v="21.839746000000002"/>
    <n v="-160.17316339999999"/>
    <s v="NII_EAST"/>
    <s v="NII_EAST"/>
    <n v="2010"/>
    <x v="2"/>
    <x v="0"/>
    <n v="4"/>
    <n v="5"/>
    <n v="1.5"/>
    <n v="1.75"/>
    <n v="1.5"/>
    <s v="NA"/>
    <n v="4"/>
    <n v="2"/>
  </r>
  <r>
    <n v="3339"/>
    <s v="nSPC"/>
    <x v="1"/>
    <x v="0"/>
    <s v="Main Hawaiian Islands"/>
    <x v="22"/>
    <s v="NII-00212"/>
    <d v="2010-11-01T00:00:00"/>
    <s v="Forereef"/>
    <s v="Deep"/>
    <n v="21.872431649999999"/>
    <n v="-160.1164345"/>
    <s v="NII_EAST"/>
    <s v="NII_EAST"/>
    <n v="2010"/>
    <x v="1"/>
    <x v="0"/>
    <n v="23"/>
    <n v="3"/>
    <n v="5"/>
    <n v="1.5"/>
    <n v="0.5"/>
    <s v="NA"/>
    <n v="2"/>
    <n v="1"/>
  </r>
  <r>
    <n v="3340"/>
    <s v="nSPC"/>
    <x v="1"/>
    <x v="0"/>
    <s v="Main Hawaiian Islands"/>
    <x v="22"/>
    <s v="NII-00151"/>
    <d v="2010-11-01T00:00:00"/>
    <s v="Forereef"/>
    <s v="Mid"/>
    <n v="21.861637609999999"/>
    <n v="-160.15327289999999"/>
    <s v="NII_EAST"/>
    <s v="NII_EAST"/>
    <n v="2010"/>
    <x v="0"/>
    <x v="0"/>
    <n v="14"/>
    <n v="6.5"/>
    <n v="13.75"/>
    <n v="20"/>
    <n v="2.5"/>
    <s v="NA"/>
    <n v="4"/>
    <n v="2"/>
  </r>
  <r>
    <n v="3341"/>
    <s v="nSPC"/>
    <x v="1"/>
    <x v="0"/>
    <s v="Main Hawaiian Islands"/>
    <x v="22"/>
    <s v="NII-00109"/>
    <d v="2010-11-01T00:00:00"/>
    <s v="Forereef"/>
    <s v="Shallow"/>
    <n v="21.8571895"/>
    <n v="-160.1630025"/>
    <s v="NII_EAST"/>
    <s v="NII_EAST"/>
    <n v="2010"/>
    <x v="2"/>
    <x v="0"/>
    <n v="5"/>
    <n v="4.5"/>
    <n v="11.25"/>
    <n v="2.25"/>
    <n v="3"/>
    <s v="NA"/>
    <n v="4"/>
    <n v="2"/>
  </r>
  <r>
    <n v="3342"/>
    <s v="nSPC"/>
    <x v="1"/>
    <x v="0"/>
    <s v="Main Hawaiian Islands"/>
    <x v="22"/>
    <s v="NII-00246"/>
    <d v="2010-11-01T00:00:00"/>
    <s v="Forereef"/>
    <s v="Shallow"/>
    <n v="21.830734029999999"/>
    <n v="-160.18031350000001"/>
    <s v="NII_EAST"/>
    <s v="NII_EAST"/>
    <n v="2010"/>
    <x v="2"/>
    <x v="0"/>
    <n v="4.5"/>
    <n v="2.5"/>
    <n v="15"/>
    <n v="28"/>
    <n v="6"/>
    <s v="NA"/>
    <n v="4"/>
    <n v="2"/>
  </r>
  <r>
    <n v="3343"/>
    <s v="nSPC"/>
    <x v="1"/>
    <x v="0"/>
    <s v="Main Hawaiian Islands"/>
    <x v="22"/>
    <s v="NII-00097"/>
    <d v="2010-11-01T00:00:00"/>
    <s v="Forereef"/>
    <s v="Deep"/>
    <n v="21.838641769999999"/>
    <n v="-160.16129977"/>
    <s v="NII_EAST"/>
    <s v="NII_EAST"/>
    <n v="2010"/>
    <x v="1"/>
    <x v="0"/>
    <n v="27.5"/>
    <n v="3.5"/>
    <n v="47.5"/>
    <n v="1.5"/>
    <n v="3.5"/>
    <s v="NA"/>
    <n v="2"/>
    <n v="1"/>
  </r>
  <r>
    <n v="3344"/>
    <s v="nSPC"/>
    <x v="1"/>
    <x v="0"/>
    <s v="Main Hawaiian Islands"/>
    <x v="0"/>
    <s v="OAH-00165"/>
    <d v="2010-11-02T00:00:00"/>
    <s v="Forereef"/>
    <s v="Mid"/>
    <n v="21.502311370000001"/>
    <n v="-158.2383379"/>
    <s v="OAH_SOUTH"/>
    <s v="OAH_SOUTH"/>
    <n v="2010"/>
    <x v="0"/>
    <x v="0"/>
    <n v="15"/>
    <n v="1"/>
    <n v="22.5"/>
    <n v="22"/>
    <n v="2.5"/>
    <s v="NA"/>
    <n v="2"/>
    <n v="1"/>
  </r>
  <r>
    <n v="3345"/>
    <s v="nSPC"/>
    <x v="1"/>
    <x v="0"/>
    <s v="Main Hawaiian Islands"/>
    <x v="0"/>
    <s v="OAH-00221"/>
    <d v="2010-11-02T00:00:00"/>
    <s v="Forereef"/>
    <s v="Mid"/>
    <n v="21.4510562"/>
    <n v="-158.20313139999999"/>
    <s v="OAH_SOUTH"/>
    <s v="OAH_SOUTH"/>
    <n v="2010"/>
    <x v="0"/>
    <x v="0"/>
    <n v="7"/>
    <n v="7"/>
    <n v="32.75"/>
    <n v="3.5"/>
    <n v="1"/>
    <s v="NA"/>
    <n v="4"/>
    <n v="2"/>
  </r>
  <r>
    <n v="3346"/>
    <s v="nSPC"/>
    <x v="1"/>
    <x v="0"/>
    <s v="Main Hawaiian Islands"/>
    <x v="0"/>
    <s v="OAH-00271"/>
    <d v="2010-11-02T00:00:00"/>
    <s v="Forereef"/>
    <s v="Deep"/>
    <n v="21.441660500000001"/>
    <n v="-158.20397980000001"/>
    <s v="OAH_SOUTH"/>
    <s v="OAH_SOUTH"/>
    <n v="2010"/>
    <x v="1"/>
    <x v="0"/>
    <n v="23"/>
    <n v="11"/>
    <n v="32.5"/>
    <n v="3"/>
    <n v="1"/>
    <s v="NA"/>
    <n v="2"/>
    <n v="1"/>
  </r>
  <r>
    <n v="3347"/>
    <s v="nSPC"/>
    <x v="1"/>
    <x v="0"/>
    <s v="Main Hawaiian Islands"/>
    <x v="0"/>
    <s v="OAH-00166"/>
    <d v="2010-11-02T00:00:00"/>
    <s v="Forereef"/>
    <s v="Mid"/>
    <n v="21.397101469999999"/>
    <n v="-158.18696969999999"/>
    <s v="OAH_SOUTH"/>
    <s v="OAH_SOUTH"/>
    <n v="2010"/>
    <x v="0"/>
    <x v="0"/>
    <n v="12.5"/>
    <n v="4"/>
    <n v="10"/>
    <n v="52.5"/>
    <n v="1.5"/>
    <s v="NA"/>
    <n v="2"/>
    <n v="1"/>
  </r>
  <r>
    <n v="3353"/>
    <s v="nSPC"/>
    <x v="1"/>
    <x v="0"/>
    <s v="Main Hawaiian Islands"/>
    <x v="20"/>
    <s v="MOL-00074"/>
    <d v="2010-11-03T00:00:00"/>
    <s v="Forereef"/>
    <s v="Deep"/>
    <n v="21.08253032"/>
    <n v="-157.1254376"/>
    <s v="MOL_SOUTH"/>
    <s v="MOL_SOUTH"/>
    <n v="2010"/>
    <x v="1"/>
    <x v="0"/>
    <n v="21.25"/>
    <n v="51.25"/>
    <n v="11.25"/>
    <n v="5.5"/>
    <n v="3.5"/>
    <s v="NA"/>
    <n v="4"/>
    <n v="2"/>
  </r>
  <r>
    <n v="3354"/>
    <s v="nSPC"/>
    <x v="1"/>
    <x v="0"/>
    <s v="Main Hawaiian Islands"/>
    <x v="20"/>
    <s v="MOL-00160"/>
    <d v="2010-11-03T00:00:00"/>
    <s v="Forereef"/>
    <s v="Mid"/>
    <n v="21.082768699999999"/>
    <n v="-157.0581555"/>
    <s v="MOL_SOUTH"/>
    <s v="MOL_SOUTH"/>
    <n v="2010"/>
    <x v="0"/>
    <x v="0"/>
    <n v="10.25"/>
    <n v="42.5"/>
    <n v="12"/>
    <n v="10.5"/>
    <n v="3.25"/>
    <s v="NA"/>
    <n v="4"/>
    <n v="2"/>
  </r>
  <r>
    <n v="3357"/>
    <s v="nSPC"/>
    <x v="1"/>
    <x v="0"/>
    <s v="Main Hawaiian Islands"/>
    <x v="20"/>
    <s v="MOL-00109"/>
    <d v="2010-11-03T00:00:00"/>
    <s v="Forereef"/>
    <s v="Deep"/>
    <n v="21.07583988"/>
    <n v="-157.03720770000001"/>
    <s v="MOL_SOUTH"/>
    <s v="MOL_SOUTH"/>
    <n v="2010"/>
    <x v="1"/>
    <x v="0"/>
    <n v="22.25"/>
    <n v="27.5"/>
    <n v="9.25"/>
    <n v="0.75"/>
    <n v="3"/>
    <s v="NA"/>
    <n v="4"/>
    <n v="2"/>
  </r>
  <r>
    <n v="3362"/>
    <s v="nSPC"/>
    <x v="1"/>
    <x v="0"/>
    <s v="Main Hawaiian Islands"/>
    <x v="20"/>
    <s v="MOL-00147"/>
    <d v="2010-11-04T00:00:00"/>
    <s v="Forereef"/>
    <s v="Deep"/>
    <n v="21.048733729999999"/>
    <n v="-156.94707550000001"/>
    <s v="MOL_SOUTH"/>
    <s v="MOL_SOUTH"/>
    <n v="2010"/>
    <x v="1"/>
    <x v="0"/>
    <n v="21"/>
    <n v="42.5"/>
    <n v="7.5"/>
    <n v="2.25"/>
    <n v="7.75"/>
    <s v="NA"/>
    <n v="4"/>
    <n v="2"/>
  </r>
  <r>
    <n v="3363"/>
    <s v="nSPC"/>
    <x v="1"/>
    <x v="0"/>
    <s v="Main Hawaiian Islands"/>
    <x v="20"/>
    <s v="MOL-00127"/>
    <d v="2010-11-04T00:00:00"/>
    <s v="Forereef"/>
    <s v="Shallow"/>
    <n v="21.05995953"/>
    <n v="-156.96290619999999"/>
    <s v="MOL_SOUTH"/>
    <s v="MOL_SOUTH"/>
    <n v="2010"/>
    <x v="2"/>
    <x v="0"/>
    <n v="4.25"/>
    <n v="35"/>
    <n v="23.75"/>
    <n v="2.25"/>
    <n v="3"/>
    <s v="NA"/>
    <n v="4"/>
    <n v="2"/>
  </r>
  <r>
    <n v="3364"/>
    <s v="nSPC"/>
    <x v="1"/>
    <x v="0"/>
    <s v="Main Hawaiian Islands"/>
    <x v="20"/>
    <s v="MOL-00166"/>
    <d v="2010-11-04T00:00:00"/>
    <s v="Forereef"/>
    <s v="Deep"/>
    <n v="21.057810329999999"/>
    <n v="-156.97377119999999"/>
    <s v="MOL_SOUTH"/>
    <s v="MOL_SOUTH"/>
    <n v="2010"/>
    <x v="1"/>
    <x v="0"/>
    <n v="25"/>
    <n v="40"/>
    <n v="7"/>
    <n v="2.25"/>
    <n v="3.5"/>
    <s v="NA"/>
    <n v="4"/>
    <n v="2"/>
  </r>
  <r>
    <n v="3374"/>
    <s v="nSPC"/>
    <x v="1"/>
    <x v="0"/>
    <s v="Main Hawaiian Islands"/>
    <x v="0"/>
    <s v="OAH-00120"/>
    <d v="2010-11-17T00:00:00"/>
    <s v="Forereef"/>
    <s v="Deep"/>
    <n v="21.46517669"/>
    <n v="-157.74730646"/>
    <s v="OAH_NE"/>
    <s v="OAH_NE"/>
    <n v="2010"/>
    <x v="1"/>
    <x v="0"/>
    <n v="29"/>
    <n v="4"/>
    <n v="16.5"/>
    <n v="25"/>
    <n v="10"/>
    <s v="NA"/>
    <n v="4"/>
    <n v="2"/>
  </r>
  <r>
    <n v="3375"/>
    <s v="nSPC"/>
    <x v="1"/>
    <x v="0"/>
    <s v="Main Hawaiian Islands"/>
    <x v="0"/>
    <s v="OAH-00180"/>
    <d v="2010-11-17T00:00:00"/>
    <s v="Forereef"/>
    <s v="Mid"/>
    <n v="21.468250999999999"/>
    <n v="-157.76417889999999"/>
    <s v="OAH_NE"/>
    <s v="OAH_NE"/>
    <n v="2010"/>
    <x v="0"/>
    <x v="0"/>
    <n v="17.5"/>
    <n v="9.25"/>
    <n v="8.25"/>
    <n v="39.25"/>
    <n v="5"/>
    <s v="NA"/>
    <n v="4"/>
    <n v="2"/>
  </r>
  <r>
    <n v="3376"/>
    <s v="nSPC"/>
    <x v="1"/>
    <x v="0"/>
    <s v="Main Hawaiian Islands"/>
    <x v="0"/>
    <s v="OAH-00177"/>
    <d v="2010-11-17T00:00:00"/>
    <s v="Forereef"/>
    <s v="Mid"/>
    <n v="21.470278669999999"/>
    <n v="-157.78071973999999"/>
    <s v="OAH_NE"/>
    <s v="OAH_NE"/>
    <n v="2010"/>
    <x v="0"/>
    <x v="0"/>
    <n v="8"/>
    <n v="13.75"/>
    <n v="7.5"/>
    <n v="6.25"/>
    <n v="12.5"/>
    <s v="NA"/>
    <n v="4"/>
    <n v="2"/>
  </r>
  <r>
    <n v="3377"/>
    <s v="nSPC"/>
    <x v="1"/>
    <x v="0"/>
    <s v="Main Hawaiian Islands"/>
    <x v="0"/>
    <s v="OAH-00281"/>
    <d v="2010-11-18T00:00:00"/>
    <s v="Forereef"/>
    <s v="Deep"/>
    <n v="21.488225159999999"/>
    <n v="-157.78291639"/>
    <s v="OAH_NE"/>
    <s v="OAH_NE"/>
    <n v="2010"/>
    <x v="1"/>
    <x v="0"/>
    <n v="23.5"/>
    <n v="27.5"/>
    <n v="4"/>
    <n v="17.5"/>
    <n v="1.25"/>
    <s v="NA"/>
    <n v="4"/>
    <n v="2"/>
  </r>
  <r>
    <n v="3378"/>
    <s v="nSPC"/>
    <x v="1"/>
    <x v="0"/>
    <s v="Main Hawaiian Islands"/>
    <x v="0"/>
    <s v="OAH-00282"/>
    <d v="2010-11-18T00:00:00"/>
    <s v="Forereef"/>
    <s v="Deep"/>
    <n v="21.508889910000001"/>
    <n v="-157.80541744000001"/>
    <s v="OAH_NE"/>
    <s v="OAH_NE"/>
    <n v="2010"/>
    <x v="1"/>
    <x v="0"/>
    <n v="20.5"/>
    <n v="36.25"/>
    <n v="10"/>
    <n v="7.5"/>
    <n v="13.75"/>
    <s v="NA"/>
    <n v="4"/>
    <n v="2"/>
  </r>
  <r>
    <n v="3379"/>
    <s v="nSPC"/>
    <x v="1"/>
    <x v="0"/>
    <s v="Main Hawaiian Islands"/>
    <x v="0"/>
    <s v="OAH-00146"/>
    <d v="2010-11-18T00:00:00"/>
    <s v="Forereef"/>
    <s v="Mid"/>
    <n v="21.53842547"/>
    <n v="-157.82571707"/>
    <s v="OAH_NE"/>
    <s v="OAH_NE"/>
    <n v="2010"/>
    <x v="0"/>
    <x v="0"/>
    <n v="9"/>
    <n v="7.5"/>
    <n v="2.5"/>
    <n v="31.25"/>
    <n v="10"/>
    <s v="NA"/>
    <n v="4"/>
    <n v="2"/>
  </r>
  <r>
    <n v="3380"/>
    <s v="nSPC"/>
    <x v="1"/>
    <x v="0"/>
    <s v="Main Hawaiian Islands"/>
    <x v="0"/>
    <s v="OAH-00175"/>
    <d v="2010-11-22T00:00:00"/>
    <s v="Forereef"/>
    <s v="Deep"/>
    <n v="21.28110238"/>
    <n v="-157.65506730000001"/>
    <s v="OAH_EAST"/>
    <s v="OAH_EAST"/>
    <n v="2010"/>
    <x v="1"/>
    <x v="0"/>
    <n v="23"/>
    <n v="13.75"/>
    <n v="33.75"/>
    <n v="12.5"/>
    <n v="8.75"/>
    <s v="NA"/>
    <n v="4"/>
    <n v="2"/>
  </r>
  <r>
    <n v="3381"/>
    <s v="nSPC"/>
    <x v="1"/>
    <x v="0"/>
    <s v="Main Hawaiian Islands"/>
    <x v="0"/>
    <s v="OAH-00249"/>
    <d v="2010-11-22T00:00:00"/>
    <s v="Forereef"/>
    <s v="Mid"/>
    <n v="21.28112921"/>
    <n v="-157.67350447000001"/>
    <s v="OAH_EAST"/>
    <s v="OAH_EAST"/>
    <n v="2010"/>
    <x v="0"/>
    <x v="0"/>
    <n v="9.5"/>
    <n v="21.25"/>
    <n v="20"/>
    <n v="13.75"/>
    <n v="12.5"/>
    <s v="NA"/>
    <n v="4"/>
    <n v="2"/>
  </r>
  <r>
    <n v="3382"/>
    <s v="nSPC"/>
    <x v="1"/>
    <x v="0"/>
    <s v="Main Hawaiian Islands"/>
    <x v="0"/>
    <s v="OAH-00218"/>
    <d v="2010-11-22T00:00:00"/>
    <s v="Forereef"/>
    <s v="Shallow"/>
    <n v="21.274056219999999"/>
    <n v="-157.73003681"/>
    <s v="OAH_SOUTH"/>
    <s v="OAH_SOUTH"/>
    <n v="2010"/>
    <x v="2"/>
    <x v="0"/>
    <n v="5"/>
    <n v="18.75"/>
    <n v="11.25"/>
    <n v="17.5"/>
    <n v="11.25"/>
    <s v="NA"/>
    <n v="4"/>
    <n v="2"/>
  </r>
  <r>
    <n v="3383"/>
    <s v="nSPC"/>
    <x v="1"/>
    <x v="0"/>
    <s v="Main Hawaiian Islands"/>
    <x v="0"/>
    <s v="OAH-00103"/>
    <d v="2010-11-22T00:00:00"/>
    <s v="Forereef"/>
    <s v="Mid"/>
    <n v="21.27046575"/>
    <n v="-157.73185006"/>
    <s v="OAH_SOUTH"/>
    <s v="OAH_SOUTH"/>
    <n v="2010"/>
    <x v="0"/>
    <x v="0"/>
    <n v="12.5"/>
    <n v="5.25"/>
    <n v="26.25"/>
    <n v="26.25"/>
    <n v="12.5"/>
    <s v="NA"/>
    <n v="4"/>
    <n v="2"/>
  </r>
  <r>
    <n v="3384"/>
    <s v="nSPC"/>
    <x v="1"/>
    <x v="0"/>
    <s v="Main Hawaiian Islands"/>
    <x v="0"/>
    <s v="OAH-00256"/>
    <d v="2010-11-23T00:00:00"/>
    <s v="Forereef"/>
    <s v="Deep"/>
    <n v="21.26916748"/>
    <n v="-157.84110749999999"/>
    <s v="OAH_SOUTH"/>
    <s v="OAH_SOUTH"/>
    <n v="2010"/>
    <x v="1"/>
    <x v="0"/>
    <n v="20.75"/>
    <n v="4.25"/>
    <n v="29.5"/>
    <n v="36.25"/>
    <n v="1.5"/>
    <s v="NA"/>
    <n v="4"/>
    <n v="2"/>
  </r>
  <r>
    <n v="3385"/>
    <s v="nSPC"/>
    <x v="1"/>
    <x v="0"/>
    <s v="Main Hawaiian Islands"/>
    <x v="0"/>
    <s v="OAH-00205"/>
    <d v="2010-11-23T00:00:00"/>
    <s v="Forereef"/>
    <s v="Mid"/>
    <n v="21.251124260000001"/>
    <n v="-157.81841048000001"/>
    <s v="OAH_SOUTH"/>
    <s v="OAH_SOUTH"/>
    <n v="2010"/>
    <x v="0"/>
    <x v="0"/>
    <n v="10"/>
    <n v="20"/>
    <n v="11.25"/>
    <n v="4"/>
    <n v="12.75"/>
    <s v="NA"/>
    <n v="4"/>
    <n v="2"/>
  </r>
  <r>
    <n v="3386"/>
    <s v="nSPC"/>
    <x v="1"/>
    <x v="0"/>
    <s v="Main Hawaiian Islands"/>
    <x v="0"/>
    <s v="OAH-00156"/>
    <d v="2010-11-23T00:00:00"/>
    <s v="Forereef"/>
    <s v="Shallow"/>
    <n v="21.250269889999998"/>
    <n v="-157.81051070000001"/>
    <s v="OAH_SOUTH"/>
    <s v="OAH_SOUTH"/>
    <n v="2010"/>
    <x v="2"/>
    <x v="0"/>
    <n v="4"/>
    <n v="3"/>
    <n v="18.75"/>
    <n v="17.5"/>
    <n v="4.25"/>
    <s v="NA"/>
    <n v="4"/>
    <n v="2"/>
  </r>
  <r>
    <n v="3387"/>
    <s v="nSPC"/>
    <x v="1"/>
    <x v="0"/>
    <s v="Main Hawaiian Islands"/>
    <x v="0"/>
    <s v="OAH-00214"/>
    <d v="2010-11-23T00:00:00"/>
    <s v="Forereef"/>
    <s v="Shallow"/>
    <n v="21.269584559999998"/>
    <n v="-157.83455168"/>
    <s v="OAH_SOUTH"/>
    <s v="OAH_SOUTH"/>
    <n v="2010"/>
    <x v="2"/>
    <x v="0"/>
    <n v="6.5"/>
    <n v="3"/>
    <n v="45.5"/>
    <n v="6.5"/>
    <n v="6.5"/>
    <s v="NA"/>
    <n v="4"/>
    <n v="2"/>
  </r>
  <r>
    <n v="3388"/>
    <s v="nSPC"/>
    <x v="1"/>
    <x v="0"/>
    <s v="Main Hawaiian Islands"/>
    <x v="0"/>
    <s v="OAH-00093"/>
    <d v="2010-11-23T00:00:00"/>
    <s v="Forereef"/>
    <s v="Shallow"/>
    <n v="21.272500709999999"/>
    <n v="-157.83781425000001"/>
    <s v="OAH_SOUTH"/>
    <s v="OAH_SOUTH"/>
    <n v="2010"/>
    <x v="2"/>
    <x v="0"/>
    <n v="5"/>
    <n v="13.75"/>
    <n v="3"/>
    <n v="12.5"/>
    <n v="5.75"/>
    <s v="NA"/>
    <n v="4"/>
    <n v="2"/>
  </r>
  <r>
    <n v="3389"/>
    <s v="nSPC"/>
    <x v="1"/>
    <x v="0"/>
    <s v="Main Hawaiian Islands"/>
    <x v="0"/>
    <s v="OAH-00109"/>
    <d v="2010-12-03T00:00:00"/>
    <s v="Forereef"/>
    <s v="Deep"/>
    <n v="21.285341450000001"/>
    <n v="-157.97857331"/>
    <s v="OAH_SOUTH"/>
    <s v="OAH_SOUTH"/>
    <n v="2010"/>
    <x v="1"/>
    <x v="0"/>
    <n v="21.5"/>
    <n v="3"/>
    <n v="23.75"/>
    <n v="26.75"/>
    <n v="6"/>
    <s v="NA"/>
    <n v="4"/>
    <n v="2"/>
  </r>
  <r>
    <n v="3390"/>
    <s v="nSPC"/>
    <x v="1"/>
    <x v="0"/>
    <s v="Main Hawaiian Islands"/>
    <x v="0"/>
    <s v="OAH-00185"/>
    <d v="2010-12-03T00:00:00"/>
    <s v="Forereef"/>
    <s v="Mid"/>
    <n v="21.291479259999999"/>
    <n v="-157.90892825"/>
    <s v="OAH_SOUTH"/>
    <s v="OAH_SOUTH"/>
    <n v="2010"/>
    <x v="0"/>
    <x v="0"/>
    <n v="8.5"/>
    <n v="8.75"/>
    <n v="8"/>
    <n v="12.75"/>
    <n v="5.25"/>
    <s v="NA"/>
    <n v="4"/>
    <n v="2"/>
  </r>
  <r>
    <n v="3395"/>
    <s v="nSPC"/>
    <x v="1"/>
    <x v="0"/>
    <s v="Main Hawaiian Islands"/>
    <x v="0"/>
    <s v="OAH-00080"/>
    <d v="2010-12-07T00:00:00"/>
    <s v="Forereef"/>
    <s v="Mid"/>
    <n v="21.299966189999999"/>
    <n v="-158.12230676999999"/>
    <s v="OAH_SOUTH"/>
    <s v="OAH_SOUTH"/>
    <n v="2010"/>
    <x v="0"/>
    <x v="0"/>
    <n v="11.5"/>
    <n v="10"/>
    <n v="8.75"/>
    <n v="25"/>
    <n v="4"/>
    <s v="NA"/>
    <n v="4"/>
    <n v="2"/>
  </r>
  <r>
    <n v="3396"/>
    <s v="nSPC"/>
    <x v="1"/>
    <x v="0"/>
    <s v="Main Hawaiian Islands"/>
    <x v="0"/>
    <s v="OAH-00126"/>
    <d v="2010-12-07T00:00:00"/>
    <s v="Forereef"/>
    <s v="Mid"/>
    <n v="21.316272089999998"/>
    <n v="-158.12617015999999"/>
    <s v="OAH_SOUTH"/>
    <s v="OAH_SOUTH"/>
    <n v="2010"/>
    <x v="0"/>
    <x v="0"/>
    <n v="6.5"/>
    <n v="21.25"/>
    <n v="5"/>
    <n v="6.5"/>
    <n v="3.75"/>
    <s v="NA"/>
    <n v="4"/>
    <n v="2"/>
  </r>
  <r>
    <n v="3397"/>
    <s v="nSPC"/>
    <x v="1"/>
    <x v="0"/>
    <s v="Main Hawaiian Islands"/>
    <x v="0"/>
    <s v="OAH-00078"/>
    <d v="2010-12-07T00:00:00"/>
    <s v="Forereef"/>
    <s v="Mid"/>
    <n v="21.323770549999999"/>
    <n v="-158.1307295"/>
    <s v="OAH_SOUTH"/>
    <s v="OAH_SOUTH"/>
    <n v="2010"/>
    <x v="0"/>
    <x v="0"/>
    <n v="8.5"/>
    <n v="21.25"/>
    <n v="7"/>
    <n v="35"/>
    <n v="4.25"/>
    <s v="NA"/>
    <n v="4"/>
    <n v="2"/>
  </r>
  <r>
    <n v="3400"/>
    <s v="nSPC"/>
    <x v="1"/>
    <x v="0"/>
    <s v="Main Hawaiian Islands"/>
    <x v="0"/>
    <s v="OAH-00238"/>
    <d v="2010-12-07T00:00:00"/>
    <s v="Forereef"/>
    <s v="Shallow"/>
    <n v="21.336276340000001"/>
    <n v="-158.12947614999999"/>
    <s v="OAH_SOUTH"/>
    <s v="OAH_SOUTH"/>
    <n v="2010"/>
    <x v="2"/>
    <x v="0"/>
    <n v="5"/>
    <n v="23.75"/>
    <n v="12.5"/>
    <n v="2.75"/>
    <n v="27.5"/>
    <s v="NA"/>
    <n v="4"/>
    <n v="2"/>
  </r>
  <r>
    <n v="3401"/>
    <s v="nSPC"/>
    <x v="1"/>
    <x v="0"/>
    <s v="Main Hawaiian Islands"/>
    <x v="0"/>
    <s v="OAH-00253"/>
    <d v="2010-12-08T00:00:00"/>
    <s v="Forereef"/>
    <s v="Deep"/>
    <n v="21.285425100000001"/>
    <n v="-157.86547419999999"/>
    <s v="OAH_SOUTH"/>
    <s v="OAH_SOUTH"/>
    <n v="2010"/>
    <x v="1"/>
    <x v="0"/>
    <n v="22.5"/>
    <n v="4"/>
    <n v="31.25"/>
    <n v="3.25"/>
    <n v="6.5"/>
    <s v="NA"/>
    <n v="4"/>
    <n v="2"/>
  </r>
  <r>
    <n v="3402"/>
    <s v="nSPC"/>
    <x v="1"/>
    <x v="0"/>
    <s v="Main Hawaiian Islands"/>
    <x v="0"/>
    <s v="OAH-00153"/>
    <d v="2010-12-08T00:00:00"/>
    <s v="Forereef"/>
    <s v="Shallow"/>
    <n v="21.29066211"/>
    <n v="-157.86454162999999"/>
    <s v="OAH_SOUTH"/>
    <s v="OAH_SOUTH"/>
    <n v="2010"/>
    <x v="2"/>
    <x v="0"/>
    <n v="4.5"/>
    <n v="7.5"/>
    <n v="17.5"/>
    <n v="0.5"/>
    <n v="7.75"/>
    <s v="NA"/>
    <n v="4"/>
    <n v="2"/>
  </r>
  <r>
    <n v="3403"/>
    <s v="nSPC"/>
    <x v="1"/>
    <x v="0"/>
    <s v="Main Hawaiian Islands"/>
    <x v="0"/>
    <s v="OAH-00258"/>
    <d v="2010-12-08T00:00:00"/>
    <s v="Forereef"/>
    <s v="Shallow"/>
    <n v="21.29642685"/>
    <n v="-157.87706276"/>
    <s v="OAH_SOUTH"/>
    <s v="OAH_SOUTH"/>
    <n v="2010"/>
    <x v="2"/>
    <x v="0"/>
    <n v="5"/>
    <n v="3.5"/>
    <n v="21.25"/>
    <n v="10"/>
    <n v="2.5"/>
    <s v="NA"/>
    <n v="4"/>
    <n v="2"/>
  </r>
  <r>
    <n v="3404"/>
    <s v="nSPC"/>
    <x v="1"/>
    <x v="0"/>
    <s v="Main Hawaiian Islands"/>
    <x v="0"/>
    <s v="OAH-00145"/>
    <d v="2010-12-08T00:00:00"/>
    <s v="Forereef"/>
    <s v="Mid"/>
    <n v="21.292832099999998"/>
    <n v="-157.88806435000001"/>
    <s v="OAH_SOUTH"/>
    <s v="OAH_SOUTH"/>
    <n v="2010"/>
    <x v="0"/>
    <x v="0"/>
    <n v="8.5"/>
    <n v="7.5"/>
    <n v="21.25"/>
    <n v="5.5"/>
    <n v="1.5"/>
    <s v="NA"/>
    <n v="4"/>
    <n v="2"/>
  </r>
  <r>
    <n v="3421"/>
    <s v="nSPC"/>
    <x v="2"/>
    <x v="2"/>
    <s v="Pacific Remote Island Areas"/>
    <x v="23"/>
    <s v="WAK-00117"/>
    <d v="2011-03-23T00:00:00"/>
    <s v="Forereef"/>
    <s v="Mid"/>
    <n v="19.320482699999999"/>
    <n v="166.60225070000001"/>
    <s v="Wake"/>
    <s v="Wake"/>
    <n v="2011"/>
    <x v="0"/>
    <x v="0"/>
    <n v="14"/>
    <n v="35"/>
    <n v="0.5"/>
    <n v="4"/>
    <n v="22.25"/>
    <s v="NA"/>
    <n v="4"/>
    <n v="2"/>
  </r>
  <r>
    <n v="3422"/>
    <s v="nSPC"/>
    <x v="2"/>
    <x v="2"/>
    <s v="Pacific Remote Island Areas"/>
    <x v="23"/>
    <s v="WAK-00100"/>
    <d v="2011-03-23T00:00:00"/>
    <s v="Forereef"/>
    <s v="Mid"/>
    <n v="19.296915630000001"/>
    <n v="166.59879470000001"/>
    <s v="Wake"/>
    <s v="Wake"/>
    <n v="2011"/>
    <x v="0"/>
    <x v="0"/>
    <n v="16.5"/>
    <n v="23.75"/>
    <n v="16.25"/>
    <n v="7.5"/>
    <n v="20"/>
    <s v="NA"/>
    <n v="4"/>
    <n v="2"/>
  </r>
  <r>
    <n v="3423"/>
    <s v="nSPC"/>
    <x v="2"/>
    <x v="2"/>
    <s v="Pacific Remote Island Areas"/>
    <x v="23"/>
    <s v="WAK-00142"/>
    <d v="2011-03-23T00:00:00"/>
    <s v="Forereef"/>
    <s v="Shallow"/>
    <n v="19.30485522"/>
    <n v="166.59461529999999"/>
    <s v="Wake"/>
    <s v="Wake"/>
    <n v="2011"/>
    <x v="2"/>
    <x v="0"/>
    <n v="3.5"/>
    <n v="27.5"/>
    <n v="0"/>
    <n v="0.5"/>
    <n v="18.75"/>
    <s v="NA"/>
    <n v="4"/>
    <n v="2"/>
  </r>
  <r>
    <n v="3424"/>
    <s v="nSPC"/>
    <x v="2"/>
    <x v="2"/>
    <s v="Pacific Remote Island Areas"/>
    <x v="23"/>
    <s v="WAK-00091"/>
    <d v="2011-03-23T00:00:00"/>
    <s v="Forereef"/>
    <s v="Mid"/>
    <n v="19.319414170000002"/>
    <n v="166.62303510000001"/>
    <s v="Wake"/>
    <s v="Wake"/>
    <n v="2011"/>
    <x v="0"/>
    <x v="0"/>
    <n v="15"/>
    <n v="22.5"/>
    <n v="2.5"/>
    <n v="14.25"/>
    <n v="4.5"/>
    <s v="NA"/>
    <n v="4"/>
    <n v="2"/>
  </r>
  <r>
    <n v="3425"/>
    <s v="nSPC"/>
    <x v="2"/>
    <x v="2"/>
    <s v="Pacific Remote Island Areas"/>
    <x v="23"/>
    <s v="WAK-00098"/>
    <d v="2011-03-23T00:00:00"/>
    <s v="Forereef"/>
    <s v="Mid"/>
    <n v="19.316338429999998"/>
    <n v="166.59841159999999"/>
    <s v="Wake"/>
    <s v="Wake"/>
    <n v="2011"/>
    <x v="0"/>
    <x v="0"/>
    <n v="12"/>
    <n v="20"/>
    <n v="2.5"/>
    <n v="8.75"/>
    <n v="11.25"/>
    <s v="NA"/>
    <n v="4"/>
    <n v="2"/>
  </r>
  <r>
    <n v="3426"/>
    <s v="nSPC"/>
    <x v="2"/>
    <x v="2"/>
    <s v="Pacific Remote Island Areas"/>
    <x v="23"/>
    <s v="WAK-00144"/>
    <d v="2011-03-23T00:00:00"/>
    <s v="Forereef"/>
    <s v="Shallow"/>
    <n v="19.31762522"/>
    <n v="166.5999884"/>
    <s v="Wake"/>
    <s v="Wake"/>
    <n v="2011"/>
    <x v="2"/>
    <x v="0"/>
    <n v="5"/>
    <n v="23.75"/>
    <n v="0"/>
    <n v="2.5"/>
    <n v="16.25"/>
    <s v="NA"/>
    <n v="4"/>
    <n v="2"/>
  </r>
  <r>
    <n v="3429"/>
    <s v="nSPC"/>
    <x v="2"/>
    <x v="2"/>
    <s v="Pacific Remote Island Areas"/>
    <x v="23"/>
    <s v="WAK-00074"/>
    <d v="2011-03-24T00:00:00"/>
    <s v="Forereef"/>
    <s v="Deep"/>
    <n v="19.27399591"/>
    <n v="166.6430134"/>
    <s v="Wake"/>
    <s v="Wake"/>
    <n v="2011"/>
    <x v="1"/>
    <x v="0"/>
    <n v="23"/>
    <n v="50"/>
    <n v="12.5"/>
    <n v="5"/>
    <n v="7.5"/>
    <s v="NA"/>
    <n v="2"/>
    <n v="1"/>
  </r>
  <r>
    <n v="3430"/>
    <s v="nSPC"/>
    <x v="2"/>
    <x v="2"/>
    <s v="Pacific Remote Island Areas"/>
    <x v="23"/>
    <s v="WAK-00129"/>
    <d v="2011-03-24T00:00:00"/>
    <s v="Forereef"/>
    <s v="Shallow"/>
    <n v="19.281972880000001"/>
    <n v="166.62589879999999"/>
    <s v="Wake"/>
    <s v="Wake"/>
    <n v="2011"/>
    <x v="2"/>
    <x v="0"/>
    <n v="5"/>
    <n v="13.75"/>
    <n v="8.75"/>
    <n v="0.5"/>
    <n v="13.75"/>
    <s v="NA"/>
    <n v="4"/>
    <n v="2"/>
  </r>
  <r>
    <n v="3431"/>
    <s v="nSPC"/>
    <x v="2"/>
    <x v="2"/>
    <s v="Pacific Remote Island Areas"/>
    <x v="23"/>
    <s v="WAK-00135"/>
    <d v="2011-03-24T00:00:00"/>
    <s v="Forereef"/>
    <s v="Shallow"/>
    <n v="19.293412499999999"/>
    <n v="166.6060736"/>
    <s v="Wake"/>
    <s v="Wake"/>
    <n v="2011"/>
    <x v="2"/>
    <x v="0"/>
    <n v="3.5"/>
    <n v="4.25"/>
    <n v="9.5"/>
    <n v="0.5"/>
    <n v="7.75"/>
    <s v="NA"/>
    <n v="4"/>
    <n v="2"/>
  </r>
  <r>
    <n v="3432"/>
    <s v="nSPC"/>
    <x v="2"/>
    <x v="2"/>
    <s v="Pacific Remote Island Areas"/>
    <x v="23"/>
    <s v="WAK-00071"/>
    <d v="2011-03-24T00:00:00"/>
    <s v="Forereef"/>
    <s v="Deep"/>
    <n v="19.284288969999999"/>
    <n v="166.6159408"/>
    <s v="Wake"/>
    <s v="Wake"/>
    <n v="2011"/>
    <x v="1"/>
    <x v="0"/>
    <n v="23"/>
    <n v="40"/>
    <n v="32.5"/>
    <n v="2.5"/>
    <n v="8.75"/>
    <s v="NA"/>
    <n v="4"/>
    <n v="2"/>
  </r>
  <r>
    <n v="3433"/>
    <s v="nSPC"/>
    <x v="2"/>
    <x v="2"/>
    <s v="Pacific Remote Island Areas"/>
    <x v="23"/>
    <s v="WAK-00076"/>
    <d v="2011-03-24T00:00:00"/>
    <s v="Forereef"/>
    <s v="Deep"/>
    <n v="19.281370559999999"/>
    <n v="166.624112"/>
    <s v="Wake"/>
    <s v="Wake"/>
    <n v="2011"/>
    <x v="1"/>
    <x v="0"/>
    <n v="24"/>
    <n v="60"/>
    <n v="17.5"/>
    <n v="10"/>
    <n v="2.5"/>
    <s v="NA"/>
    <n v="2"/>
    <n v="1"/>
  </r>
  <r>
    <n v="3434"/>
    <s v="nSPC"/>
    <x v="2"/>
    <x v="2"/>
    <s v="Pacific Remote Island Areas"/>
    <x v="23"/>
    <s v="WAK-00099"/>
    <d v="2011-03-24T00:00:00"/>
    <s v="Forereef"/>
    <s v="Mid"/>
    <n v="19.28282188"/>
    <n v="166.6205889"/>
    <s v="Wake"/>
    <s v="Wake"/>
    <n v="2011"/>
    <x v="0"/>
    <x v="0"/>
    <n v="15.5"/>
    <n v="35"/>
    <n v="30"/>
    <n v="10"/>
    <n v="3.75"/>
    <s v="NA"/>
    <n v="4"/>
    <n v="2"/>
  </r>
  <r>
    <n v="3435"/>
    <s v="nSPC"/>
    <x v="2"/>
    <x v="2"/>
    <s v="Pacific Remote Island Areas"/>
    <x v="23"/>
    <s v="WAK-00092"/>
    <d v="2011-03-24T00:00:00"/>
    <s v="Forereef"/>
    <s v="Mid"/>
    <n v="19.294614719999998"/>
    <n v="166.60334140000001"/>
    <s v="Wake"/>
    <s v="Wake"/>
    <n v="2011"/>
    <x v="0"/>
    <x v="0"/>
    <n v="12"/>
    <n v="28.75"/>
    <n v="37.5"/>
    <n v="7.5"/>
    <n v="0"/>
    <s v="NA"/>
    <n v="4"/>
    <n v="2"/>
  </r>
  <r>
    <n v="3440"/>
    <s v="nSPC"/>
    <x v="2"/>
    <x v="2"/>
    <s v="Pacific Remote Island Areas"/>
    <x v="23"/>
    <s v="WAK-00077"/>
    <d v="2011-03-25T00:00:00"/>
    <s v="Forereef"/>
    <s v="Deep"/>
    <n v="19.284116969999999"/>
    <n v="166.6569978"/>
    <s v="Wake"/>
    <s v="Wake"/>
    <n v="2011"/>
    <x v="1"/>
    <x v="0"/>
    <n v="23.5"/>
    <n v="15"/>
    <n v="10"/>
    <n v="7.5"/>
    <n v="7.5"/>
    <s v="NA"/>
    <n v="2"/>
    <n v="1"/>
  </r>
  <r>
    <n v="3441"/>
    <s v="nSPC"/>
    <x v="2"/>
    <x v="2"/>
    <s v="Pacific Remote Island Areas"/>
    <x v="23"/>
    <s v="WAK-00093"/>
    <d v="2011-03-25T00:00:00"/>
    <s v="Forereef"/>
    <s v="Mid"/>
    <n v="19.286165839999999"/>
    <n v="166.65709200000001"/>
    <s v="Wake"/>
    <s v="Wake"/>
    <n v="2011"/>
    <x v="0"/>
    <x v="0"/>
    <n v="15.5"/>
    <n v="27.5"/>
    <n v="5"/>
    <n v="20"/>
    <n v="11.25"/>
    <s v="NA"/>
    <n v="4"/>
    <n v="2"/>
  </r>
  <r>
    <n v="3442"/>
    <s v="nSPC"/>
    <x v="2"/>
    <x v="2"/>
    <s v="Pacific Remote Island Areas"/>
    <x v="23"/>
    <s v="WAK-00080"/>
    <d v="2011-03-25T00:00:00"/>
    <s v="Forereef"/>
    <s v="Deep"/>
    <n v="19.269836219999998"/>
    <n v="166.65157429999999"/>
    <s v="Wake"/>
    <s v="Wake"/>
    <n v="2011"/>
    <x v="1"/>
    <x v="0"/>
    <n v="24.05"/>
    <n v="27.5"/>
    <n v="22.5"/>
    <n v="6.75"/>
    <n v="13.25"/>
    <s v="NA"/>
    <n v="4"/>
    <n v="2"/>
  </r>
  <r>
    <n v="3443"/>
    <s v="nSPC"/>
    <x v="2"/>
    <x v="2"/>
    <s v="Pacific Remote Island Areas"/>
    <x v="23"/>
    <s v="WAK-00120"/>
    <d v="2011-03-25T00:00:00"/>
    <s v="Forereef"/>
    <s v="Shallow"/>
    <n v="19.273042969999999"/>
    <n v="166.64632159999999"/>
    <s v="Wake"/>
    <s v="Wake"/>
    <n v="2011"/>
    <x v="2"/>
    <x v="0"/>
    <n v="5"/>
    <n v="30"/>
    <n v="1.25"/>
    <n v="3"/>
    <n v="15.75"/>
    <s v="NA"/>
    <n v="4"/>
    <n v="2"/>
  </r>
  <r>
    <n v="3444"/>
    <s v="nSPC"/>
    <x v="2"/>
    <x v="2"/>
    <s v="Pacific Remote Island Areas"/>
    <x v="23"/>
    <s v="WAK-00075"/>
    <d v="2011-03-25T00:00:00"/>
    <s v="Forereef"/>
    <s v="Deep"/>
    <n v="19.304288190000001"/>
    <n v="166.65066340000001"/>
    <s v="Wake"/>
    <s v="Wake"/>
    <n v="2011"/>
    <x v="1"/>
    <x v="0"/>
    <n v="24"/>
    <n v="17.5"/>
    <n v="35"/>
    <n v="10"/>
    <n v="5"/>
    <s v="NA"/>
    <n v="2"/>
    <n v="1"/>
  </r>
  <r>
    <n v="3445"/>
    <s v="nSPC"/>
    <x v="2"/>
    <x v="2"/>
    <s v="Pacific Remote Island Areas"/>
    <x v="23"/>
    <s v="WAK-00107"/>
    <d v="2011-03-25T00:00:00"/>
    <s v="Forereef"/>
    <s v="Mid"/>
    <n v="19.297261049999999"/>
    <n v="166.6528419"/>
    <s v="Wake"/>
    <s v="Wake"/>
    <n v="2011"/>
    <x v="0"/>
    <x v="0"/>
    <n v="14.3"/>
    <n v="52.5"/>
    <n v="5"/>
    <n v="7.5"/>
    <n v="6.25"/>
    <s v="NA"/>
    <n v="4"/>
    <n v="2"/>
  </r>
  <r>
    <n v="3446"/>
    <s v="nSPC"/>
    <x v="2"/>
    <x v="2"/>
    <s v="Pacific Remote Island Areas"/>
    <x v="23"/>
    <s v="WAK-00113"/>
    <d v="2011-03-25T00:00:00"/>
    <s v="Forereef"/>
    <s v="Mid"/>
    <n v="19.274493540000002"/>
    <n v="166.6428128"/>
    <s v="Wake"/>
    <s v="Wake"/>
    <n v="2011"/>
    <x v="0"/>
    <x v="0"/>
    <n v="13.85"/>
    <n v="17.5"/>
    <n v="38.75"/>
    <n v="7.5"/>
    <n v="6.25"/>
    <s v="NA"/>
    <n v="4"/>
    <n v="2"/>
  </r>
  <r>
    <n v="3450"/>
    <s v="nSPC"/>
    <x v="2"/>
    <x v="2"/>
    <s v="Pacific Remote Island Areas"/>
    <x v="23"/>
    <s v="WAK-00081"/>
    <d v="2011-03-26T00:00:00"/>
    <s v="Forereef"/>
    <s v="Deep"/>
    <n v="19.313777170000002"/>
    <n v="166.64908600000001"/>
    <s v="Wake"/>
    <s v="Wake"/>
    <n v="2011"/>
    <x v="1"/>
    <x v="0"/>
    <n v="24.2"/>
    <n v="20"/>
    <n v="5"/>
    <n v="2.5"/>
    <n v="5"/>
    <s v="NA"/>
    <n v="2"/>
    <n v="1"/>
  </r>
  <r>
    <n v="3451"/>
    <s v="nSPC"/>
    <x v="2"/>
    <x v="2"/>
    <s v="Pacific Remote Island Areas"/>
    <x v="23"/>
    <s v="WAK-00090"/>
    <d v="2011-03-26T00:00:00"/>
    <s v="Forereef"/>
    <s v="Mid"/>
    <n v="19.31542941"/>
    <n v="166.6425026"/>
    <s v="Wake"/>
    <s v="Wake"/>
    <n v="2011"/>
    <x v="0"/>
    <x v="0"/>
    <n v="11.05"/>
    <n v="36.25"/>
    <n v="2.5"/>
    <n v="7.5"/>
    <n v="12.5"/>
    <s v="NA"/>
    <n v="4"/>
    <n v="2"/>
  </r>
  <r>
    <n v="3452"/>
    <s v="nSPC"/>
    <x v="2"/>
    <x v="2"/>
    <s v="Pacific Remote Island Areas"/>
    <x v="23"/>
    <s v="WAK-00118"/>
    <d v="2011-03-26T00:00:00"/>
    <s v="Forereef"/>
    <s v="Shallow"/>
    <n v="19.315082319999998"/>
    <n v="166.63414739999999"/>
    <s v="Wake"/>
    <s v="Wake"/>
    <n v="2011"/>
    <x v="2"/>
    <x v="0"/>
    <n v="5.25"/>
    <n v="7.5"/>
    <n v="0"/>
    <n v="3.5"/>
    <n v="40"/>
    <s v="NA"/>
    <n v="4"/>
    <n v="2"/>
  </r>
  <r>
    <n v="3453"/>
    <s v="nSPC"/>
    <x v="2"/>
    <x v="2"/>
    <s v="Pacific Remote Island Areas"/>
    <x v="23"/>
    <s v="WAK-00131"/>
    <d v="2011-03-26T00:00:00"/>
    <s v="Forereef"/>
    <s v="Shallow"/>
    <n v="19.321231950000001"/>
    <n v="166.60350439999999"/>
    <s v="Wake"/>
    <s v="Wake"/>
    <n v="2011"/>
    <x v="2"/>
    <x v="0"/>
    <n v="5.15"/>
    <n v="12.5"/>
    <n v="0"/>
    <n v="4.25"/>
    <n v="20"/>
    <s v="NA"/>
    <n v="4"/>
    <n v="2"/>
  </r>
  <r>
    <n v="3454"/>
    <s v="nSPC"/>
    <x v="2"/>
    <x v="2"/>
    <s v="Pacific Remote Island Areas"/>
    <x v="23"/>
    <s v="WAK-00109"/>
    <d v="2011-03-26T00:00:00"/>
    <s v="Forereef"/>
    <s v="Mid"/>
    <n v="19.315536789999999"/>
    <n v="166.63304819999999"/>
    <s v="Wake"/>
    <s v="Wake"/>
    <n v="2011"/>
    <x v="0"/>
    <x v="0"/>
    <n v="14"/>
    <n v="27.5"/>
    <n v="0.5"/>
    <n v="2.75"/>
    <n v="6.25"/>
    <s v="NA"/>
    <n v="4"/>
    <n v="2"/>
  </r>
  <r>
    <n v="3455"/>
    <s v="nSPC"/>
    <x v="2"/>
    <x v="2"/>
    <s v="Pacific Remote Island Areas"/>
    <x v="23"/>
    <s v="WAK-00116"/>
    <d v="2011-03-26T00:00:00"/>
    <s v="Forereef"/>
    <s v="Mid"/>
    <n v="19.319533109999998"/>
    <n v="166.6228907"/>
    <s v="Wake"/>
    <s v="Wake"/>
    <n v="2011"/>
    <x v="0"/>
    <x v="0"/>
    <n v="15"/>
    <n v="17.5"/>
    <n v="4"/>
    <n v="10.5"/>
    <n v="7.5"/>
    <s v="NA"/>
    <n v="4"/>
    <n v="2"/>
  </r>
  <r>
    <n v="3456"/>
    <s v="nSPC"/>
    <x v="2"/>
    <x v="2"/>
    <s v="Pacific Remote Island Areas"/>
    <x v="23"/>
    <s v="WAK-00110"/>
    <d v="2011-03-26T00:00:00"/>
    <s v="Forereef"/>
    <s v="Mid"/>
    <n v="19.31466356"/>
    <n v="166.64535430000001"/>
    <s v="Wake"/>
    <s v="Wake"/>
    <n v="2011"/>
    <x v="0"/>
    <x v="0"/>
    <n v="12.5"/>
    <n v="30"/>
    <n v="0.5"/>
    <n v="2.75"/>
    <n v="8.5"/>
    <s v="NA"/>
    <n v="4"/>
    <n v="2"/>
  </r>
  <r>
    <n v="3457"/>
    <s v="nSPC"/>
    <x v="2"/>
    <x v="2"/>
    <s v="Pacific Remote Island Areas"/>
    <x v="23"/>
    <s v="WAK-00105"/>
    <d v="2011-03-26T00:00:00"/>
    <s v="Forereef"/>
    <s v="Mid"/>
    <n v="19.325486690000002"/>
    <n v="166.60769920000001"/>
    <s v="Wake"/>
    <s v="Wake"/>
    <n v="2011"/>
    <x v="0"/>
    <x v="0"/>
    <n v="14"/>
    <n v="23.75"/>
    <n v="0.5"/>
    <n v="2.5"/>
    <n v="8.75"/>
    <s v="NA"/>
    <n v="4"/>
    <n v="2"/>
  </r>
  <r>
    <n v="3464"/>
    <s v="nSPC"/>
    <x v="2"/>
    <x v="2"/>
    <s v="Pacific Remote Island Areas"/>
    <x v="23"/>
    <s v="WAK-00082"/>
    <d v="2011-03-27T00:00:00"/>
    <s v="Forereef"/>
    <s v="Deep"/>
    <n v="19.270076280000001"/>
    <n v="166.6511118"/>
    <s v="Wake"/>
    <s v="Wake"/>
    <n v="2011"/>
    <x v="1"/>
    <x v="0"/>
    <n v="24"/>
    <n v="25"/>
    <n v="40"/>
    <n v="6.25"/>
    <n v="6.25"/>
    <s v="NA"/>
    <n v="4"/>
    <n v="2"/>
  </r>
  <r>
    <n v="3465"/>
    <s v="nSPC"/>
    <x v="2"/>
    <x v="2"/>
    <s v="Pacific Remote Island Areas"/>
    <x v="23"/>
    <s v="WAK-00108"/>
    <d v="2011-03-27T00:00:00"/>
    <s v="Forereef"/>
    <s v="Mid"/>
    <n v="19.287805089999999"/>
    <n v="166.61283979999999"/>
    <s v="Wake"/>
    <s v="Wake"/>
    <n v="2011"/>
    <x v="0"/>
    <x v="0"/>
    <n v="13.5"/>
    <n v="18.75"/>
    <n v="26.25"/>
    <n v="2.75"/>
    <n v="6.25"/>
    <s v="NA"/>
    <n v="4"/>
    <n v="2"/>
  </r>
  <r>
    <n v="3477"/>
    <s v="nSPC"/>
    <x v="2"/>
    <x v="4"/>
    <s v="Mariana Archipelago"/>
    <x v="24"/>
    <s v="SAI-00094"/>
    <d v="2011-04-07T00:00:00"/>
    <s v="Forereef"/>
    <s v="Deep"/>
    <n v="15.21748418"/>
    <n v="145.68245153000001"/>
    <s v="Saipan"/>
    <s v="Saipan"/>
    <n v="2011"/>
    <x v="1"/>
    <x v="0"/>
    <n v="28"/>
    <n v="15"/>
    <n v="10"/>
    <n v="37.5"/>
    <n v="7.5"/>
    <s v="NA"/>
    <n v="2"/>
    <n v="1"/>
  </r>
  <r>
    <n v="3478"/>
    <s v="nSPC"/>
    <x v="2"/>
    <x v="4"/>
    <s v="Mariana Archipelago"/>
    <x v="24"/>
    <s v="SAI-00199"/>
    <d v="2011-04-07T00:00:00"/>
    <s v="Forereef"/>
    <s v="Mid"/>
    <n v="15.20736789"/>
    <n v="145.69922531"/>
    <s v="Saipan"/>
    <s v="Saipan"/>
    <n v="2011"/>
    <x v="0"/>
    <x v="0"/>
    <n v="12.5"/>
    <n v="8.75"/>
    <n v="43.75"/>
    <n v="10"/>
    <n v="4"/>
    <s v="NA"/>
    <n v="4"/>
    <n v="2"/>
  </r>
  <r>
    <n v="3479"/>
    <s v="nSPC"/>
    <x v="2"/>
    <x v="4"/>
    <s v="Mariana Archipelago"/>
    <x v="24"/>
    <s v="SAI-00271"/>
    <d v="2011-04-07T00:00:00"/>
    <s v="Forereef"/>
    <s v="Shallow"/>
    <n v="15.219422079999999"/>
    <n v="145.70572154000001"/>
    <s v="Saipan"/>
    <s v="Saipan"/>
    <n v="2011"/>
    <x v="2"/>
    <x v="0"/>
    <n v="4.5"/>
    <n v="26.25"/>
    <n v="1.25"/>
    <n v="31.25"/>
    <n v="10"/>
    <s v="NA"/>
    <n v="4"/>
    <n v="2"/>
  </r>
  <r>
    <n v="3480"/>
    <s v="nSPC"/>
    <x v="2"/>
    <x v="4"/>
    <s v="Mariana Archipelago"/>
    <x v="24"/>
    <s v="SAI-00198"/>
    <d v="2011-04-07T00:00:00"/>
    <s v="Forereef"/>
    <s v="Mid"/>
    <n v="15.1774849"/>
    <n v="145.69816549999999"/>
    <s v="Saipan"/>
    <s v="Saipan"/>
    <n v="2011"/>
    <x v="0"/>
    <x v="0"/>
    <n v="8"/>
    <n v="25"/>
    <n v="3"/>
    <n v="3"/>
    <n v="7.5"/>
    <s v="NA"/>
    <n v="2"/>
    <n v="1"/>
  </r>
  <r>
    <n v="3481"/>
    <s v="nSPC"/>
    <x v="2"/>
    <x v="4"/>
    <s v="Mariana Archipelago"/>
    <x v="24"/>
    <s v="SAI-00098"/>
    <d v="2011-04-07T00:00:00"/>
    <s v="Forereef"/>
    <s v="Deep"/>
    <n v="15.18449075"/>
    <n v="145.66150574"/>
    <s v="Saipan"/>
    <s v="Saipan"/>
    <n v="2011"/>
    <x v="1"/>
    <x v="0"/>
    <n v="20"/>
    <n v="3.25"/>
    <n v="8.5"/>
    <n v="6.25"/>
    <n v="4.25"/>
    <s v="NA"/>
    <n v="4"/>
    <n v="2"/>
  </r>
  <r>
    <n v="3482"/>
    <s v="nSPC"/>
    <x v="2"/>
    <x v="4"/>
    <s v="Mariana Archipelago"/>
    <x v="24"/>
    <s v="SAI-00174"/>
    <d v="2011-04-07T00:00:00"/>
    <s v="Forereef"/>
    <s v="Mid"/>
    <n v="15.14920562"/>
    <n v="145.68765988000001"/>
    <s v="Saipan"/>
    <s v="Saipan"/>
    <n v="2011"/>
    <x v="0"/>
    <x v="0"/>
    <n v="17"/>
    <n v="9.5"/>
    <n v="16"/>
    <n v="15"/>
    <n v="9"/>
    <s v="NA"/>
    <n v="4"/>
    <n v="2"/>
  </r>
  <r>
    <n v="3483"/>
    <s v="nSPC"/>
    <x v="2"/>
    <x v="4"/>
    <s v="Mariana Archipelago"/>
    <x v="24"/>
    <s v="SAI-00183"/>
    <d v="2011-04-07T00:00:00"/>
    <s v="Forereef"/>
    <s v="Mid"/>
    <n v="15.135579910000001"/>
    <n v="145.68824953999999"/>
    <s v="Saipan"/>
    <s v="Saipan"/>
    <n v="2011"/>
    <x v="0"/>
    <x v="0"/>
    <n v="9"/>
    <n v="16.25"/>
    <n v="17.5"/>
    <n v="3.75"/>
    <n v="8.75"/>
    <s v="NA"/>
    <n v="4"/>
    <n v="2"/>
  </r>
  <r>
    <n v="3487"/>
    <s v="nSPC"/>
    <x v="2"/>
    <x v="4"/>
    <s v="Mariana Archipelago"/>
    <x v="24"/>
    <s v="SAI-00087"/>
    <d v="2011-04-08T00:00:00"/>
    <s v="Forereef"/>
    <s v="Deep"/>
    <n v="15.091282639999999"/>
    <n v="145.75022390999999"/>
    <s v="Saipan"/>
    <s v="Saipan"/>
    <n v="2011"/>
    <x v="1"/>
    <x v="0"/>
    <n v="25.7"/>
    <n v="12.5"/>
    <n v="0.5"/>
    <n v="25"/>
    <n v="5"/>
    <s v="NA"/>
    <n v="2"/>
    <n v="1"/>
  </r>
  <r>
    <n v="3488"/>
    <s v="nSPC"/>
    <x v="2"/>
    <x v="4"/>
    <s v="Mariana Archipelago"/>
    <x v="24"/>
    <s v="SAI-00261"/>
    <d v="2011-04-08T00:00:00"/>
    <s v="Forereef"/>
    <s v="Shallow"/>
    <n v="15.13533533"/>
    <n v="145.74340867000001"/>
    <s v="Saipan"/>
    <s v="Saipan"/>
    <n v="2011"/>
    <x v="2"/>
    <x v="0"/>
    <n v="4.8499999999999996"/>
    <n v="36.25"/>
    <n v="5.75"/>
    <n v="13.75"/>
    <n v="11.25"/>
    <s v="NA"/>
    <n v="4"/>
    <n v="2"/>
  </r>
  <r>
    <n v="3489"/>
    <s v="nSPC"/>
    <x v="2"/>
    <x v="4"/>
    <s v="Mariana Archipelago"/>
    <x v="24"/>
    <s v="SAI-00240"/>
    <d v="2011-04-08T00:00:00"/>
    <s v="Forereef"/>
    <s v="Shallow"/>
    <n v="15.161290060000001"/>
    <n v="145.76429537000001"/>
    <s v="Saipan"/>
    <s v="Saipan"/>
    <n v="2011"/>
    <x v="2"/>
    <x v="0"/>
    <n v="4"/>
    <n v="25"/>
    <n v="6.75"/>
    <n v="9"/>
    <n v="16.25"/>
    <s v="NA"/>
    <n v="4"/>
    <n v="2"/>
  </r>
  <r>
    <n v="3490"/>
    <s v="nSPC"/>
    <x v="2"/>
    <x v="4"/>
    <s v="Mariana Archipelago"/>
    <x v="24"/>
    <s v="SAI-00116"/>
    <d v="2011-04-08T00:00:00"/>
    <s v="Forereef"/>
    <s v="Deep"/>
    <n v="15.124434490000001"/>
    <n v="145.75567205999999"/>
    <s v="Saipan"/>
    <s v="Saipan"/>
    <n v="2011"/>
    <x v="1"/>
    <x v="0"/>
    <n v="23.7"/>
    <n v="12.5"/>
    <n v="7.5"/>
    <n v="17.5"/>
    <n v="5"/>
    <s v="NA"/>
    <n v="2"/>
    <n v="1"/>
  </r>
  <r>
    <n v="3491"/>
    <s v="nSPC"/>
    <x v="2"/>
    <x v="4"/>
    <s v="Mariana Archipelago"/>
    <x v="24"/>
    <s v="SAI-00072"/>
    <d v="2011-04-08T00:00:00"/>
    <s v="Forereef"/>
    <s v="Deep"/>
    <n v="15.110628910000001"/>
    <n v="145.70189503"/>
    <s v="Saipan"/>
    <s v="Saipan"/>
    <n v="2011"/>
    <x v="1"/>
    <x v="0"/>
    <n v="22.75"/>
    <n v="7.5"/>
    <n v="11.5"/>
    <n v="15.5"/>
    <n v="5.25"/>
    <s v="NA"/>
    <n v="4"/>
    <n v="2"/>
  </r>
  <r>
    <n v="3492"/>
    <s v="nSPC"/>
    <x v="2"/>
    <x v="4"/>
    <s v="Mariana Archipelago"/>
    <x v="24"/>
    <s v="SAI-00086"/>
    <d v="2011-04-08T00:00:00"/>
    <s v="Forereef"/>
    <s v="Deep"/>
    <n v="15.10522527"/>
    <n v="145.72023379999999"/>
    <s v="Saipan"/>
    <s v="Saipan"/>
    <n v="2011"/>
    <x v="1"/>
    <x v="0"/>
    <n v="22"/>
    <n v="5"/>
    <n v="11.75"/>
    <n v="6.25"/>
    <n v="8.25"/>
    <s v="NA"/>
    <n v="4"/>
    <n v="2"/>
  </r>
  <r>
    <n v="3493"/>
    <s v="nSPC"/>
    <x v="2"/>
    <x v="4"/>
    <s v="Mariana Archipelago"/>
    <x v="24"/>
    <s v="SAI-00172"/>
    <d v="2011-04-08T00:00:00"/>
    <s v="Forereef"/>
    <s v="Mid"/>
    <n v="15.104215829999999"/>
    <n v="145.73283029000001"/>
    <s v="Saipan"/>
    <s v="Saipan"/>
    <n v="2011"/>
    <x v="0"/>
    <x v="0"/>
    <n v="12"/>
    <n v="6"/>
    <n v="16.5"/>
    <n v="5.5"/>
    <n v="9.5"/>
    <s v="NA"/>
    <n v="4"/>
    <n v="2"/>
  </r>
  <r>
    <n v="3494"/>
    <s v="nSPC"/>
    <x v="2"/>
    <x v="4"/>
    <s v="Mariana Archipelago"/>
    <x v="24"/>
    <s v="SAI-00294"/>
    <d v="2011-04-08T00:00:00"/>
    <s v="Forereef"/>
    <s v="Shallow"/>
    <n v="15.15303606"/>
    <n v="145.74883242999999"/>
    <s v="Saipan"/>
    <s v="Saipan"/>
    <n v="2011"/>
    <x v="2"/>
    <x v="0"/>
    <n v="3.5"/>
    <n v="43.75"/>
    <n v="4.25"/>
    <n v="3.75"/>
    <n v="20"/>
    <s v="NA"/>
    <n v="4"/>
    <n v="2"/>
  </r>
  <r>
    <n v="3495"/>
    <s v="nSPC"/>
    <x v="2"/>
    <x v="4"/>
    <s v="Mariana Archipelago"/>
    <x v="24"/>
    <s v="SAI-00274"/>
    <d v="2011-04-08T00:00:00"/>
    <s v="Forereef"/>
    <s v="Shallow"/>
    <n v="15.15848589"/>
    <n v="145.75217949"/>
    <s v="Saipan"/>
    <s v="Saipan"/>
    <n v="2011"/>
    <x v="2"/>
    <x v="0"/>
    <n v="5"/>
    <n v="55"/>
    <n v="2.5"/>
    <n v="0.5"/>
    <n v="7"/>
    <s v="NA"/>
    <n v="2"/>
    <n v="1"/>
  </r>
  <r>
    <n v="3497"/>
    <s v="nSPC"/>
    <x v="2"/>
    <x v="4"/>
    <s v="Mariana Archipelago"/>
    <x v="25"/>
    <s v="TIN-00081"/>
    <d v="2011-04-09T00:00:00"/>
    <s v="Forereef"/>
    <s v="Deep"/>
    <n v="14.99099803"/>
    <n v="145.58960275999999"/>
    <s v="Tinian"/>
    <s v="Tinian"/>
    <n v="2011"/>
    <x v="1"/>
    <x v="0"/>
    <n v="24"/>
    <n v="4"/>
    <n v="22.5"/>
    <n v="17.5"/>
    <n v="2.5"/>
    <s v="NA"/>
    <n v="2"/>
    <n v="1"/>
  </r>
  <r>
    <n v="3498"/>
    <s v="nSPC"/>
    <x v="2"/>
    <x v="4"/>
    <s v="Mariana Archipelago"/>
    <x v="25"/>
    <s v="TIN-00110"/>
    <d v="2011-04-09T00:00:00"/>
    <s v="Forereef"/>
    <s v="Mid"/>
    <n v="14.976933949999999"/>
    <n v="145.61025753000001"/>
    <s v="Tinian"/>
    <s v="Tinian"/>
    <n v="2011"/>
    <x v="0"/>
    <x v="0"/>
    <n v="17.5"/>
    <n v="7.5"/>
    <n v="19"/>
    <n v="4.75"/>
    <n v="4.25"/>
    <s v="NA"/>
    <n v="4"/>
    <n v="2"/>
  </r>
  <r>
    <n v="3499"/>
    <s v="nSPC"/>
    <x v="2"/>
    <x v="4"/>
    <s v="Mariana Archipelago"/>
    <x v="25"/>
    <s v="TIN-00159"/>
    <d v="2011-04-09T00:00:00"/>
    <s v="Forereef"/>
    <s v="Shallow"/>
    <n v="14.96033619"/>
    <n v="145.62017323000001"/>
    <s v="Tinian"/>
    <s v="Tinian"/>
    <n v="2011"/>
    <x v="2"/>
    <x v="0"/>
    <n v="5"/>
    <n v="33.75"/>
    <n v="10.5"/>
    <n v="4.5"/>
    <n v="7"/>
    <s v="NA"/>
    <n v="4"/>
    <n v="2"/>
  </r>
  <r>
    <n v="3500"/>
    <s v="nSPC"/>
    <x v="2"/>
    <x v="4"/>
    <s v="Mariana Archipelago"/>
    <x v="25"/>
    <s v="TIN-00149"/>
    <d v="2011-04-09T00:00:00"/>
    <s v="Forereef"/>
    <s v="Mid"/>
    <n v="14.948748289999999"/>
    <n v="145.62889217"/>
    <s v="Tinian"/>
    <s v="Tinian"/>
    <n v="2011"/>
    <x v="0"/>
    <x v="0"/>
    <n v="9"/>
    <n v="25"/>
    <n v="5"/>
    <n v="3.5"/>
    <n v="7.5"/>
    <s v="NA"/>
    <n v="2"/>
    <n v="1"/>
  </r>
  <r>
    <n v="3501"/>
    <s v="nSPC"/>
    <x v="2"/>
    <x v="4"/>
    <s v="Mariana Archipelago"/>
    <x v="25"/>
    <s v="TIN-00063"/>
    <d v="2011-04-09T00:00:00"/>
    <s v="Forereef"/>
    <s v="Deep"/>
    <n v="14.95246483"/>
    <n v="145.61942414000001"/>
    <s v="Tinian"/>
    <s v="Tinian"/>
    <n v="2011"/>
    <x v="1"/>
    <x v="0"/>
    <n v="27"/>
    <n v="3.5"/>
    <n v="17.5"/>
    <n v="10"/>
    <n v="31.5"/>
    <s v="NA"/>
    <n v="2"/>
    <n v="1"/>
  </r>
  <r>
    <n v="3502"/>
    <s v="nSPC"/>
    <x v="2"/>
    <x v="4"/>
    <s v="Mariana Archipelago"/>
    <x v="25"/>
    <s v="TIN-00137"/>
    <d v="2011-04-09T00:00:00"/>
    <s v="Forereef"/>
    <s v="Mid"/>
    <n v="14.94836583"/>
    <n v="145.62640450999999"/>
    <s v="Tinian"/>
    <s v="Tinian"/>
    <n v="2011"/>
    <x v="0"/>
    <x v="0"/>
    <n v="18"/>
    <n v="3"/>
    <n v="11.25"/>
    <n v="3.5"/>
    <n v="9"/>
    <s v="NA"/>
    <n v="4"/>
    <n v="2"/>
  </r>
  <r>
    <n v="3503"/>
    <s v="nSPC"/>
    <x v="2"/>
    <x v="4"/>
    <s v="Mariana Archipelago"/>
    <x v="25"/>
    <s v="TIN-00146"/>
    <d v="2011-04-09T00:00:00"/>
    <s v="Forereef"/>
    <s v="Mid"/>
    <n v="14.93154427"/>
    <n v="145.63004108000001"/>
    <s v="Tinian"/>
    <s v="Tinian"/>
    <n v="2011"/>
    <x v="0"/>
    <x v="0"/>
    <n v="11.5"/>
    <n v="7"/>
    <n v="12.5"/>
    <n v="20"/>
    <n v="3.25"/>
    <s v="NA"/>
    <n v="4"/>
    <n v="2"/>
  </r>
  <r>
    <n v="3509"/>
    <s v="nSPC"/>
    <x v="2"/>
    <x v="4"/>
    <s v="Mariana Archipelago"/>
    <x v="26"/>
    <s v="SAR-00060"/>
    <d v="2011-04-10T00:00:00"/>
    <s v="Forereef"/>
    <s v="Deep"/>
    <n v="16.717230449999999"/>
    <n v="145.77476025999999"/>
    <s v="Sarigan"/>
    <s v="Sarigan"/>
    <n v="2011"/>
    <x v="1"/>
    <x v="0"/>
    <n v="25.5"/>
    <n v="12.25"/>
    <n v="17.5"/>
    <n v="24.5"/>
    <n v="0"/>
    <s v="NA"/>
    <n v="4"/>
    <n v="2"/>
  </r>
  <r>
    <n v="3510"/>
    <s v="nSPC"/>
    <x v="2"/>
    <x v="4"/>
    <s v="Mariana Archipelago"/>
    <x v="26"/>
    <s v="SAR-00073"/>
    <d v="2011-04-10T00:00:00"/>
    <s v="Forereef"/>
    <s v="Deep"/>
    <n v="16.710502049999999"/>
    <n v="145.76718628"/>
    <s v="Sarigan"/>
    <s v="Sarigan"/>
    <n v="2011"/>
    <x v="1"/>
    <x v="0"/>
    <n v="20.5"/>
    <n v="20"/>
    <n v="18.75"/>
    <n v="20.75"/>
    <n v="3"/>
    <s v="NA"/>
    <n v="4"/>
    <n v="2"/>
  </r>
  <r>
    <n v="3511"/>
    <s v="nSPC"/>
    <x v="2"/>
    <x v="4"/>
    <s v="Mariana Archipelago"/>
    <x v="26"/>
    <s v="SAR-00087"/>
    <d v="2011-04-10T00:00:00"/>
    <s v="Forereef"/>
    <s v="Mid"/>
    <n v="16.702540160000002"/>
    <n v="145.76623971999999"/>
    <s v="Sarigan"/>
    <s v="Sarigan"/>
    <n v="2011"/>
    <x v="0"/>
    <x v="0"/>
    <n v="13.5"/>
    <n v="25"/>
    <n v="7.5"/>
    <n v="23.75"/>
    <n v="5.25"/>
    <s v="NA"/>
    <n v="4"/>
    <n v="2"/>
  </r>
  <r>
    <n v="3512"/>
    <s v="nSPC"/>
    <x v="2"/>
    <x v="4"/>
    <s v="Mariana Archipelago"/>
    <x v="26"/>
    <s v="SAR-00104"/>
    <d v="2011-04-10T00:00:00"/>
    <s v="Forereef"/>
    <s v="Shallow"/>
    <n v="16.69852062"/>
    <n v="145.77206749000001"/>
    <s v="Sarigan"/>
    <s v="Sarigan"/>
    <n v="2011"/>
    <x v="2"/>
    <x v="0"/>
    <n v="3.5"/>
    <n v="1.25"/>
    <n v="1.25"/>
    <n v="0"/>
    <n v="1.75"/>
    <s v="NA"/>
    <n v="4"/>
    <n v="2"/>
  </r>
  <r>
    <n v="3513"/>
    <s v="nSPC"/>
    <x v="2"/>
    <x v="4"/>
    <s v="Mariana Archipelago"/>
    <x v="26"/>
    <s v="SAR-00109"/>
    <d v="2011-04-10T00:00:00"/>
    <s v="Forereef"/>
    <s v="Shallow"/>
    <n v="16.700600340000001"/>
    <n v="145.76990437000001"/>
    <s v="Sarigan"/>
    <s v="Sarigan"/>
    <n v="2011"/>
    <x v="2"/>
    <x v="0"/>
    <n v="5"/>
    <n v="2"/>
    <n v="2.75"/>
    <n v="0.25"/>
    <n v="0.5"/>
    <s v="NA"/>
    <n v="4"/>
    <n v="2"/>
  </r>
  <r>
    <n v="3514"/>
    <s v="nSPC"/>
    <x v="2"/>
    <x v="4"/>
    <s v="Mariana Archipelago"/>
    <x v="26"/>
    <s v="SAR-00069"/>
    <d v="2011-04-10T00:00:00"/>
    <s v="Forereef"/>
    <s v="Deep"/>
    <n v="16.69038875"/>
    <n v="145.78435970999999"/>
    <s v="Sarigan"/>
    <s v="Sarigan"/>
    <n v="2011"/>
    <x v="1"/>
    <x v="0"/>
    <n v="23"/>
    <n v="32.5"/>
    <n v="5"/>
    <n v="7.5"/>
    <n v="7.5"/>
    <s v="NA"/>
    <n v="2"/>
    <n v="1"/>
  </r>
  <r>
    <n v="3515"/>
    <s v="nSPC"/>
    <x v="2"/>
    <x v="4"/>
    <s v="Mariana Archipelago"/>
    <x v="26"/>
    <s v="SAR-00105"/>
    <d v="2011-04-10T00:00:00"/>
    <s v="Forereef"/>
    <s v="Shallow"/>
    <n v="16.692235449999998"/>
    <n v="145.78223675000001"/>
    <s v="Sarigan"/>
    <s v="Sarigan"/>
    <n v="2011"/>
    <x v="2"/>
    <x v="0"/>
    <n v="4.5"/>
    <n v="6.25"/>
    <n v="2.5"/>
    <n v="0.5"/>
    <n v="8.75"/>
    <s v="NA"/>
    <n v="4"/>
    <n v="2"/>
  </r>
  <r>
    <n v="3516"/>
    <s v="nSPC"/>
    <x v="2"/>
    <x v="4"/>
    <s v="Mariana Archipelago"/>
    <x v="26"/>
    <s v="SAR-00090"/>
    <d v="2011-04-10T00:00:00"/>
    <s v="Forereef"/>
    <s v="Mid"/>
    <n v="16.69565862"/>
    <n v="145.77351646"/>
    <s v="Sarigan"/>
    <s v="Sarigan"/>
    <n v="2011"/>
    <x v="0"/>
    <x v="0"/>
    <n v="14"/>
    <n v="33.75"/>
    <n v="26.25"/>
    <n v="4.25"/>
    <n v="6.25"/>
    <s v="NA"/>
    <n v="4"/>
    <n v="2"/>
  </r>
  <r>
    <n v="3517"/>
    <s v="nSPC"/>
    <x v="2"/>
    <x v="4"/>
    <s v="Mariana Archipelago"/>
    <x v="26"/>
    <s v="SAR-00095"/>
    <d v="2011-04-10T00:00:00"/>
    <s v="Forereef"/>
    <s v="Mid"/>
    <n v="16.69189867"/>
    <n v="145.77805534999999"/>
    <s v="Sarigan"/>
    <s v="Sarigan"/>
    <n v="2011"/>
    <x v="0"/>
    <x v="0"/>
    <n v="11.5"/>
    <n v="13.25"/>
    <n v="4.75"/>
    <n v="0.75"/>
    <n v="3"/>
    <s v="NA"/>
    <n v="4"/>
    <n v="2"/>
  </r>
  <r>
    <n v="3522"/>
    <s v="nSPC"/>
    <x v="2"/>
    <x v="4"/>
    <s v="Mariana Archipelago"/>
    <x v="27"/>
    <s v="PAG-00132"/>
    <d v="2011-04-11T00:00:00"/>
    <s v="Forereef"/>
    <s v="Deep"/>
    <n v="18.080160679999999"/>
    <n v="145.71879974000001"/>
    <s v="Pagan"/>
    <s v="Pagan"/>
    <n v="2011"/>
    <x v="1"/>
    <x v="0"/>
    <n v="22.5"/>
    <n v="20"/>
    <n v="11.25"/>
    <n v="5.75"/>
    <n v="3.25"/>
    <s v="NA"/>
    <n v="4"/>
    <n v="2"/>
  </r>
  <r>
    <n v="3523"/>
    <s v="nSPC"/>
    <x v="2"/>
    <x v="4"/>
    <s v="Mariana Archipelago"/>
    <x v="27"/>
    <s v="PAG-00087"/>
    <d v="2011-04-11T00:00:00"/>
    <s v="Forereef"/>
    <s v="Deep"/>
    <n v="18.087404410000001"/>
    <n v="145.73344166000001"/>
    <s v="Pagan"/>
    <s v="Pagan"/>
    <n v="2011"/>
    <x v="1"/>
    <x v="0"/>
    <n v="24"/>
    <n v="57.5"/>
    <n v="2.5"/>
    <n v="2.5"/>
    <n v="5"/>
    <s v="NA"/>
    <n v="2"/>
    <n v="1"/>
  </r>
  <r>
    <n v="3524"/>
    <s v="nSPC"/>
    <x v="2"/>
    <x v="4"/>
    <s v="Mariana Archipelago"/>
    <x v="27"/>
    <s v="PAG-00216"/>
    <d v="2011-04-11T00:00:00"/>
    <s v="Forereef"/>
    <s v="Shallow"/>
    <n v="18.121743389999999"/>
    <n v="145.75714912000001"/>
    <s v="Pagan"/>
    <s v="Pagan"/>
    <n v="2011"/>
    <x v="2"/>
    <x v="0"/>
    <n v="4"/>
    <n v="7"/>
    <n v="0"/>
    <n v="1.25"/>
    <n v="2.5"/>
    <s v="NA"/>
    <n v="4"/>
    <n v="2"/>
  </r>
  <r>
    <n v="3525"/>
    <s v="nSPC"/>
    <x v="2"/>
    <x v="4"/>
    <s v="Mariana Archipelago"/>
    <x v="27"/>
    <s v="PAG-00151"/>
    <d v="2011-04-11T00:00:00"/>
    <s v="Forereef"/>
    <s v="Mid"/>
    <n v="18.145610609999999"/>
    <n v="145.75425762"/>
    <s v="Pagan"/>
    <s v="Pagan"/>
    <n v="2011"/>
    <x v="0"/>
    <x v="0"/>
    <n v="12.75"/>
    <n v="7"/>
    <n v="22.5"/>
    <n v="0.25"/>
    <n v="0"/>
    <s v="NA"/>
    <n v="4"/>
    <n v="2"/>
  </r>
  <r>
    <n v="3526"/>
    <s v="nSPC"/>
    <x v="2"/>
    <x v="4"/>
    <s v="Mariana Archipelago"/>
    <x v="27"/>
    <s v="PAG-00229"/>
    <d v="2011-04-11T00:00:00"/>
    <s v="Forereef"/>
    <s v="Shallow"/>
    <n v="18.08962829"/>
    <n v="145.74140824"/>
    <s v="Pagan"/>
    <s v="Pagan"/>
    <n v="2011"/>
    <x v="2"/>
    <x v="0"/>
    <n v="5"/>
    <n v="27.5"/>
    <n v="0"/>
    <n v="0"/>
    <n v="7.5"/>
    <s v="NA"/>
    <n v="2"/>
    <n v="1"/>
  </r>
  <r>
    <n v="3527"/>
    <s v="nSPC"/>
    <x v="2"/>
    <x v="4"/>
    <s v="Mariana Archipelago"/>
    <x v="27"/>
    <s v="PAG-00085"/>
    <d v="2011-04-11T00:00:00"/>
    <s v="Forereef"/>
    <s v="Deep"/>
    <n v="18.049572099999999"/>
    <n v="145.70552405999999"/>
    <s v="Pagan"/>
    <s v="Pagan"/>
    <n v="2011"/>
    <x v="1"/>
    <x v="0"/>
    <n v="20"/>
    <n v="10"/>
    <n v="7.5"/>
    <n v="3"/>
    <n v="0.5"/>
    <s v="NA"/>
    <n v="2"/>
    <n v="1"/>
  </r>
  <r>
    <n v="3528"/>
    <s v="nSPC"/>
    <x v="2"/>
    <x v="4"/>
    <s v="Mariana Archipelago"/>
    <x v="27"/>
    <s v="PAG-00155"/>
    <d v="2011-04-11T00:00:00"/>
    <s v="Forereef"/>
    <s v="Mid"/>
    <n v="18.09795446"/>
    <n v="145.75176794000001"/>
    <s v="Pagan"/>
    <s v="Pagan"/>
    <n v="2011"/>
    <x v="0"/>
    <x v="0"/>
    <n v="13"/>
    <n v="3.5"/>
    <n v="5"/>
    <n v="0.5"/>
    <n v="4.5"/>
    <s v="NA"/>
    <n v="4"/>
    <n v="2"/>
  </r>
  <r>
    <n v="3529"/>
    <s v="nSPC"/>
    <x v="2"/>
    <x v="4"/>
    <s v="Mariana Archipelago"/>
    <x v="27"/>
    <s v="PAG-00220"/>
    <d v="2011-04-11T00:00:00"/>
    <s v="Forereef"/>
    <s v="Shallow"/>
    <n v="18.127955799999999"/>
    <n v="145.75532480000001"/>
    <s v="Pagan"/>
    <s v="Pagan"/>
    <n v="2011"/>
    <x v="2"/>
    <x v="0"/>
    <n v="5.5"/>
    <n v="3.75"/>
    <n v="0.75"/>
    <n v="0.5"/>
    <n v="1.5"/>
    <s v="NA"/>
    <n v="4"/>
    <n v="2"/>
  </r>
  <r>
    <n v="3540"/>
    <s v="nSPC"/>
    <x v="2"/>
    <x v="4"/>
    <s v="Mariana Archipelago"/>
    <x v="27"/>
    <s v="PAG-00127"/>
    <d v="2011-04-12T00:00:00"/>
    <s v="Forereef"/>
    <s v="Deep"/>
    <n v="18.170459180000002"/>
    <n v="145.78551281"/>
    <s v="Pagan"/>
    <s v="Pagan"/>
    <n v="2011"/>
    <x v="1"/>
    <x v="0"/>
    <n v="20"/>
    <n v="17.5"/>
    <n v="15"/>
    <n v="10"/>
    <n v="7"/>
    <s v="NA"/>
    <n v="2"/>
    <n v="1"/>
  </r>
  <r>
    <n v="3541"/>
    <s v="nSPC"/>
    <x v="2"/>
    <x v="4"/>
    <s v="Mariana Archipelago"/>
    <x v="27"/>
    <s v="PAG-00091"/>
    <d v="2011-04-12T00:00:00"/>
    <s v="Forereef"/>
    <s v="Deep"/>
    <n v="18.168979100000001"/>
    <n v="145.79182446999999"/>
    <s v="Pagan"/>
    <s v="Pagan"/>
    <n v="2011"/>
    <x v="1"/>
    <x v="0"/>
    <n v="19"/>
    <n v="5.5"/>
    <n v="10"/>
    <n v="14.5"/>
    <n v="2.5"/>
    <s v="NA"/>
    <n v="2"/>
    <n v="1"/>
  </r>
  <r>
    <n v="3542"/>
    <s v="nSPC"/>
    <x v="2"/>
    <x v="4"/>
    <s v="Mariana Archipelago"/>
    <x v="27"/>
    <s v="PAG-00167"/>
    <d v="2011-04-12T00:00:00"/>
    <s v="Forereef"/>
    <s v="Mid"/>
    <n v="18.158925849999999"/>
    <n v="145.80691424"/>
    <s v="Pagan"/>
    <s v="Pagan"/>
    <n v="2011"/>
    <x v="0"/>
    <x v="0"/>
    <n v="14"/>
    <n v="10"/>
    <n v="3.75"/>
    <n v="10"/>
    <n v="3.75"/>
    <s v="NA"/>
    <n v="4"/>
    <n v="2"/>
  </r>
  <r>
    <n v="3543"/>
    <s v="nSPC"/>
    <x v="2"/>
    <x v="4"/>
    <s v="Mariana Archipelago"/>
    <x v="27"/>
    <s v="PAG-00215"/>
    <d v="2011-04-12T00:00:00"/>
    <s v="Forereef"/>
    <s v="Mid"/>
    <n v="18.128780670000001"/>
    <n v="145.80912866"/>
    <s v="Pagan"/>
    <s v="Pagan"/>
    <n v="2011"/>
    <x v="0"/>
    <x v="0"/>
    <n v="14"/>
    <n v="21.25"/>
    <n v="0"/>
    <n v="1.25"/>
    <n v="11.25"/>
    <s v="NA"/>
    <n v="4"/>
    <n v="2"/>
  </r>
  <r>
    <n v="3544"/>
    <s v="nSPC"/>
    <x v="2"/>
    <x v="4"/>
    <s v="Mariana Archipelago"/>
    <x v="27"/>
    <s v="PAG-00095"/>
    <d v="2011-04-12T00:00:00"/>
    <s v="Forereef"/>
    <s v="Mid"/>
    <n v="18.117176839999999"/>
    <n v="145.80442339000001"/>
    <s v="Pagan"/>
    <s v="Pagan"/>
    <n v="2011"/>
    <x v="0"/>
    <x v="0"/>
    <n v="21.8"/>
    <n v="7.5"/>
    <n v="5"/>
    <n v="2.5"/>
    <n v="7.5"/>
    <s v="NA"/>
    <n v="2"/>
    <n v="1"/>
  </r>
  <r>
    <n v="3545"/>
    <s v="nSPC"/>
    <x v="2"/>
    <x v="4"/>
    <s v="Mariana Archipelago"/>
    <x v="27"/>
    <s v="PAG-00098"/>
    <d v="2011-04-12T00:00:00"/>
    <s v="Forereef"/>
    <s v="Deep"/>
    <n v="18.170661429999999"/>
    <n v="145.77858742999999"/>
    <s v="Pagan"/>
    <s v="Pagan"/>
    <n v="2011"/>
    <x v="1"/>
    <x v="0"/>
    <n v="23"/>
    <n v="9"/>
    <n v="1"/>
    <n v="7.5"/>
    <n v="3.5"/>
    <s v="NA"/>
    <n v="2"/>
    <n v="1"/>
  </r>
  <r>
    <n v="3546"/>
    <s v="nSPC"/>
    <x v="2"/>
    <x v="4"/>
    <s v="Mariana Archipelago"/>
    <x v="27"/>
    <s v="PAG-00186"/>
    <d v="2011-04-12T00:00:00"/>
    <s v="Forereef"/>
    <s v="Mid"/>
    <n v="18.167035340000002"/>
    <n v="145.79666048999999"/>
    <s v="Pagan"/>
    <s v="Pagan"/>
    <n v="2011"/>
    <x v="0"/>
    <x v="0"/>
    <n v="13"/>
    <n v="12.5"/>
    <n v="10"/>
    <n v="10"/>
    <n v="4.25"/>
    <s v="NA"/>
    <n v="4"/>
    <n v="2"/>
  </r>
  <r>
    <n v="3547"/>
    <s v="nSPC"/>
    <x v="2"/>
    <x v="4"/>
    <s v="Mariana Archipelago"/>
    <x v="27"/>
    <s v="PAG-00243"/>
    <d v="2011-04-12T00:00:00"/>
    <s v="Forereef"/>
    <s v="Mid"/>
    <n v="18.16064489"/>
    <n v="145.80593221999999"/>
    <s v="Pagan"/>
    <s v="Pagan"/>
    <n v="2011"/>
    <x v="0"/>
    <x v="0"/>
    <n v="13"/>
    <n v="15"/>
    <n v="16.75"/>
    <n v="6.5"/>
    <n v="3.75"/>
    <s v="NA"/>
    <n v="4"/>
    <n v="2"/>
  </r>
  <r>
    <n v="3548"/>
    <s v="nSPC"/>
    <x v="2"/>
    <x v="4"/>
    <s v="Mariana Archipelago"/>
    <x v="27"/>
    <s v="PAG-00208"/>
    <d v="2011-04-12T00:00:00"/>
    <s v="Forereef"/>
    <s v="Mid"/>
    <n v="18.12328608"/>
    <n v="145.80562778999999"/>
    <s v="Pagan"/>
    <s v="Pagan"/>
    <n v="2011"/>
    <x v="0"/>
    <x v="0"/>
    <n v="12.5"/>
    <n v="6.5"/>
    <n v="3"/>
    <n v="0"/>
    <n v="3.25"/>
    <s v="NA"/>
    <n v="4"/>
    <n v="2"/>
  </r>
  <r>
    <n v="3549"/>
    <s v="nSPC"/>
    <x v="2"/>
    <x v="4"/>
    <s v="Mariana Archipelago"/>
    <x v="27"/>
    <s v="PAG-00122"/>
    <d v="2011-04-13T00:00:00"/>
    <s v="Forereef"/>
    <s v="Deep"/>
    <n v="18.09869265"/>
    <n v="145.79389413000001"/>
    <s v="Pagan"/>
    <s v="Pagan"/>
    <n v="2011"/>
    <x v="1"/>
    <x v="0"/>
    <n v="22"/>
    <n v="2"/>
    <n v="7.5"/>
    <n v="2.5"/>
    <n v="0"/>
    <s v="NA"/>
    <n v="2"/>
    <n v="1"/>
  </r>
  <r>
    <n v="3550"/>
    <s v="nSPC"/>
    <x v="2"/>
    <x v="4"/>
    <s v="Mariana Archipelago"/>
    <x v="27"/>
    <s v="PAG-00214"/>
    <d v="2011-04-13T00:00:00"/>
    <s v="Forereef"/>
    <s v="Shallow"/>
    <n v="18.106501819999998"/>
    <n v="145.78857539000001"/>
    <s v="Pagan"/>
    <s v="Pagan"/>
    <n v="2011"/>
    <x v="2"/>
    <x v="0"/>
    <n v="5"/>
    <n v="33.75"/>
    <n v="5"/>
    <n v="1.25"/>
    <n v="10.75"/>
    <s v="NA"/>
    <n v="4"/>
    <n v="2"/>
  </r>
  <r>
    <n v="3551"/>
    <s v="nSPC"/>
    <x v="2"/>
    <x v="4"/>
    <s v="Mariana Archipelago"/>
    <x v="27"/>
    <s v="PAG-00217"/>
    <d v="2011-04-13T00:00:00"/>
    <s v="Forereef"/>
    <s v="Shallow"/>
    <n v="18.10763656"/>
    <n v="145.77973743000001"/>
    <s v="Pagan"/>
    <s v="Pagan"/>
    <n v="2011"/>
    <x v="2"/>
    <x v="0"/>
    <n v="5"/>
    <n v="31.25"/>
    <n v="13.75"/>
    <n v="7.75"/>
    <n v="2.5"/>
    <s v="NA"/>
    <n v="4"/>
    <n v="2"/>
  </r>
  <r>
    <n v="3552"/>
    <s v="nSPC"/>
    <x v="2"/>
    <x v="4"/>
    <s v="Mariana Archipelago"/>
    <x v="27"/>
    <s v="PAG-00192"/>
    <d v="2011-04-13T00:00:00"/>
    <s v="Forereef"/>
    <s v="Mid"/>
    <n v="18.09305775"/>
    <n v="145.76183553000001"/>
    <s v="Pagan"/>
    <s v="Pagan"/>
    <n v="2011"/>
    <x v="0"/>
    <x v="0"/>
    <n v="16.25"/>
    <n v="12.5"/>
    <n v="12.5"/>
    <n v="9"/>
    <n v="3.75"/>
    <s v="NA"/>
    <n v="4"/>
    <n v="2"/>
  </r>
  <r>
    <n v="3555"/>
    <s v="nSPC"/>
    <x v="2"/>
    <x v="4"/>
    <s v="Mariana Archipelago"/>
    <x v="27"/>
    <s v="PAG-00071"/>
    <d v="2011-04-13T00:00:00"/>
    <s v="Forereef"/>
    <s v="Deep"/>
    <n v="18.08060828"/>
    <n v="145.75609359000001"/>
    <s v="Pagan"/>
    <s v="Pagan"/>
    <n v="2011"/>
    <x v="1"/>
    <x v="0"/>
    <n v="22"/>
    <n v="5"/>
    <n v="2.5"/>
    <n v="12.5"/>
    <n v="2"/>
    <s v="NA"/>
    <n v="2"/>
    <n v="1"/>
  </r>
  <r>
    <n v="3556"/>
    <s v="nSPC"/>
    <x v="2"/>
    <x v="4"/>
    <s v="Mariana Archipelago"/>
    <x v="27"/>
    <s v="PAG-00158"/>
    <d v="2011-04-13T00:00:00"/>
    <s v="Forereef"/>
    <s v="Mid"/>
    <n v="18.075222740000001"/>
    <n v="145.75010388000001"/>
    <s v="Pagan"/>
    <s v="Pagan"/>
    <n v="2011"/>
    <x v="0"/>
    <x v="0"/>
    <n v="21"/>
    <n v="20"/>
    <n v="20"/>
    <n v="10"/>
    <n v="5"/>
    <s v="NA"/>
    <n v="2"/>
    <n v="1"/>
  </r>
  <r>
    <n v="3557"/>
    <s v="nSPC"/>
    <x v="2"/>
    <x v="4"/>
    <s v="Mariana Archipelago"/>
    <x v="27"/>
    <s v="PAG-00078"/>
    <d v="2011-04-13T00:00:00"/>
    <s v="Forereef"/>
    <s v="Deep"/>
    <n v="18.059572209999999"/>
    <n v="145.74253863000001"/>
    <s v="Pagan"/>
    <s v="Pagan"/>
    <n v="2011"/>
    <x v="1"/>
    <x v="0"/>
    <n v="23"/>
    <n v="4"/>
    <n v="19.5"/>
    <n v="3"/>
    <n v="3"/>
    <s v="NA"/>
    <n v="2"/>
    <n v="1"/>
  </r>
  <r>
    <n v="3558"/>
    <s v="nSPC"/>
    <x v="2"/>
    <x v="4"/>
    <s v="Mariana Archipelago"/>
    <x v="27"/>
    <s v="PAG-00097"/>
    <d v="2011-04-13T00:00:00"/>
    <s v="Forereef"/>
    <s v="Deep"/>
    <n v="18.054703499999999"/>
    <n v="145.73866258000001"/>
    <s v="Pagan"/>
    <s v="Pagan"/>
    <n v="2011"/>
    <x v="1"/>
    <x v="0"/>
    <n v="29"/>
    <n v="32.5"/>
    <n v="5"/>
    <n v="2.5"/>
    <n v="5"/>
    <s v="NA"/>
    <n v="2"/>
    <n v="1"/>
  </r>
  <r>
    <n v="3559"/>
    <s v="nSPC"/>
    <x v="2"/>
    <x v="4"/>
    <s v="Mariana Archipelago"/>
    <x v="27"/>
    <s v="PAG-00211"/>
    <d v="2011-04-13T00:00:00"/>
    <s v="Forereef"/>
    <s v="Shallow"/>
    <n v="18.053467000000001"/>
    <n v="145.73469098999999"/>
    <s v="Pagan"/>
    <s v="Pagan"/>
    <n v="2011"/>
    <x v="2"/>
    <x v="0"/>
    <n v="6"/>
    <n v="6"/>
    <n v="20"/>
    <n v="12.5"/>
    <n v="2"/>
    <s v="NA"/>
    <n v="2"/>
    <n v="1"/>
  </r>
  <r>
    <n v="3560"/>
    <s v="nSPC"/>
    <x v="2"/>
    <x v="4"/>
    <s v="Mariana Archipelago"/>
    <x v="27"/>
    <s v="PAG-00200"/>
    <d v="2011-04-13T00:00:00"/>
    <s v="Forereef"/>
    <s v="Shallow"/>
    <n v="18.057723920000001"/>
    <n v="145.71068689000001"/>
    <s v="Pagan"/>
    <s v="Pagan"/>
    <n v="2011"/>
    <x v="2"/>
    <x v="0"/>
    <n v="5"/>
    <n v="17.5"/>
    <n v="0"/>
    <n v="0"/>
    <n v="32.5"/>
    <s v="NA"/>
    <n v="2"/>
    <n v="1"/>
  </r>
  <r>
    <n v="3561"/>
    <s v="nSPC"/>
    <x v="2"/>
    <x v="4"/>
    <s v="Mariana Archipelago"/>
    <x v="27"/>
    <s v="PAG-00162"/>
    <d v="2011-04-13T00:00:00"/>
    <s v="Forereef"/>
    <s v="Mid"/>
    <n v="18.0596681"/>
    <n v="145.71029479000001"/>
    <s v="Pagan"/>
    <s v="Pagan"/>
    <n v="2011"/>
    <x v="0"/>
    <x v="0"/>
    <n v="16"/>
    <n v="6.5"/>
    <n v="10"/>
    <n v="0.5"/>
    <n v="2.5"/>
    <s v="NA"/>
    <n v="2"/>
    <n v="1"/>
  </r>
  <r>
    <n v="3562"/>
    <s v="nSPC"/>
    <x v="2"/>
    <x v="4"/>
    <s v="Mariana Archipelago"/>
    <x v="27"/>
    <s v="PAG-00204"/>
    <d v="2011-04-13T00:00:00"/>
    <s v="Forereef"/>
    <s v="Shallow"/>
    <n v="18.0542026"/>
    <n v="145.71079795"/>
    <s v="Pagan"/>
    <s v="Pagan"/>
    <n v="2011"/>
    <x v="2"/>
    <x v="0"/>
    <n v="3"/>
    <n v="25"/>
    <n v="0.5"/>
    <n v="2.5"/>
    <n v="35"/>
    <s v="NA"/>
    <n v="2"/>
    <n v="1"/>
  </r>
  <r>
    <n v="3569"/>
    <s v="nSPC"/>
    <x v="2"/>
    <x v="4"/>
    <s v="Mariana Archipelago"/>
    <x v="28"/>
    <s v="ASC-00079"/>
    <d v="2011-04-14T00:00:00"/>
    <s v="Forereef"/>
    <s v="Deep"/>
    <n v="19.698183319999998"/>
    <n v="145.39085517999999"/>
    <s v="Asuncion"/>
    <s v="Asuncion"/>
    <n v="2011"/>
    <x v="1"/>
    <x v="0"/>
    <n v="26.5"/>
    <n v="45"/>
    <n v="5"/>
    <n v="7.5"/>
    <n v="7.5"/>
    <s v="NA"/>
    <n v="2"/>
    <n v="1"/>
  </r>
  <r>
    <n v="3570"/>
    <s v="nSPC"/>
    <x v="2"/>
    <x v="4"/>
    <s v="Mariana Archipelago"/>
    <x v="28"/>
    <s v="ASC-00073"/>
    <d v="2011-04-14T00:00:00"/>
    <s v="Forereef"/>
    <s v="Deep"/>
    <n v="19.688823079999999"/>
    <n v="145.38856625"/>
    <s v="Asuncion"/>
    <s v="Asuncion"/>
    <n v="2011"/>
    <x v="1"/>
    <x v="0"/>
    <n v="22"/>
    <n v="21"/>
    <n v="17.5"/>
    <n v="0"/>
    <n v="2.5"/>
    <s v="NA"/>
    <n v="2"/>
    <n v="1"/>
  </r>
  <r>
    <n v="3571"/>
    <s v="nSPC"/>
    <x v="2"/>
    <x v="4"/>
    <s v="Mariana Archipelago"/>
    <x v="28"/>
    <s v="ASC-00098"/>
    <d v="2011-04-14T00:00:00"/>
    <s v="Forereef"/>
    <s v="Mid"/>
    <n v="19.680721810000001"/>
    <n v="145.38927476999999"/>
    <s v="Asuncion"/>
    <s v="Asuncion"/>
    <n v="2011"/>
    <x v="0"/>
    <x v="0"/>
    <n v="14"/>
    <n v="20"/>
    <n v="0"/>
    <n v="4"/>
    <n v="2.5"/>
    <s v="NA"/>
    <n v="2"/>
    <n v="1"/>
  </r>
  <r>
    <n v="3572"/>
    <s v="nSPC"/>
    <x v="2"/>
    <x v="4"/>
    <s v="Mariana Archipelago"/>
    <x v="28"/>
    <s v="ASC-00114"/>
    <d v="2011-04-14T00:00:00"/>
    <s v="Forereef"/>
    <s v="Shallow"/>
    <n v="19.67794379"/>
    <n v="145.39694177999999"/>
    <s v="Asuncion"/>
    <s v="Asuncion"/>
    <n v="2011"/>
    <x v="2"/>
    <x v="0"/>
    <n v="4.5"/>
    <n v="5.5"/>
    <n v="18.75"/>
    <n v="0"/>
    <n v="0"/>
    <s v="NA"/>
    <n v="4"/>
    <n v="2"/>
  </r>
  <r>
    <n v="3573"/>
    <s v="nSPC"/>
    <x v="2"/>
    <x v="4"/>
    <s v="Mariana Archipelago"/>
    <x v="28"/>
    <s v="ASC-00072"/>
    <d v="2011-04-14T00:00:00"/>
    <s v="Forereef"/>
    <s v="Deep"/>
    <n v="19.70734122"/>
    <n v="145.39875226999999"/>
    <s v="Asuncion"/>
    <s v="Asuncion"/>
    <n v="2011"/>
    <x v="1"/>
    <x v="0"/>
    <n v="26"/>
    <n v="13.75"/>
    <n v="32.25"/>
    <n v="0.75"/>
    <n v="4.5"/>
    <s v="NA"/>
    <n v="4"/>
    <n v="2"/>
  </r>
  <r>
    <n v="3574"/>
    <s v="nSPC"/>
    <x v="2"/>
    <x v="4"/>
    <s v="Mariana Archipelago"/>
    <x v="28"/>
    <s v="ASC-00093"/>
    <d v="2011-04-14T00:00:00"/>
    <s v="Forereef"/>
    <s v="Mid"/>
    <n v="19.700162209999998"/>
    <n v="145.3923614"/>
    <s v="Asuncion"/>
    <s v="Asuncion"/>
    <n v="2011"/>
    <x v="0"/>
    <x v="0"/>
    <n v="11"/>
    <n v="17.5"/>
    <n v="0.5"/>
    <n v="2.5"/>
    <n v="6"/>
    <s v="NA"/>
    <n v="2"/>
    <n v="1"/>
  </r>
  <r>
    <n v="3575"/>
    <s v="nSPC"/>
    <x v="2"/>
    <x v="4"/>
    <s v="Mariana Archipelago"/>
    <x v="28"/>
    <s v="ASC-00084"/>
    <d v="2011-04-14T00:00:00"/>
    <s v="Forereef"/>
    <s v="Deep"/>
    <n v="19.706564969999999"/>
    <n v="145.39590770000001"/>
    <s v="Asuncion"/>
    <s v="Asuncion"/>
    <n v="2011"/>
    <x v="1"/>
    <x v="0"/>
    <n v="24"/>
    <n v="15"/>
    <n v="25"/>
    <n v="5"/>
    <n v="3"/>
    <s v="NA"/>
    <n v="2"/>
    <n v="1"/>
  </r>
  <r>
    <n v="3576"/>
    <s v="nSPC"/>
    <x v="2"/>
    <x v="4"/>
    <s v="Mariana Archipelago"/>
    <x v="28"/>
    <s v="ASC-00116"/>
    <d v="2011-04-14T00:00:00"/>
    <s v="Forereef"/>
    <s v="Shallow"/>
    <n v="19.694769619999999"/>
    <n v="145.39016584999999"/>
    <s v="Asuncion"/>
    <s v="Asuncion"/>
    <n v="2011"/>
    <x v="2"/>
    <x v="0"/>
    <n v="8"/>
    <n v="22.5"/>
    <n v="2.5"/>
    <n v="2.5"/>
    <n v="7.5"/>
    <s v="NA"/>
    <n v="2"/>
    <n v="1"/>
  </r>
  <r>
    <n v="3577"/>
    <s v="nSPC"/>
    <x v="2"/>
    <x v="4"/>
    <s v="Mariana Archipelago"/>
    <x v="28"/>
    <s v="ASC-00129"/>
    <d v="2011-04-14T00:00:00"/>
    <s v="Forereef"/>
    <s v="Shallow"/>
    <n v="19.691524399999999"/>
    <n v="145.38900722"/>
    <s v="Asuncion"/>
    <s v="Asuncion"/>
    <n v="2011"/>
    <x v="2"/>
    <x v="0"/>
    <n v="5"/>
    <n v="6"/>
    <n v="1.5"/>
    <n v="5"/>
    <n v="0.5"/>
    <s v="NA"/>
    <n v="2"/>
    <n v="1"/>
  </r>
  <r>
    <n v="3578"/>
    <s v="nSPC"/>
    <x v="2"/>
    <x v="4"/>
    <s v="Mariana Archipelago"/>
    <x v="28"/>
    <s v="ASC-00121"/>
    <d v="2011-04-14T00:00:00"/>
    <s v="Forereef"/>
    <s v="Shallow"/>
    <n v="19.685044349999998"/>
    <n v="145.38974927000001"/>
    <s v="Asuncion"/>
    <s v="Asuncion"/>
    <n v="2011"/>
    <x v="2"/>
    <x v="0"/>
    <n v="4"/>
    <n v="25"/>
    <n v="0"/>
    <n v="0"/>
    <n v="37.5"/>
    <s v="NA"/>
    <n v="2"/>
    <n v="1"/>
  </r>
  <r>
    <n v="3579"/>
    <s v="nSPC"/>
    <x v="2"/>
    <x v="4"/>
    <s v="Mariana Archipelago"/>
    <x v="28"/>
    <s v="ASC-00112"/>
    <d v="2011-04-14T00:00:00"/>
    <s v="Forereef"/>
    <s v="Mid"/>
    <n v="19.684377659999999"/>
    <n v="145.38835804000001"/>
    <s v="Asuncion"/>
    <s v="Asuncion"/>
    <n v="2011"/>
    <x v="0"/>
    <x v="0"/>
    <n v="12"/>
    <n v="17.5"/>
    <n v="2.5"/>
    <n v="3"/>
    <n v="5"/>
    <s v="NA"/>
    <n v="2"/>
    <n v="1"/>
  </r>
  <r>
    <n v="3582"/>
    <s v="nSPC"/>
    <x v="2"/>
    <x v="4"/>
    <s v="Mariana Archipelago"/>
    <x v="28"/>
    <s v="ASC-00068"/>
    <d v="2011-04-15T00:00:00"/>
    <s v="Forereef"/>
    <s v="Deep"/>
    <n v="19.693572440000001"/>
    <n v="145.41928282000001"/>
    <s v="Asuncion"/>
    <s v="Asuncion"/>
    <n v="2011"/>
    <x v="1"/>
    <x v="0"/>
    <n v="21"/>
    <n v="12.5"/>
    <n v="42.5"/>
    <n v="0"/>
    <n v="1.5"/>
    <s v="NA"/>
    <n v="2"/>
    <n v="1"/>
  </r>
  <r>
    <n v="3583"/>
    <s v="nSPC"/>
    <x v="2"/>
    <x v="4"/>
    <s v="Mariana Archipelago"/>
    <x v="28"/>
    <s v="ASC-00110"/>
    <d v="2011-04-15T00:00:00"/>
    <s v="Forereef"/>
    <s v="Mid"/>
    <n v="19.675859299999999"/>
    <n v="145.40914222999999"/>
    <s v="Asuncion"/>
    <s v="Asuncion"/>
    <n v="2011"/>
    <x v="0"/>
    <x v="0"/>
    <n v="13"/>
    <n v="41.25"/>
    <n v="3.25"/>
    <n v="2.5"/>
    <n v="2.5"/>
    <s v="NA"/>
    <n v="4"/>
    <n v="2"/>
  </r>
  <r>
    <n v="3584"/>
    <s v="nSPC"/>
    <x v="2"/>
    <x v="4"/>
    <s v="Mariana Archipelago"/>
    <x v="28"/>
    <s v="ASC-00127"/>
    <d v="2011-04-15T00:00:00"/>
    <s v="Forereef"/>
    <s v="Shallow"/>
    <n v="19.676227090000001"/>
    <n v="145.40036914000001"/>
    <s v="Asuncion"/>
    <s v="Asuncion"/>
    <n v="2011"/>
    <x v="2"/>
    <x v="0"/>
    <n v="5"/>
    <n v="1"/>
    <n v="3.25"/>
    <n v="0"/>
    <n v="0.5"/>
    <s v="NA"/>
    <n v="4"/>
    <n v="2"/>
  </r>
  <r>
    <n v="3588"/>
    <s v="nSPC"/>
    <x v="2"/>
    <x v="4"/>
    <s v="Mariana Archipelago"/>
    <x v="28"/>
    <s v="ASC-00087"/>
    <d v="2011-04-15T00:00:00"/>
    <s v="Forereef"/>
    <s v="Mid"/>
    <n v="19.707732490000001"/>
    <n v="145.40613404000001"/>
    <s v="Asuncion"/>
    <s v="Asuncion"/>
    <n v="2011"/>
    <x v="0"/>
    <x v="0"/>
    <n v="12"/>
    <n v="17.5"/>
    <n v="3.5"/>
    <n v="7.5"/>
    <n v="5"/>
    <s v="NA"/>
    <n v="2"/>
    <n v="1"/>
  </r>
  <r>
    <n v="3589"/>
    <s v="nSPC"/>
    <x v="2"/>
    <x v="4"/>
    <s v="Mariana Archipelago"/>
    <x v="28"/>
    <s v="ASC-00089"/>
    <d v="2011-04-15T00:00:00"/>
    <s v="Forereef"/>
    <s v="Mid"/>
    <n v="19.706685090000001"/>
    <n v="145.40961446"/>
    <s v="Asuncion"/>
    <s v="Asuncion"/>
    <n v="2011"/>
    <x v="0"/>
    <x v="0"/>
    <n v="11"/>
    <n v="17.5"/>
    <n v="15"/>
    <n v="0.5"/>
    <n v="5"/>
    <s v="NA"/>
    <n v="2"/>
    <n v="1"/>
  </r>
  <r>
    <n v="3590"/>
    <s v="nSPC"/>
    <x v="2"/>
    <x v="4"/>
    <s v="Mariana Archipelago"/>
    <x v="28"/>
    <s v="ASC-00071"/>
    <d v="2011-04-15T00:00:00"/>
    <s v="Forereef"/>
    <s v="Deep"/>
    <n v="19.705387649999999"/>
    <n v="145.41373425"/>
    <s v="Asuncion"/>
    <s v="Asuncion"/>
    <n v="2011"/>
    <x v="1"/>
    <x v="0"/>
    <n v="21"/>
    <n v="45"/>
    <n v="6.5"/>
    <n v="20"/>
    <n v="5"/>
    <s v="NA"/>
    <n v="2"/>
    <n v="1"/>
  </r>
  <r>
    <n v="3591"/>
    <s v="nSPC"/>
    <x v="2"/>
    <x v="4"/>
    <s v="Mariana Archipelago"/>
    <x v="28"/>
    <s v="ASC-00069"/>
    <d v="2011-04-15T00:00:00"/>
    <s v="Forereef"/>
    <s v="Deep"/>
    <n v="19.702160370000001"/>
    <n v="145.41671771"/>
    <s v="Asuncion"/>
    <s v="Asuncion"/>
    <n v="2011"/>
    <x v="1"/>
    <x v="0"/>
    <n v="24"/>
    <n v="20"/>
    <n v="22.5"/>
    <n v="22.5"/>
    <n v="5"/>
    <s v="NA"/>
    <n v="2"/>
    <n v="1"/>
  </r>
  <r>
    <n v="3592"/>
    <s v="nSPC"/>
    <x v="2"/>
    <x v="4"/>
    <s v="Mariana Archipelago"/>
    <x v="28"/>
    <s v="ASC-00091"/>
    <d v="2011-04-15T00:00:00"/>
    <s v="Forereef"/>
    <s v="Mid"/>
    <n v="19.698266889999999"/>
    <n v="145.41766552999999"/>
    <s v="Asuncion"/>
    <s v="Asuncion"/>
    <n v="2011"/>
    <x v="0"/>
    <x v="0"/>
    <n v="9"/>
    <n v="3.5"/>
    <n v="20"/>
    <n v="5"/>
    <n v="7.5"/>
    <s v="NA"/>
    <n v="2"/>
    <n v="1"/>
  </r>
  <r>
    <n v="3593"/>
    <s v="nSPC"/>
    <x v="2"/>
    <x v="4"/>
    <s v="Mariana Archipelago"/>
    <x v="28"/>
    <s v="ASC-00090"/>
    <d v="2011-04-15T00:00:00"/>
    <s v="Forereef"/>
    <s v="Mid"/>
    <n v="19.685285919999998"/>
    <n v="145.41782118"/>
    <s v="Asuncion"/>
    <s v="Asuncion"/>
    <n v="2011"/>
    <x v="0"/>
    <x v="0"/>
    <n v="9"/>
    <n v="2.5"/>
    <n v="20"/>
    <n v="1.5"/>
    <n v="1.5"/>
    <s v="NA"/>
    <n v="2"/>
    <n v="1"/>
  </r>
  <r>
    <n v="3597"/>
    <s v="nSPC"/>
    <x v="2"/>
    <x v="4"/>
    <s v="Mariana Archipelago"/>
    <x v="29"/>
    <s v="FDP-00069"/>
    <d v="2011-04-17T00:00:00"/>
    <s v="Forereef"/>
    <s v="Deep"/>
    <n v="20.53663096"/>
    <n v="144.88629662"/>
    <s v="Farallon de Pajaros"/>
    <s v="Farallon de Pajaros"/>
    <n v="2011"/>
    <x v="1"/>
    <x v="0"/>
    <n v="24"/>
    <n v="40"/>
    <n v="10"/>
    <n v="0"/>
    <n v="10"/>
    <s v="NA"/>
    <n v="2"/>
    <n v="1"/>
  </r>
  <r>
    <n v="3598"/>
    <s v="nSPC"/>
    <x v="2"/>
    <x v="4"/>
    <s v="Mariana Archipelago"/>
    <x v="29"/>
    <s v="FDP-00105"/>
    <d v="2011-04-17T00:00:00"/>
    <s v="Forereef"/>
    <s v="Shallow"/>
    <n v="20.54810445"/>
    <n v="144.88624415000001"/>
    <s v="Farallon de Pajaros"/>
    <s v="Farallon de Pajaros"/>
    <n v="2011"/>
    <x v="2"/>
    <x v="0"/>
    <n v="6"/>
    <n v="6.25"/>
    <n v="3.25"/>
    <n v="0"/>
    <n v="0"/>
    <s v="NA"/>
    <n v="4"/>
    <n v="2"/>
  </r>
  <r>
    <n v="3599"/>
    <s v="nSPC"/>
    <x v="2"/>
    <x v="4"/>
    <s v="Mariana Archipelago"/>
    <x v="29"/>
    <s v="FDP-00078"/>
    <d v="2011-04-17T00:00:00"/>
    <s v="Forereef"/>
    <s v="Mid"/>
    <n v="20.54790362"/>
    <n v="144.90458820000001"/>
    <s v="Farallon de Pajaros"/>
    <s v="Farallon de Pajaros"/>
    <n v="2011"/>
    <x v="0"/>
    <x v="0"/>
    <n v="17"/>
    <n v="25"/>
    <n v="5"/>
    <n v="0.75"/>
    <n v="3.25"/>
    <s v="NA"/>
    <n v="4"/>
    <n v="2"/>
  </r>
  <r>
    <n v="3600"/>
    <s v="nSPC"/>
    <x v="2"/>
    <x v="4"/>
    <s v="Mariana Archipelago"/>
    <x v="29"/>
    <s v="FDP-00075"/>
    <d v="2011-04-17T00:00:00"/>
    <s v="Forereef"/>
    <s v="Mid"/>
    <n v="20.53857464"/>
    <n v="144.90000162000001"/>
    <s v="Farallon de Pajaros"/>
    <s v="Farallon de Pajaros"/>
    <n v="2011"/>
    <x v="0"/>
    <x v="0"/>
    <n v="14.5"/>
    <n v="30"/>
    <n v="30"/>
    <n v="2.75"/>
    <n v="6.25"/>
    <s v="NA"/>
    <n v="4"/>
    <n v="2"/>
  </r>
  <r>
    <n v="3601"/>
    <s v="nSPC"/>
    <x v="2"/>
    <x v="4"/>
    <s v="Mariana Archipelago"/>
    <x v="29"/>
    <s v="FDP-00073"/>
    <d v="2011-04-17T00:00:00"/>
    <s v="Forereef"/>
    <s v="Deep"/>
    <n v="20.534978970000001"/>
    <n v="144.89799181000001"/>
    <s v="Farallon de Pajaros"/>
    <s v="Farallon de Pajaros"/>
    <n v="2011"/>
    <x v="1"/>
    <x v="0"/>
    <n v="29"/>
    <n v="42.5"/>
    <n v="6"/>
    <n v="10"/>
    <n v="5"/>
    <s v="NA"/>
    <n v="2"/>
    <n v="1"/>
  </r>
  <r>
    <n v="3602"/>
    <s v="nSPC"/>
    <x v="2"/>
    <x v="4"/>
    <s v="Mariana Archipelago"/>
    <x v="29"/>
    <s v="FDP-00070"/>
    <d v="2011-04-17T00:00:00"/>
    <s v="Forereef"/>
    <s v="Deep"/>
    <n v="20.534605809999999"/>
    <n v="144.89491556999999"/>
    <s v="Farallon de Pajaros"/>
    <s v="Farallon de Pajaros"/>
    <n v="2011"/>
    <x v="1"/>
    <x v="0"/>
    <n v="23"/>
    <n v="21"/>
    <n v="5"/>
    <n v="4"/>
    <n v="5"/>
    <s v="NA"/>
    <n v="2"/>
    <n v="1"/>
  </r>
  <r>
    <n v="3603"/>
    <s v="nSPC"/>
    <x v="2"/>
    <x v="4"/>
    <s v="Mariana Archipelago"/>
    <x v="29"/>
    <s v="FDP-00101"/>
    <d v="2011-04-17T00:00:00"/>
    <s v="Forereef"/>
    <s v="Mid"/>
    <n v="20.543899920000001"/>
    <n v="144.88584182"/>
    <s v="Farallon de Pajaros"/>
    <s v="Farallon de Pajaros"/>
    <n v="2011"/>
    <x v="0"/>
    <x v="0"/>
    <n v="16"/>
    <n v="15"/>
    <n v="11"/>
    <n v="0"/>
    <n v="3"/>
    <s v="NA"/>
    <n v="2"/>
    <n v="1"/>
  </r>
  <r>
    <n v="3604"/>
    <s v="nSPC"/>
    <x v="2"/>
    <x v="4"/>
    <s v="Mariana Archipelago"/>
    <x v="29"/>
    <s v="FDP-00113"/>
    <d v="2011-04-17T00:00:00"/>
    <s v="Forereef"/>
    <s v="Shallow"/>
    <n v="20.551943609999999"/>
    <n v="144.889037"/>
    <s v="Farallon de Pajaros"/>
    <s v="Farallon de Pajaros"/>
    <n v="2011"/>
    <x v="2"/>
    <x v="0"/>
    <n v="4"/>
    <n v="1"/>
    <n v="0"/>
    <n v="0"/>
    <n v="2"/>
    <s v="NA"/>
    <n v="2"/>
    <n v="1"/>
  </r>
  <r>
    <n v="3605"/>
    <s v="nSPC"/>
    <x v="2"/>
    <x v="4"/>
    <s v="Mariana Archipelago"/>
    <x v="29"/>
    <s v="FDP-00102"/>
    <d v="2011-04-17T00:00:00"/>
    <s v="Forereef"/>
    <s v="Shallow"/>
    <n v="20.55164731"/>
    <n v="144.89530389999999"/>
    <s v="Farallon de Pajaros"/>
    <s v="Farallon de Pajaros"/>
    <n v="2011"/>
    <x v="2"/>
    <x v="0"/>
    <n v="6"/>
    <n v="10"/>
    <n v="0"/>
    <n v="0"/>
    <n v="1"/>
    <s v="NA"/>
    <n v="2"/>
    <n v="1"/>
  </r>
  <r>
    <n v="3606"/>
    <s v="nSPC"/>
    <x v="2"/>
    <x v="4"/>
    <s v="Mariana Archipelago"/>
    <x v="29"/>
    <s v="FDP-00077"/>
    <d v="2011-04-17T00:00:00"/>
    <s v="Forereef"/>
    <s v="Mid"/>
    <n v="20.54278605"/>
    <n v="144.90237102"/>
    <s v="Farallon de Pajaros"/>
    <s v="Farallon de Pajaros"/>
    <n v="2011"/>
    <x v="0"/>
    <x v="0"/>
    <n v="10"/>
    <n v="10"/>
    <n v="0"/>
    <n v="0"/>
    <n v="1"/>
    <s v="NA"/>
    <n v="2"/>
    <n v="1"/>
  </r>
  <r>
    <n v="3607"/>
    <s v="nSPC"/>
    <x v="2"/>
    <x v="4"/>
    <s v="Mariana Archipelago"/>
    <x v="29"/>
    <s v="FDP-00080"/>
    <d v="2011-04-17T00:00:00"/>
    <s v="Forereef"/>
    <s v="Shallow"/>
    <n v="20.538215309999998"/>
    <n v="144.88569765"/>
    <s v="Farallon de Pajaros"/>
    <s v="Farallon de Pajaros"/>
    <n v="2011"/>
    <x v="2"/>
    <x v="0"/>
    <n v="17"/>
    <n v="22.5"/>
    <n v="12.5"/>
    <n v="1.5"/>
    <n v="3.5"/>
    <s v="NA"/>
    <n v="2"/>
    <n v="1"/>
  </r>
  <r>
    <n v="3608"/>
    <s v="nSPC"/>
    <x v="2"/>
    <x v="4"/>
    <s v="Mariana Archipelago"/>
    <x v="29"/>
    <s v="FDP-00104"/>
    <d v="2011-04-17T00:00:00"/>
    <s v="Forereef"/>
    <s v="Shallow"/>
    <n v="20.536384200000001"/>
    <n v="144.88988886000001"/>
    <s v="Farallon de Pajaros"/>
    <s v="Farallon de Pajaros"/>
    <n v="2011"/>
    <x v="2"/>
    <x v="0"/>
    <n v="5"/>
    <n v="0.5"/>
    <n v="30"/>
    <n v="0"/>
    <n v="0.5"/>
    <s v="NA"/>
    <n v="2"/>
    <n v="1"/>
  </r>
  <r>
    <n v="3609"/>
    <s v="nSPC"/>
    <x v="2"/>
    <x v="4"/>
    <s v="Mariana Archipelago"/>
    <x v="30"/>
    <s v="MAU-00074"/>
    <d v="2011-04-18T00:00:00"/>
    <s v="Forereef"/>
    <s v="Deep"/>
    <n v="20.02160761"/>
    <n v="145.23993834000001"/>
    <s v="Maug"/>
    <s v="Maug"/>
    <n v="2011"/>
    <x v="1"/>
    <x v="0"/>
    <n v="21"/>
    <n v="55"/>
    <n v="5"/>
    <n v="2.5"/>
    <n v="7.5"/>
    <s v="NA"/>
    <n v="2"/>
    <n v="1"/>
  </r>
  <r>
    <n v="3610"/>
    <s v="nSPC"/>
    <x v="2"/>
    <x v="4"/>
    <s v="Mariana Archipelago"/>
    <x v="30"/>
    <s v="MAU-00154"/>
    <d v="2011-04-18T00:00:00"/>
    <s v="Forereef"/>
    <s v="Mid"/>
    <n v="20.023340820000001"/>
    <n v="145.23846563999999"/>
    <s v="Maug"/>
    <s v="Maug"/>
    <n v="2011"/>
    <x v="0"/>
    <x v="0"/>
    <n v="17"/>
    <n v="37.5"/>
    <n v="1.75"/>
    <n v="5"/>
    <n v="12.5"/>
    <s v="NA"/>
    <n v="4"/>
    <n v="2"/>
  </r>
  <r>
    <n v="3611"/>
    <s v="nSPC"/>
    <x v="2"/>
    <x v="4"/>
    <s v="Mariana Archipelago"/>
    <x v="30"/>
    <s v="MAU-00124"/>
    <d v="2011-04-18T00:00:00"/>
    <s v="Forereef"/>
    <s v="Mid"/>
    <n v="20.030564930000001"/>
    <n v="145.22675293"/>
    <s v="Maug"/>
    <s v="Maug"/>
    <n v="2011"/>
    <x v="0"/>
    <x v="0"/>
    <n v="13.5"/>
    <n v="30"/>
    <n v="17.5"/>
    <n v="0"/>
    <n v="0.5"/>
    <s v="NA"/>
    <n v="4"/>
    <n v="2"/>
  </r>
  <r>
    <n v="3612"/>
    <s v="nSPC"/>
    <x v="2"/>
    <x v="4"/>
    <s v="Mariana Archipelago"/>
    <x v="30"/>
    <s v="MAU-00178"/>
    <d v="2011-04-18T00:00:00"/>
    <s v="Forereef"/>
    <s v="Shallow"/>
    <n v="20.030516309999999"/>
    <n v="145.21271358000001"/>
    <s v="Maug"/>
    <s v="Maug"/>
    <n v="2011"/>
    <x v="2"/>
    <x v="0"/>
    <n v="6"/>
    <n v="20"/>
    <n v="16.25"/>
    <n v="1.75"/>
    <n v="0"/>
    <s v="NA"/>
    <n v="4"/>
    <n v="2"/>
  </r>
  <r>
    <n v="3616"/>
    <s v="nSPC"/>
    <x v="2"/>
    <x v="4"/>
    <s v="Mariana Archipelago"/>
    <x v="30"/>
    <s v="MAU-00082"/>
    <d v="2011-04-18T00:00:00"/>
    <s v="Forereef"/>
    <s v="Deep"/>
    <n v="20.016134390000001"/>
    <n v="145.23792090000001"/>
    <s v="Maug"/>
    <s v="Maug"/>
    <n v="2011"/>
    <x v="1"/>
    <x v="0"/>
    <n v="23"/>
    <n v="27.5"/>
    <n v="6"/>
    <n v="7.5"/>
    <n v="4"/>
    <s v="NA"/>
    <n v="2"/>
    <n v="1"/>
  </r>
  <r>
    <n v="3617"/>
    <s v="nSPC"/>
    <x v="2"/>
    <x v="4"/>
    <s v="Mariana Archipelago"/>
    <x v="30"/>
    <s v="MAU-00071"/>
    <d v="2011-04-18T00:00:00"/>
    <s v="Forereef"/>
    <s v="Deep"/>
    <n v="20.013474810000002"/>
    <n v="145.23526224"/>
    <s v="Maug"/>
    <s v="Maug"/>
    <n v="2011"/>
    <x v="1"/>
    <x v="0"/>
    <n v="26"/>
    <n v="40"/>
    <n v="3.5"/>
    <n v="1"/>
    <n v="12.5"/>
    <s v="NA"/>
    <n v="2"/>
    <n v="1"/>
  </r>
  <r>
    <n v="3618"/>
    <s v="nSPC"/>
    <x v="2"/>
    <x v="4"/>
    <s v="Mariana Archipelago"/>
    <x v="30"/>
    <s v="MAU-00138"/>
    <d v="2011-04-18T00:00:00"/>
    <s v="Forereef"/>
    <s v="Mid"/>
    <n v="20.01137297"/>
    <n v="145.23091127999999"/>
    <s v="Maug"/>
    <s v="Maug"/>
    <n v="2011"/>
    <x v="0"/>
    <x v="0"/>
    <n v="12"/>
    <n v="16"/>
    <n v="5"/>
    <n v="0"/>
    <n v="1.5"/>
    <s v="NA"/>
    <n v="2"/>
    <n v="1"/>
  </r>
  <r>
    <n v="3619"/>
    <s v="nSPC"/>
    <x v="2"/>
    <x v="4"/>
    <s v="Mariana Archipelago"/>
    <x v="30"/>
    <s v="MAU-00131"/>
    <d v="2011-04-18T00:00:00"/>
    <s v="Forereef"/>
    <s v="Mid"/>
    <n v="20.01772167"/>
    <n v="145.23855481999999"/>
    <s v="Maug"/>
    <s v="Maug"/>
    <n v="2011"/>
    <x v="0"/>
    <x v="0"/>
    <n v="15"/>
    <n v="35"/>
    <n v="0"/>
    <n v="5"/>
    <n v="3.5"/>
    <s v="NA"/>
    <n v="2"/>
    <n v="1"/>
  </r>
  <r>
    <n v="3620"/>
    <s v="nSPC"/>
    <x v="2"/>
    <x v="4"/>
    <s v="Mariana Archipelago"/>
    <x v="30"/>
    <s v="MAU-00179"/>
    <d v="2011-04-18T00:00:00"/>
    <s v="Forereef"/>
    <s v="Shallow"/>
    <n v="20.014289699999999"/>
    <n v="145.21614270000001"/>
    <s v="Maug"/>
    <s v="Maug"/>
    <n v="2011"/>
    <x v="2"/>
    <x v="0"/>
    <n v="3"/>
    <n v="1.5"/>
    <n v="27.5"/>
    <n v="0.5"/>
    <n v="0"/>
    <s v="NA"/>
    <n v="2"/>
    <n v="1"/>
  </r>
  <r>
    <n v="3621"/>
    <s v="nSPC"/>
    <x v="2"/>
    <x v="4"/>
    <s v="Mariana Archipelago"/>
    <x v="30"/>
    <s v="MAU-00174"/>
    <d v="2011-04-18T00:00:00"/>
    <s v="Forereef"/>
    <s v="Shallow"/>
    <n v="20.017046260000001"/>
    <n v="145.21355814"/>
    <s v="Maug"/>
    <s v="Maug"/>
    <n v="2011"/>
    <x v="2"/>
    <x v="0"/>
    <n v="4.5"/>
    <n v="17.5"/>
    <n v="0.5"/>
    <n v="2.5"/>
    <n v="5.5"/>
    <s v="NA"/>
    <n v="2"/>
    <n v="1"/>
  </r>
  <r>
    <n v="3622"/>
    <s v="nSPC"/>
    <x v="2"/>
    <x v="4"/>
    <s v="Mariana Archipelago"/>
    <x v="30"/>
    <s v="MAU-00127"/>
    <d v="2011-04-18T00:00:00"/>
    <s v="Forereef"/>
    <s v="Mid"/>
    <n v="20.01159509"/>
    <n v="145.21912004000001"/>
    <s v="Maug"/>
    <s v="Maug"/>
    <n v="2011"/>
    <x v="0"/>
    <x v="0"/>
    <n v="14"/>
    <n v="2"/>
    <n v="0"/>
    <n v="0"/>
    <n v="3.5"/>
    <s v="NA"/>
    <n v="2"/>
    <n v="1"/>
  </r>
  <r>
    <n v="3624"/>
    <s v="nSPC"/>
    <x v="2"/>
    <x v="4"/>
    <s v="Mariana Archipelago"/>
    <x v="30"/>
    <s v="MAU-00077"/>
    <d v="2011-04-19T00:00:00"/>
    <s v="Forereef"/>
    <s v="Deep"/>
    <n v="20.02153787"/>
    <n v="145.22939391"/>
    <s v="Maug"/>
    <s v="Maug"/>
    <n v="2011"/>
    <x v="1"/>
    <x v="0"/>
    <n v="22.5"/>
    <n v="60"/>
    <n v="0"/>
    <n v="0"/>
    <n v="0"/>
    <s v="NA"/>
    <n v="2"/>
    <n v="1"/>
  </r>
  <r>
    <n v="3625"/>
    <s v="nSPC"/>
    <x v="2"/>
    <x v="4"/>
    <s v="Mariana Archipelago"/>
    <x v="30"/>
    <s v="MAU-00163"/>
    <d v="2011-04-19T00:00:00"/>
    <s v="Forereef"/>
    <s v="Mid"/>
    <n v="20.019627799999999"/>
    <n v="145.23036042000001"/>
    <s v="Maug"/>
    <s v="Maug"/>
    <n v="2011"/>
    <x v="0"/>
    <x v="0"/>
    <n v="14.5"/>
    <n v="17.5"/>
    <n v="23.75"/>
    <n v="0"/>
    <n v="0"/>
    <s v="NA"/>
    <n v="4"/>
    <n v="2"/>
  </r>
  <r>
    <n v="3626"/>
    <s v="nSPC"/>
    <x v="2"/>
    <x v="4"/>
    <s v="Mariana Archipelago"/>
    <x v="30"/>
    <s v="MAU-00136"/>
    <d v="2011-04-19T00:00:00"/>
    <s v="Forereef"/>
    <s v="Mid"/>
    <n v="20.028825430000001"/>
    <n v="145.23545032999999"/>
    <s v="Maug"/>
    <s v="Maug"/>
    <n v="2011"/>
    <x v="0"/>
    <x v="0"/>
    <n v="12.5"/>
    <n v="58.75"/>
    <n v="1.25"/>
    <n v="2.75"/>
    <n v="5"/>
    <s v="NA"/>
    <n v="4"/>
    <n v="2"/>
  </r>
  <r>
    <n v="3627"/>
    <s v="nSPC"/>
    <x v="2"/>
    <x v="4"/>
    <s v="Mariana Archipelago"/>
    <x v="30"/>
    <s v="MAU-00184"/>
    <d v="2011-04-19T00:00:00"/>
    <s v="Forereef"/>
    <s v="Shallow"/>
    <n v="20.035404639999999"/>
    <n v="145.21905792999999"/>
    <s v="Maug"/>
    <s v="Maug"/>
    <n v="2011"/>
    <x v="2"/>
    <x v="0"/>
    <n v="6"/>
    <n v="4.5"/>
    <n v="1.25"/>
    <n v="0"/>
    <n v="7.5"/>
    <s v="NA"/>
    <n v="4"/>
    <n v="2"/>
  </r>
  <r>
    <n v="3628"/>
    <s v="nSPC"/>
    <x v="2"/>
    <x v="4"/>
    <s v="Mariana Archipelago"/>
    <x v="30"/>
    <s v="MAU-00072"/>
    <d v="2011-04-19T00:00:00"/>
    <s v="Forereef"/>
    <s v="Deep"/>
    <n v="20.024549650000001"/>
    <n v="145.21062909"/>
    <s v="Maug"/>
    <s v="Maug"/>
    <n v="2011"/>
    <x v="1"/>
    <x v="0"/>
    <n v="29"/>
    <n v="62.5"/>
    <n v="0.5"/>
    <n v="1"/>
    <n v="6"/>
    <s v="NA"/>
    <n v="2"/>
    <n v="1"/>
  </r>
  <r>
    <n v="3629"/>
    <s v="nSPC"/>
    <x v="2"/>
    <x v="4"/>
    <s v="Mariana Archipelago"/>
    <x v="30"/>
    <s v="MAU-00162"/>
    <d v="2011-04-19T00:00:00"/>
    <s v="Forereef"/>
    <s v="Mid"/>
    <n v="20.022903110000001"/>
    <n v="145.21015055999999"/>
    <s v="Maug"/>
    <s v="Maug"/>
    <n v="2011"/>
    <x v="0"/>
    <x v="0"/>
    <n v="14"/>
    <n v="15"/>
    <n v="17.5"/>
    <n v="1"/>
    <n v="7.5"/>
    <s v="NA"/>
    <n v="2"/>
    <n v="1"/>
  </r>
  <r>
    <n v="3630"/>
    <s v="nSPC"/>
    <x v="2"/>
    <x v="4"/>
    <s v="Mariana Archipelago"/>
    <x v="30"/>
    <s v="MAU-00078"/>
    <d v="2011-04-19T00:00:00"/>
    <s v="Forereef"/>
    <s v="Deep"/>
    <n v="20.030226129999999"/>
    <n v="145.23094556000001"/>
    <s v="Maug"/>
    <s v="Maug"/>
    <n v="2011"/>
    <x v="1"/>
    <x v="0"/>
    <n v="21"/>
    <n v="57.5"/>
    <n v="5"/>
    <n v="0"/>
    <n v="10"/>
    <s v="NA"/>
    <n v="2"/>
    <n v="1"/>
  </r>
  <r>
    <n v="3631"/>
    <s v="nSPC"/>
    <x v="2"/>
    <x v="4"/>
    <s v="Mariana Archipelago"/>
    <x v="30"/>
    <s v="MAU-00137"/>
    <d v="2011-04-19T00:00:00"/>
    <s v="Forereef"/>
    <s v="Mid"/>
    <n v="20.03248245"/>
    <n v="145.23091898999999"/>
    <s v="Maug"/>
    <s v="Maug"/>
    <n v="2011"/>
    <x v="0"/>
    <x v="0"/>
    <n v="15"/>
    <n v="35"/>
    <n v="3.5"/>
    <n v="1"/>
    <n v="5"/>
    <s v="NA"/>
    <n v="2"/>
    <n v="1"/>
  </r>
  <r>
    <n v="3632"/>
    <s v="nSPC"/>
    <x v="2"/>
    <x v="4"/>
    <s v="Mariana Archipelago"/>
    <x v="30"/>
    <s v="MAU-00135"/>
    <d v="2011-04-19T00:00:00"/>
    <s v="Forereef"/>
    <s v="Mid"/>
    <n v="20.03514354"/>
    <n v="145.22493741"/>
    <s v="Maug"/>
    <s v="Maug"/>
    <n v="2011"/>
    <x v="0"/>
    <x v="0"/>
    <n v="10"/>
    <n v="42.5"/>
    <n v="0.5"/>
    <n v="7.5"/>
    <n v="3.5"/>
    <s v="NA"/>
    <n v="2"/>
    <n v="1"/>
  </r>
  <r>
    <n v="3633"/>
    <s v="nSPC"/>
    <x v="2"/>
    <x v="4"/>
    <s v="Mariana Archipelago"/>
    <x v="30"/>
    <s v="MAU-00115"/>
    <d v="2011-04-19T00:00:00"/>
    <s v="Forereef"/>
    <s v="Shallow"/>
    <n v="20.0267515"/>
    <n v="145.20829287999999"/>
    <s v="Maug"/>
    <s v="Maug"/>
    <n v="2011"/>
    <x v="2"/>
    <x v="0"/>
    <n v="5"/>
    <n v="1"/>
    <n v="4.5"/>
    <n v="0"/>
    <n v="0"/>
    <s v="NA"/>
    <n v="2"/>
    <n v="1"/>
  </r>
  <r>
    <n v="3634"/>
    <s v="nSPC"/>
    <x v="2"/>
    <x v="4"/>
    <s v="Mariana Archipelago"/>
    <x v="30"/>
    <s v="MAU-00106"/>
    <d v="2011-04-19T00:00:00"/>
    <s v="Forereef"/>
    <s v="Mid"/>
    <n v="20.03054079"/>
    <n v="145.20940307000001"/>
    <s v="Maug"/>
    <s v="Maug"/>
    <n v="2011"/>
    <x v="0"/>
    <x v="0"/>
    <n v="14"/>
    <n v="45"/>
    <n v="9"/>
    <n v="10"/>
    <n v="5"/>
    <s v="NA"/>
    <n v="2"/>
    <n v="1"/>
  </r>
  <r>
    <n v="3640"/>
    <s v="nSPC"/>
    <x v="2"/>
    <x v="4"/>
    <s v="Mariana Archipelago"/>
    <x v="30"/>
    <s v="MAU-00084"/>
    <d v="2011-04-20T00:00:00"/>
    <s v="Forereef"/>
    <s v="Deep"/>
    <n v="20.009582340000001"/>
    <n v="145.21446272"/>
    <s v="Maug"/>
    <s v="Maug"/>
    <n v="2011"/>
    <x v="1"/>
    <x v="0"/>
    <n v="25"/>
    <n v="22.5"/>
    <n v="15"/>
    <n v="1"/>
    <n v="11.5"/>
    <s v="NA"/>
    <n v="2"/>
    <n v="1"/>
  </r>
  <r>
    <n v="3641"/>
    <s v="nSPC"/>
    <x v="2"/>
    <x v="4"/>
    <s v="Mariana Archipelago"/>
    <x v="30"/>
    <s v="MAU-00085"/>
    <d v="2011-04-20T00:00:00"/>
    <s v="Forereef"/>
    <s v="Deep"/>
    <n v="20.02131013"/>
    <n v="145.20608794"/>
    <s v="Maug"/>
    <s v="Maug"/>
    <n v="2011"/>
    <x v="1"/>
    <x v="0"/>
    <n v="22"/>
    <n v="65"/>
    <n v="0.5"/>
    <n v="2.5"/>
    <n v="2.5"/>
    <s v="NA"/>
    <n v="2"/>
    <n v="1"/>
  </r>
  <r>
    <n v="3642"/>
    <s v="nSPC"/>
    <x v="2"/>
    <x v="4"/>
    <s v="Mariana Archipelago"/>
    <x v="30"/>
    <s v="MAU-00126"/>
    <d v="2011-04-20T00:00:00"/>
    <s v="Forereef"/>
    <s v="Mid"/>
    <n v="20.015602640000001"/>
    <n v="145.20755342999999"/>
    <s v="Maug"/>
    <s v="Maug"/>
    <n v="2011"/>
    <x v="0"/>
    <x v="0"/>
    <n v="11.5"/>
    <n v="13.25"/>
    <n v="21.25"/>
    <n v="0"/>
    <n v="2.5"/>
    <s v="NA"/>
    <n v="4"/>
    <n v="2"/>
  </r>
  <r>
    <n v="3643"/>
    <s v="nSPC"/>
    <x v="2"/>
    <x v="4"/>
    <s v="Mariana Archipelago"/>
    <x v="30"/>
    <s v="MAU-00182"/>
    <d v="2011-04-20T00:00:00"/>
    <s v="Forereef"/>
    <s v="Shallow"/>
    <n v="20.01346341"/>
    <n v="145.20948797"/>
    <s v="Maug"/>
    <s v="Maug"/>
    <n v="2011"/>
    <x v="2"/>
    <x v="0"/>
    <n v="3"/>
    <n v="17.5"/>
    <n v="1.25"/>
    <n v="1.25"/>
    <n v="15"/>
    <s v="NA"/>
    <n v="4"/>
    <n v="2"/>
  </r>
  <r>
    <n v="3647"/>
    <s v="nSPC"/>
    <x v="2"/>
    <x v="4"/>
    <s v="Mariana Archipelago"/>
    <x v="30"/>
    <s v="MAU-00102"/>
    <d v="2011-04-20T00:00:00"/>
    <s v="Forereef"/>
    <s v="Deep"/>
    <n v="20.035010939999999"/>
    <n v="145.21493427999999"/>
    <s v="Maug"/>
    <s v="Maug"/>
    <n v="2011"/>
    <x v="1"/>
    <x v="0"/>
    <n v="23"/>
    <n v="70"/>
    <n v="0.5"/>
    <n v="1"/>
    <n v="10"/>
    <s v="NA"/>
    <n v="2"/>
    <n v="1"/>
  </r>
  <r>
    <n v="3648"/>
    <s v="nSPC"/>
    <x v="2"/>
    <x v="4"/>
    <s v="Mariana Archipelago"/>
    <x v="30"/>
    <s v="MAU-00117"/>
    <d v="2011-04-20T00:00:00"/>
    <s v="Forereef"/>
    <s v="Mid"/>
    <n v="20.03297757"/>
    <n v="145.2138837"/>
    <s v="Maug"/>
    <s v="Maug"/>
    <n v="2011"/>
    <x v="0"/>
    <x v="0"/>
    <n v="11.5"/>
    <n v="37.5"/>
    <n v="0.5"/>
    <n v="20"/>
    <n v="5"/>
    <s v="NA"/>
    <n v="4"/>
    <n v="2"/>
  </r>
  <r>
    <n v="3649"/>
    <s v="nSPC"/>
    <x v="2"/>
    <x v="4"/>
    <s v="Mariana Archipelago"/>
    <x v="30"/>
    <s v="MAU-00121"/>
    <d v="2011-04-20T00:00:00"/>
    <s v="Forereef"/>
    <s v="Mid"/>
    <n v="20.022745950000001"/>
    <n v="145.20728478999999"/>
    <s v="Maug"/>
    <s v="Maug"/>
    <n v="2011"/>
    <x v="0"/>
    <x v="0"/>
    <n v="12.5"/>
    <n v="57.5"/>
    <n v="2.75"/>
    <n v="2.75"/>
    <n v="10"/>
    <s v="NA"/>
    <n v="4"/>
    <n v="2"/>
  </r>
  <r>
    <n v="3650"/>
    <s v="nSPC"/>
    <x v="2"/>
    <x v="4"/>
    <s v="Mariana Archipelago"/>
    <x v="30"/>
    <s v="MAU-00128"/>
    <d v="2011-04-20T00:00:00"/>
    <s v="Forereef"/>
    <s v="Mid"/>
    <n v="20.0196413"/>
    <n v="145.20771561999999"/>
    <s v="Maug"/>
    <s v="Maug"/>
    <n v="2011"/>
    <x v="0"/>
    <x v="0"/>
    <n v="8.5"/>
    <n v="43.75"/>
    <n v="1.25"/>
    <n v="2.25"/>
    <n v="8.75"/>
    <s v="NA"/>
    <n v="4"/>
    <n v="2"/>
  </r>
  <r>
    <n v="3651"/>
    <s v="nSPC"/>
    <x v="2"/>
    <x v="4"/>
    <s v="Mariana Archipelago"/>
    <x v="31"/>
    <s v="AGR-00090"/>
    <d v="2011-04-21T00:00:00"/>
    <s v="Forereef"/>
    <s v="Deep"/>
    <n v="18.796855730000001"/>
    <n v="145.69186440999999"/>
    <s v="Agrihan"/>
    <s v="Agrihan"/>
    <n v="2011"/>
    <x v="1"/>
    <x v="0"/>
    <n v="20"/>
    <n v="17.5"/>
    <n v="0.5"/>
    <n v="3"/>
    <n v="3"/>
    <s v="NA"/>
    <n v="2"/>
    <n v="1"/>
  </r>
  <r>
    <n v="3652"/>
    <s v="nSPC"/>
    <x v="2"/>
    <x v="4"/>
    <s v="Mariana Archipelago"/>
    <x v="31"/>
    <s v="AGR-00097"/>
    <d v="2011-04-21T00:00:00"/>
    <s v="Forereef"/>
    <s v="Deep"/>
    <n v="18.78374208"/>
    <n v="145.69939672000001"/>
    <s v="Agrihan"/>
    <s v="Agrihan"/>
    <n v="2011"/>
    <x v="1"/>
    <x v="0"/>
    <n v="24"/>
    <n v="10"/>
    <n v="4"/>
    <n v="0"/>
    <n v="4.5"/>
    <s v="NA"/>
    <n v="2"/>
    <n v="1"/>
  </r>
  <r>
    <n v="3653"/>
    <s v="nSPC"/>
    <x v="2"/>
    <x v="4"/>
    <s v="Mariana Archipelago"/>
    <x v="31"/>
    <s v="AGR-00079"/>
    <d v="2011-04-21T00:00:00"/>
    <s v="Forereef"/>
    <s v="Deep"/>
    <n v="18.7629941"/>
    <n v="145.70238051000001"/>
    <s v="Agrihan"/>
    <s v="Agrihan"/>
    <n v="2011"/>
    <x v="1"/>
    <x v="0"/>
    <n v="23"/>
    <n v="32.5"/>
    <n v="3"/>
    <n v="3.5"/>
    <n v="5"/>
    <s v="NA"/>
    <n v="2"/>
    <n v="1"/>
  </r>
  <r>
    <n v="3654"/>
    <s v="nSPC"/>
    <x v="2"/>
    <x v="4"/>
    <s v="Mariana Archipelago"/>
    <x v="31"/>
    <s v="AGR-00141"/>
    <d v="2011-04-21T00:00:00"/>
    <s v="Forereef"/>
    <s v="Shallow"/>
    <n v="18.758584299999999"/>
    <n v="145.69456915999999"/>
    <s v="Agrihan"/>
    <s v="Agrihan"/>
    <n v="2011"/>
    <x v="2"/>
    <x v="0"/>
    <n v="4"/>
    <n v="1"/>
    <n v="15"/>
    <n v="3.5"/>
    <n v="3.5"/>
    <s v="NA"/>
    <n v="2"/>
    <n v="1"/>
  </r>
  <r>
    <n v="3655"/>
    <s v="nSPC"/>
    <x v="2"/>
    <x v="4"/>
    <s v="Mariana Archipelago"/>
    <x v="31"/>
    <s v="AGR-00149"/>
    <d v="2011-04-21T00:00:00"/>
    <s v="Forereef"/>
    <s v="Shallow"/>
    <n v="18.743518330000001"/>
    <n v="145.69192391999999"/>
    <s v="Agrihan"/>
    <s v="Agrihan"/>
    <n v="2011"/>
    <x v="2"/>
    <x v="0"/>
    <n v="6"/>
    <n v="3"/>
    <n v="1.5"/>
    <n v="1"/>
    <n v="6.5"/>
    <s v="NA"/>
    <n v="2"/>
    <n v="1"/>
  </r>
  <r>
    <n v="3656"/>
    <s v="nSPC"/>
    <x v="2"/>
    <x v="4"/>
    <s v="Mariana Archipelago"/>
    <x v="31"/>
    <s v="AGR-00180"/>
    <d v="2011-04-21T00:00:00"/>
    <s v="Forereef"/>
    <s v="Mid"/>
    <n v="18.724530470000001"/>
    <n v="145.66640605000001"/>
    <s v="Agrihan"/>
    <s v="Agrihan"/>
    <n v="2011"/>
    <x v="0"/>
    <x v="0"/>
    <n v="15"/>
    <n v="40"/>
    <n v="15"/>
    <n v="0"/>
    <n v="6.5"/>
    <s v="NA"/>
    <n v="2"/>
    <n v="1"/>
  </r>
  <r>
    <n v="3660"/>
    <s v="nSPC"/>
    <x v="2"/>
    <x v="4"/>
    <s v="Mariana Archipelago"/>
    <x v="31"/>
    <s v="AGR-00061"/>
    <d v="2011-04-21T00:00:00"/>
    <s v="Forereef"/>
    <s v="Deep"/>
    <n v="18.789582670000001"/>
    <n v="145.69854896999999"/>
    <s v="Agrihan"/>
    <s v="Agrihan"/>
    <n v="2011"/>
    <x v="1"/>
    <x v="0"/>
    <n v="25"/>
    <n v="32.5"/>
    <n v="1.5"/>
    <n v="0.5"/>
    <n v="5"/>
    <s v="NA"/>
    <n v="2"/>
    <n v="1"/>
  </r>
  <r>
    <n v="3661"/>
    <s v="nSPC"/>
    <x v="2"/>
    <x v="4"/>
    <s v="Mariana Archipelago"/>
    <x v="31"/>
    <s v="AGR-00087"/>
    <d v="2011-04-21T00:00:00"/>
    <s v="Forereef"/>
    <s v="Deep"/>
    <n v="18.775993010000001"/>
    <n v="145.70040514999999"/>
    <s v="Agrihan"/>
    <s v="Agrihan"/>
    <n v="2011"/>
    <x v="1"/>
    <x v="0"/>
    <n v="23"/>
    <n v="35"/>
    <n v="1.5"/>
    <n v="2.5"/>
    <n v="10"/>
    <s v="NA"/>
    <n v="2"/>
    <n v="1"/>
  </r>
  <r>
    <n v="3662"/>
    <s v="nSPC"/>
    <x v="2"/>
    <x v="4"/>
    <s v="Mariana Archipelago"/>
    <x v="31"/>
    <s v="AGR-00127"/>
    <d v="2011-04-21T00:00:00"/>
    <s v="Forereef"/>
    <s v="Mid"/>
    <n v="18.737947049999999"/>
    <n v="145.68834912"/>
    <s v="Agrihan"/>
    <s v="Agrihan"/>
    <n v="2011"/>
    <x v="0"/>
    <x v="0"/>
    <n v="10.5"/>
    <n v="22.5"/>
    <n v="0.75"/>
    <n v="17.25"/>
    <n v="2.75"/>
    <s v="NA"/>
    <n v="4"/>
    <n v="2"/>
  </r>
  <r>
    <n v="3663"/>
    <s v="nSPC"/>
    <x v="2"/>
    <x v="4"/>
    <s v="Mariana Archipelago"/>
    <x v="31"/>
    <s v="AGR-00136"/>
    <d v="2011-04-21T00:00:00"/>
    <s v="Forereef"/>
    <s v="Shallow"/>
    <n v="18.733238350000001"/>
    <n v="145.67437129000001"/>
    <s v="Agrihan"/>
    <s v="Agrihan"/>
    <n v="2011"/>
    <x v="2"/>
    <x v="0"/>
    <n v="5"/>
    <n v="20"/>
    <n v="0"/>
    <n v="30"/>
    <n v="10"/>
    <s v="NA"/>
    <n v="2"/>
    <n v="1"/>
  </r>
  <r>
    <n v="3668"/>
    <s v="nSPC"/>
    <x v="2"/>
    <x v="4"/>
    <s v="Mariana Archipelago"/>
    <x v="31"/>
    <s v="AGR-00113"/>
    <d v="2011-04-22T00:00:00"/>
    <s v="Forereef"/>
    <s v="Mid"/>
    <n v="18.751450210000002"/>
    <n v="145.63935899000001"/>
    <s v="Agrihan"/>
    <s v="Agrihan"/>
    <n v="2011"/>
    <x v="0"/>
    <x v="0"/>
    <n v="18"/>
    <n v="22.5"/>
    <n v="4"/>
    <n v="0"/>
    <n v="8.5"/>
    <s v="NA"/>
    <n v="2"/>
    <n v="1"/>
  </r>
  <r>
    <n v="3669"/>
    <s v="nSPC"/>
    <x v="2"/>
    <x v="4"/>
    <s v="Mariana Archipelago"/>
    <x v="31"/>
    <s v="AGR-00131"/>
    <d v="2011-04-22T00:00:00"/>
    <s v="Forereef"/>
    <s v="Mid"/>
    <n v="18.756791490000001"/>
    <n v="145.63947567"/>
    <s v="Agrihan"/>
    <s v="Agrihan"/>
    <n v="2011"/>
    <x v="0"/>
    <x v="0"/>
    <n v="17.5"/>
    <n v="32.5"/>
    <n v="3.25"/>
    <n v="0"/>
    <n v="3.75"/>
    <s v="NA"/>
    <n v="4"/>
    <n v="2"/>
  </r>
  <r>
    <n v="3670"/>
    <s v="nSPC"/>
    <x v="2"/>
    <x v="4"/>
    <s v="Mariana Archipelago"/>
    <x v="31"/>
    <s v="AGR-00148"/>
    <d v="2011-04-22T00:00:00"/>
    <s v="Forereef"/>
    <s v="Shallow"/>
    <n v="18.774657690000002"/>
    <n v="145.63706336000001"/>
    <s v="Agrihan"/>
    <s v="Agrihan"/>
    <n v="2011"/>
    <x v="2"/>
    <x v="0"/>
    <n v="5"/>
    <n v="3"/>
    <n v="2.75"/>
    <n v="3"/>
    <n v="0"/>
    <s v="NA"/>
    <n v="4"/>
    <n v="2"/>
  </r>
  <r>
    <n v="3671"/>
    <s v="nSPC"/>
    <x v="2"/>
    <x v="4"/>
    <s v="Mariana Archipelago"/>
    <x v="31"/>
    <s v="AGR-00084"/>
    <d v="2011-04-22T00:00:00"/>
    <s v="Forereef"/>
    <s v="Deep"/>
    <n v="18.788402000000001"/>
    <n v="145.63927491999999"/>
    <s v="Agrihan"/>
    <s v="Agrihan"/>
    <n v="2011"/>
    <x v="1"/>
    <x v="0"/>
    <n v="25"/>
    <n v="15"/>
    <n v="0.5"/>
    <n v="0"/>
    <n v="22.5"/>
    <s v="NA"/>
    <n v="2"/>
    <n v="1"/>
  </r>
  <r>
    <n v="3675"/>
    <s v="nSPC"/>
    <x v="2"/>
    <x v="4"/>
    <s v="Mariana Archipelago"/>
    <x v="31"/>
    <s v="AGR-00086"/>
    <d v="2011-04-22T00:00:00"/>
    <s v="Forereef"/>
    <s v="Deep"/>
    <n v="18.771516819999999"/>
    <n v="145.63677820000001"/>
    <s v="Agrihan"/>
    <s v="Agrihan"/>
    <n v="2011"/>
    <x v="1"/>
    <x v="0"/>
    <n v="20"/>
    <n v="5"/>
    <n v="32.5"/>
    <n v="0"/>
    <n v="1"/>
    <s v="NA"/>
    <n v="2"/>
    <n v="1"/>
  </r>
  <r>
    <n v="3676"/>
    <s v="nSPC"/>
    <x v="2"/>
    <x v="4"/>
    <s v="Mariana Archipelago"/>
    <x v="31"/>
    <s v="AGR-00134"/>
    <d v="2011-04-22T00:00:00"/>
    <s v="Forereef"/>
    <s v="Shallow"/>
    <n v="18.761686189999999"/>
    <n v="145.63927752000001"/>
    <s v="Agrihan"/>
    <s v="Agrihan"/>
    <n v="2011"/>
    <x v="2"/>
    <x v="0"/>
    <n v="5.5"/>
    <n v="3"/>
    <n v="12"/>
    <n v="12.5"/>
    <n v="0"/>
    <s v="NA"/>
    <n v="2"/>
    <n v="1"/>
  </r>
  <r>
    <n v="3677"/>
    <s v="nSPC"/>
    <x v="2"/>
    <x v="4"/>
    <s v="Mariana Archipelago"/>
    <x v="31"/>
    <s v="AGR-00137"/>
    <d v="2011-04-22T00:00:00"/>
    <s v="Forereef"/>
    <s v="Shallow"/>
    <n v="18.799653280000001"/>
    <n v="145.64588631999999"/>
    <s v="Agrihan"/>
    <s v="Agrihan"/>
    <n v="2011"/>
    <x v="2"/>
    <x v="0"/>
    <n v="5"/>
    <n v="3.5"/>
    <n v="10"/>
    <n v="0"/>
    <n v="0"/>
    <s v="NA"/>
    <n v="2"/>
    <n v="1"/>
  </r>
  <r>
    <n v="3678"/>
    <s v="nSPC"/>
    <x v="2"/>
    <x v="4"/>
    <s v="Mariana Archipelago"/>
    <x v="31"/>
    <s v="AGR-00181"/>
    <d v="2011-04-22T00:00:00"/>
    <s v="Forereef"/>
    <s v="Deep"/>
    <n v="18.793118830000001"/>
    <n v="145.64122295999999"/>
    <s v="Agrihan"/>
    <s v="Agrihan"/>
    <n v="2011"/>
    <x v="1"/>
    <x v="0"/>
    <n v="24"/>
    <n v="30"/>
    <n v="15"/>
    <n v="3"/>
    <n v="3"/>
    <s v="NA"/>
    <n v="2"/>
    <n v="1"/>
  </r>
  <r>
    <n v="3679"/>
    <s v="nSPC"/>
    <x v="2"/>
    <x v="4"/>
    <s v="Mariana Archipelago"/>
    <x v="31"/>
    <s v="AGR-00138"/>
    <d v="2011-04-22T00:00:00"/>
    <s v="Forereef"/>
    <s v="Shallow"/>
    <n v="18.802044550000002"/>
    <n v="145.64790518000001"/>
    <s v="Agrihan"/>
    <s v="Agrihan"/>
    <n v="2011"/>
    <x v="2"/>
    <x v="0"/>
    <n v="4"/>
    <n v="6"/>
    <n v="2.5"/>
    <n v="0"/>
    <n v="1"/>
    <s v="NA"/>
    <n v="2"/>
    <n v="1"/>
  </r>
  <r>
    <n v="3680"/>
    <s v="nSPC"/>
    <x v="2"/>
    <x v="4"/>
    <s v="Mariana Archipelago"/>
    <x v="31"/>
    <s v="AGR-00164"/>
    <d v="2011-04-22T00:00:00"/>
    <s v="Forereef"/>
    <s v="Shallow"/>
    <n v="18.777643909999998"/>
    <n v="145.63554732"/>
    <s v="Agrihan"/>
    <s v="Agrihan"/>
    <n v="2011"/>
    <x v="2"/>
    <x v="0"/>
    <n v="4"/>
    <n v="5.5"/>
    <n v="0"/>
    <n v="10.5"/>
    <n v="9"/>
    <s v="NA"/>
    <n v="2"/>
    <n v="1"/>
  </r>
  <r>
    <n v="3681"/>
    <s v="nSPC"/>
    <x v="2"/>
    <x v="4"/>
    <s v="Mariana Archipelago"/>
    <x v="32"/>
    <s v="ALA-00068"/>
    <d v="2011-04-23T00:00:00"/>
    <s v="Forereef"/>
    <s v="Deep"/>
    <n v="17.621064230000002"/>
    <n v="145.82996338999999"/>
    <s v="Alamagan"/>
    <s v="Alamagan"/>
    <n v="2011"/>
    <x v="1"/>
    <x v="0"/>
    <n v="25"/>
    <n v="37.5"/>
    <n v="3.5"/>
    <n v="5"/>
    <n v="4"/>
    <s v="NA"/>
    <n v="2"/>
    <n v="1"/>
  </r>
  <r>
    <n v="3682"/>
    <s v="nSPC"/>
    <x v="2"/>
    <x v="4"/>
    <s v="Mariana Archipelago"/>
    <x v="32"/>
    <s v="ALA-00083"/>
    <d v="2011-04-23T00:00:00"/>
    <s v="Forereef"/>
    <s v="Mid"/>
    <n v="17.617474680000001"/>
    <n v="145.82160461999999"/>
    <s v="Alamagan"/>
    <s v="Alamagan"/>
    <n v="2011"/>
    <x v="0"/>
    <x v="0"/>
    <n v="11"/>
    <n v="20"/>
    <n v="2.5"/>
    <n v="1.5"/>
    <n v="4.5"/>
    <s v="NA"/>
    <n v="2"/>
    <n v="1"/>
  </r>
  <r>
    <n v="3683"/>
    <s v="nSPC"/>
    <x v="2"/>
    <x v="4"/>
    <s v="Mariana Archipelago"/>
    <x v="32"/>
    <s v="ALA-00069"/>
    <d v="2011-04-23T00:00:00"/>
    <s v="Forereef"/>
    <s v="Deep"/>
    <n v="17.61018327"/>
    <n v="145.81609938"/>
    <s v="Alamagan"/>
    <s v="Alamagan"/>
    <n v="2011"/>
    <x v="1"/>
    <x v="0"/>
    <n v="22"/>
    <n v="70.5"/>
    <n v="17"/>
    <n v="4.5"/>
    <n v="2.5"/>
    <s v="NA"/>
    <n v="2"/>
    <n v="1"/>
  </r>
  <r>
    <n v="3684"/>
    <s v="nSPC"/>
    <x v="2"/>
    <x v="4"/>
    <s v="Mariana Archipelago"/>
    <x v="32"/>
    <s v="ALA-00070"/>
    <d v="2011-04-23T00:00:00"/>
    <s v="Forereef"/>
    <s v="Deep"/>
    <n v="17.57860964"/>
    <n v="145.82540320999999"/>
    <s v="Alamagan"/>
    <s v="Alamagan"/>
    <n v="2011"/>
    <x v="1"/>
    <x v="0"/>
    <n v="19"/>
    <n v="19.5"/>
    <n v="25.5"/>
    <n v="12.5"/>
    <n v="5"/>
    <s v="NA"/>
    <n v="2"/>
    <n v="1"/>
  </r>
  <r>
    <n v="3685"/>
    <s v="nSPC"/>
    <x v="2"/>
    <x v="4"/>
    <s v="Mariana Archipelago"/>
    <x v="32"/>
    <s v="ALA-00091"/>
    <d v="2011-04-23T00:00:00"/>
    <s v="Forereef"/>
    <s v="Mid"/>
    <n v="17.579022370000001"/>
    <n v="145.83757062999999"/>
    <s v="Alamagan"/>
    <s v="Alamagan"/>
    <n v="2011"/>
    <x v="0"/>
    <x v="0"/>
    <n v="11"/>
    <n v="16.5"/>
    <n v="22.5"/>
    <n v="12"/>
    <n v="2.5"/>
    <s v="NA"/>
    <n v="2"/>
    <n v="1"/>
  </r>
  <r>
    <n v="3692"/>
    <s v="nSPC"/>
    <x v="2"/>
    <x v="4"/>
    <s v="Mariana Archipelago"/>
    <x v="33"/>
    <s v="GUG-00077"/>
    <d v="2011-04-24T00:00:00"/>
    <s v="Forereef"/>
    <s v="Deep"/>
    <n v="17.32107173"/>
    <n v="145.84602520999999"/>
    <s v="Guguan"/>
    <s v="Guguan"/>
    <n v="2011"/>
    <x v="1"/>
    <x v="0"/>
    <n v="23"/>
    <n v="32.5"/>
    <n v="0.5"/>
    <n v="5.5"/>
    <n v="17.5"/>
    <s v="NA"/>
    <n v="2"/>
    <n v="1"/>
  </r>
  <r>
    <n v="3693"/>
    <s v="nSPC"/>
    <x v="2"/>
    <x v="4"/>
    <s v="Mariana Archipelago"/>
    <x v="33"/>
    <s v="GUG-00069"/>
    <d v="2011-04-24T00:00:00"/>
    <s v="Forereef"/>
    <s v="Deep"/>
    <n v="17.306733059999999"/>
    <n v="145.85281287000001"/>
    <s v="Guguan"/>
    <s v="Guguan"/>
    <n v="2011"/>
    <x v="1"/>
    <x v="0"/>
    <n v="21"/>
    <n v="38.5"/>
    <n v="10"/>
    <n v="4.5"/>
    <n v="7"/>
    <s v="NA"/>
    <n v="2"/>
    <n v="1"/>
  </r>
  <r>
    <n v="3694"/>
    <s v="nSPC"/>
    <x v="2"/>
    <x v="4"/>
    <s v="Mariana Archipelago"/>
    <x v="33"/>
    <s v="GUG-00086"/>
    <d v="2011-04-24T00:00:00"/>
    <s v="Forereef"/>
    <s v="Mid"/>
    <n v="17.29537616"/>
    <n v="145.84658411000001"/>
    <s v="Guguan"/>
    <s v="Guguan"/>
    <n v="2011"/>
    <x v="0"/>
    <x v="0"/>
    <n v="16"/>
    <n v="30"/>
    <n v="2"/>
    <n v="20"/>
    <n v="5"/>
    <s v="NA"/>
    <n v="2"/>
    <n v="1"/>
  </r>
  <r>
    <n v="3695"/>
    <s v="nSPC"/>
    <x v="2"/>
    <x v="4"/>
    <s v="Mariana Archipelago"/>
    <x v="33"/>
    <s v="GUG-00110"/>
    <d v="2011-04-24T00:00:00"/>
    <s v="Forereef"/>
    <s v="Shallow"/>
    <n v="17.30222711"/>
    <n v="145.83286956000001"/>
    <s v="Guguan"/>
    <s v="Guguan"/>
    <n v="2011"/>
    <x v="2"/>
    <x v="0"/>
    <n v="5"/>
    <n v="10"/>
    <n v="6.5"/>
    <n v="1"/>
    <n v="3"/>
    <s v="NA"/>
    <n v="2"/>
    <n v="1"/>
  </r>
  <r>
    <n v="3696"/>
    <s v="nSPC"/>
    <x v="2"/>
    <x v="4"/>
    <s v="Mariana Archipelago"/>
    <x v="33"/>
    <s v="GUG-00109"/>
    <d v="2011-04-24T00:00:00"/>
    <s v="Forereef"/>
    <s v="Shallow"/>
    <n v="17.314866349999999"/>
    <n v="145.83177228"/>
    <s v="Guguan"/>
    <s v="Guguan"/>
    <n v="2011"/>
    <x v="2"/>
    <x v="0"/>
    <n v="6"/>
    <n v="15"/>
    <n v="2.5"/>
    <n v="0"/>
    <n v="15"/>
    <s v="NA"/>
    <n v="2"/>
    <n v="1"/>
  </r>
  <r>
    <n v="3697"/>
    <s v="nSPC"/>
    <x v="2"/>
    <x v="4"/>
    <s v="Mariana Archipelago"/>
    <x v="33"/>
    <s v="GUG-00092"/>
    <d v="2011-04-24T00:00:00"/>
    <s v="Forereef"/>
    <s v="Mid"/>
    <n v="17.320128180000001"/>
    <n v="145.83458759999999"/>
    <s v="Guguan"/>
    <s v="Guguan"/>
    <n v="2011"/>
    <x v="0"/>
    <x v="0"/>
    <n v="15"/>
    <n v="29"/>
    <n v="5"/>
    <n v="0.5"/>
    <n v="4"/>
    <s v="NA"/>
    <n v="2"/>
    <n v="1"/>
  </r>
  <r>
    <n v="3698"/>
    <s v="nSPC"/>
    <x v="2"/>
    <x v="4"/>
    <s v="Mariana Archipelago"/>
    <x v="33"/>
    <s v="GUG-00060"/>
    <d v="2011-04-24T00:00:00"/>
    <s v="Forereef"/>
    <s v="Deep"/>
    <n v="17.29761019"/>
    <n v="145.85009704999999"/>
    <s v="Guguan"/>
    <s v="Guguan"/>
    <n v="2011"/>
    <x v="1"/>
    <x v="0"/>
    <n v="23"/>
    <n v="35"/>
    <n v="2"/>
    <n v="5"/>
    <n v="10"/>
    <s v="NA"/>
    <n v="2"/>
    <n v="1"/>
  </r>
  <r>
    <n v="3699"/>
    <s v="nSPC"/>
    <x v="2"/>
    <x v="4"/>
    <s v="Mariana Archipelago"/>
    <x v="33"/>
    <s v="GUG-00088"/>
    <d v="2011-04-24T00:00:00"/>
    <s v="Forereef"/>
    <s v="Mid"/>
    <n v="17.301817490000001"/>
    <n v="145.85054933999999"/>
    <s v="Guguan"/>
    <s v="Guguan"/>
    <n v="2011"/>
    <x v="0"/>
    <x v="0"/>
    <n v="13.5"/>
    <n v="14.25"/>
    <n v="1.5"/>
    <n v="1.25"/>
    <n v="5.5"/>
    <s v="NA"/>
    <n v="4"/>
    <n v="2"/>
  </r>
  <r>
    <n v="3700"/>
    <s v="nSPC"/>
    <x v="2"/>
    <x v="4"/>
    <s v="Mariana Archipelago"/>
    <x v="33"/>
    <s v="GUG-00087"/>
    <d v="2011-04-24T00:00:00"/>
    <s v="Forereef"/>
    <s v="Mid"/>
    <n v="17.298340929999998"/>
    <n v="145.83717082000001"/>
    <s v="Guguan"/>
    <s v="Guguan"/>
    <n v="2011"/>
    <x v="0"/>
    <x v="0"/>
    <n v="9.5"/>
    <n v="9.25"/>
    <n v="14.75"/>
    <n v="4.5"/>
    <n v="3"/>
    <s v="NA"/>
    <n v="4"/>
    <n v="2"/>
  </r>
  <r>
    <n v="3701"/>
    <s v="nSPC"/>
    <x v="2"/>
    <x v="4"/>
    <s v="Mariana Archipelago"/>
    <x v="33"/>
    <s v="GUG-00106"/>
    <d v="2011-04-24T00:00:00"/>
    <s v="Forereef"/>
    <s v="Shallow"/>
    <n v="17.307940219999999"/>
    <n v="145.83215827000001"/>
    <s v="Guguan"/>
    <s v="Guguan"/>
    <n v="2011"/>
    <x v="2"/>
    <x v="0"/>
    <n v="5"/>
    <n v="1"/>
    <n v="4.25"/>
    <n v="0"/>
    <n v="3.5"/>
    <s v="NA"/>
    <n v="4"/>
    <n v="2"/>
  </r>
  <r>
    <n v="3702"/>
    <s v="nSPC"/>
    <x v="2"/>
    <x v="4"/>
    <s v="Mariana Archipelago"/>
    <x v="24"/>
    <s v="SAI-00117"/>
    <d v="2011-04-26T00:00:00"/>
    <s v="Forereef"/>
    <s v="Deep"/>
    <n v="15.23038041"/>
    <n v="145.80049672000001"/>
    <s v="Saipan"/>
    <s v="Saipan"/>
    <n v="2011"/>
    <x v="1"/>
    <x v="0"/>
    <n v="26"/>
    <n v="4.5"/>
    <n v="7.5"/>
    <n v="2.5"/>
    <n v="7"/>
    <s v="NA"/>
    <n v="2"/>
    <n v="1"/>
  </r>
  <r>
    <n v="3703"/>
    <s v="nSPC"/>
    <x v="2"/>
    <x v="4"/>
    <s v="Mariana Archipelago"/>
    <x v="24"/>
    <s v="SAI-00127"/>
    <d v="2011-04-26T00:00:00"/>
    <s v="Forereef"/>
    <s v="Deep"/>
    <n v="15.246263859999999"/>
    <n v="145.80945237"/>
    <s v="Saipan"/>
    <s v="Saipan"/>
    <n v="2011"/>
    <x v="1"/>
    <x v="0"/>
    <n v="21"/>
    <n v="12.5"/>
    <n v="7.5"/>
    <n v="7.5"/>
    <n v="5"/>
    <s v="NA"/>
    <n v="2"/>
    <n v="1"/>
  </r>
  <r>
    <n v="3704"/>
    <s v="nSPC"/>
    <x v="2"/>
    <x v="4"/>
    <s v="Mariana Archipelago"/>
    <x v="24"/>
    <s v="SAI-00078"/>
    <d v="2011-04-26T00:00:00"/>
    <s v="Forereef"/>
    <s v="Deep"/>
    <n v="15.175124719999999"/>
    <n v="145.79009167999999"/>
    <s v="Saipan"/>
    <s v="Saipan"/>
    <n v="2011"/>
    <x v="1"/>
    <x v="0"/>
    <n v="24"/>
    <n v="12.5"/>
    <n v="1.5"/>
    <n v="2"/>
    <n v="3"/>
    <s v="NA"/>
    <n v="2"/>
    <n v="1"/>
  </r>
  <r>
    <n v="3705"/>
    <s v="nSPC"/>
    <x v="2"/>
    <x v="4"/>
    <s v="Mariana Archipelago"/>
    <x v="24"/>
    <s v="SAI-00291"/>
    <d v="2011-04-26T00:00:00"/>
    <s v="Forereef"/>
    <s v="Mid"/>
    <n v="15.189600860000001"/>
    <n v="145.77903737"/>
    <s v="Saipan"/>
    <s v="Saipan"/>
    <n v="2011"/>
    <x v="0"/>
    <x v="0"/>
    <n v="6"/>
    <n v="52.5"/>
    <n v="2.5"/>
    <n v="5.5"/>
    <n v="2.5"/>
    <s v="NA"/>
    <n v="2"/>
    <n v="1"/>
  </r>
  <r>
    <n v="3706"/>
    <s v="nSPC"/>
    <x v="2"/>
    <x v="4"/>
    <s v="Mariana Archipelago"/>
    <x v="24"/>
    <s v="SAI-00187"/>
    <d v="2011-04-26T00:00:00"/>
    <s v="Forereef"/>
    <s v="Deep"/>
    <n v="15.200384850000001"/>
    <n v="145.78270194000001"/>
    <s v="Saipan"/>
    <s v="Saipan"/>
    <n v="2011"/>
    <x v="1"/>
    <x v="0"/>
    <n v="24"/>
    <n v="2"/>
    <n v="5"/>
    <n v="2.5"/>
    <n v="0"/>
    <s v="NA"/>
    <n v="2"/>
    <n v="1"/>
  </r>
  <r>
    <n v="3713"/>
    <s v="nSPC"/>
    <x v="2"/>
    <x v="4"/>
    <s v="Mariana Archipelago"/>
    <x v="24"/>
    <s v="SAI-00124"/>
    <d v="2011-04-30T00:00:00"/>
    <s v="Forereef"/>
    <s v="Deep"/>
    <n v="15.252230689999999"/>
    <n v="145.71147538"/>
    <s v="Saipan"/>
    <s v="Saipan"/>
    <n v="2011"/>
    <x v="1"/>
    <x v="0"/>
    <n v="22"/>
    <n v="6"/>
    <n v="7.5"/>
    <n v="12.5"/>
    <n v="5"/>
    <s v="NA"/>
    <n v="2"/>
    <n v="1"/>
  </r>
  <r>
    <n v="3714"/>
    <s v="nSPC"/>
    <x v="2"/>
    <x v="4"/>
    <s v="Mariana Archipelago"/>
    <x v="24"/>
    <s v="SAI-00142"/>
    <d v="2011-04-30T00:00:00"/>
    <s v="Forereef"/>
    <s v="Deep"/>
    <n v="15.256518030000001"/>
    <n v="145.73531829000001"/>
    <s v="Saipan"/>
    <s v="Saipan"/>
    <n v="2011"/>
    <x v="1"/>
    <x v="0"/>
    <n v="23.5"/>
    <n v="6.25"/>
    <n v="5.25"/>
    <n v="31.25"/>
    <n v="1.5"/>
    <s v="NA"/>
    <n v="4"/>
    <n v="2"/>
  </r>
  <r>
    <n v="3715"/>
    <s v="nSPC"/>
    <x v="2"/>
    <x v="4"/>
    <s v="Mariana Archipelago"/>
    <x v="24"/>
    <s v="SAI-00298"/>
    <d v="2011-04-30T00:00:00"/>
    <s v="Forereef"/>
    <s v="Mid"/>
    <n v="15.25353634"/>
    <n v="145.75943276999999"/>
    <s v="Saipan"/>
    <s v="Saipan"/>
    <n v="2011"/>
    <x v="0"/>
    <x v="0"/>
    <n v="12"/>
    <n v="10"/>
    <n v="2.5"/>
    <n v="7.5"/>
    <n v="3"/>
    <s v="NA"/>
    <n v="2"/>
    <n v="1"/>
  </r>
  <r>
    <n v="3716"/>
    <s v="nSPC"/>
    <x v="2"/>
    <x v="4"/>
    <s v="Mariana Archipelago"/>
    <x v="24"/>
    <s v="SAI-00417"/>
    <d v="2011-04-30T00:00:00"/>
    <s v="Forereef"/>
    <s v="Shallow"/>
    <n v="15.254828829999999"/>
    <n v="145.75333552000001"/>
    <s v="Saipan"/>
    <s v="Saipan"/>
    <n v="2011"/>
    <x v="2"/>
    <x v="0"/>
    <n v="6"/>
    <n v="20"/>
    <n v="0"/>
    <n v="4"/>
    <n v="3"/>
    <s v="NA"/>
    <n v="2"/>
    <n v="1"/>
  </r>
  <r>
    <n v="3717"/>
    <s v="nSPC"/>
    <x v="2"/>
    <x v="4"/>
    <s v="Mariana Archipelago"/>
    <x v="24"/>
    <s v="SAI-00411"/>
    <d v="2011-04-30T00:00:00"/>
    <s v="Forereef"/>
    <s v="Shallow"/>
    <n v="15.25505648"/>
    <n v="145.74690719"/>
    <s v="Saipan"/>
    <s v="Saipan"/>
    <n v="2011"/>
    <x v="2"/>
    <x v="0"/>
    <n v="6"/>
    <n v="22.5"/>
    <n v="0"/>
    <n v="7.5"/>
    <n v="5"/>
    <s v="NA"/>
    <n v="2"/>
    <n v="1"/>
  </r>
  <r>
    <n v="3722"/>
    <s v="nSPC"/>
    <x v="2"/>
    <x v="4"/>
    <s v="Mariana Archipelago"/>
    <x v="24"/>
    <s v="SAI-00100"/>
    <d v="2011-04-30T00:00:00"/>
    <s v="Forereef"/>
    <s v="Deep"/>
    <n v="15.24833067"/>
    <n v="145.70636501999999"/>
    <s v="Saipan"/>
    <s v="Saipan"/>
    <n v="2011"/>
    <x v="1"/>
    <x v="0"/>
    <n v="20"/>
    <n v="10"/>
    <n v="3"/>
    <n v="32.5"/>
    <n v="1.5"/>
    <s v="NA"/>
    <n v="2"/>
    <n v="1"/>
  </r>
  <r>
    <n v="3723"/>
    <s v="nSPC"/>
    <x v="2"/>
    <x v="4"/>
    <s v="Mariana Archipelago"/>
    <x v="24"/>
    <s v="SAI-00221"/>
    <d v="2011-04-30T00:00:00"/>
    <s v="Forereef"/>
    <s v="Mid"/>
    <n v="15.25597095"/>
    <n v="145.72340793999999"/>
    <s v="Saipan"/>
    <s v="Saipan"/>
    <n v="2011"/>
    <x v="0"/>
    <x v="0"/>
    <n v="12.5"/>
    <n v="7.5"/>
    <n v="2.5"/>
    <n v="25"/>
    <n v="3.5"/>
    <s v="NA"/>
    <n v="2"/>
    <n v="1"/>
  </r>
  <r>
    <n v="3725"/>
    <s v="nSPC"/>
    <x v="2"/>
    <x v="4"/>
    <s v="Mariana Archipelago"/>
    <x v="24"/>
    <s v="SAI-00400"/>
    <d v="2011-04-30T00:00:00"/>
    <s v="Forereef"/>
    <s v="Mid"/>
    <n v="15.25531992"/>
    <n v="145.74909789"/>
    <s v="Saipan"/>
    <s v="Saipan"/>
    <n v="2011"/>
    <x v="0"/>
    <x v="0"/>
    <n v="11.6"/>
    <n v="15"/>
    <n v="1"/>
    <n v="22.5"/>
    <n v="4"/>
    <s v="NA"/>
    <n v="2"/>
    <n v="1"/>
  </r>
  <r>
    <n v="3726"/>
    <s v="nSPC"/>
    <x v="2"/>
    <x v="4"/>
    <s v="Mariana Archipelago"/>
    <x v="24"/>
    <s v="SAI-00403"/>
    <d v="2011-04-30T00:00:00"/>
    <s v="Forereef"/>
    <s v="Shallow"/>
    <n v="15.25379886"/>
    <n v="145.75642535"/>
    <s v="Saipan"/>
    <s v="Saipan"/>
    <n v="2011"/>
    <x v="2"/>
    <x v="0"/>
    <n v="5"/>
    <n v="70"/>
    <n v="0"/>
    <n v="0.5"/>
    <n v="5"/>
    <s v="NA"/>
    <n v="2"/>
    <n v="1"/>
  </r>
  <r>
    <n v="3727"/>
    <s v="nSPC"/>
    <x v="2"/>
    <x v="4"/>
    <s v="Mariana Archipelago"/>
    <x v="34"/>
    <s v="ROT-00062"/>
    <d v="2011-05-01T00:00:00"/>
    <s v="Forereef"/>
    <s v="Deep"/>
    <n v="14.131712479999999"/>
    <n v="145.15521673999999"/>
    <s v="Rota"/>
    <s v="Rota"/>
    <n v="2011"/>
    <x v="1"/>
    <x v="0"/>
    <n v="20"/>
    <n v="20"/>
    <n v="10"/>
    <n v="2.5"/>
    <n v="25"/>
    <s v="NA"/>
    <n v="2"/>
    <n v="1"/>
  </r>
  <r>
    <n v="3728"/>
    <s v="nSPC"/>
    <x v="2"/>
    <x v="4"/>
    <s v="Mariana Archipelago"/>
    <x v="34"/>
    <s v="ROT-00072"/>
    <d v="2011-05-01T00:00:00"/>
    <s v="Forereef"/>
    <s v="Deep"/>
    <n v="14.11064951"/>
    <n v="145.16590535"/>
    <s v="Rota"/>
    <s v="Rota"/>
    <n v="2011"/>
    <x v="1"/>
    <x v="0"/>
    <n v="24"/>
    <n v="3.5"/>
    <n v="1.5"/>
    <n v="60"/>
    <n v="0"/>
    <s v="NA"/>
    <n v="2"/>
    <n v="1"/>
  </r>
  <r>
    <n v="3729"/>
    <s v="nSPC"/>
    <x v="2"/>
    <x v="4"/>
    <s v="Mariana Archipelago"/>
    <x v="34"/>
    <s v="ROT-00121"/>
    <d v="2011-05-01T00:00:00"/>
    <s v="Forereef"/>
    <s v="Mid"/>
    <n v="14.113512679999999"/>
    <n v="145.20557614000001"/>
    <s v="Rota"/>
    <s v="Rota"/>
    <n v="2011"/>
    <x v="0"/>
    <x v="0"/>
    <n v="12.5"/>
    <n v="17.5"/>
    <n v="3.5"/>
    <n v="2.5"/>
    <n v="5"/>
    <s v="NA"/>
    <n v="2"/>
    <n v="1"/>
  </r>
  <r>
    <n v="3730"/>
    <s v="nSPC"/>
    <x v="2"/>
    <x v="4"/>
    <s v="Mariana Archipelago"/>
    <x v="34"/>
    <s v="ROT-00114"/>
    <d v="2011-05-01T00:00:00"/>
    <s v="Forereef"/>
    <s v="Shallow"/>
    <n v="14.11476335"/>
    <n v="145.20985870999999"/>
    <s v="Rota"/>
    <s v="Rota"/>
    <n v="2011"/>
    <x v="2"/>
    <x v="0"/>
    <n v="6"/>
    <n v="15"/>
    <n v="0"/>
    <n v="1"/>
    <n v="12.5"/>
    <s v="NA"/>
    <n v="2"/>
    <n v="1"/>
  </r>
  <r>
    <n v="3731"/>
    <s v="nSPC"/>
    <x v="2"/>
    <x v="4"/>
    <s v="Mariana Archipelago"/>
    <x v="34"/>
    <s v="ROT-00088"/>
    <d v="2011-05-01T00:00:00"/>
    <s v="Forereef"/>
    <s v="Mid"/>
    <n v="14.119343799999999"/>
    <n v="145.16794299"/>
    <s v="Rota"/>
    <s v="Rota"/>
    <n v="2011"/>
    <x v="0"/>
    <x v="0"/>
    <n v="12.4"/>
    <n v="65"/>
    <n v="5"/>
    <n v="6.5"/>
    <n v="6"/>
    <s v="NA"/>
    <n v="2"/>
    <n v="1"/>
  </r>
  <r>
    <n v="3732"/>
    <s v="nSPC"/>
    <x v="2"/>
    <x v="4"/>
    <s v="Mariana Archipelago"/>
    <x v="34"/>
    <s v="ROT-00111"/>
    <d v="2011-05-01T00:00:00"/>
    <s v="Forereef"/>
    <s v="Deep"/>
    <n v="14.11255019"/>
    <n v="145.19047320999999"/>
    <s v="Rota"/>
    <s v="Rota"/>
    <n v="2011"/>
    <x v="1"/>
    <x v="0"/>
    <n v="21"/>
    <n v="4"/>
    <n v="12.5"/>
    <n v="30"/>
    <n v="3"/>
    <s v="NA"/>
    <n v="2"/>
    <n v="1"/>
  </r>
  <r>
    <n v="3733"/>
    <s v="nSPC"/>
    <x v="2"/>
    <x v="4"/>
    <s v="Mariana Archipelago"/>
    <x v="34"/>
    <s v="ROT-00066"/>
    <d v="2011-05-01T00:00:00"/>
    <s v="Forereef"/>
    <s v="Deep"/>
    <n v="14.121453450000001"/>
    <n v="145.13073571999999"/>
    <s v="Rota"/>
    <s v="Rota"/>
    <n v="2011"/>
    <x v="1"/>
    <x v="0"/>
    <n v="24"/>
    <n v="3"/>
    <n v="5"/>
    <n v="44"/>
    <n v="5"/>
    <s v="NA"/>
    <n v="2"/>
    <n v="1"/>
  </r>
  <r>
    <n v="3734"/>
    <s v="nSPC"/>
    <x v="2"/>
    <x v="4"/>
    <s v="Mariana Archipelago"/>
    <x v="34"/>
    <s v="ROT-00076"/>
    <d v="2011-05-01T00:00:00"/>
    <s v="Forereef"/>
    <s v="Mid"/>
    <n v="14.127673489999999"/>
    <n v="145.16504025"/>
    <s v="Rota"/>
    <s v="Rota"/>
    <n v="2011"/>
    <x v="0"/>
    <x v="0"/>
    <n v="15"/>
    <n v="60"/>
    <n v="17.5"/>
    <n v="0"/>
    <n v="0"/>
    <s v="NA"/>
    <n v="2"/>
    <n v="1"/>
  </r>
  <r>
    <n v="3735"/>
    <s v="nSPC"/>
    <x v="2"/>
    <x v="4"/>
    <s v="Mariana Archipelago"/>
    <x v="34"/>
    <s v="ROT-00134"/>
    <d v="2011-05-01T00:00:00"/>
    <s v="Forereef"/>
    <s v="Shallow"/>
    <n v="14.114075529999999"/>
    <n v="145.18143651"/>
    <s v="Rota"/>
    <s v="Rota"/>
    <n v="2011"/>
    <x v="2"/>
    <x v="0"/>
    <n v="6"/>
    <n v="10"/>
    <n v="0"/>
    <n v="35"/>
    <n v="10"/>
    <s v="NA"/>
    <n v="2"/>
    <n v="1"/>
  </r>
  <r>
    <n v="3736"/>
    <s v="nSPC"/>
    <x v="2"/>
    <x v="4"/>
    <s v="Mariana Archipelago"/>
    <x v="34"/>
    <s v="ROT-00172"/>
    <d v="2011-05-01T00:00:00"/>
    <s v="Forereef"/>
    <s v="Mid"/>
    <n v="14.12226615"/>
    <n v="145.22049475"/>
    <s v="Rota"/>
    <s v="Rota"/>
    <n v="2011"/>
    <x v="0"/>
    <x v="0"/>
    <n v="14"/>
    <n v="12.5"/>
    <n v="0"/>
    <n v="10"/>
    <n v="10"/>
    <s v="NA"/>
    <n v="2"/>
    <n v="1"/>
  </r>
  <r>
    <n v="3737"/>
    <s v="nSPC"/>
    <x v="2"/>
    <x v="4"/>
    <s v="Mariana Archipelago"/>
    <x v="34"/>
    <s v="ROT-00159"/>
    <d v="2011-05-01T00:00:00"/>
    <s v="Forereef"/>
    <s v="Shallow"/>
    <n v="14.11380705"/>
    <n v="145.19538524999999"/>
    <s v="Rota"/>
    <s v="Rota"/>
    <n v="2011"/>
    <x v="2"/>
    <x v="0"/>
    <n v="5"/>
    <n v="7.5"/>
    <n v="7.5"/>
    <n v="45"/>
    <n v="4"/>
    <s v="NA"/>
    <n v="2"/>
    <n v="1"/>
  </r>
  <r>
    <n v="3738"/>
    <s v="nSPC"/>
    <x v="2"/>
    <x v="4"/>
    <s v="Mariana Archipelago"/>
    <x v="34"/>
    <s v="ROT-00107"/>
    <d v="2011-05-01T00:00:00"/>
    <s v="Forereef"/>
    <s v="Shallow"/>
    <n v="14.11504431"/>
    <n v="145.16783679"/>
    <s v="Rota"/>
    <s v="Rota"/>
    <n v="2011"/>
    <x v="2"/>
    <x v="0"/>
    <n v="5"/>
    <n v="7.5"/>
    <n v="0"/>
    <n v="10"/>
    <n v="22.5"/>
    <s v="NA"/>
    <n v="2"/>
    <n v="1"/>
  </r>
  <r>
    <n v="3742"/>
    <s v="nSPC"/>
    <x v="2"/>
    <x v="4"/>
    <s v="Mariana Archipelago"/>
    <x v="34"/>
    <s v="ROT-00201"/>
    <d v="2011-05-02T00:00:00"/>
    <s v="Forereef"/>
    <s v="Deep"/>
    <n v="14.14465087"/>
    <n v="145.13613006"/>
    <s v="Rota"/>
    <s v="Rota"/>
    <n v="2011"/>
    <x v="1"/>
    <x v="0"/>
    <n v="24.5"/>
    <n v="6.5"/>
    <n v="15"/>
    <n v="12.5"/>
    <n v="2.5"/>
    <s v="NA"/>
    <n v="2"/>
    <n v="1"/>
  </r>
  <r>
    <n v="3743"/>
    <s v="nSPC"/>
    <x v="2"/>
    <x v="4"/>
    <s v="Mariana Archipelago"/>
    <x v="34"/>
    <s v="ROT-00069"/>
    <d v="2011-05-02T00:00:00"/>
    <s v="Forereef"/>
    <s v="Deep"/>
    <n v="14.170669970000001"/>
    <n v="145.15965009999999"/>
    <s v="Rota"/>
    <s v="Rota"/>
    <n v="2011"/>
    <x v="1"/>
    <x v="0"/>
    <n v="24"/>
    <n v="1"/>
    <n v="9"/>
    <n v="86.5"/>
    <n v="0"/>
    <s v="NA"/>
    <n v="2"/>
    <n v="1"/>
  </r>
  <r>
    <n v="3744"/>
    <s v="nSPC"/>
    <x v="2"/>
    <x v="4"/>
    <s v="Mariana Archipelago"/>
    <x v="34"/>
    <s v="ROT-00082"/>
    <d v="2011-05-02T00:00:00"/>
    <s v="Forereef"/>
    <s v="Mid"/>
    <n v="14.171729689999999"/>
    <n v="145.17676904999999"/>
    <s v="Rota"/>
    <s v="Rota"/>
    <n v="2011"/>
    <x v="0"/>
    <x v="0"/>
    <n v="14"/>
    <n v="7.5"/>
    <n v="4"/>
    <n v="25"/>
    <n v="3.5"/>
    <s v="NA"/>
    <n v="2"/>
    <n v="1"/>
  </r>
  <r>
    <n v="3745"/>
    <s v="nSPC"/>
    <x v="2"/>
    <x v="4"/>
    <s v="Mariana Archipelago"/>
    <x v="34"/>
    <s v="ROT-00176"/>
    <d v="2011-05-02T00:00:00"/>
    <s v="Forereef"/>
    <s v="Shallow"/>
    <n v="14.175659550000001"/>
    <n v="145.19600677"/>
    <s v="Rota"/>
    <s v="Rota"/>
    <n v="2011"/>
    <x v="2"/>
    <x v="0"/>
    <n v="16"/>
    <n v="63.5"/>
    <n v="3"/>
    <n v="7.5"/>
    <n v="3.5"/>
    <s v="NA"/>
    <n v="2"/>
    <n v="1"/>
  </r>
  <r>
    <n v="3746"/>
    <s v="nSPC"/>
    <x v="2"/>
    <x v="4"/>
    <s v="Mariana Archipelago"/>
    <x v="34"/>
    <s v="ROT-00065"/>
    <d v="2011-05-02T00:00:00"/>
    <s v="Forereef"/>
    <s v="Mid"/>
    <n v="14.185338379999999"/>
    <n v="145.21012877000001"/>
    <s v="Rota"/>
    <s v="Rota"/>
    <n v="2011"/>
    <x v="0"/>
    <x v="0"/>
    <n v="13"/>
    <n v="2.5"/>
    <n v="21"/>
    <n v="46.5"/>
    <n v="0"/>
    <s v="NA"/>
    <n v="2"/>
    <n v="1"/>
  </r>
  <r>
    <n v="3747"/>
    <s v="nSPC"/>
    <x v="2"/>
    <x v="4"/>
    <s v="Mariana Archipelago"/>
    <x v="34"/>
    <s v="ROT-00156"/>
    <d v="2011-05-02T00:00:00"/>
    <s v="Forereef"/>
    <s v="Shallow"/>
    <n v="14.19781476"/>
    <n v="145.23294238"/>
    <s v="Rota"/>
    <s v="Rota"/>
    <n v="2011"/>
    <x v="2"/>
    <x v="0"/>
    <n v="5"/>
    <n v="1.5"/>
    <n v="0"/>
    <n v="66"/>
    <n v="2.5"/>
    <s v="NA"/>
    <n v="2"/>
    <n v="1"/>
  </r>
  <r>
    <n v="3748"/>
    <s v="nSPC"/>
    <x v="2"/>
    <x v="4"/>
    <s v="Mariana Archipelago"/>
    <x v="34"/>
    <s v="ROT-00200"/>
    <d v="2011-05-02T00:00:00"/>
    <s v="Forereef"/>
    <s v="Deep"/>
    <n v="14.13286641"/>
    <n v="145.12510585000001"/>
    <s v="Rota"/>
    <s v="Rota"/>
    <n v="2011"/>
    <x v="1"/>
    <x v="0"/>
    <n v="25.1"/>
    <n v="5"/>
    <n v="20"/>
    <n v="12.5"/>
    <n v="5"/>
    <s v="NA"/>
    <n v="2"/>
    <n v="1"/>
  </r>
  <r>
    <n v="3749"/>
    <s v="nSPC"/>
    <x v="2"/>
    <x v="4"/>
    <s v="Mariana Archipelago"/>
    <x v="34"/>
    <s v="ROT-00068"/>
    <d v="2011-05-02T00:00:00"/>
    <s v="Forereef"/>
    <s v="Deep"/>
    <n v="14.15774918"/>
    <n v="145.14908781"/>
    <s v="Rota"/>
    <s v="Rota"/>
    <n v="2011"/>
    <x v="1"/>
    <x v="0"/>
    <n v="23"/>
    <n v="5"/>
    <n v="5"/>
    <n v="45"/>
    <n v="10.5"/>
    <s v="NA"/>
    <n v="2"/>
    <n v="1"/>
  </r>
  <r>
    <n v="3750"/>
    <s v="nSPC"/>
    <x v="2"/>
    <x v="4"/>
    <s v="Mariana Archipelago"/>
    <x v="34"/>
    <s v="ROT-00145"/>
    <d v="2011-05-02T00:00:00"/>
    <s v="Forereef"/>
    <s v="Shallow"/>
    <n v="14.173148749999999"/>
    <n v="145.18368077"/>
    <s v="Rota"/>
    <s v="Rota"/>
    <n v="2011"/>
    <x v="2"/>
    <x v="0"/>
    <n v="4"/>
    <n v="60"/>
    <n v="3.5"/>
    <n v="7.5"/>
    <n v="5"/>
    <s v="NA"/>
    <n v="2"/>
    <n v="1"/>
  </r>
  <r>
    <n v="3751"/>
    <s v="nSPC"/>
    <x v="2"/>
    <x v="4"/>
    <s v="Mariana Archipelago"/>
    <x v="34"/>
    <s v="ROT-00078"/>
    <d v="2011-05-02T00:00:00"/>
    <s v="Forereef"/>
    <s v="Mid"/>
    <n v="14.182422069999999"/>
    <n v="145.20390302999999"/>
    <s v="Rota"/>
    <s v="Rota"/>
    <n v="2011"/>
    <x v="0"/>
    <x v="0"/>
    <n v="14"/>
    <n v="10"/>
    <n v="1.5"/>
    <n v="50"/>
    <n v="0.5"/>
    <s v="NA"/>
    <n v="2"/>
    <n v="1"/>
  </r>
  <r>
    <n v="3752"/>
    <s v="nSPC"/>
    <x v="2"/>
    <x v="4"/>
    <s v="Mariana Archipelago"/>
    <x v="34"/>
    <s v="ROT-00061"/>
    <d v="2011-05-02T00:00:00"/>
    <s v="Forereef"/>
    <s v="Mid"/>
    <n v="14.191112009999999"/>
    <n v="145.21845636"/>
    <s v="Rota"/>
    <s v="Rota"/>
    <n v="2011"/>
    <x v="0"/>
    <x v="0"/>
    <n v="15.1"/>
    <n v="5"/>
    <n v="12.5"/>
    <n v="40"/>
    <n v="3.5"/>
    <s v="NA"/>
    <n v="2"/>
    <n v="1"/>
  </r>
  <r>
    <n v="3753"/>
    <s v="nSPC"/>
    <x v="2"/>
    <x v="4"/>
    <s v="Mariana Archipelago"/>
    <x v="34"/>
    <s v="ROT-00120"/>
    <d v="2011-05-02T00:00:00"/>
    <s v="Forereef"/>
    <s v="Shallow"/>
    <n v="14.199934130000001"/>
    <n v="145.23641408"/>
    <s v="Rota"/>
    <s v="Rota"/>
    <n v="2011"/>
    <x v="2"/>
    <x v="0"/>
    <n v="6"/>
    <n v="7.5"/>
    <n v="0"/>
    <n v="75"/>
    <n v="0"/>
    <s v="NA"/>
    <n v="2"/>
    <n v="1"/>
  </r>
  <r>
    <n v="3756"/>
    <s v="nSPC"/>
    <x v="2"/>
    <x v="4"/>
    <s v="Mariana Archipelago"/>
    <x v="25"/>
    <s v="TIN-00065"/>
    <d v="2011-05-03T00:00:00"/>
    <s v="Forereef"/>
    <s v="Deep"/>
    <n v="15.05560893"/>
    <n v="145.59720480999999"/>
    <s v="Tinian"/>
    <s v="Tinian"/>
    <n v="2011"/>
    <x v="1"/>
    <x v="0"/>
    <n v="21"/>
    <n v="2"/>
    <n v="1.5"/>
    <n v="50"/>
    <n v="0"/>
    <s v="NA"/>
    <n v="2"/>
    <n v="1"/>
  </r>
  <r>
    <n v="3757"/>
    <s v="nSPC"/>
    <x v="2"/>
    <x v="4"/>
    <s v="Mariana Archipelago"/>
    <x v="25"/>
    <s v="TIN-00078"/>
    <d v="2011-05-03T00:00:00"/>
    <s v="Forereef"/>
    <s v="Deep"/>
    <n v="15.07505151"/>
    <n v="145.61319304"/>
    <s v="Tinian"/>
    <s v="Tinian"/>
    <n v="2011"/>
    <x v="1"/>
    <x v="0"/>
    <n v="20"/>
    <n v="60"/>
    <n v="0.5"/>
    <n v="7.5"/>
    <n v="3.5"/>
    <s v="NA"/>
    <n v="2"/>
    <n v="1"/>
  </r>
  <r>
    <n v="3758"/>
    <s v="nSPC"/>
    <x v="2"/>
    <x v="4"/>
    <s v="Mariana Archipelago"/>
    <x v="25"/>
    <s v="TIN-00177"/>
    <d v="2011-05-03T00:00:00"/>
    <s v="Forereef"/>
    <s v="Shallow"/>
    <n v="15.08291314"/>
    <n v="145.62507262"/>
    <s v="Tinian"/>
    <s v="Tinian"/>
    <n v="2011"/>
    <x v="2"/>
    <x v="0"/>
    <n v="5"/>
    <n v="20"/>
    <n v="3"/>
    <n v="32.5"/>
    <n v="1"/>
    <s v="NA"/>
    <n v="2"/>
    <n v="1"/>
  </r>
  <r>
    <n v="3759"/>
    <s v="nSPC"/>
    <x v="2"/>
    <x v="4"/>
    <s v="Mariana Archipelago"/>
    <x v="25"/>
    <s v="TIN-00129"/>
    <d v="2011-05-03T00:00:00"/>
    <s v="Forereef"/>
    <s v="Mid"/>
    <n v="15.08659439"/>
    <n v="145.65793002000001"/>
    <s v="Tinian"/>
    <s v="Tinian"/>
    <n v="2011"/>
    <x v="0"/>
    <x v="0"/>
    <n v="20"/>
    <n v="1.5"/>
    <n v="5"/>
    <n v="60"/>
    <n v="0"/>
    <s v="NA"/>
    <n v="2"/>
    <n v="1"/>
  </r>
  <r>
    <n v="3760"/>
    <s v="nSPC"/>
    <x v="2"/>
    <x v="4"/>
    <s v="Mariana Archipelago"/>
    <x v="25"/>
    <s v="TIN-00179"/>
    <d v="2011-05-03T00:00:00"/>
    <s v="Forereef"/>
    <s v="Shallow"/>
    <n v="15.06957184"/>
    <n v="145.65610050000001"/>
    <s v="Tinian"/>
    <s v="Tinian"/>
    <n v="2011"/>
    <x v="2"/>
    <x v="0"/>
    <n v="12"/>
    <n v="15"/>
    <n v="0"/>
    <n v="22.5"/>
    <n v="0"/>
    <s v="NA"/>
    <n v="2"/>
    <n v="1"/>
  </r>
  <r>
    <n v="3761"/>
    <s v="nSPC"/>
    <x v="2"/>
    <x v="4"/>
    <s v="Mariana Archipelago"/>
    <x v="25"/>
    <s v="TIN-00153"/>
    <d v="2011-05-03T00:00:00"/>
    <s v="Forereef"/>
    <s v="Shallow"/>
    <n v="15.035515999999999"/>
    <n v="145.65053836000001"/>
    <s v="Tinian"/>
    <s v="Tinian"/>
    <n v="2011"/>
    <x v="2"/>
    <x v="0"/>
    <n v="6"/>
    <n v="47.5"/>
    <n v="2"/>
    <n v="7.5"/>
    <n v="7.5"/>
    <s v="NA"/>
    <n v="2"/>
    <n v="1"/>
  </r>
  <r>
    <n v="3762"/>
    <s v="nSPC"/>
    <x v="2"/>
    <x v="4"/>
    <s v="Mariana Archipelago"/>
    <x v="25"/>
    <s v="TIN-00096"/>
    <d v="2011-05-03T00:00:00"/>
    <s v="Forereef"/>
    <s v="Deep"/>
    <n v="15.04022704"/>
    <n v="145.59372883"/>
    <s v="Tinian"/>
    <s v="Tinian"/>
    <n v="2011"/>
    <x v="1"/>
    <x v="0"/>
    <n v="25"/>
    <n v="20"/>
    <n v="11"/>
    <n v="12.5"/>
    <n v="7.5"/>
    <s v="NA"/>
    <n v="2"/>
    <n v="1"/>
  </r>
  <r>
    <n v="3763"/>
    <s v="nSPC"/>
    <x v="2"/>
    <x v="4"/>
    <s v="Mariana Archipelago"/>
    <x v="25"/>
    <s v="TIN-00061"/>
    <d v="2011-05-03T00:00:00"/>
    <s v="Forereef"/>
    <s v="Deep"/>
    <n v="15.069100519999999"/>
    <n v="145.60867870999999"/>
    <s v="Tinian"/>
    <s v="Tinian"/>
    <n v="2011"/>
    <x v="1"/>
    <x v="0"/>
    <n v="24.5"/>
    <n v="22.5"/>
    <n v="5"/>
    <n v="12.5"/>
    <n v="10"/>
    <s v="NA"/>
    <n v="2"/>
    <n v="1"/>
  </r>
  <r>
    <n v="3764"/>
    <s v="nSPC"/>
    <x v="2"/>
    <x v="4"/>
    <s v="Mariana Archipelago"/>
    <x v="25"/>
    <s v="TIN-00092"/>
    <d v="2011-05-03T00:00:00"/>
    <s v="Forereef"/>
    <s v="Deep"/>
    <n v="15.09075584"/>
    <n v="145.63184042"/>
    <s v="Tinian"/>
    <s v="Tinian"/>
    <n v="2011"/>
    <x v="1"/>
    <x v="0"/>
    <n v="22"/>
    <n v="30"/>
    <n v="8"/>
    <n v="7.5"/>
    <n v="5"/>
    <s v="NA"/>
    <n v="2"/>
    <n v="1"/>
  </r>
  <r>
    <n v="3765"/>
    <s v="nSPC"/>
    <x v="2"/>
    <x v="4"/>
    <s v="Mariana Archipelago"/>
    <x v="25"/>
    <s v="TIN-00119"/>
    <d v="2011-05-03T00:00:00"/>
    <s v="Forereef"/>
    <s v="Mid"/>
    <n v="15.077732620000001"/>
    <n v="145.65842194999999"/>
    <s v="Tinian"/>
    <s v="Tinian"/>
    <n v="2011"/>
    <x v="0"/>
    <x v="0"/>
    <n v="13"/>
    <n v="2"/>
    <n v="30"/>
    <n v="36.5"/>
    <n v="2.5"/>
    <s v="NA"/>
    <n v="2"/>
    <n v="1"/>
  </r>
  <r>
    <n v="3766"/>
    <s v="nSPC"/>
    <x v="2"/>
    <x v="4"/>
    <s v="Mariana Archipelago"/>
    <x v="25"/>
    <s v="TIN-00126"/>
    <d v="2011-05-03T00:00:00"/>
    <s v="Forereef"/>
    <s v="Mid"/>
    <n v="15.041100269999999"/>
    <n v="145.64946866"/>
    <s v="Tinian"/>
    <s v="Tinian"/>
    <n v="2011"/>
    <x v="0"/>
    <x v="0"/>
    <n v="12"/>
    <n v="20"/>
    <n v="0.5"/>
    <n v="30"/>
    <n v="3.5"/>
    <s v="NA"/>
    <n v="2"/>
    <n v="1"/>
  </r>
  <r>
    <n v="3767"/>
    <s v="nSPC"/>
    <x v="2"/>
    <x v="4"/>
    <s v="Mariana Archipelago"/>
    <x v="25"/>
    <s v="TIN-00116"/>
    <d v="2011-05-03T00:00:00"/>
    <s v="Forereef"/>
    <s v="Mid"/>
    <n v="15.019245720000001"/>
    <n v="145.66260645"/>
    <s v="Tinian"/>
    <s v="Tinian"/>
    <n v="2011"/>
    <x v="0"/>
    <x v="0"/>
    <n v="15"/>
    <n v="10"/>
    <n v="2.5"/>
    <n v="37.5"/>
    <n v="5"/>
    <s v="NA"/>
    <n v="2"/>
    <n v="1"/>
  </r>
  <r>
    <n v="3773"/>
    <s v="nSPC"/>
    <x v="2"/>
    <x v="4"/>
    <s v="Mariana Archipelago"/>
    <x v="35"/>
    <s v="AGU-00100"/>
    <d v="2011-05-04T00:00:00"/>
    <s v="Forereef"/>
    <s v="Deep"/>
    <n v="14.83986234"/>
    <n v="145.54860528"/>
    <s v="Aguijan"/>
    <s v="Aguijan"/>
    <n v="2011"/>
    <x v="1"/>
    <x v="0"/>
    <n v="20"/>
    <n v="6.5"/>
    <n v="32.5"/>
    <n v="35"/>
    <n v="2.5"/>
    <s v="NA"/>
    <n v="2"/>
    <n v="1"/>
  </r>
  <r>
    <n v="3774"/>
    <s v="nSPC"/>
    <x v="2"/>
    <x v="4"/>
    <s v="Mariana Archipelago"/>
    <x v="35"/>
    <s v="AGU-00079"/>
    <d v="2011-05-04T00:00:00"/>
    <s v="Forereef"/>
    <s v="Mid"/>
    <n v="14.84715686"/>
    <n v="145.56904949"/>
    <s v="Aguijan"/>
    <s v="Aguijan"/>
    <n v="2011"/>
    <x v="0"/>
    <x v="0"/>
    <n v="13"/>
    <n v="6.5"/>
    <n v="2.5"/>
    <n v="45"/>
    <n v="0"/>
    <s v="NA"/>
    <n v="2"/>
    <n v="1"/>
  </r>
  <r>
    <n v="3775"/>
    <s v="nSPC"/>
    <x v="2"/>
    <x v="4"/>
    <s v="Mariana Archipelago"/>
    <x v="35"/>
    <s v="AGU-00078"/>
    <d v="2011-05-04T00:00:00"/>
    <s v="Forereef"/>
    <s v="Deep"/>
    <n v="14.86491719"/>
    <n v="145.58004915000001"/>
    <s v="Aguijan"/>
    <s v="Aguijan"/>
    <n v="2011"/>
    <x v="1"/>
    <x v="0"/>
    <n v="20"/>
    <n v="15"/>
    <n v="0"/>
    <n v="37.5"/>
    <n v="3.5"/>
    <s v="NA"/>
    <n v="2"/>
    <n v="1"/>
  </r>
  <r>
    <n v="3776"/>
    <s v="nSPC"/>
    <x v="2"/>
    <x v="4"/>
    <s v="Mariana Archipelago"/>
    <x v="35"/>
    <s v="AGU-00118"/>
    <d v="2011-05-04T00:00:00"/>
    <s v="Forereef"/>
    <s v="Shallow"/>
    <n v="14.860781980000001"/>
    <n v="145.55866682999999"/>
    <s v="Aguijan"/>
    <s v="Aguijan"/>
    <n v="2011"/>
    <x v="2"/>
    <x v="0"/>
    <n v="4"/>
    <n v="35"/>
    <n v="0"/>
    <n v="1"/>
    <n v="15"/>
    <s v="NA"/>
    <n v="2"/>
    <n v="1"/>
  </r>
  <r>
    <n v="3777"/>
    <s v="nSPC"/>
    <x v="2"/>
    <x v="4"/>
    <s v="Mariana Archipelago"/>
    <x v="35"/>
    <s v="AGU-00086"/>
    <d v="2011-05-04T00:00:00"/>
    <s v="Forereef"/>
    <s v="Mid"/>
    <n v="14.849432630000001"/>
    <n v="145.53613401000001"/>
    <s v="Aguijan"/>
    <s v="Aguijan"/>
    <n v="2011"/>
    <x v="0"/>
    <x v="0"/>
    <n v="11"/>
    <n v="27.5"/>
    <n v="0.5"/>
    <n v="1"/>
    <n v="7.5"/>
    <s v="NA"/>
    <n v="2"/>
    <n v="1"/>
  </r>
  <r>
    <n v="3778"/>
    <s v="nSPC"/>
    <x v="2"/>
    <x v="4"/>
    <s v="Mariana Archipelago"/>
    <x v="35"/>
    <s v="AGU-00103"/>
    <d v="2011-05-04T00:00:00"/>
    <s v="Forereef"/>
    <s v="Shallow"/>
    <n v="14.84304294"/>
    <n v="145.53817509000001"/>
    <s v="Aguijan"/>
    <s v="Aguijan"/>
    <n v="2011"/>
    <x v="2"/>
    <x v="0"/>
    <n v="4"/>
    <n v="25"/>
    <n v="0"/>
    <n v="0.5"/>
    <n v="10"/>
    <s v="NA"/>
    <n v="2"/>
    <n v="1"/>
  </r>
  <r>
    <n v="3779"/>
    <s v="nSPC"/>
    <x v="2"/>
    <x v="4"/>
    <s v="Mariana Archipelago"/>
    <x v="35"/>
    <s v="AGU-00095"/>
    <d v="2011-05-04T00:00:00"/>
    <s v="Forereef"/>
    <s v="Deep"/>
    <n v="14.836728600000001"/>
    <n v="145.54280659"/>
    <s v="Aguijan"/>
    <s v="Aguijan"/>
    <n v="2011"/>
    <x v="1"/>
    <x v="0"/>
    <n v="24"/>
    <n v="12.5"/>
    <n v="11.5"/>
    <n v="45"/>
    <n v="0"/>
    <s v="NA"/>
    <n v="2"/>
    <n v="1"/>
  </r>
  <r>
    <n v="3780"/>
    <s v="nSPC"/>
    <x v="2"/>
    <x v="4"/>
    <s v="Mariana Archipelago"/>
    <x v="35"/>
    <s v="AGU-00075"/>
    <d v="2011-05-04T00:00:00"/>
    <s v="Forereef"/>
    <s v="Deep"/>
    <n v="14.8422299"/>
    <n v="145.55890504000001"/>
    <s v="Aguijan"/>
    <s v="Aguijan"/>
    <n v="2011"/>
    <x v="1"/>
    <x v="0"/>
    <n v="22.7"/>
    <n v="22.5"/>
    <n v="10"/>
    <n v="30"/>
    <n v="5"/>
    <s v="NA"/>
    <n v="2"/>
    <n v="1"/>
  </r>
  <r>
    <n v="3781"/>
    <s v="nSPC"/>
    <x v="2"/>
    <x v="4"/>
    <s v="Mariana Archipelago"/>
    <x v="35"/>
    <s v="AGU-00096"/>
    <d v="2011-05-04T00:00:00"/>
    <s v="Forereef"/>
    <s v="Deep"/>
    <n v="14.852102179999999"/>
    <n v="145.57543423999999"/>
    <s v="Aguijan"/>
    <s v="Aguijan"/>
    <n v="2011"/>
    <x v="1"/>
    <x v="0"/>
    <n v="22"/>
    <n v="1.5"/>
    <n v="16.5"/>
    <n v="35"/>
    <n v="2"/>
    <s v="NA"/>
    <n v="2"/>
    <n v="1"/>
  </r>
  <r>
    <n v="3782"/>
    <s v="nSPC"/>
    <x v="2"/>
    <x v="4"/>
    <s v="Mariana Archipelago"/>
    <x v="35"/>
    <s v="AGU-00066"/>
    <d v="2011-05-04T00:00:00"/>
    <s v="Forereef"/>
    <s v="Mid"/>
    <n v="14.86709422"/>
    <n v="145.57624100000001"/>
    <s v="Aguijan"/>
    <s v="Aguijan"/>
    <n v="2011"/>
    <x v="0"/>
    <x v="0"/>
    <n v="13"/>
    <n v="32.5"/>
    <n v="0"/>
    <n v="12.5"/>
    <n v="10"/>
    <s v="NA"/>
    <n v="2"/>
    <n v="1"/>
  </r>
  <r>
    <n v="3783"/>
    <s v="nSPC"/>
    <x v="2"/>
    <x v="4"/>
    <s v="Mariana Archipelago"/>
    <x v="35"/>
    <s v="AGU-00114"/>
    <d v="2011-05-04T00:00:00"/>
    <s v="Forereef"/>
    <s v="Shallow"/>
    <n v="14.8569564"/>
    <n v="145.55028174"/>
    <s v="Aguijan"/>
    <s v="Aguijan"/>
    <n v="2011"/>
    <x v="2"/>
    <x v="0"/>
    <n v="5"/>
    <n v="35"/>
    <n v="0"/>
    <n v="5"/>
    <n v="10"/>
    <s v="NA"/>
    <n v="2"/>
    <n v="1"/>
  </r>
  <r>
    <n v="3784"/>
    <s v="nSPC"/>
    <x v="2"/>
    <x v="4"/>
    <s v="Mariana Archipelago"/>
    <x v="35"/>
    <s v="AGU-00105"/>
    <d v="2011-05-04T00:00:00"/>
    <s v="Forereef"/>
    <s v="Shallow"/>
    <n v="14.845850540000001"/>
    <n v="145.53712643"/>
    <s v="Aguijan"/>
    <s v="Aguijan"/>
    <n v="2011"/>
    <x v="2"/>
    <x v="0"/>
    <n v="5"/>
    <n v="40"/>
    <n v="5"/>
    <n v="10"/>
    <n v="5"/>
    <s v="NA"/>
    <n v="2"/>
    <n v="1"/>
  </r>
  <r>
    <n v="3785"/>
    <s v="nSPC"/>
    <x v="2"/>
    <x v="4"/>
    <s v="Mariana Archipelago"/>
    <x v="35"/>
    <s v="AGU-00064"/>
    <d v="2011-05-04T00:00:00"/>
    <s v="Forereef"/>
    <s v="Mid"/>
    <n v="14.834082349999999"/>
    <n v="145.53060253999999"/>
    <s v="Aguijan"/>
    <s v="Aguijan"/>
    <n v="2011"/>
    <x v="0"/>
    <x v="0"/>
    <n v="13.35"/>
    <n v="12.5"/>
    <n v="8.75"/>
    <n v="33.75"/>
    <n v="4"/>
    <s v="NA"/>
    <n v="4"/>
    <n v="2"/>
  </r>
  <r>
    <n v="3786"/>
    <s v="nSPC"/>
    <x v="2"/>
    <x v="4"/>
    <s v="Mariana Archipelago"/>
    <x v="36"/>
    <s v="GUA-00140"/>
    <d v="2011-05-05T00:00:00"/>
    <s v="Forereef"/>
    <s v="Deep"/>
    <n v="13.530790619999999"/>
    <n v="144.93318432000001"/>
    <s v="GUAM_EAST_OPEN"/>
    <s v="GUAM_EAST_OPEN"/>
    <n v="2011"/>
    <x v="1"/>
    <x v="0"/>
    <n v="27.15"/>
    <n v="16.25"/>
    <n v="7.5"/>
    <n v="32.5"/>
    <n v="13.75"/>
    <s v="NA"/>
    <n v="4"/>
    <n v="2"/>
  </r>
  <r>
    <n v="3787"/>
    <s v="nSPC"/>
    <x v="2"/>
    <x v="4"/>
    <s v="Mariana Archipelago"/>
    <x v="36"/>
    <s v="GUA-00361"/>
    <d v="2011-05-05T00:00:00"/>
    <s v="Forereef"/>
    <s v="Mid"/>
    <n v="13.50471142"/>
    <n v="144.89280299000001"/>
    <s v="GUAM_EAST_OPEN"/>
    <s v="GUAM_EAST_OPEN"/>
    <n v="2011"/>
    <x v="0"/>
    <x v="0"/>
    <n v="9"/>
    <n v="10"/>
    <n v="0"/>
    <n v="22.5"/>
    <n v="5"/>
    <s v="NA"/>
    <n v="2"/>
    <n v="1"/>
  </r>
  <r>
    <n v="3788"/>
    <s v="nSPC"/>
    <x v="2"/>
    <x v="4"/>
    <s v="Mariana Archipelago"/>
    <x v="36"/>
    <s v="GUA-00245"/>
    <d v="2011-05-05T00:00:00"/>
    <s v="Forereef"/>
    <s v="Mid"/>
    <n v="13.46950902"/>
    <n v="144.85932969000001"/>
    <s v="GUAM_EAST_OPEN"/>
    <s v="GUAM_EAST_OPEN"/>
    <n v="2011"/>
    <x v="0"/>
    <x v="0"/>
    <n v="15.8"/>
    <n v="12.5"/>
    <n v="2.5"/>
    <n v="20"/>
    <n v="12.5"/>
    <s v="NA"/>
    <n v="2"/>
    <n v="1"/>
  </r>
  <r>
    <n v="3789"/>
    <s v="nSPC"/>
    <x v="2"/>
    <x v="4"/>
    <s v="Mariana Archipelago"/>
    <x v="36"/>
    <s v="GUA-00468"/>
    <d v="2011-05-05T00:00:00"/>
    <s v="Forereef"/>
    <s v="Shallow"/>
    <n v="13.44205476"/>
    <n v="144.82195630000001"/>
    <s v="GUAM_EAST_OPEN"/>
    <s v="GUAM_EAST_OPEN"/>
    <n v="2011"/>
    <x v="2"/>
    <x v="0"/>
    <n v="6"/>
    <n v="15"/>
    <n v="0"/>
    <n v="7.5"/>
    <n v="12.5"/>
    <s v="NA"/>
    <n v="2"/>
    <n v="1"/>
  </r>
  <r>
    <n v="3790"/>
    <s v="nSPC"/>
    <x v="2"/>
    <x v="4"/>
    <s v="Mariana Archipelago"/>
    <x v="36"/>
    <s v="GUA-00617"/>
    <d v="2011-05-05T00:00:00"/>
    <s v="Forereef"/>
    <s v="Shallow"/>
    <n v="13.37275445"/>
    <n v="144.77677055000001"/>
    <s v="GUAM_EAST_OPEN"/>
    <s v="GUAM_EAST_OPEN"/>
    <n v="2011"/>
    <x v="2"/>
    <x v="0"/>
    <n v="5"/>
    <n v="47.5"/>
    <n v="0"/>
    <n v="7.5"/>
    <n v="7.5"/>
    <s v="NA"/>
    <n v="2"/>
    <n v="1"/>
  </r>
  <r>
    <n v="3791"/>
    <s v="nSPC"/>
    <x v="2"/>
    <x v="4"/>
    <s v="Mariana Archipelago"/>
    <x v="36"/>
    <s v="GUA-00189"/>
    <d v="2011-05-05T00:00:00"/>
    <s v="Forereef"/>
    <s v="Mid"/>
    <n v="13.343264059999999"/>
    <n v="144.77570746999999"/>
    <s v="GUAM_EAST_OPEN"/>
    <s v="GUAM_EAST_OPEN"/>
    <n v="2011"/>
    <x v="0"/>
    <x v="0"/>
    <n v="16.5"/>
    <n v="10"/>
    <n v="12"/>
    <n v="20"/>
    <n v="7.5"/>
    <s v="NA"/>
    <n v="4"/>
    <n v="2"/>
  </r>
  <r>
    <n v="3792"/>
    <s v="nSPC"/>
    <x v="2"/>
    <x v="4"/>
    <s v="Mariana Archipelago"/>
    <x v="36"/>
    <s v="GUA-00510"/>
    <d v="2011-05-05T00:00:00"/>
    <s v="Forereef"/>
    <s v="Shallow"/>
    <n v="13.418808390000001"/>
    <n v="144.79167659000001"/>
    <s v="GUAM_EAST_OPEN"/>
    <s v="GUAM_EAST_OPEN"/>
    <n v="2011"/>
    <x v="2"/>
    <x v="0"/>
    <n v="3.3"/>
    <n v="57.5"/>
    <n v="6"/>
    <n v="7.5"/>
    <n v="5"/>
    <s v="NA"/>
    <n v="2"/>
    <n v="1"/>
  </r>
  <r>
    <n v="3796"/>
    <s v="nSPC"/>
    <x v="2"/>
    <x v="4"/>
    <s v="Mariana Archipelago"/>
    <x v="36"/>
    <s v="GUA-00083"/>
    <d v="2011-05-05T00:00:00"/>
    <s v="Forereef"/>
    <s v="Deep"/>
    <n v="13.506422499999999"/>
    <n v="144.89906594999999"/>
    <s v="GUAM_EAST_OPEN"/>
    <s v="GUAM_EAST_OPEN"/>
    <n v="2011"/>
    <x v="1"/>
    <x v="0"/>
    <n v="20"/>
    <n v="10"/>
    <n v="4"/>
    <n v="45"/>
    <n v="12.5"/>
    <s v="NA"/>
    <n v="2"/>
    <n v="1"/>
  </r>
  <r>
    <n v="3797"/>
    <s v="nSPC"/>
    <x v="2"/>
    <x v="4"/>
    <s v="Mariana Archipelago"/>
    <x v="36"/>
    <s v="GUA-00348"/>
    <d v="2011-05-05T00:00:00"/>
    <s v="Forereef"/>
    <s v="Mid"/>
    <n v="13.4890816"/>
    <n v="144.87947098999999"/>
    <s v="GUAM_EAST_OPEN"/>
    <s v="GUAM_EAST_OPEN"/>
    <n v="2011"/>
    <x v="0"/>
    <x v="0"/>
    <n v="15"/>
    <n v="6"/>
    <n v="4.5"/>
    <n v="35"/>
    <n v="11.5"/>
    <s v="NA"/>
    <n v="2"/>
    <n v="1"/>
  </r>
  <r>
    <n v="3798"/>
    <s v="nSPC"/>
    <x v="2"/>
    <x v="4"/>
    <s v="Mariana Archipelago"/>
    <x v="36"/>
    <s v="GUA-00214"/>
    <d v="2011-05-05T00:00:00"/>
    <s v="Forereef"/>
    <s v="Mid"/>
    <n v="13.45801659"/>
    <n v="144.84157246999999"/>
    <s v="GUAM_EAST_OPEN"/>
    <s v="GUAM_EAST_OPEN"/>
    <n v="2011"/>
    <x v="0"/>
    <x v="0"/>
    <n v="7"/>
    <n v="12.5"/>
    <n v="0"/>
    <n v="10"/>
    <n v="30"/>
    <s v="NA"/>
    <n v="2"/>
    <n v="1"/>
  </r>
  <r>
    <n v="3799"/>
    <s v="nSPC"/>
    <x v="2"/>
    <x v="4"/>
    <s v="Mariana Archipelago"/>
    <x v="36"/>
    <s v="GUA-00488"/>
    <d v="2011-05-05T00:00:00"/>
    <s v="Forereef"/>
    <s v="Shallow"/>
    <n v="13.426132669999999"/>
    <n v="144.80616352999999"/>
    <s v="GUAM_EAST_OPEN"/>
    <s v="GUAM_EAST_OPEN"/>
    <n v="2011"/>
    <x v="2"/>
    <x v="0"/>
    <n v="5"/>
    <n v="6.5"/>
    <n v="0.5"/>
    <n v="65"/>
    <n v="0"/>
    <s v="NA"/>
    <n v="2"/>
    <n v="1"/>
  </r>
  <r>
    <n v="3800"/>
    <s v="nSPC"/>
    <x v="2"/>
    <x v="4"/>
    <s v="Mariana Archipelago"/>
    <x v="36"/>
    <s v="GUA-00436"/>
    <d v="2011-05-05T00:00:00"/>
    <s v="Forereef"/>
    <s v="Mid"/>
    <n v="13.39291871"/>
    <n v="144.78070652"/>
    <s v="GUAM_EAST_OPEN"/>
    <s v="GUAM_EAST_OPEN"/>
    <n v="2011"/>
    <x v="0"/>
    <x v="0"/>
    <n v="16"/>
    <n v="15"/>
    <n v="3.5"/>
    <n v="67.5"/>
    <n v="0"/>
    <s v="NA"/>
    <n v="2"/>
    <n v="1"/>
  </r>
  <r>
    <n v="3801"/>
    <s v="nSPC"/>
    <x v="2"/>
    <x v="4"/>
    <s v="Mariana Archipelago"/>
    <x v="36"/>
    <s v="GUA-00595"/>
    <d v="2011-05-05T00:00:00"/>
    <s v="Forereef"/>
    <s v="Shallow"/>
    <n v="13.35060921"/>
    <n v="144.77563773"/>
    <s v="GUAM_EAST_OPEN"/>
    <s v="GUAM_EAST_OPEN"/>
    <n v="2011"/>
    <x v="2"/>
    <x v="0"/>
    <n v="6"/>
    <n v="55"/>
    <n v="0.5"/>
    <n v="5"/>
    <n v="11"/>
    <s v="NA"/>
    <n v="2"/>
    <n v="1"/>
  </r>
  <r>
    <n v="3803"/>
    <s v="nSPC"/>
    <x v="2"/>
    <x v="4"/>
    <s v="Mariana Archipelago"/>
    <x v="36"/>
    <s v="GUA-00129"/>
    <d v="2011-05-06T00:00:00"/>
    <s v="Forereef"/>
    <s v="Deep"/>
    <n v="13.599983399999999"/>
    <n v="144.96242634999999"/>
    <s v="PATI_PT_MPA"/>
    <s v="PATI_PT_MPA"/>
    <n v="2011"/>
    <x v="1"/>
    <x v="0"/>
    <n v="28"/>
    <n v="5"/>
    <n v="5"/>
    <n v="15"/>
    <n v="0"/>
    <s v="NA"/>
    <n v="2"/>
    <n v="1"/>
  </r>
  <r>
    <n v="3804"/>
    <s v="nSPC"/>
    <x v="2"/>
    <x v="4"/>
    <s v="Mariana Archipelago"/>
    <x v="36"/>
    <s v="GUA-00269"/>
    <d v="2011-05-06T00:00:00"/>
    <s v="Forereef"/>
    <s v="Mid"/>
    <n v="13.541950030000001"/>
    <n v="144.93572345000001"/>
    <s v="GUAM_EAST_OPEN"/>
    <s v="GUAM_EAST_OPEN"/>
    <n v="2011"/>
    <x v="0"/>
    <x v="0"/>
    <n v="10"/>
    <n v="17.5"/>
    <n v="2.5"/>
    <n v="5"/>
    <n v="20"/>
    <s v="NA"/>
    <n v="2"/>
    <n v="1"/>
  </r>
  <r>
    <n v="3805"/>
    <s v="nSPC"/>
    <x v="2"/>
    <x v="4"/>
    <s v="Mariana Archipelago"/>
    <x v="36"/>
    <s v="GUA-00368"/>
    <d v="2011-05-06T00:00:00"/>
    <s v="Forereef"/>
    <s v="Mid"/>
    <n v="13.56236575"/>
    <n v="144.94049611"/>
    <s v="PATI_PT_MPA"/>
    <s v="PATI_PT_MPA"/>
    <n v="2011"/>
    <x v="0"/>
    <x v="0"/>
    <n v="13.6"/>
    <n v="27.5"/>
    <n v="0"/>
    <n v="27.5"/>
    <n v="15"/>
    <s v="NA"/>
    <n v="2"/>
    <n v="1"/>
  </r>
  <r>
    <n v="3806"/>
    <s v="nSPC"/>
    <x v="2"/>
    <x v="4"/>
    <s v="Mariana Archipelago"/>
    <x v="36"/>
    <s v="GUA-00107"/>
    <d v="2011-05-06T00:00:00"/>
    <s v="Forereef"/>
    <s v="Deep"/>
    <n v="13.594660129999999"/>
    <n v="144.95821050000001"/>
    <s v="PATI_PT_MPA"/>
    <s v="PATI_PT_MPA"/>
    <n v="2011"/>
    <x v="1"/>
    <x v="0"/>
    <n v="21"/>
    <n v="7.5"/>
    <n v="2.5"/>
    <n v="7.5"/>
    <n v="12.5"/>
    <s v="NA"/>
    <n v="2"/>
    <n v="1"/>
  </r>
  <r>
    <n v="3807"/>
    <s v="nSPC"/>
    <x v="2"/>
    <x v="4"/>
    <s v="Mariana Archipelago"/>
    <x v="36"/>
    <s v="GUA-00241"/>
    <d v="2011-05-06T00:00:00"/>
    <s v="Forereef"/>
    <s v="Mid"/>
    <n v="13.60211818"/>
    <n v="144.95166558"/>
    <s v="PATI_PT_MPA"/>
    <s v="PATI_PT_MPA"/>
    <n v="2011"/>
    <x v="0"/>
    <x v="0"/>
    <n v="12"/>
    <n v="30"/>
    <n v="0"/>
    <n v="5.5"/>
    <n v="15"/>
    <s v="NA"/>
    <n v="2"/>
    <n v="1"/>
  </r>
  <r>
    <n v="3808"/>
    <s v="nSPC"/>
    <x v="2"/>
    <x v="4"/>
    <s v="Mariana Archipelago"/>
    <x v="36"/>
    <s v="GUA-00153"/>
    <d v="2011-05-06T00:00:00"/>
    <s v="Forereef"/>
    <s v="Deep"/>
    <n v="13.60228272"/>
    <n v="144.93050822999999"/>
    <s v="PATI_PT_MPA"/>
    <s v="PATI_PT_MPA"/>
    <n v="2011"/>
    <x v="1"/>
    <x v="0"/>
    <n v="22"/>
    <n v="10"/>
    <n v="2"/>
    <n v="37.5"/>
    <n v="10"/>
    <s v="NA"/>
    <n v="2"/>
    <n v="1"/>
  </r>
  <r>
    <n v="3809"/>
    <s v="nSPC"/>
    <x v="2"/>
    <x v="4"/>
    <s v="Mariana Archipelago"/>
    <x v="36"/>
    <s v="GUA-00253"/>
    <d v="2011-05-06T00:00:00"/>
    <s v="Forereef"/>
    <s v="Shallow"/>
    <n v="13.623932419999999"/>
    <n v="144.90087309"/>
    <s v="GUAM_WEST_OPEN"/>
    <s v="GUAM_WEST_OPEN"/>
    <n v="2011"/>
    <x v="2"/>
    <x v="0"/>
    <n v="5"/>
    <n v="45"/>
    <n v="0.5"/>
    <n v="25"/>
    <n v="17.5"/>
    <s v="NA"/>
    <n v="2"/>
    <n v="1"/>
  </r>
  <r>
    <n v="3810"/>
    <s v="nSPC"/>
    <x v="2"/>
    <x v="4"/>
    <s v="Mariana Archipelago"/>
    <x v="36"/>
    <s v="GUA-00199"/>
    <d v="2011-05-06T00:00:00"/>
    <s v="Forereef"/>
    <s v="Mid"/>
    <n v="13.639370209999999"/>
    <n v="144.88805062"/>
    <s v="GUAM_WEST_OPEN"/>
    <s v="GUAM_WEST_OPEN"/>
    <n v="2011"/>
    <x v="0"/>
    <x v="0"/>
    <n v="13"/>
    <n v="15"/>
    <n v="2.5"/>
    <n v="52.5"/>
    <n v="3.5"/>
    <s v="NA"/>
    <n v="2"/>
    <n v="1"/>
  </r>
  <r>
    <n v="3811"/>
    <s v="nSPC"/>
    <x v="2"/>
    <x v="4"/>
    <s v="Mariana Archipelago"/>
    <x v="36"/>
    <s v="GUA-00607"/>
    <d v="2011-05-06T00:00:00"/>
    <s v="Forereef"/>
    <s v="Shallow"/>
    <n v="13.646380840000001"/>
    <n v="144.84898097999999"/>
    <s v="GUAM_WEST_OPEN"/>
    <s v="GUAM_WEST_OPEN"/>
    <n v="2011"/>
    <x v="2"/>
    <x v="0"/>
    <n v="6"/>
    <n v="22.5"/>
    <n v="1"/>
    <n v="11"/>
    <n v="6"/>
    <s v="NA"/>
    <n v="2"/>
    <n v="1"/>
  </r>
  <r>
    <n v="3818"/>
    <s v="nSPC"/>
    <x v="2"/>
    <x v="4"/>
    <s v="Mariana Archipelago"/>
    <x v="36"/>
    <s v="GUA-00126"/>
    <d v="2011-05-07T00:00:00"/>
    <s v="Forereef"/>
    <s v="Deep"/>
    <n v="13.32785217"/>
    <n v="144.77784402"/>
    <s v="GUAM_EAST_OPEN"/>
    <s v="GUAM_EAST_OPEN"/>
    <n v="2011"/>
    <x v="1"/>
    <x v="0"/>
    <n v="22"/>
    <n v="7.5"/>
    <n v="3.5"/>
    <n v="25"/>
    <n v="2.5"/>
    <s v="NA"/>
    <n v="2"/>
    <n v="1"/>
  </r>
  <r>
    <n v="3819"/>
    <s v="nSPC"/>
    <x v="2"/>
    <x v="4"/>
    <s v="Mariana Archipelago"/>
    <x v="36"/>
    <s v="GUA-00136"/>
    <d v="2011-05-07T00:00:00"/>
    <s v="Forereef"/>
    <s v="Deep"/>
    <n v="13.31161181"/>
    <n v="144.77417969999999"/>
    <s v="GUAM_EAST_OPEN"/>
    <s v="GUAM_EAST_OPEN"/>
    <n v="2011"/>
    <x v="1"/>
    <x v="0"/>
    <n v="21"/>
    <n v="30"/>
    <n v="0.5"/>
    <n v="17.5"/>
    <n v="10"/>
    <s v="NA"/>
    <n v="2"/>
    <n v="1"/>
  </r>
  <r>
    <n v="3820"/>
    <s v="nSPC"/>
    <x v="2"/>
    <x v="4"/>
    <s v="Mariana Archipelago"/>
    <x v="36"/>
    <s v="GUA-00527"/>
    <d v="2011-05-07T00:00:00"/>
    <s v="Forereef"/>
    <s v="Shallow"/>
    <n v="13.29369172"/>
    <n v="144.76867731999999"/>
    <s v="GUAM_EAST_OPEN"/>
    <s v="GUAM_EAST_OPEN"/>
    <n v="2011"/>
    <x v="2"/>
    <x v="0"/>
    <n v="6"/>
    <n v="35"/>
    <n v="0"/>
    <n v="15"/>
    <n v="22.5"/>
    <s v="NA"/>
    <n v="2"/>
    <n v="1"/>
  </r>
  <r>
    <n v="3821"/>
    <s v="nSPC"/>
    <x v="2"/>
    <x v="4"/>
    <s v="Mariana Archipelago"/>
    <x v="36"/>
    <s v="GUA-00343"/>
    <d v="2011-05-07T00:00:00"/>
    <s v="Forereef"/>
    <s v="Mid"/>
    <n v="13.26884592"/>
    <n v="144.74791106999999"/>
    <s v="GUAM_EAST_OPEN"/>
    <s v="GUAM_EAST_OPEN"/>
    <n v="2011"/>
    <x v="0"/>
    <x v="0"/>
    <n v="12.5"/>
    <n v="10"/>
    <n v="3"/>
    <n v="37.5"/>
    <n v="5"/>
    <s v="NA"/>
    <n v="2"/>
    <n v="1"/>
  </r>
  <r>
    <n v="3822"/>
    <s v="nSPC"/>
    <x v="2"/>
    <x v="4"/>
    <s v="Mariana Archipelago"/>
    <x v="36"/>
    <s v="GUA-00470"/>
    <d v="2011-05-07T00:00:00"/>
    <s v="Forereef"/>
    <s v="Shallow"/>
    <n v="13.24405015"/>
    <n v="144.71400627"/>
    <s v="ACHANG_MPA"/>
    <s v="ACHANG_MPA"/>
    <n v="2011"/>
    <x v="2"/>
    <x v="0"/>
    <n v="4.5"/>
    <n v="35"/>
    <n v="0"/>
    <n v="10"/>
    <n v="12.5"/>
    <s v="NA"/>
    <n v="2"/>
    <n v="1"/>
  </r>
  <r>
    <n v="3823"/>
    <s v="nSPC"/>
    <x v="2"/>
    <x v="4"/>
    <s v="Mariana Archipelago"/>
    <x v="36"/>
    <s v="GUA-00579"/>
    <d v="2011-05-07T00:00:00"/>
    <s v="Forereef"/>
    <s v="Shallow"/>
    <n v="13.24169174"/>
    <n v="144.69352717999999"/>
    <s v="ACHANG_MPA"/>
    <s v="ACHANG_MPA"/>
    <n v="2011"/>
    <x v="2"/>
    <x v="0"/>
    <n v="4"/>
    <n v="25"/>
    <n v="10"/>
    <n v="17.5"/>
    <n v="12.5"/>
    <s v="NA"/>
    <n v="2"/>
    <n v="1"/>
  </r>
  <r>
    <n v="3824"/>
    <s v="nSPC"/>
    <x v="2"/>
    <x v="4"/>
    <s v="Mariana Archipelago"/>
    <x v="36"/>
    <s v="GUA-00228"/>
    <d v="2011-05-07T00:00:00"/>
    <s v="Forereef"/>
    <s v="Mid"/>
    <n v="13.241858369999999"/>
    <n v="144.71503036999999"/>
    <s v="ACHANG_MPA"/>
    <s v="ACHANG_MPA"/>
    <n v="2011"/>
    <x v="0"/>
    <x v="0"/>
    <n v="15.5"/>
    <n v="12.5"/>
    <n v="2.5"/>
    <n v="37.5"/>
    <n v="7.5"/>
    <s v="NA"/>
    <n v="2"/>
    <n v="1"/>
  </r>
  <r>
    <n v="3825"/>
    <s v="nSPC"/>
    <x v="2"/>
    <x v="4"/>
    <s v="Mariana Archipelago"/>
    <x v="36"/>
    <s v="GUA-00644"/>
    <d v="2011-05-07T00:00:00"/>
    <s v="Forereef"/>
    <s v="Shallow"/>
    <n v="13.241821740000001"/>
    <n v="144.70216565999999"/>
    <s v="ACHANG_MPA"/>
    <s v="ACHANG_MPA"/>
    <n v="2011"/>
    <x v="2"/>
    <x v="0"/>
    <n v="3.3"/>
    <n v="55"/>
    <n v="0"/>
    <n v="12.5"/>
    <n v="15"/>
    <s v="NA"/>
    <n v="2"/>
    <n v="1"/>
  </r>
  <r>
    <n v="3826"/>
    <s v="nSPC"/>
    <x v="2"/>
    <x v="4"/>
    <s v="Mariana Archipelago"/>
    <x v="36"/>
    <s v="GUA-00333"/>
    <d v="2011-05-07T00:00:00"/>
    <s v="Forereef"/>
    <s v="Mid"/>
    <n v="13.240421039999999"/>
    <n v="144.69730156"/>
    <s v="ACHANG_MPA"/>
    <s v="ACHANG_MPA"/>
    <n v="2011"/>
    <x v="0"/>
    <x v="0"/>
    <n v="9.6999999999999993"/>
    <n v="20"/>
    <n v="7.5"/>
    <n v="32.5"/>
    <n v="10"/>
    <s v="NA"/>
    <n v="2"/>
    <n v="1"/>
  </r>
  <r>
    <n v="3827"/>
    <s v="nSPC"/>
    <x v="2"/>
    <x v="4"/>
    <s v="Mariana Archipelago"/>
    <x v="36"/>
    <s v="GUA-00454"/>
    <d v="2011-05-07T00:00:00"/>
    <s v="Forereef"/>
    <s v="Shallow"/>
    <n v="13.24060628"/>
    <n v="144.68645470000001"/>
    <s v="GUAM_WEST_OPEN"/>
    <s v="GUAM_WEST_OPEN"/>
    <n v="2011"/>
    <x v="2"/>
    <x v="0"/>
    <n v="5"/>
    <n v="52.5"/>
    <n v="4"/>
    <n v="10"/>
    <n v="10"/>
    <s v="NA"/>
    <n v="2"/>
    <n v="1"/>
  </r>
  <r>
    <n v="3828"/>
    <s v="nSPC"/>
    <x v="2"/>
    <x v="4"/>
    <s v="Mariana Archipelago"/>
    <x v="36"/>
    <s v="GUA-00552"/>
    <d v="2011-05-07T00:00:00"/>
    <s v="Forereef"/>
    <s v="Shallow"/>
    <n v="13.2394277"/>
    <n v="144.66463141"/>
    <s v="GUAM_WEST_OPEN"/>
    <s v="GUAM_WEST_OPEN"/>
    <n v="2011"/>
    <x v="2"/>
    <x v="0"/>
    <n v="3"/>
    <n v="55"/>
    <n v="0"/>
    <n v="5"/>
    <n v="11.5"/>
    <s v="NA"/>
    <n v="2"/>
    <n v="1"/>
  </r>
  <r>
    <n v="3829"/>
    <s v="nSPC"/>
    <x v="2"/>
    <x v="4"/>
    <s v="Mariana Archipelago"/>
    <x v="36"/>
    <s v="GUA-00600"/>
    <d v="2011-05-07T00:00:00"/>
    <s v="Forereef"/>
    <s v="Shallow"/>
    <n v="13.232210459999999"/>
    <n v="144.64774607000001"/>
    <s v="GUAM_WEST_OPEN"/>
    <s v="GUAM_WEST_OPEN"/>
    <n v="2011"/>
    <x v="2"/>
    <x v="0"/>
    <n v="5.4"/>
    <n v="72.5"/>
    <n v="7.5"/>
    <n v="2.5"/>
    <n v="2.5"/>
    <s v="NA"/>
    <n v="2"/>
    <n v="1"/>
  </r>
  <r>
    <n v="3836"/>
    <s v="nSPC"/>
    <x v="2"/>
    <x v="4"/>
    <s v="Mariana Archipelago"/>
    <x v="36"/>
    <s v="GUA-00165"/>
    <d v="2011-05-08T00:00:00"/>
    <s v="Forereef"/>
    <s v="Deep"/>
    <n v="13.46503995"/>
    <n v="144.67025483"/>
    <s v="GUAM_WEST_OPEN"/>
    <s v="GUAM_WEST_OPEN"/>
    <n v="2011"/>
    <x v="1"/>
    <x v="0"/>
    <n v="22"/>
    <n v="45"/>
    <n v="7.5"/>
    <n v="15"/>
    <n v="2.5"/>
    <s v="NA"/>
    <n v="2"/>
    <n v="1"/>
  </r>
  <r>
    <n v="3837"/>
    <s v="nSPC"/>
    <x v="2"/>
    <x v="4"/>
    <s v="Mariana Archipelago"/>
    <x v="36"/>
    <s v="GUA-00117"/>
    <d v="2011-05-08T00:00:00"/>
    <s v="Forereef"/>
    <s v="Deep"/>
    <n v="13.48459192"/>
    <n v="144.73369267999999"/>
    <s v="GUAM_WEST_OPEN"/>
    <s v="GUAM_WEST_OPEN"/>
    <n v="2011"/>
    <x v="1"/>
    <x v="0"/>
    <n v="24"/>
    <n v="68"/>
    <n v="1"/>
    <n v="7.5"/>
    <n v="6"/>
    <s v="NA"/>
    <n v="2"/>
    <n v="1"/>
  </r>
  <r>
    <n v="3838"/>
    <s v="nSPC"/>
    <x v="2"/>
    <x v="4"/>
    <s v="Mariana Archipelago"/>
    <x v="36"/>
    <s v="GUA-00390"/>
    <d v="2011-05-08T00:00:00"/>
    <s v="Forereef"/>
    <s v="Shallow"/>
    <n v="13.48378072"/>
    <n v="144.75955353000001"/>
    <s v="GUAM_WEST_OPEN"/>
    <s v="GUAM_WEST_OPEN"/>
    <n v="2011"/>
    <x v="2"/>
    <x v="0"/>
    <n v="4"/>
    <n v="24.5"/>
    <n v="0"/>
    <n v="5"/>
    <n v="27.5"/>
    <s v="NA"/>
    <n v="2"/>
    <n v="1"/>
  </r>
  <r>
    <n v="3839"/>
    <s v="nSPC"/>
    <x v="2"/>
    <x v="4"/>
    <s v="Mariana Archipelago"/>
    <x v="36"/>
    <s v="GUA-00391"/>
    <d v="2011-05-08T00:00:00"/>
    <s v="Forereef"/>
    <s v="Shallow"/>
    <n v="13.512858039999999"/>
    <n v="144.79678652999999"/>
    <s v="TUMON_BAY_MPA"/>
    <s v="TUMON_BAY_MPA"/>
    <n v="2011"/>
    <x v="2"/>
    <x v="0"/>
    <n v="4"/>
    <n v="17.5"/>
    <n v="1"/>
    <n v="10"/>
    <n v="22.5"/>
    <s v="NA"/>
    <n v="2"/>
    <n v="1"/>
  </r>
  <r>
    <n v="3840"/>
    <s v="nSPC"/>
    <x v="2"/>
    <x v="4"/>
    <s v="Mariana Archipelago"/>
    <x v="36"/>
    <s v="GUA-00367"/>
    <d v="2011-05-08T00:00:00"/>
    <s v="Forereef"/>
    <s v="Mid"/>
    <n v="13.55924542"/>
    <n v="144.81173985000001"/>
    <s v="GUAM_WEST_OPEN"/>
    <s v="GUAM_WEST_OPEN"/>
    <n v="2011"/>
    <x v="0"/>
    <x v="0"/>
    <n v="10"/>
    <n v="32.5"/>
    <n v="10"/>
    <n v="12.5"/>
    <n v="10"/>
    <s v="NA"/>
    <n v="2"/>
    <n v="1"/>
  </r>
  <r>
    <n v="3841"/>
    <s v="nSPC"/>
    <x v="2"/>
    <x v="4"/>
    <s v="Mariana Archipelago"/>
    <x v="36"/>
    <s v="GUA-00467"/>
    <d v="2011-05-08T00:00:00"/>
    <s v="Forereef"/>
    <s v="Shallow"/>
    <n v="13.597038250000001"/>
    <n v="144.83441088000001"/>
    <s v="GUAM_WEST_OPEN"/>
    <s v="GUAM_WEST_OPEN"/>
    <n v="2011"/>
    <x v="2"/>
    <x v="0"/>
    <n v="2.4"/>
    <n v="35"/>
    <n v="0"/>
    <n v="6"/>
    <n v="2.5"/>
    <s v="NA"/>
    <n v="2"/>
    <n v="1"/>
  </r>
  <r>
    <n v="3845"/>
    <s v="nSPC"/>
    <x v="2"/>
    <x v="4"/>
    <s v="Mariana Archipelago"/>
    <x v="36"/>
    <s v="GUA-00160"/>
    <d v="2011-05-08T00:00:00"/>
    <s v="Forereef"/>
    <s v="Deep"/>
    <n v="13.478892220000001"/>
    <n v="144.69822121999999"/>
    <s v="PITI_BOMB_MPA"/>
    <s v="PITI_BOMB_MPA"/>
    <n v="2011"/>
    <x v="1"/>
    <x v="0"/>
    <n v="23.3"/>
    <n v="3.5"/>
    <n v="12.5"/>
    <n v="50"/>
    <n v="5"/>
    <s v="NA"/>
    <n v="2"/>
    <n v="1"/>
  </r>
  <r>
    <n v="3846"/>
    <s v="nSPC"/>
    <x v="2"/>
    <x v="4"/>
    <s v="Mariana Archipelago"/>
    <x v="36"/>
    <s v="GUA-00598"/>
    <d v="2011-05-08T00:00:00"/>
    <s v="Forereef"/>
    <s v="Shallow"/>
    <n v="13.47809058"/>
    <n v="144.71717688999999"/>
    <s v="GUAM_WEST_OPEN"/>
    <s v="GUAM_WEST_OPEN"/>
    <n v="2011"/>
    <x v="2"/>
    <x v="0"/>
    <n v="4.8"/>
    <n v="55"/>
    <n v="0"/>
    <n v="15"/>
    <n v="12.5"/>
    <s v="NA"/>
    <n v="2"/>
    <n v="1"/>
  </r>
  <r>
    <n v="3847"/>
    <s v="nSPC"/>
    <x v="2"/>
    <x v="4"/>
    <s v="Mariana Archipelago"/>
    <x v="36"/>
    <s v="GUA-00326"/>
    <d v="2011-05-08T00:00:00"/>
    <s v="Forereef"/>
    <s v="Mid"/>
    <n v="13.49680938"/>
    <n v="144.76743185000001"/>
    <s v="GUAM_WEST_OPEN"/>
    <s v="GUAM_WEST_OPEN"/>
    <n v="2011"/>
    <x v="0"/>
    <x v="0"/>
    <n v="10.6"/>
    <n v="5"/>
    <n v="2.5"/>
    <n v="10"/>
    <n v="10"/>
    <s v="NA"/>
    <n v="2"/>
    <n v="1"/>
  </r>
  <r>
    <n v="3848"/>
    <s v="nSPC"/>
    <x v="2"/>
    <x v="4"/>
    <s v="Mariana Archipelago"/>
    <x v="36"/>
    <s v="GUA-00634"/>
    <d v="2011-05-08T00:00:00"/>
    <s v="Forereef"/>
    <s v="Shallow"/>
    <n v="13.57186153"/>
    <n v="144.82348482"/>
    <s v="GUAM_WEST_OPEN"/>
    <s v="GUAM_WEST_OPEN"/>
    <n v="2011"/>
    <x v="2"/>
    <x v="0"/>
    <n v="4.2"/>
    <n v="22.5"/>
    <n v="0"/>
    <n v="6.5"/>
    <n v="13.5"/>
    <s v="NA"/>
    <n v="2"/>
    <n v="1"/>
  </r>
  <r>
    <n v="3849"/>
    <s v="nSPC"/>
    <x v="2"/>
    <x v="4"/>
    <s v="Mariana Archipelago"/>
    <x v="36"/>
    <s v="GUA-00497"/>
    <d v="2011-05-08T00:00:00"/>
    <s v="Forereef"/>
    <s v="Shallow"/>
    <n v="13.606157509999999"/>
    <n v="144.83509258000001"/>
    <s v="GUAM_WEST_OPEN"/>
    <s v="GUAM_WEST_OPEN"/>
    <n v="2011"/>
    <x v="2"/>
    <x v="0"/>
    <n v="3.6"/>
    <n v="30"/>
    <n v="22.5"/>
    <n v="10"/>
    <n v="15"/>
    <s v="NA"/>
    <n v="2"/>
    <n v="1"/>
  </r>
  <r>
    <n v="3851"/>
    <s v="nSPC"/>
    <x v="2"/>
    <x v="4"/>
    <s v="Mariana Archipelago"/>
    <x v="36"/>
    <s v="GUA-00150"/>
    <d v="2011-05-09T00:00:00"/>
    <s v="Forereef"/>
    <s v="Deep"/>
    <n v="13.29941958"/>
    <n v="144.65364047"/>
    <s v="GUAM_WEST_OPEN"/>
    <s v="GUAM_WEST_OPEN"/>
    <n v="2011"/>
    <x v="1"/>
    <x v="0"/>
    <n v="22"/>
    <n v="5.5"/>
    <n v="1.5"/>
    <n v="87.5"/>
    <n v="0"/>
    <s v="NA"/>
    <n v="2"/>
    <n v="1"/>
  </r>
  <r>
    <n v="3852"/>
    <s v="nSPC"/>
    <x v="2"/>
    <x v="4"/>
    <s v="Mariana Archipelago"/>
    <x v="36"/>
    <s v="GUA-00167"/>
    <d v="2011-05-09T00:00:00"/>
    <s v="Forereef"/>
    <s v="Deep"/>
    <n v="13.334834880000001"/>
    <n v="144.64085747999999"/>
    <s v="GUAM_WEST_OPEN"/>
    <s v="GUAM_WEST_OPEN"/>
    <n v="2011"/>
    <x v="1"/>
    <x v="0"/>
    <n v="24"/>
    <n v="2.5"/>
    <n v="50"/>
    <n v="11"/>
    <n v="1.5"/>
    <s v="NA"/>
    <n v="2"/>
    <n v="1"/>
  </r>
  <r>
    <n v="3853"/>
    <s v="nSPC"/>
    <x v="2"/>
    <x v="4"/>
    <s v="Mariana Archipelago"/>
    <x v="36"/>
    <s v="GUA-00601"/>
    <d v="2011-05-09T00:00:00"/>
    <s v="Forereef"/>
    <s v="Shallow"/>
    <n v="13.363521950000001"/>
    <n v="144.64663336999999"/>
    <s v="GUAM_WEST_OPEN"/>
    <s v="GUAM_WEST_OPEN"/>
    <n v="2011"/>
    <x v="2"/>
    <x v="0"/>
    <n v="2.1"/>
    <n v="30"/>
    <n v="10"/>
    <n v="20"/>
    <n v="5"/>
    <s v="NA"/>
    <n v="2"/>
    <n v="1"/>
  </r>
  <r>
    <n v="3854"/>
    <s v="nSPC"/>
    <x v="2"/>
    <x v="4"/>
    <s v="Mariana Archipelago"/>
    <x v="36"/>
    <s v="GUA-00577"/>
    <d v="2011-05-09T00:00:00"/>
    <s v="Forereef"/>
    <s v="Shallow"/>
    <n v="13.39470489"/>
    <n v="144.65818454999999"/>
    <s v="GUAM_WEST_OPEN"/>
    <s v="GUAM_WEST_OPEN"/>
    <n v="2011"/>
    <x v="2"/>
    <x v="0"/>
    <n v="3"/>
    <n v="55"/>
    <n v="10"/>
    <n v="7.5"/>
    <n v="5"/>
    <s v="NA"/>
    <n v="2"/>
    <n v="1"/>
  </r>
  <r>
    <n v="3855"/>
    <s v="nSPC"/>
    <x v="2"/>
    <x v="4"/>
    <s v="Mariana Archipelago"/>
    <x v="36"/>
    <s v="GUA-00170"/>
    <d v="2011-05-09T00:00:00"/>
    <s v="Forereef"/>
    <s v="Deep"/>
    <n v="13.320355149999999"/>
    <n v="144.64164152999999"/>
    <s v="GUAM_WEST_OPEN"/>
    <s v="GUAM_WEST_OPEN"/>
    <n v="2011"/>
    <x v="1"/>
    <x v="0"/>
    <n v="23.3"/>
    <n v="7.5"/>
    <n v="3.5"/>
    <n v="60"/>
    <n v="4"/>
    <s v="NA"/>
    <n v="2"/>
    <n v="1"/>
  </r>
  <r>
    <n v="3856"/>
    <s v="nSPC"/>
    <x v="2"/>
    <x v="4"/>
    <s v="Mariana Archipelago"/>
    <x v="36"/>
    <s v="GUA-00582"/>
    <d v="2011-05-09T00:00:00"/>
    <s v="Forereef"/>
    <s v="Shallow"/>
    <n v="13.35624645"/>
    <n v="144.6384238"/>
    <s v="GUAM_WEST_OPEN"/>
    <s v="GUAM_WEST_OPEN"/>
    <n v="2011"/>
    <x v="2"/>
    <x v="0"/>
    <n v="5.5"/>
    <n v="27.5"/>
    <n v="1.5"/>
    <n v="17.5"/>
    <n v="22.5"/>
    <s v="NA"/>
    <n v="2"/>
    <n v="1"/>
  </r>
  <r>
    <n v="3857"/>
    <s v="nSPC"/>
    <x v="2"/>
    <x v="4"/>
    <s v="Mariana Archipelago"/>
    <x v="36"/>
    <s v="GUA-00478"/>
    <d v="2011-05-09T00:00:00"/>
    <s v="Forereef"/>
    <s v="Shallow"/>
    <n v="13.41299529"/>
    <n v="144.65121961"/>
    <s v="GUAM_WEST_OPEN"/>
    <s v="GUAM_WEST_OPEN"/>
    <n v="2011"/>
    <x v="2"/>
    <x v="0"/>
    <n v="4"/>
    <n v="12.5"/>
    <n v="7.5"/>
    <n v="27.5"/>
    <n v="17.5"/>
    <s v="NA"/>
    <n v="2"/>
    <n v="1"/>
  </r>
  <r>
    <n v="3867"/>
    <s v="nSPC"/>
    <x v="2"/>
    <x v="4"/>
    <s v="Mariana Archipelago"/>
    <x v="36"/>
    <s v="GUA-00395"/>
    <d v="2011-06-06T00:00:00"/>
    <s v="Forereef"/>
    <s v="Shallow"/>
    <n v="13.47907"/>
    <n v="144.70806999999999"/>
    <s v="PITI_BOMB_MPA"/>
    <s v="PITI_BOMB_MPA"/>
    <n v="2011"/>
    <x v="2"/>
    <x v="0"/>
    <n v="5"/>
    <n v="12.5"/>
    <n v="0"/>
    <n v="7.5"/>
    <n v="9.5"/>
    <s v="NA"/>
    <n v="2"/>
    <n v="1"/>
  </r>
  <r>
    <n v="3868"/>
    <s v="nSPC"/>
    <x v="2"/>
    <x v="4"/>
    <s v="Mariana Archipelago"/>
    <x v="36"/>
    <s v="GUA-00410"/>
    <d v="2011-06-06T00:00:00"/>
    <s v="Forereef"/>
    <s v="Shallow"/>
    <n v="13.47"/>
    <n v="144.69709"/>
    <s v="PITI_BOMB_MPA"/>
    <s v="PITI_BOMB_MPA"/>
    <n v="2011"/>
    <x v="2"/>
    <x v="0"/>
    <n v="4"/>
    <n v="20"/>
    <n v="0"/>
    <n v="7"/>
    <n v="10"/>
    <s v="NA"/>
    <n v="2"/>
    <n v="1"/>
  </r>
  <r>
    <n v="3869"/>
    <s v="nSPC"/>
    <x v="2"/>
    <x v="4"/>
    <s v="Mariana Archipelago"/>
    <x v="36"/>
    <s v="GUA-00178"/>
    <d v="2011-06-06T00:00:00"/>
    <s v="Forereef"/>
    <s v="Mid"/>
    <n v="13.478120000000001"/>
    <n v="144.69896"/>
    <s v="PITI_BOMB_MPA"/>
    <s v="PITI_BOMB_MPA"/>
    <n v="2011"/>
    <x v="0"/>
    <x v="0"/>
    <n v="10"/>
    <n v="7.5"/>
    <n v="5.5"/>
    <n v="27.5"/>
    <n v="3.5"/>
    <s v="NA"/>
    <n v="2"/>
    <n v="1"/>
  </r>
  <r>
    <n v="3870"/>
    <s v="nSPC"/>
    <x v="2"/>
    <x v="4"/>
    <s v="Mariana Archipelago"/>
    <x v="36"/>
    <s v="GUA-00500"/>
    <d v="2011-06-06T00:00:00"/>
    <s v="Forereef"/>
    <s v="Deep"/>
    <n v="13.48076"/>
    <n v="144.70043999999999"/>
    <s v="PITI_BOMB_MPA"/>
    <s v="PITI_BOMB_MPA"/>
    <n v="2011"/>
    <x v="1"/>
    <x v="0"/>
    <n v="23"/>
    <n v="1.5"/>
    <n v="6.5"/>
    <n v="65"/>
    <n v="0"/>
    <s v="NA"/>
    <n v="2"/>
    <n v="1"/>
  </r>
  <r>
    <n v="3872"/>
    <s v="nSPC"/>
    <x v="2"/>
    <x v="4"/>
    <s v="Mariana Archipelago"/>
    <x v="36"/>
    <s v="GUA-00147"/>
    <d v="2011-06-06T00:00:00"/>
    <s v="Forereef"/>
    <s v="Deep"/>
    <n v="13.47369"/>
    <n v="144.69229999999999"/>
    <s v="PITI_BOMB_MPA"/>
    <s v="PITI_BOMB_MPA"/>
    <n v="2011"/>
    <x v="1"/>
    <x v="0"/>
    <n v="23"/>
    <n v="8.5"/>
    <n v="12.5"/>
    <n v="47.5"/>
    <n v="1.5"/>
    <s v="NA"/>
    <n v="2"/>
    <n v="1"/>
  </r>
  <r>
    <n v="3875"/>
    <s v="nSPC"/>
    <x v="2"/>
    <x v="4"/>
    <s v="Mariana Archipelago"/>
    <x v="36"/>
    <s v="GUA-00238"/>
    <d v="2011-06-06T00:00:00"/>
    <s v="Forereef"/>
    <s v="Mid"/>
    <n v="13.47475"/>
    <n v="144.69469000000001"/>
    <s v="PITI_BOMB_MPA"/>
    <s v="PITI_BOMB_MPA"/>
    <n v="2011"/>
    <x v="0"/>
    <x v="0"/>
    <n v="15"/>
    <n v="20"/>
    <n v="3"/>
    <n v="37.5"/>
    <n v="2.5"/>
    <s v="NA"/>
    <n v="2"/>
    <n v="1"/>
  </r>
  <r>
    <n v="3876"/>
    <s v="nSPC"/>
    <x v="2"/>
    <x v="4"/>
    <s v="Mariana Archipelago"/>
    <x v="36"/>
    <s v="GUA-00260"/>
    <d v="2011-06-06T00:00:00"/>
    <s v="Forereef"/>
    <s v="Mid"/>
    <n v="13.480700000000001"/>
    <n v="144.70654999999999"/>
    <s v="PITI_BOMB_MPA"/>
    <s v="PITI_BOMB_MPA"/>
    <n v="2011"/>
    <x v="0"/>
    <x v="0"/>
    <n v="13"/>
    <n v="10"/>
    <n v="5.5"/>
    <n v="55"/>
    <n v="0.5"/>
    <s v="NA"/>
    <n v="2"/>
    <n v="1"/>
  </r>
  <r>
    <n v="3877"/>
    <s v="nSPC"/>
    <x v="2"/>
    <x v="4"/>
    <s v="Mariana Archipelago"/>
    <x v="36"/>
    <s v="GUA-00610"/>
    <d v="2011-06-06T00:00:00"/>
    <s v="Forereef"/>
    <s v="Shallow"/>
    <n v="13.47967"/>
    <n v="144.70689999999999"/>
    <s v="PITI_BOMB_MPA"/>
    <s v="PITI_BOMB_MPA"/>
    <n v="2011"/>
    <x v="2"/>
    <x v="0"/>
    <n v="5"/>
    <n v="30"/>
    <n v="2.5"/>
    <n v="25"/>
    <n v="17.5"/>
    <s v="NA"/>
    <n v="2"/>
    <n v="1"/>
  </r>
  <r>
    <n v="3879"/>
    <s v="nSPC"/>
    <x v="2"/>
    <x v="4"/>
    <s v="Mariana Archipelago"/>
    <x v="36"/>
    <s v="GUA-00090"/>
    <d v="2011-06-07T00:00:00"/>
    <s v="Forereef"/>
    <s v="Deep"/>
    <n v="13.625220000000001"/>
    <n v="144.83409"/>
    <s v="GUAM_WEST_OPEN"/>
    <s v="GUAM_WEST_OPEN"/>
    <n v="2011"/>
    <x v="1"/>
    <x v="0"/>
    <n v="25"/>
    <n v="6"/>
    <n v="12.5"/>
    <n v="2.5"/>
    <n v="5"/>
    <s v="NA"/>
    <n v="2"/>
    <n v="1"/>
  </r>
  <r>
    <n v="3880"/>
    <s v="nSPC"/>
    <x v="2"/>
    <x v="4"/>
    <s v="Mariana Archipelago"/>
    <x v="36"/>
    <s v="GUA-00093"/>
    <d v="2011-06-07T00:00:00"/>
    <s v="Forereef"/>
    <s v="Deep"/>
    <n v="13.6373"/>
    <n v="144.8434"/>
    <s v="GUAM_WEST_OPEN"/>
    <s v="GUAM_WEST_OPEN"/>
    <n v="2011"/>
    <x v="1"/>
    <x v="0"/>
    <n v="22.5"/>
    <n v="20"/>
    <n v="10"/>
    <n v="10"/>
    <n v="15"/>
    <s v="NA"/>
    <n v="2"/>
    <n v="1"/>
  </r>
  <r>
    <n v="3881"/>
    <s v="nSPC"/>
    <x v="2"/>
    <x v="4"/>
    <s v="Mariana Archipelago"/>
    <x v="36"/>
    <s v="GUA-00157"/>
    <d v="2011-06-07T00:00:00"/>
    <s v="Forereef"/>
    <s v="Deep"/>
    <n v="13.65597"/>
    <n v="144.85517999999999"/>
    <s v="GUAM_WEST_OPEN"/>
    <s v="GUAM_WEST_OPEN"/>
    <n v="2011"/>
    <x v="1"/>
    <x v="0"/>
    <n v="26"/>
    <n v="7.5"/>
    <n v="7.5"/>
    <n v="30"/>
    <n v="5"/>
    <s v="NA"/>
    <n v="2"/>
    <n v="1"/>
  </r>
  <r>
    <n v="3883"/>
    <s v="nSPC"/>
    <x v="2"/>
    <x v="4"/>
    <s v="Mariana Archipelago"/>
    <x v="36"/>
    <s v="GUA-00219"/>
    <d v="2011-06-07T00:00:00"/>
    <s v="Forereef"/>
    <s v="Mid"/>
    <n v="13.615539999999999"/>
    <n v="144.83389"/>
    <s v="GUAM_WEST_OPEN"/>
    <s v="GUAM_WEST_OPEN"/>
    <n v="2011"/>
    <x v="0"/>
    <x v="0"/>
    <n v="8.5"/>
    <n v="6.5"/>
    <n v="1"/>
    <n v="6"/>
    <n v="4"/>
    <s v="NA"/>
    <n v="2"/>
    <n v="1"/>
  </r>
  <r>
    <n v="3885"/>
    <s v="nSPC"/>
    <x v="2"/>
    <x v="4"/>
    <s v="Mariana Archipelago"/>
    <x v="36"/>
    <s v="GUA-00197"/>
    <d v="2011-06-07T00:00:00"/>
    <s v="Forereef"/>
    <s v="Mid"/>
    <n v="13.58741"/>
    <n v="144.83345"/>
    <s v="GUAM_WEST_OPEN"/>
    <s v="GUAM_WEST_OPEN"/>
    <n v="2011"/>
    <x v="0"/>
    <x v="0"/>
    <n v="13.5"/>
    <n v="32.5"/>
    <n v="1.5"/>
    <n v="1"/>
    <n v="7.5"/>
    <s v="NA"/>
    <n v="2"/>
    <n v="1"/>
  </r>
  <r>
    <n v="3886"/>
    <s v="nSPC"/>
    <x v="2"/>
    <x v="4"/>
    <s v="Mariana Archipelago"/>
    <x v="36"/>
    <s v="GUA-00503"/>
    <d v="2011-06-07T00:00:00"/>
    <s v="Forereef"/>
    <s v="Shallow"/>
    <n v="13.577680000000001"/>
    <n v="144.82872"/>
    <s v="GUAM_WEST_OPEN"/>
    <s v="GUAM_WEST_OPEN"/>
    <n v="2011"/>
    <x v="2"/>
    <x v="0"/>
    <n v="5"/>
    <n v="30"/>
    <n v="0"/>
    <n v="15"/>
    <n v="22.5"/>
    <s v="NA"/>
    <n v="2"/>
    <n v="1"/>
  </r>
  <r>
    <n v="3887"/>
    <s v="nSPC"/>
    <x v="2"/>
    <x v="4"/>
    <s v="Mariana Archipelago"/>
    <x v="36"/>
    <s v="GUA-00203"/>
    <d v="2011-06-07T00:00:00"/>
    <s v="Forereef"/>
    <s v="Mid"/>
    <n v="13.64457"/>
    <n v="144.84782000000001"/>
    <s v="GUAM_WEST_OPEN"/>
    <s v="GUAM_WEST_OPEN"/>
    <n v="2011"/>
    <x v="0"/>
    <x v="0"/>
    <n v="10"/>
    <n v="24"/>
    <n v="5.5"/>
    <n v="6"/>
    <n v="17"/>
    <s v="NA"/>
    <n v="2"/>
    <n v="1"/>
  </r>
  <r>
    <n v="3890"/>
    <s v="nSPC"/>
    <x v="2"/>
    <x v="4"/>
    <s v="Mariana Archipelago"/>
    <x v="36"/>
    <s v="GUA-00498"/>
    <d v="2011-06-07T00:00:00"/>
    <s v="Forereef"/>
    <s v="Shallow"/>
    <n v="13.60023"/>
    <n v="144.83391"/>
    <s v="GUAM_WEST_OPEN"/>
    <s v="GUAM_WEST_OPEN"/>
    <n v="2011"/>
    <x v="2"/>
    <x v="0"/>
    <n v="5"/>
    <n v="37.5"/>
    <n v="3"/>
    <n v="17.5"/>
    <n v="14"/>
    <s v="NA"/>
    <n v="2"/>
    <n v="1"/>
  </r>
  <r>
    <n v="3896"/>
    <s v="nSPC"/>
    <x v="2"/>
    <x v="4"/>
    <s v="Mariana Archipelago"/>
    <x v="36"/>
    <s v="GUA-00099"/>
    <d v="2011-06-08T00:00:00"/>
    <s v="Forereef"/>
    <s v="Deep"/>
    <n v="13.56452"/>
    <n v="144.81720999999999"/>
    <s v="GUAM_WEST_OPEN"/>
    <s v="GUAM_WEST_OPEN"/>
    <n v="2011"/>
    <x v="1"/>
    <x v="0"/>
    <n v="25"/>
    <n v="25"/>
    <n v="7"/>
    <n v="26.5"/>
    <n v="7.5"/>
    <s v="NA"/>
    <n v="2"/>
    <n v="1"/>
  </r>
  <r>
    <n v="3897"/>
    <s v="nSPC"/>
    <x v="2"/>
    <x v="4"/>
    <s v="Mariana Archipelago"/>
    <x v="36"/>
    <s v="GUA-00097"/>
    <d v="2011-06-08T00:00:00"/>
    <s v="Forereef"/>
    <s v="Deep"/>
    <n v="13.55917"/>
    <n v="144.80976999999999"/>
    <s v="GUAM_WEST_OPEN"/>
    <s v="GUAM_WEST_OPEN"/>
    <n v="2011"/>
    <x v="1"/>
    <x v="0"/>
    <n v="25"/>
    <n v="12.5"/>
    <n v="4.5"/>
    <n v="17.5"/>
    <n v="7.5"/>
    <s v="NA"/>
    <n v="2"/>
    <n v="1"/>
  </r>
  <r>
    <n v="3898"/>
    <s v="nSPC"/>
    <x v="2"/>
    <x v="4"/>
    <s v="Mariana Archipelago"/>
    <x v="36"/>
    <s v="GUA-00294"/>
    <d v="2011-06-08T00:00:00"/>
    <s v="Forereef"/>
    <s v="Mid"/>
    <n v="13.5451"/>
    <n v="144.80615"/>
    <s v="GUAM_WEST_OPEN"/>
    <s v="GUAM_WEST_OPEN"/>
    <n v="2011"/>
    <x v="0"/>
    <x v="0"/>
    <n v="6"/>
    <n v="22.5"/>
    <n v="1"/>
    <n v="6.5"/>
    <n v="2.5"/>
    <s v="NA"/>
    <n v="2"/>
    <n v="1"/>
  </r>
  <r>
    <n v="3899"/>
    <s v="nSPC"/>
    <x v="2"/>
    <x v="4"/>
    <s v="Mariana Archipelago"/>
    <x v="36"/>
    <s v="GUA-00569"/>
    <d v="2011-06-08T00:00:00"/>
    <s v="Forereef"/>
    <s v="Shallow"/>
    <n v="13.54059"/>
    <n v="144.80457000000001"/>
    <s v="GUAM_WEST_OPEN"/>
    <s v="GUAM_WEST_OPEN"/>
    <n v="2011"/>
    <x v="2"/>
    <x v="0"/>
    <n v="4"/>
    <n v="32.5"/>
    <n v="1.5"/>
    <n v="15"/>
    <n v="16"/>
    <s v="NA"/>
    <n v="2"/>
    <n v="1"/>
  </r>
  <r>
    <n v="3900"/>
    <s v="nSPC"/>
    <x v="2"/>
    <x v="4"/>
    <s v="Mariana Archipelago"/>
    <x v="36"/>
    <s v="GUA-00358"/>
    <d v="2011-06-08T00:00:00"/>
    <s v="Forereef"/>
    <s v="Mid"/>
    <n v="13.537649999999999"/>
    <n v="144.80189999999999"/>
    <s v="GUAM_WEST_OPEN"/>
    <s v="GUAM_WEST_OPEN"/>
    <n v="2011"/>
    <x v="0"/>
    <x v="0"/>
    <n v="10"/>
    <n v="10.5"/>
    <n v="4"/>
    <n v="20"/>
    <n v="2.5"/>
    <s v="NA"/>
    <n v="2"/>
    <n v="1"/>
  </r>
  <r>
    <n v="3901"/>
    <s v="nSPC"/>
    <x v="2"/>
    <x v="4"/>
    <s v="Mariana Archipelago"/>
    <x v="36"/>
    <s v="GUA-00700"/>
    <d v="2011-06-08T00:00:00"/>
    <s v="Forereef"/>
    <s v="Deep"/>
    <n v="13.533289999999999"/>
    <n v="144.79942"/>
    <s v="TUMON_BAY_MPA"/>
    <s v="TUMON_BAY_MPA"/>
    <n v="2011"/>
    <x v="1"/>
    <x v="0"/>
    <n v="25"/>
    <n v="5.5"/>
    <n v="2.5"/>
    <n v="27.5"/>
    <n v="22.5"/>
    <s v="NA"/>
    <n v="2"/>
    <n v="1"/>
  </r>
  <r>
    <n v="3902"/>
    <s v="nSPC"/>
    <x v="2"/>
    <x v="4"/>
    <s v="Mariana Archipelago"/>
    <x v="36"/>
    <s v="GUA-00693"/>
    <d v="2011-06-08T00:00:00"/>
    <s v="Forereef"/>
    <s v="Shallow"/>
    <n v="13.52121"/>
    <n v="144.80118999999999"/>
    <s v="TUMON_BAY_MPA"/>
    <s v="TUMON_BAY_MPA"/>
    <n v="2011"/>
    <x v="2"/>
    <x v="0"/>
    <n v="9"/>
    <n v="30"/>
    <n v="8"/>
    <n v="10"/>
    <n v="5"/>
    <s v="NA"/>
    <n v="2"/>
    <n v="1"/>
  </r>
  <r>
    <n v="3903"/>
    <s v="nSPC"/>
    <x v="2"/>
    <x v="4"/>
    <s v="Mariana Archipelago"/>
    <x v="36"/>
    <s v="GUA-00424"/>
    <d v="2011-06-08T00:00:00"/>
    <s v="Forereef"/>
    <s v="Shallow"/>
    <n v="13.52121"/>
    <n v="144.80118999999999"/>
    <s v="TUMON_BAY_MPA"/>
    <s v="TUMON_BAY_MPA"/>
    <n v="2011"/>
    <x v="2"/>
    <x v="0"/>
    <n v="4"/>
    <n v="10"/>
    <n v="3"/>
    <n v="12.5"/>
    <n v="12.5"/>
    <s v="NA"/>
    <n v="2"/>
    <n v="1"/>
  </r>
  <r>
    <n v="3904"/>
    <s v="nSPC"/>
    <x v="2"/>
    <x v="4"/>
    <s v="Mariana Archipelago"/>
    <x v="36"/>
    <s v="GUA-00687"/>
    <d v="2011-06-08T00:00:00"/>
    <s v="Forereef"/>
    <s v="Shallow"/>
    <n v="13.51904"/>
    <n v="144.79984999999999"/>
    <s v="TUMON_BAY_MPA"/>
    <s v="TUMON_BAY_MPA"/>
    <n v="2011"/>
    <x v="2"/>
    <x v="0"/>
    <n v="6"/>
    <n v="30"/>
    <n v="7.5"/>
    <n v="15"/>
    <n v="10"/>
    <s v="NA"/>
    <n v="2"/>
    <n v="1"/>
  </r>
  <r>
    <n v="3906"/>
    <s v="nSPC"/>
    <x v="2"/>
    <x v="4"/>
    <s v="Mariana Archipelago"/>
    <x v="36"/>
    <s v="GUA-00681"/>
    <d v="2011-06-09T00:00:00"/>
    <s v="Forereef"/>
    <s v="Deep"/>
    <n v="13.509410000000001"/>
    <n v="144.78442000000001"/>
    <s v="TUMON_BAY_MPA"/>
    <s v="TUMON_BAY_MPA"/>
    <n v="2011"/>
    <x v="1"/>
    <x v="0"/>
    <n v="25"/>
    <n v="12.5"/>
    <n v="7.5"/>
    <n v="30"/>
    <n v="1"/>
    <s v="NA"/>
    <n v="2"/>
    <n v="1"/>
  </r>
  <r>
    <n v="3907"/>
    <s v="nSPC"/>
    <x v="2"/>
    <x v="4"/>
    <s v="Mariana Archipelago"/>
    <x v="36"/>
    <s v="GUA-00682"/>
    <d v="2011-06-09T00:00:00"/>
    <s v="Forereef"/>
    <s v="Deep"/>
    <n v="13.51244"/>
    <n v="144.79274000000001"/>
    <s v="TUMON_BAY_MPA"/>
    <s v="TUMON_BAY_MPA"/>
    <n v="2011"/>
    <x v="1"/>
    <x v="0"/>
    <n v="22.5"/>
    <n v="27.5"/>
    <n v="2.5"/>
    <n v="17.5"/>
    <n v="4.5"/>
    <s v="NA"/>
    <n v="2"/>
    <n v="1"/>
  </r>
  <r>
    <n v="3908"/>
    <s v="nSPC"/>
    <x v="2"/>
    <x v="4"/>
    <s v="Mariana Archipelago"/>
    <x v="36"/>
    <s v="GUA-00683"/>
    <d v="2011-06-09T00:00:00"/>
    <s v="Forereef"/>
    <s v="Deep"/>
    <n v="13.517160000000001"/>
    <n v="144.79631000000001"/>
    <s v="TUMON_BAY_MPA"/>
    <s v="TUMON_BAY_MPA"/>
    <n v="2011"/>
    <x v="1"/>
    <x v="0"/>
    <n v="29"/>
    <n v="10"/>
    <n v="7"/>
    <n v="42.5"/>
    <n v="1.5"/>
    <s v="NA"/>
    <n v="2"/>
    <n v="1"/>
  </r>
  <r>
    <n v="3909"/>
    <s v="nSPC"/>
    <x v="2"/>
    <x v="4"/>
    <s v="Mariana Archipelago"/>
    <x v="36"/>
    <s v="GUA-00675"/>
    <d v="2011-06-09T00:00:00"/>
    <s v="Forereef"/>
    <s v="Mid"/>
    <n v="13.524470000000001"/>
    <n v="144.80146999999999"/>
    <s v="TUMON_BAY_MPA"/>
    <s v="TUMON_BAY_MPA"/>
    <n v="2011"/>
    <x v="0"/>
    <x v="0"/>
    <n v="14"/>
    <n v="35"/>
    <n v="1"/>
    <n v="1"/>
    <n v="5"/>
    <s v="NA"/>
    <n v="2"/>
    <n v="1"/>
  </r>
  <r>
    <n v="3910"/>
    <s v="nSPC"/>
    <x v="2"/>
    <x v="4"/>
    <s v="Mariana Archipelago"/>
    <x v="36"/>
    <s v="GUA-00678"/>
    <d v="2011-06-09T00:00:00"/>
    <s v="Forereef"/>
    <s v="Deep"/>
    <n v="13.53116"/>
    <n v="144.79974000000001"/>
    <s v="TUMON_BAY_MPA"/>
    <s v="TUMON_BAY_MPA"/>
    <n v="2011"/>
    <x v="1"/>
    <x v="0"/>
    <n v="23"/>
    <n v="16"/>
    <n v="1.5"/>
    <n v="17.5"/>
    <n v="7.5"/>
    <s v="NA"/>
    <n v="2"/>
    <n v="1"/>
  </r>
  <r>
    <n v="3911"/>
    <s v="nSPC"/>
    <x v="2"/>
    <x v="4"/>
    <s v="Mariana Archipelago"/>
    <x v="36"/>
    <s v="GUA-00180"/>
    <d v="2011-06-09T00:00:00"/>
    <s v="Forereef"/>
    <s v="Mid"/>
    <n v="13.52689"/>
    <n v="144.80107000000001"/>
    <s v="TUMON_BAY_MPA"/>
    <s v="TUMON_BAY_MPA"/>
    <n v="2011"/>
    <x v="0"/>
    <x v="0"/>
    <n v="9"/>
    <n v="15"/>
    <n v="0"/>
    <n v="6"/>
    <n v="20"/>
    <s v="NA"/>
    <n v="2"/>
    <n v="1"/>
  </r>
  <r>
    <n v="3912"/>
    <s v="nSPC"/>
    <x v="2"/>
    <x v="4"/>
    <s v="Mariana Archipelago"/>
    <x v="36"/>
    <s v="GUA-00684"/>
    <d v="2011-06-09T00:00:00"/>
    <s v="Forereef"/>
    <s v="Shallow"/>
    <n v="13.52"/>
    <n v="144.80081000000001"/>
    <s v="TUMON_BAY_MPA"/>
    <s v="TUMON_BAY_MPA"/>
    <n v="2011"/>
    <x v="2"/>
    <x v="0"/>
    <n v="3"/>
    <n v="19"/>
    <n v="2.5"/>
    <n v="5"/>
    <n v="27.5"/>
    <s v="NA"/>
    <n v="2"/>
    <n v="1"/>
  </r>
  <r>
    <n v="3913"/>
    <s v="nSPC"/>
    <x v="2"/>
    <x v="4"/>
    <s v="Mariana Archipelago"/>
    <x v="36"/>
    <s v="GUA-00686"/>
    <d v="2011-06-09T00:00:00"/>
    <s v="Forereef"/>
    <s v="Shallow"/>
    <n v="13.511570000000001"/>
    <n v="144.79485"/>
    <s v="TUMON_BAY_MPA"/>
    <s v="TUMON_BAY_MPA"/>
    <n v="2011"/>
    <x v="2"/>
    <x v="0"/>
    <n v="3"/>
    <n v="27.5"/>
    <n v="0.5"/>
    <n v="12"/>
    <n v="32.5"/>
    <s v="NA"/>
    <n v="2"/>
    <n v="1"/>
  </r>
  <r>
    <n v="3914"/>
    <s v="nSPC"/>
    <x v="2"/>
    <x v="4"/>
    <s v="Mariana Archipelago"/>
    <x v="36"/>
    <s v="GUA-00247"/>
    <d v="2011-06-10T00:00:00"/>
    <s v="Forereef"/>
    <s v="Deep"/>
    <n v="13.46391"/>
    <n v="144.63315"/>
    <s v="GUAM_WEST_OPEN"/>
    <s v="GUAM_WEST_OPEN"/>
    <n v="2011"/>
    <x v="1"/>
    <x v="0"/>
    <n v="26"/>
    <n v="5"/>
    <n v="1"/>
    <n v="27.5"/>
    <n v="30"/>
    <s v="NA"/>
    <n v="2"/>
    <n v="1"/>
  </r>
  <r>
    <n v="3915"/>
    <s v="nSPC"/>
    <x v="2"/>
    <x v="4"/>
    <s v="Mariana Archipelago"/>
    <x v="36"/>
    <s v="GUA-00262"/>
    <d v="2011-06-10T00:00:00"/>
    <s v="Forereef"/>
    <s v="Deep"/>
    <n v="13.46857"/>
    <n v="144.65547000000001"/>
    <s v="GUAM_WEST_OPEN"/>
    <s v="GUAM_WEST_OPEN"/>
    <n v="2011"/>
    <x v="1"/>
    <x v="0"/>
    <n v="26"/>
    <n v="52.5"/>
    <n v="1"/>
    <n v="20"/>
    <n v="6.5"/>
    <s v="NA"/>
    <n v="2"/>
    <n v="1"/>
  </r>
  <r>
    <n v="3916"/>
    <s v="nSPC"/>
    <x v="2"/>
    <x v="4"/>
    <s v="Mariana Archipelago"/>
    <x v="36"/>
    <s v="GUA-00352"/>
    <d v="2011-06-10T00:00:00"/>
    <s v="Forereef"/>
    <s v="Mid"/>
    <n v="13.46866"/>
    <n v="144.64779999999999"/>
    <s v="GUAM_WEST_OPEN"/>
    <s v="GUAM_WEST_OPEN"/>
    <n v="2011"/>
    <x v="0"/>
    <x v="0"/>
    <n v="10.5"/>
    <n v="11"/>
    <n v="2"/>
    <n v="9"/>
    <n v="5"/>
    <s v="NA"/>
    <n v="2"/>
    <n v="1"/>
  </r>
  <r>
    <n v="3917"/>
    <s v="nSPC"/>
    <x v="2"/>
    <x v="4"/>
    <s v="Mariana Archipelago"/>
    <x v="36"/>
    <s v="GUA-00438"/>
    <d v="2011-06-10T00:00:00"/>
    <s v="Forereef"/>
    <s v="Shallow"/>
    <n v="13.46421"/>
    <n v="144.67241999999999"/>
    <s v="GUAM_WEST_OPEN"/>
    <s v="GUAM_WEST_OPEN"/>
    <n v="2011"/>
    <x v="2"/>
    <x v="0"/>
    <n v="5"/>
    <n v="10"/>
    <n v="0.5"/>
    <n v="7.5"/>
    <n v="4.5"/>
    <s v="NA"/>
    <n v="2"/>
    <n v="1"/>
  </r>
  <r>
    <n v="3918"/>
    <s v="nSPC"/>
    <x v="2"/>
    <x v="4"/>
    <s v="Mariana Archipelago"/>
    <x v="36"/>
    <s v="GUA-00311"/>
    <d v="2011-06-10T00:00:00"/>
    <s v="Forereef"/>
    <s v="Mid"/>
    <n v="13.484690000000001"/>
    <n v="144.74666999999999"/>
    <s v="GUAM_WEST_OPEN"/>
    <s v="GUAM_WEST_OPEN"/>
    <n v="2011"/>
    <x v="0"/>
    <x v="0"/>
    <n v="12.15"/>
    <n v="25"/>
    <n v="3"/>
    <n v="10"/>
    <n v="7.5"/>
    <s v="NA"/>
    <n v="2"/>
    <n v="1"/>
  </r>
  <r>
    <n v="3919"/>
    <s v="nSPC"/>
    <x v="2"/>
    <x v="4"/>
    <s v="Mariana Archipelago"/>
    <x v="36"/>
    <s v="GUA-00638"/>
    <d v="2011-06-10T00:00:00"/>
    <s v="Forereef"/>
    <s v="Shallow"/>
    <n v="13.48386"/>
    <n v="144.75112999999999"/>
    <s v="GUAM_WEST_OPEN"/>
    <s v="GUAM_WEST_OPEN"/>
    <n v="2011"/>
    <x v="2"/>
    <x v="0"/>
    <n v="4"/>
    <n v="67.5"/>
    <n v="0"/>
    <n v="3"/>
    <n v="12.5"/>
    <s v="NA"/>
    <n v="2"/>
    <n v="1"/>
  </r>
  <r>
    <n v="3920"/>
    <s v="nSPC"/>
    <x v="2"/>
    <x v="4"/>
    <s v="Mariana Archipelago"/>
    <x v="36"/>
    <s v="GUA-00380"/>
    <d v="2011-06-10T00:00:00"/>
    <s v="Forereef"/>
    <s v="Mid"/>
    <n v="13.48339"/>
    <n v="144.73403999999999"/>
    <s v="GUAM_WEST_OPEN"/>
    <s v="GUAM_WEST_OPEN"/>
    <n v="2011"/>
    <x v="0"/>
    <x v="0"/>
    <n v="10.5"/>
    <n v="22.5"/>
    <n v="4.5"/>
    <n v="22.5"/>
    <n v="7.5"/>
    <s v="NA"/>
    <n v="2"/>
    <n v="1"/>
  </r>
  <r>
    <n v="3921"/>
    <s v="nSPC"/>
    <x v="2"/>
    <x v="4"/>
    <s v="Mariana Archipelago"/>
    <x v="36"/>
    <s v="GUA-00559"/>
    <d v="2011-06-10T00:00:00"/>
    <s v="Forereef"/>
    <s v="Shallow"/>
    <n v="13.48282"/>
    <n v="144.73047"/>
    <s v="GUAM_WEST_OPEN"/>
    <s v="GUAM_WEST_OPEN"/>
    <n v="2011"/>
    <x v="2"/>
    <x v="0"/>
    <n v="5"/>
    <n v="52.5"/>
    <n v="0"/>
    <n v="5"/>
    <n v="17.5"/>
    <s v="NA"/>
    <n v="2"/>
    <n v="1"/>
  </r>
  <r>
    <n v="3922"/>
    <s v="nSPC"/>
    <x v="2"/>
    <x v="4"/>
    <s v="Mariana Archipelago"/>
    <x v="36"/>
    <s v="GUA-00120"/>
    <d v="2011-06-11T00:00:00"/>
    <s v="Forereef"/>
    <s v="Deep"/>
    <n v="13.3978"/>
    <n v="144.65413000000001"/>
    <s v="GUAM_WEST_OPEN"/>
    <s v="GUAM_WEST_OPEN"/>
    <n v="2011"/>
    <x v="1"/>
    <x v="0"/>
    <n v="22"/>
    <n v="12.5"/>
    <n v="12.5"/>
    <n v="62.5"/>
    <n v="2"/>
    <s v="NA"/>
    <n v="2"/>
    <n v="1"/>
  </r>
  <r>
    <n v="3923"/>
    <s v="nSPC"/>
    <x v="2"/>
    <x v="4"/>
    <s v="Mariana Archipelago"/>
    <x v="36"/>
    <s v="GUA-00156"/>
    <d v="2011-06-11T00:00:00"/>
    <s v="Forereef"/>
    <s v="Deep"/>
    <n v="13.381500000000001"/>
    <n v="144.64386999999999"/>
    <s v="GUAM_WEST_OPEN"/>
    <s v="GUAM_WEST_OPEN"/>
    <n v="2011"/>
    <x v="1"/>
    <x v="0"/>
    <n v="24"/>
    <n v="5"/>
    <n v="8"/>
    <n v="61.25"/>
    <n v="1.25"/>
    <s v="NA"/>
    <n v="4"/>
    <n v="2"/>
  </r>
  <r>
    <n v="3924"/>
    <s v="nSPC"/>
    <x v="2"/>
    <x v="4"/>
    <s v="Mariana Archipelago"/>
    <x v="36"/>
    <s v="GUA-00123"/>
    <d v="2011-06-11T00:00:00"/>
    <s v="Forereef"/>
    <s v="Deep"/>
    <n v="13.35948"/>
    <n v="144.63491999999999"/>
    <s v="GUAM_WEST_OPEN"/>
    <s v="GUAM_WEST_OPEN"/>
    <n v="2011"/>
    <x v="1"/>
    <x v="0"/>
    <n v="23"/>
    <n v="5"/>
    <n v="15"/>
    <n v="52.5"/>
    <n v="1.5"/>
    <s v="NA"/>
    <n v="2"/>
    <n v="1"/>
  </r>
  <r>
    <n v="3925"/>
    <s v="nSPC"/>
    <x v="2"/>
    <x v="4"/>
    <s v="Mariana Archipelago"/>
    <x v="36"/>
    <s v="GUA-00401"/>
    <d v="2011-06-11T00:00:00"/>
    <s v="Forereef"/>
    <s v="Shallow"/>
    <n v="13.344469999999999"/>
    <n v="144.63872000000001"/>
    <s v="GUAM_WEST_OPEN"/>
    <s v="GUAM_WEST_OPEN"/>
    <n v="2011"/>
    <x v="2"/>
    <x v="0"/>
    <n v="3"/>
    <n v="22.5"/>
    <n v="2.5"/>
    <n v="5"/>
    <n v="5"/>
    <s v="NA"/>
    <n v="2"/>
    <n v="1"/>
  </r>
  <r>
    <n v="3926"/>
    <s v="nSPC"/>
    <x v="2"/>
    <x v="4"/>
    <s v="Mariana Archipelago"/>
    <x v="36"/>
    <s v="GUA-00378"/>
    <d v="2011-06-11T00:00:00"/>
    <s v="Forereef"/>
    <s v="Mid"/>
    <n v="13.34883"/>
    <n v="144.64044999999999"/>
    <s v="GUAM_WEST_OPEN"/>
    <s v="GUAM_WEST_OPEN"/>
    <n v="2011"/>
    <x v="0"/>
    <x v="0"/>
    <n v="8"/>
    <n v="14"/>
    <n v="3.5"/>
    <n v="45.5"/>
    <n v="1.5"/>
    <s v="NA"/>
    <n v="2"/>
    <n v="1"/>
  </r>
  <r>
    <n v="3927"/>
    <s v="nSPC"/>
    <x v="2"/>
    <x v="4"/>
    <s v="Mariana Archipelago"/>
    <x v="36"/>
    <s v="GUA-00267"/>
    <d v="2011-06-11T00:00:00"/>
    <s v="Forereef"/>
    <s v="Mid"/>
    <n v="13.370100000000001"/>
    <n v="144.64232999999999"/>
    <s v="GUAM_WEST_OPEN"/>
    <s v="GUAM_WEST_OPEN"/>
    <n v="2011"/>
    <x v="0"/>
    <x v="0"/>
    <n v="12"/>
    <n v="7.5"/>
    <n v="15.5"/>
    <n v="55"/>
    <n v="1.5"/>
    <s v="NA"/>
    <n v="2"/>
    <n v="1"/>
  </r>
  <r>
    <n v="3928"/>
    <s v="nSPC"/>
    <x v="2"/>
    <x v="4"/>
    <s v="Mariana Archipelago"/>
    <x v="36"/>
    <s v="GUA-00224"/>
    <d v="2011-06-11T00:00:00"/>
    <s v="Forereef"/>
    <s v="Mid"/>
    <n v="13.40532"/>
    <n v="144.65843000000001"/>
    <s v="GUAM_WEST_OPEN"/>
    <s v="GUAM_WEST_OPEN"/>
    <n v="2011"/>
    <x v="0"/>
    <x v="0"/>
    <n v="12"/>
    <n v="0.5"/>
    <n v="12.5"/>
    <n v="40"/>
    <n v="2.5"/>
    <s v="NA"/>
    <n v="2"/>
    <n v="1"/>
  </r>
  <r>
    <n v="3929"/>
    <s v="nSPC"/>
    <x v="2"/>
    <x v="4"/>
    <s v="Mariana Archipelago"/>
    <x v="36"/>
    <s v="GUA-00490"/>
    <d v="2011-06-11T00:00:00"/>
    <s v="Forereef"/>
    <s v="Shallow"/>
    <n v="13.387779999999999"/>
    <n v="144.65272999999999"/>
    <s v="GUAM_WEST_OPEN"/>
    <s v="GUAM_WEST_OPEN"/>
    <n v="2011"/>
    <x v="2"/>
    <x v="0"/>
    <n v="4.5"/>
    <n v="8.5"/>
    <n v="1.5"/>
    <n v="57.5"/>
    <n v="6.5"/>
    <s v="NA"/>
    <n v="2"/>
    <n v="1"/>
  </r>
  <r>
    <n v="3930"/>
    <s v="nSPC"/>
    <x v="2"/>
    <x v="4"/>
    <s v="Mariana Archipelago"/>
    <x v="36"/>
    <s v="GUA-00177"/>
    <d v="2011-06-13T00:00:00"/>
    <s v="Forereef"/>
    <s v="Deep"/>
    <n v="13.2803"/>
    <n v="144.65702999999999"/>
    <s v="GUAM_WEST_OPEN"/>
    <s v="GUAM_WEST_OPEN"/>
    <n v="2011"/>
    <x v="1"/>
    <x v="0"/>
    <n v="21"/>
    <n v="6.5"/>
    <n v="6"/>
    <n v="49"/>
    <n v="0"/>
    <s v="NA"/>
    <n v="2"/>
    <n v="1"/>
  </r>
  <r>
    <n v="3931"/>
    <s v="nSPC"/>
    <x v="2"/>
    <x v="4"/>
    <s v="Mariana Archipelago"/>
    <x v="36"/>
    <s v="GUA-00138"/>
    <d v="2011-06-13T00:00:00"/>
    <s v="Forereef"/>
    <s v="Deep"/>
    <n v="13.27008"/>
    <n v="144.65527"/>
    <s v="GUAM_WEST_OPEN"/>
    <s v="GUAM_WEST_OPEN"/>
    <n v="2011"/>
    <x v="1"/>
    <x v="0"/>
    <n v="24"/>
    <n v="6"/>
    <n v="4.5"/>
    <n v="58"/>
    <n v="0"/>
    <s v="NA"/>
    <n v="2"/>
    <n v="1"/>
  </r>
  <r>
    <n v="3932"/>
    <s v="nSPC"/>
    <x v="2"/>
    <x v="4"/>
    <s v="Mariana Archipelago"/>
    <x v="36"/>
    <s v="GUA-00255"/>
    <d v="2011-06-13T00:00:00"/>
    <s v="Forereef"/>
    <s v="Deep"/>
    <n v="13.229889999999999"/>
    <n v="144.6387"/>
    <s v="GUAM_WEST_OPEN"/>
    <s v="GUAM_WEST_OPEN"/>
    <n v="2011"/>
    <x v="1"/>
    <x v="0"/>
    <n v="12"/>
    <n v="7.5"/>
    <n v="0"/>
    <n v="6"/>
    <n v="15"/>
    <s v="NA"/>
    <n v="2"/>
    <n v="1"/>
  </r>
  <r>
    <n v="3933"/>
    <s v="nSPC"/>
    <x v="2"/>
    <x v="4"/>
    <s v="Mariana Archipelago"/>
    <x v="36"/>
    <s v="GUA-00435"/>
    <d v="2011-06-13T00:00:00"/>
    <s v="Forereef"/>
    <s v="Mid"/>
    <n v="13.240919999999999"/>
    <n v="144.64003"/>
    <s v="GUAM_WEST_OPEN"/>
    <s v="GUAM_WEST_OPEN"/>
    <n v="2011"/>
    <x v="0"/>
    <x v="0"/>
    <n v="2"/>
    <n v="16.5"/>
    <n v="1"/>
    <n v="10"/>
    <n v="25"/>
    <s v="NA"/>
    <n v="2"/>
    <n v="1"/>
  </r>
  <r>
    <n v="3934"/>
    <s v="nSPC"/>
    <x v="2"/>
    <x v="4"/>
    <s v="Mariana Archipelago"/>
    <x v="36"/>
    <s v="GUA-00554"/>
    <d v="2011-06-13T00:00:00"/>
    <s v="Forereef"/>
    <s v="Shallow"/>
    <n v="13.25278"/>
    <n v="144.64758"/>
    <s v="GUAM_WEST_OPEN"/>
    <s v="GUAM_WEST_OPEN"/>
    <n v="2011"/>
    <x v="2"/>
    <x v="0"/>
    <n v="9"/>
    <n v="8"/>
    <n v="2.5"/>
    <n v="37.5"/>
    <n v="2"/>
    <s v="NA"/>
    <n v="2"/>
    <n v="1"/>
  </r>
  <r>
    <n v="3935"/>
    <s v="nSPC"/>
    <x v="2"/>
    <x v="4"/>
    <s v="Mariana Archipelago"/>
    <x v="36"/>
    <s v="GUA-00205"/>
    <d v="2011-06-13T00:00:00"/>
    <s v="Forereef"/>
    <s v="Mid"/>
    <n v="13.29017"/>
    <n v="144.65436"/>
    <s v="GUAM_WEST_OPEN"/>
    <s v="GUAM_WEST_OPEN"/>
    <n v="2011"/>
    <x v="0"/>
    <x v="0"/>
    <n v="16"/>
    <n v="7.5"/>
    <n v="5.5"/>
    <n v="37.5"/>
    <n v="1"/>
    <s v="NA"/>
    <n v="2"/>
    <n v="1"/>
  </r>
  <r>
    <n v="3936"/>
    <s v="nSPC"/>
    <x v="2"/>
    <x v="4"/>
    <s v="Mariana Archipelago"/>
    <x v="36"/>
    <s v="GUA-00200"/>
    <d v="2011-06-13T00:00:00"/>
    <s v="Forereef"/>
    <s v="Mid"/>
    <n v="13.3134"/>
    <n v="144.64729"/>
    <s v="GUAM_WEST_OPEN"/>
    <s v="GUAM_WEST_OPEN"/>
    <n v="2011"/>
    <x v="0"/>
    <x v="0"/>
    <n v="5"/>
    <n v="14"/>
    <n v="6"/>
    <n v="45"/>
    <n v="1"/>
    <s v="NA"/>
    <n v="2"/>
    <n v="1"/>
  </r>
  <r>
    <n v="3937"/>
    <s v="nSPC"/>
    <x v="2"/>
    <x v="4"/>
    <s v="Mariana Archipelago"/>
    <x v="36"/>
    <s v="GUA-00564"/>
    <d v="2011-06-13T00:00:00"/>
    <s v="Forereef"/>
    <s v="Shallow"/>
    <n v="13.307650000000001"/>
    <n v="144.65351999999999"/>
    <s v="GUAM_WEST_OPEN"/>
    <s v="GUAM_WEST_OPEN"/>
    <n v="2011"/>
    <x v="2"/>
    <x v="0"/>
    <n v="4"/>
    <n v="25"/>
    <n v="3.5"/>
    <n v="37.5"/>
    <n v="2.5"/>
    <s v="NA"/>
    <n v="2"/>
    <n v="1"/>
  </r>
  <r>
    <n v="3938"/>
    <s v="nSPC"/>
    <x v="2"/>
    <x v="4"/>
    <s v="Mariana Archipelago"/>
    <x v="36"/>
    <s v="GUA-00653"/>
    <d v="2011-06-13T00:00:00"/>
    <s v="Forereef"/>
    <s v="Shallow"/>
    <n v="13.329140000000001"/>
    <n v="144.64793"/>
    <s v="GUAM_WEST_OPEN"/>
    <s v="GUAM_WEST_OPEN"/>
    <n v="2011"/>
    <x v="2"/>
    <x v="0"/>
    <n v="5"/>
    <n v="4"/>
    <n v="8.5"/>
    <n v="57.5"/>
    <n v="0"/>
    <s v="NA"/>
    <n v="2"/>
    <n v="1"/>
  </r>
  <r>
    <n v="3945"/>
    <s v="nSPC"/>
    <x v="2"/>
    <x v="4"/>
    <s v="Mariana Archipelago"/>
    <x v="36"/>
    <s v="GUA-00747"/>
    <d v="2011-06-14T00:00:00"/>
    <s v="Forereef"/>
    <s v="Deep"/>
    <n v="13.60154"/>
    <n v="144.94537"/>
    <s v="PATI_PT_MPA"/>
    <s v="PATI_PT_MPA"/>
    <n v="2011"/>
    <x v="1"/>
    <x v="0"/>
    <n v="24"/>
    <n v="25"/>
    <n v="9"/>
    <n v="27.5"/>
    <n v="10"/>
    <s v="NA"/>
    <n v="2"/>
    <n v="1"/>
  </r>
  <r>
    <n v="3946"/>
    <s v="nSPC"/>
    <x v="2"/>
    <x v="4"/>
    <s v="Mariana Archipelago"/>
    <x v="36"/>
    <s v="GUA-00213"/>
    <d v="2011-06-14T00:00:00"/>
    <s v="Forereef"/>
    <s v="Mid"/>
    <n v="13.601559999999999"/>
    <n v="144.93866"/>
    <s v="PATI_PT_MPA"/>
    <s v="PATI_PT_MPA"/>
    <n v="2011"/>
    <x v="0"/>
    <x v="0"/>
    <n v="9"/>
    <n v="12.5"/>
    <n v="1.5"/>
    <n v="35.5"/>
    <n v="2.5"/>
    <s v="NA"/>
    <n v="2"/>
    <n v="1"/>
  </r>
  <r>
    <n v="3947"/>
    <s v="nSPC"/>
    <x v="2"/>
    <x v="4"/>
    <s v="Mariana Archipelago"/>
    <x v="36"/>
    <s v="GUA-00729"/>
    <d v="2011-06-14T00:00:00"/>
    <s v="Forereef"/>
    <s v="Deep"/>
    <n v="13.60202"/>
    <n v="144.93326999999999"/>
    <s v="PATI_PT_MPA"/>
    <s v="PATI_PT_MPA"/>
    <n v="2011"/>
    <x v="1"/>
    <x v="0"/>
    <n v="20.5"/>
    <n v="0.5"/>
    <n v="0"/>
    <n v="37.5"/>
    <n v="0"/>
    <s v="NA"/>
    <n v="2"/>
    <n v="1"/>
  </r>
  <r>
    <n v="3948"/>
    <s v="nSPC"/>
    <x v="2"/>
    <x v="4"/>
    <s v="Mariana Archipelago"/>
    <x v="36"/>
    <s v="GUA-00737"/>
    <d v="2011-06-14T00:00:00"/>
    <s v="Forereef"/>
    <s v="Mid"/>
    <n v="13.606339999999999"/>
    <n v="144.91199"/>
    <s v="PATI_PT_MPA"/>
    <s v="PATI_PT_MPA"/>
    <n v="2011"/>
    <x v="0"/>
    <x v="0"/>
    <n v="10"/>
    <n v="15"/>
    <n v="0"/>
    <n v="37.5"/>
    <n v="7.5"/>
    <s v="NA"/>
    <n v="2"/>
    <n v="1"/>
  </r>
  <r>
    <n v="3949"/>
    <s v="nSPC"/>
    <x v="2"/>
    <x v="4"/>
    <s v="Mariana Archipelago"/>
    <x v="36"/>
    <s v="GUA-00734"/>
    <d v="2011-06-14T00:00:00"/>
    <s v="Forereef"/>
    <s v="Shallow"/>
    <n v="13.613950000000001"/>
    <n v="144.90698"/>
    <s v="PATI_PT_MPA"/>
    <s v="PATI_PT_MPA"/>
    <n v="2011"/>
    <x v="2"/>
    <x v="0"/>
    <n v="5"/>
    <n v="52.5"/>
    <n v="4"/>
    <n v="17.5"/>
    <n v="2"/>
    <s v="NA"/>
    <n v="2"/>
    <n v="1"/>
  </r>
  <r>
    <n v="3950"/>
    <s v="nSPC"/>
    <x v="2"/>
    <x v="4"/>
    <s v="Mariana Archipelago"/>
    <x v="36"/>
    <s v="GUA-00299"/>
    <d v="2011-06-14T00:00:00"/>
    <s v="Forereef"/>
    <s v="Mid"/>
    <n v="13.620620000000001"/>
    <n v="144.90432999999999"/>
    <s v="PATI_PT_MPA"/>
    <s v="PATI_PT_MPA"/>
    <n v="2011"/>
    <x v="0"/>
    <x v="0"/>
    <n v="13"/>
    <n v="12.5"/>
    <n v="0"/>
    <n v="40"/>
    <n v="2.5"/>
    <s v="NA"/>
    <n v="2"/>
    <n v="1"/>
  </r>
  <r>
    <n v="3951"/>
    <s v="nSPC"/>
    <x v="2"/>
    <x v="4"/>
    <s v="Mariana Archipelago"/>
    <x v="36"/>
    <s v="GUA-00471"/>
    <d v="2011-06-14T00:00:00"/>
    <s v="Forereef"/>
    <s v="Shallow"/>
    <n v="13.62323"/>
    <n v="144.90201999999999"/>
    <s v="PATI_PT_MPA"/>
    <s v="PATI_PT_MPA"/>
    <n v="2011"/>
    <x v="2"/>
    <x v="0"/>
    <n v="6"/>
    <n v="50"/>
    <n v="0"/>
    <n v="17.5"/>
    <n v="12.5"/>
    <s v="NA"/>
    <n v="2"/>
    <n v="1"/>
  </r>
  <r>
    <n v="3958"/>
    <s v="nSPC"/>
    <x v="2"/>
    <x v="4"/>
    <s v="Mariana Archipelago"/>
    <x v="36"/>
    <s v="GUA-00113"/>
    <d v="2011-06-15T00:00:00"/>
    <s v="Forereef"/>
    <s v="Deep"/>
    <n v="13.618819999999999"/>
    <n v="144.90601000000001"/>
    <s v="PATI_PT_MPA"/>
    <s v="PATI_PT_MPA"/>
    <n v="2011"/>
    <x v="1"/>
    <x v="0"/>
    <n v="29"/>
    <n v="6.5"/>
    <n v="21"/>
    <n v="35"/>
    <n v="0.5"/>
    <s v="NA"/>
    <n v="2"/>
    <n v="1"/>
  </r>
  <r>
    <n v="3959"/>
    <s v="nSPC"/>
    <x v="2"/>
    <x v="4"/>
    <s v="Mariana Archipelago"/>
    <x v="36"/>
    <s v="GUA-00739"/>
    <d v="2011-06-15T00:00:00"/>
    <s v="Forereef"/>
    <s v="Mid"/>
    <n v="13.613149999999999"/>
    <n v="144.90761000000001"/>
    <s v="PATI_PT_MPA"/>
    <s v="PATI_PT_MPA"/>
    <n v="2011"/>
    <x v="0"/>
    <x v="0"/>
    <n v="10"/>
    <n v="27.5"/>
    <n v="0"/>
    <n v="25"/>
    <n v="7.5"/>
    <s v="NA"/>
    <n v="2"/>
    <n v="1"/>
  </r>
  <r>
    <n v="3960"/>
    <s v="nSPC"/>
    <x v="2"/>
    <x v="4"/>
    <s v="Mariana Archipelago"/>
    <x v="36"/>
    <s v="GUA-00746"/>
    <d v="2011-06-15T00:00:00"/>
    <s v="Forereef"/>
    <s v="Deep"/>
    <n v="13.607559999999999"/>
    <n v="144.91381999999999"/>
    <s v="PATI_PT_MPA"/>
    <s v="PATI_PT_MPA"/>
    <n v="2011"/>
    <x v="1"/>
    <x v="0"/>
    <n v="24"/>
    <n v="13.5"/>
    <n v="7.5"/>
    <n v="34"/>
    <n v="3"/>
    <s v="NA"/>
    <n v="2"/>
    <n v="1"/>
  </r>
  <r>
    <n v="3961"/>
    <s v="nSPC"/>
    <x v="2"/>
    <x v="4"/>
    <s v="Mariana Archipelago"/>
    <x v="36"/>
    <s v="GUA-00335"/>
    <d v="2011-06-15T00:00:00"/>
    <s v="Forereef"/>
    <s v="Mid"/>
    <n v="13.60319"/>
    <n v="144.92556999999999"/>
    <s v="PATI_PT_MPA"/>
    <s v="PATI_PT_MPA"/>
    <n v="2011"/>
    <x v="0"/>
    <x v="0"/>
    <n v="17"/>
    <n v="21.5"/>
    <n v="4"/>
    <n v="22.5"/>
    <n v="7"/>
    <s v="NA"/>
    <n v="2"/>
    <n v="1"/>
  </r>
  <r>
    <n v="3962"/>
    <s v="nSPC"/>
    <x v="2"/>
    <x v="4"/>
    <s v="Mariana Archipelago"/>
    <x v="36"/>
    <s v="GUA-00732"/>
    <d v="2011-06-15T00:00:00"/>
    <s v="Forereef"/>
    <s v="Shallow"/>
    <n v="13.60136"/>
    <n v="144.94981000000001"/>
    <s v="PATI_PT_MPA"/>
    <s v="PATI_PT_MPA"/>
    <n v="2011"/>
    <x v="2"/>
    <x v="0"/>
    <n v="4"/>
    <n v="12.5"/>
    <n v="0"/>
    <n v="5"/>
    <n v="32.5"/>
    <s v="NA"/>
    <n v="2"/>
    <n v="1"/>
  </r>
  <r>
    <n v="3963"/>
    <s v="nSPC"/>
    <x v="2"/>
    <x v="4"/>
    <s v="Mariana Archipelago"/>
    <x v="36"/>
    <s v="GUA-00752"/>
    <d v="2011-06-15T00:00:00"/>
    <s v="Forereef"/>
    <s v="Shallow"/>
    <n v="13.60139"/>
    <n v="144.93934999999999"/>
    <s v="PATI_PT_MPA"/>
    <s v="PATI_PT_MPA"/>
    <n v="2011"/>
    <x v="2"/>
    <x v="0"/>
    <n v="6"/>
    <n v="9"/>
    <n v="1.5"/>
    <n v="37.5"/>
    <n v="3"/>
    <s v="NA"/>
    <n v="2"/>
    <n v="1"/>
  </r>
  <r>
    <n v="3964"/>
    <s v="nSPC"/>
    <x v="2"/>
    <x v="4"/>
    <s v="Mariana Archipelago"/>
    <x v="36"/>
    <s v="GUA-00492"/>
    <d v="2011-06-15T00:00:00"/>
    <s v="Forereef"/>
    <s v="Shallow"/>
    <n v="13.60149"/>
    <n v="144.92795000000001"/>
    <s v="PATI_PT_MPA"/>
    <s v="PATI_PT_MPA"/>
    <n v="2011"/>
    <x v="2"/>
    <x v="0"/>
    <n v="6"/>
    <n v="29.5"/>
    <n v="2"/>
    <n v="14"/>
    <n v="9"/>
    <s v="NA"/>
    <n v="2"/>
    <n v="1"/>
  </r>
  <r>
    <n v="3965"/>
    <s v="nSPC"/>
    <x v="2"/>
    <x v="4"/>
    <s v="Mariana Archipelago"/>
    <x v="36"/>
    <s v="GUA-00755"/>
    <d v="2011-06-15T00:00:00"/>
    <s v="Forereef"/>
    <s v="Shallow"/>
    <n v="13.60331"/>
    <n v="144.92049"/>
    <s v="PATI_PT_MPA"/>
    <s v="PATI_PT_MPA"/>
    <n v="2011"/>
    <x v="2"/>
    <x v="0"/>
    <n v="4"/>
    <n v="57.5"/>
    <n v="0.5"/>
    <n v="7.5"/>
    <n v="15"/>
    <s v="NA"/>
    <n v="2"/>
    <n v="1"/>
  </r>
  <r>
    <n v="3972"/>
    <s v="nSPC"/>
    <x v="2"/>
    <x v="4"/>
    <s v="Mariana Archipelago"/>
    <x v="36"/>
    <s v="GUA-00176"/>
    <d v="2011-06-16T00:00:00"/>
    <s v="Forereef"/>
    <s v="Deep"/>
    <n v="13.65516"/>
    <n v="144.87620999999999"/>
    <s v="GUAM_WEST_OPEN"/>
    <s v="GUAM_WEST_OPEN"/>
    <n v="2011"/>
    <x v="1"/>
    <x v="0"/>
    <n v="24"/>
    <n v="3.5"/>
    <n v="2.5"/>
    <n v="37.5"/>
    <n v="0.5"/>
    <s v="NA"/>
    <n v="2"/>
    <n v="1"/>
  </r>
  <r>
    <n v="3973"/>
    <s v="nSPC"/>
    <x v="2"/>
    <x v="4"/>
    <s v="Mariana Archipelago"/>
    <x v="36"/>
    <s v="GUA-00275"/>
    <d v="2011-06-16T00:00:00"/>
    <s v="Forereef"/>
    <s v="Mid"/>
    <n v="13.64855"/>
    <n v="144.87934999999999"/>
    <s v="GUAM_WEST_OPEN"/>
    <s v="GUAM_WEST_OPEN"/>
    <n v="2011"/>
    <x v="0"/>
    <x v="0"/>
    <n v="10"/>
    <n v="17.5"/>
    <n v="2.5"/>
    <n v="25"/>
    <n v="17.5"/>
    <s v="NA"/>
    <n v="2"/>
    <n v="1"/>
  </r>
  <r>
    <n v="3974"/>
    <s v="nSPC"/>
    <x v="2"/>
    <x v="4"/>
    <s v="Mariana Archipelago"/>
    <x v="36"/>
    <s v="GUA-00146"/>
    <d v="2011-06-16T00:00:00"/>
    <s v="Forereef"/>
    <s v="Deep"/>
    <n v="13.646699999999999"/>
    <n v="144.88486"/>
    <s v="GUAM_WEST_OPEN"/>
    <s v="GUAM_WEST_OPEN"/>
    <n v="2011"/>
    <x v="1"/>
    <x v="0"/>
    <n v="22.5"/>
    <n v="13.5"/>
    <n v="3.5"/>
    <n v="30"/>
    <n v="4"/>
    <s v="NA"/>
    <n v="2"/>
    <n v="1"/>
  </r>
  <r>
    <n v="3975"/>
    <s v="nSPC"/>
    <x v="2"/>
    <x v="4"/>
    <s v="Mariana Archipelago"/>
    <x v="36"/>
    <s v="GUA-00306"/>
    <d v="2011-06-16T00:00:00"/>
    <s v="Forereef"/>
    <s v="Mid"/>
    <n v="13.65253"/>
    <n v="144.87572"/>
    <s v="GUAM_WEST_OPEN"/>
    <s v="GUAM_WEST_OPEN"/>
    <n v="2011"/>
    <x v="0"/>
    <x v="0"/>
    <n v="15.5"/>
    <n v="4"/>
    <n v="1"/>
    <n v="42.5"/>
    <n v="2.5"/>
    <s v="NA"/>
    <n v="2"/>
    <n v="1"/>
  </r>
  <r>
    <n v="3976"/>
    <s v="nSPC"/>
    <x v="2"/>
    <x v="4"/>
    <s v="Mariana Archipelago"/>
    <x v="36"/>
    <s v="GUA-00647"/>
    <d v="2011-06-16T00:00:00"/>
    <s v="Forereef"/>
    <s v="Shallow"/>
    <n v="13.62654"/>
    <n v="144.89824999999999"/>
    <s v="GUAM_WEST_OPEN"/>
    <s v="GUAM_WEST_OPEN"/>
    <n v="2011"/>
    <x v="2"/>
    <x v="0"/>
    <n v="6.5"/>
    <n v="25"/>
    <n v="5.5"/>
    <n v="20"/>
    <n v="27.5"/>
    <s v="NA"/>
    <n v="2"/>
    <n v="1"/>
  </r>
  <r>
    <n v="3977"/>
    <s v="nSPC"/>
    <x v="2"/>
    <x v="4"/>
    <s v="Mariana Archipelago"/>
    <x v="36"/>
    <s v="GUA-00122"/>
    <d v="2011-06-16T00:00:00"/>
    <s v="Forereef"/>
    <s v="Deep"/>
    <n v="13.628830000000001"/>
    <n v="144.89804000000001"/>
    <s v="GUAM_WEST_OPEN"/>
    <s v="GUAM_WEST_OPEN"/>
    <n v="2011"/>
    <x v="1"/>
    <x v="0"/>
    <n v="22.5"/>
    <n v="4.5"/>
    <n v="6.5"/>
    <n v="35"/>
    <n v="3.5"/>
    <s v="NA"/>
    <n v="2"/>
    <n v="1"/>
  </r>
  <r>
    <n v="3978"/>
    <s v="nSPC"/>
    <x v="2"/>
    <x v="4"/>
    <s v="Mariana Archipelago"/>
    <x v="36"/>
    <s v="GUA-00583"/>
    <d v="2011-06-16T00:00:00"/>
    <s v="Forereef"/>
    <s v="Shallow"/>
    <n v="13.64085"/>
    <n v="144.88577000000001"/>
    <s v="GUAM_WEST_OPEN"/>
    <s v="GUAM_WEST_OPEN"/>
    <n v="2011"/>
    <x v="2"/>
    <x v="0"/>
    <n v="4.5"/>
    <n v="16"/>
    <n v="8"/>
    <n v="32.5"/>
    <n v="2.5"/>
    <s v="NA"/>
    <n v="2"/>
    <n v="1"/>
  </r>
  <r>
    <n v="3979"/>
    <s v="nSPC"/>
    <x v="2"/>
    <x v="4"/>
    <s v="Mariana Archipelago"/>
    <x v="36"/>
    <s v="GUA-00630"/>
    <d v="2011-06-16T00:00:00"/>
    <s v="Forereef"/>
    <s v="Shallow"/>
    <n v="13.65039"/>
    <n v="144.87610000000001"/>
    <s v="GUAM_WEST_OPEN"/>
    <s v="GUAM_WEST_OPEN"/>
    <n v="2011"/>
    <x v="2"/>
    <x v="0"/>
    <n v="6"/>
    <n v="15"/>
    <n v="5.5"/>
    <n v="27.5"/>
    <n v="10"/>
    <s v="NA"/>
    <n v="2"/>
    <n v="1"/>
  </r>
  <r>
    <n v="3997"/>
    <s v="nSPC"/>
    <x v="2"/>
    <x v="1"/>
    <s v="Northwestern Hawaiian Islands"/>
    <x v="37"/>
    <s v="NIH-00119"/>
    <d v="2011-07-25T00:00:00"/>
    <s v="Forereef"/>
    <s v="Deep"/>
    <n v="23.061889999999998"/>
    <n v="-161.91401999999999"/>
    <s v="Nihoa"/>
    <s v="Nihoa"/>
    <n v="2011"/>
    <x v="1"/>
    <x v="0"/>
    <n v="23.1"/>
    <n v="5"/>
    <n v="15"/>
    <n v="5"/>
    <n v="20"/>
    <s v="NA"/>
    <n v="4"/>
    <n v="2"/>
  </r>
  <r>
    <n v="3998"/>
    <s v="nSPC"/>
    <x v="2"/>
    <x v="1"/>
    <s v="Northwestern Hawaiian Islands"/>
    <x v="37"/>
    <s v="NIH-00117"/>
    <d v="2011-07-25T00:00:00"/>
    <s v="Forereef"/>
    <s v="Mid"/>
    <n v="23.057379999999998"/>
    <n v="-161.91988000000001"/>
    <s v="Nihoa"/>
    <s v="Nihoa"/>
    <n v="2011"/>
    <x v="0"/>
    <x v="0"/>
    <n v="16.100000000000001"/>
    <n v="5"/>
    <n v="40"/>
    <n v="25"/>
    <n v="5"/>
    <s v="NA"/>
    <n v="2"/>
    <n v="1"/>
  </r>
  <r>
    <n v="3999"/>
    <s v="nSPC"/>
    <x v="2"/>
    <x v="1"/>
    <s v="Northwestern Hawaiian Islands"/>
    <x v="37"/>
    <s v="NIH-00124"/>
    <d v="2011-07-25T00:00:00"/>
    <s v="Forereef"/>
    <s v="Shallow"/>
    <n v="23.057040000000001"/>
    <n v="-161.92697000000001"/>
    <s v="Nihoa"/>
    <s v="Nihoa"/>
    <n v="2011"/>
    <x v="2"/>
    <x v="0"/>
    <n v="9"/>
    <n v="10"/>
    <n v="0"/>
    <n v="0"/>
    <n v="40"/>
    <s v="NA"/>
    <n v="2"/>
    <n v="1"/>
  </r>
  <r>
    <n v="4000"/>
    <s v="nSPC"/>
    <x v="2"/>
    <x v="1"/>
    <s v="Northwestern Hawaiian Islands"/>
    <x v="37"/>
    <s v="NIH-00101"/>
    <d v="2011-07-25T00:00:00"/>
    <s v="Forereef"/>
    <s v="Mid"/>
    <n v="23.062419999999999"/>
    <n v="-161.92909"/>
    <s v="Nihoa"/>
    <s v="Nihoa"/>
    <n v="2011"/>
    <x v="0"/>
    <x v="0"/>
    <n v="13.3"/>
    <n v="5"/>
    <n v="0"/>
    <n v="5"/>
    <n v="5"/>
    <s v="NA"/>
    <n v="2"/>
    <n v="1"/>
  </r>
  <r>
    <n v="4001"/>
    <s v="nSPC"/>
    <x v="2"/>
    <x v="1"/>
    <s v="Northwestern Hawaiian Islands"/>
    <x v="37"/>
    <s v="NIH-00112"/>
    <d v="2011-07-25T00:00:00"/>
    <s v="Forereef"/>
    <s v="Mid"/>
    <n v="23.055630000000001"/>
    <n v="-161.92590000000001"/>
    <s v="Nihoa"/>
    <s v="Nihoa"/>
    <n v="2011"/>
    <x v="0"/>
    <x v="0"/>
    <n v="15"/>
    <n v="5"/>
    <n v="0"/>
    <n v="0"/>
    <n v="20"/>
    <s v="NA"/>
    <n v="2"/>
    <n v="1"/>
  </r>
  <r>
    <n v="4002"/>
    <s v="nSPC"/>
    <x v="2"/>
    <x v="1"/>
    <s v="Northwestern Hawaiian Islands"/>
    <x v="37"/>
    <s v="NIH-00110"/>
    <d v="2011-07-25T00:00:00"/>
    <s v="Forereef"/>
    <s v="Mid"/>
    <n v="23.062709999999999"/>
    <n v="-161.92201"/>
    <s v="Nihoa"/>
    <s v="Nihoa"/>
    <n v="2011"/>
    <x v="0"/>
    <x v="0"/>
    <n v="16.8"/>
    <n v="5"/>
    <n v="0"/>
    <n v="10"/>
    <n v="5"/>
    <s v="NA"/>
    <n v="2"/>
    <n v="1"/>
  </r>
  <r>
    <n v="4003"/>
    <s v="nSPC"/>
    <x v="2"/>
    <x v="1"/>
    <s v="Northwestern Hawaiian Islands"/>
    <x v="37"/>
    <s v="NIH-00126"/>
    <d v="2011-07-25T00:00:00"/>
    <s v="Forereef"/>
    <s v="Deep"/>
    <n v="23.0533"/>
    <n v="-161.92169000000001"/>
    <s v="Nihoa"/>
    <s v="Nihoa"/>
    <n v="2011"/>
    <x v="1"/>
    <x v="0"/>
    <n v="24.8"/>
    <n v="3"/>
    <n v="20"/>
    <n v="15"/>
    <n v="0"/>
    <s v="NA"/>
    <n v="2"/>
    <n v="1"/>
  </r>
  <r>
    <n v="4004"/>
    <s v="nSPC"/>
    <x v="2"/>
    <x v="1"/>
    <s v="Northwestern Hawaiian Islands"/>
    <x v="37"/>
    <s v="NIH-00103"/>
    <d v="2011-07-25T00:00:00"/>
    <s v="Forereef"/>
    <s v="Shallow"/>
    <n v="23.0626"/>
    <n v="-161.92914999999999"/>
    <s v="Nihoa"/>
    <s v="Nihoa"/>
    <n v="2011"/>
    <x v="2"/>
    <x v="0"/>
    <n v="8.4499999999999993"/>
    <n v="10"/>
    <n v="0.5"/>
    <n v="1"/>
    <n v="5"/>
    <s v="NA"/>
    <n v="4"/>
    <n v="2"/>
  </r>
  <r>
    <n v="4006"/>
    <s v="nSPC"/>
    <x v="2"/>
    <x v="1"/>
    <s v="Northwestern Hawaiian Islands"/>
    <x v="38"/>
    <s v="NEC-00151"/>
    <d v="2011-07-26T00:00:00"/>
    <s v="Forereef"/>
    <s v="Deep"/>
    <n v="23.57142"/>
    <n v="-164.69379000000001"/>
    <s v="Necker"/>
    <s v="Necker"/>
    <n v="2011"/>
    <x v="1"/>
    <x v="0"/>
    <n v="23.4"/>
    <n v="15"/>
    <n v="10"/>
    <n v="15"/>
    <n v="3"/>
    <s v="NA"/>
    <n v="2"/>
    <n v="1"/>
  </r>
  <r>
    <n v="4007"/>
    <s v="nSPC"/>
    <x v="2"/>
    <x v="1"/>
    <s v="Northwestern Hawaiian Islands"/>
    <x v="38"/>
    <s v="NEC-00148"/>
    <d v="2011-07-26T00:00:00"/>
    <s v="Forereef"/>
    <s v="Mid"/>
    <n v="23.572700000000001"/>
    <n v="-164.69379000000001"/>
    <s v="Necker"/>
    <s v="Necker"/>
    <n v="2011"/>
    <x v="0"/>
    <x v="0"/>
    <n v="12.15"/>
    <n v="12.5"/>
    <n v="3.5"/>
    <n v="7.5"/>
    <n v="0"/>
    <s v="NA"/>
    <n v="4"/>
    <n v="2"/>
  </r>
  <r>
    <n v="4008"/>
    <s v="nSPC"/>
    <x v="2"/>
    <x v="1"/>
    <s v="Northwestern Hawaiian Islands"/>
    <x v="38"/>
    <s v="NEC-00346"/>
    <d v="2011-07-26T00:00:00"/>
    <s v="Forereef"/>
    <s v="Mid"/>
    <n v="23.573650000000001"/>
    <n v="-164.70316"/>
    <s v="Necker"/>
    <s v="Necker"/>
    <n v="2011"/>
    <x v="0"/>
    <x v="0"/>
    <n v="11.05"/>
    <n v="5"/>
    <n v="5"/>
    <n v="7.5"/>
    <n v="1"/>
    <s v="NA"/>
    <n v="4"/>
    <n v="2"/>
  </r>
  <r>
    <n v="4009"/>
    <s v="nSPC"/>
    <x v="2"/>
    <x v="1"/>
    <s v="Northwestern Hawaiian Islands"/>
    <x v="38"/>
    <s v="NEC-00153"/>
    <d v="2011-07-26T00:00:00"/>
    <s v="Forereef"/>
    <s v="Deep"/>
    <n v="23.560770000000002"/>
    <n v="-164.71571"/>
    <s v="Necker"/>
    <s v="Necker"/>
    <n v="2011"/>
    <x v="1"/>
    <x v="0"/>
    <n v="29.3"/>
    <n v="5"/>
    <n v="25"/>
    <n v="5"/>
    <n v="10"/>
    <s v="NA"/>
    <n v="2"/>
    <n v="1"/>
  </r>
  <r>
    <n v="4010"/>
    <s v="nSPC"/>
    <x v="2"/>
    <x v="1"/>
    <s v="Northwestern Hawaiian Islands"/>
    <x v="38"/>
    <s v="NEC-00150"/>
    <d v="2011-07-26T00:00:00"/>
    <s v="Forereef"/>
    <s v="Deep"/>
    <n v="23.569099999999999"/>
    <n v="-164.68512999999999"/>
    <s v="Necker"/>
    <s v="Necker"/>
    <n v="2011"/>
    <x v="1"/>
    <x v="0"/>
    <n v="24"/>
    <n v="15"/>
    <n v="30"/>
    <n v="50"/>
    <n v="0"/>
    <s v="NA"/>
    <n v="2"/>
    <n v="1"/>
  </r>
  <r>
    <n v="4011"/>
    <s v="nSPC"/>
    <x v="2"/>
    <x v="1"/>
    <s v="Northwestern Hawaiian Islands"/>
    <x v="38"/>
    <s v="NEC-00149"/>
    <d v="2011-07-26T00:00:00"/>
    <s v="Forereef"/>
    <s v="Mid"/>
    <n v="23.572569999999999"/>
    <n v="-164.69272000000001"/>
    <s v="Necker"/>
    <s v="Necker"/>
    <n v="2011"/>
    <x v="0"/>
    <x v="0"/>
    <n v="14.6"/>
    <n v="10"/>
    <n v="35"/>
    <n v="30"/>
    <n v="5"/>
    <s v="NA"/>
    <n v="2"/>
    <n v="1"/>
  </r>
  <r>
    <n v="4012"/>
    <s v="nSPC"/>
    <x v="2"/>
    <x v="1"/>
    <s v="Northwestern Hawaiian Islands"/>
    <x v="38"/>
    <s v="NEC-00146"/>
    <d v="2011-07-26T00:00:00"/>
    <s v="Forereef"/>
    <s v="Shallow"/>
    <n v="23.576969999999999"/>
    <n v="-164.69936000000001"/>
    <s v="Necker"/>
    <s v="Necker"/>
    <n v="2011"/>
    <x v="2"/>
    <x v="0"/>
    <n v="4.8"/>
    <n v="10"/>
    <n v="10"/>
    <n v="0"/>
    <n v="30"/>
    <s v="NA"/>
    <n v="2"/>
    <n v="1"/>
  </r>
  <r>
    <n v="4013"/>
    <s v="nSPC"/>
    <x v="2"/>
    <x v="1"/>
    <s v="Northwestern Hawaiian Islands"/>
    <x v="38"/>
    <s v="NEC-00145"/>
    <d v="2011-07-26T00:00:00"/>
    <s v="Forereef"/>
    <s v="Shallow"/>
    <n v="23.57798"/>
    <n v="-164.7011"/>
    <s v="Necker"/>
    <s v="Necker"/>
    <n v="2011"/>
    <x v="2"/>
    <x v="0"/>
    <n v="4.0999999999999996"/>
    <n v="3"/>
    <n v="0"/>
    <n v="80"/>
    <n v="2"/>
    <s v="NA"/>
    <n v="2"/>
    <n v="1"/>
  </r>
  <r>
    <n v="4014"/>
    <s v="nSPC"/>
    <x v="2"/>
    <x v="1"/>
    <s v="Northwestern Hawaiian Islands"/>
    <x v="2"/>
    <s v="FFS-00124"/>
    <d v="2011-07-27T00:00:00"/>
    <s v="Protected Slope"/>
    <s v="Deep"/>
    <n v="23.667200000000001"/>
    <n v="-166.20157"/>
    <s v="French Frigate"/>
    <s v="French Frigate"/>
    <n v="2011"/>
    <x v="4"/>
    <x v="0"/>
    <n v="17.649999999999999"/>
    <n v="57.5"/>
    <n v="3.5"/>
    <n v="2.5"/>
    <n v="12.5"/>
    <s v="NA"/>
    <n v="4"/>
    <n v="2"/>
  </r>
  <r>
    <n v="4015"/>
    <s v="nSPC"/>
    <x v="2"/>
    <x v="1"/>
    <s v="Northwestern Hawaiian Islands"/>
    <x v="2"/>
    <s v="FFS-00128"/>
    <d v="2011-07-27T00:00:00"/>
    <s v="Forereef"/>
    <s v="Shallow"/>
    <n v="23.69576"/>
    <n v="-166.06370999999999"/>
    <s v="French Frigate"/>
    <s v="French Frigate"/>
    <n v="2011"/>
    <x v="2"/>
    <x v="0"/>
    <n v="7.95"/>
    <n v="3.5"/>
    <n v="1.5"/>
    <n v="7.5"/>
    <n v="12.5"/>
    <s v="NA"/>
    <n v="4"/>
    <n v="2"/>
  </r>
  <r>
    <n v="4017"/>
    <s v="nSPC"/>
    <x v="2"/>
    <x v="1"/>
    <s v="Northwestern Hawaiian Islands"/>
    <x v="2"/>
    <s v="FFS-00308"/>
    <d v="2011-07-27T00:00:00"/>
    <s v="Protected Slope"/>
    <s v="Deep"/>
    <n v="23.683070000000001"/>
    <n v="-166.20882"/>
    <s v="French Frigate"/>
    <s v="French Frigate"/>
    <n v="2011"/>
    <x v="4"/>
    <x v="0"/>
    <n v="21.6"/>
    <n v="17.5"/>
    <n v="52.5"/>
    <n v="5.5"/>
    <n v="7.5"/>
    <s v="NA"/>
    <n v="4"/>
    <n v="2"/>
  </r>
  <r>
    <n v="4020"/>
    <s v="nSPC"/>
    <x v="2"/>
    <x v="1"/>
    <s v="Northwestern Hawaiian Islands"/>
    <x v="2"/>
    <s v="FFS-00108"/>
    <d v="2011-07-28T00:00:00"/>
    <s v="Protected Slope"/>
    <s v="Deep"/>
    <n v="23.837520000000001"/>
    <n v="-166.33258000000001"/>
    <s v="French Frigate"/>
    <s v="French Frigate"/>
    <n v="2011"/>
    <x v="4"/>
    <x v="0"/>
    <n v="18.100000000000001"/>
    <n v="70"/>
    <n v="0"/>
    <n v="5"/>
    <n v="10"/>
    <s v="NA"/>
    <n v="2"/>
    <n v="1"/>
  </r>
  <r>
    <n v="4021"/>
    <s v="nSPC"/>
    <x v="2"/>
    <x v="1"/>
    <s v="Northwestern Hawaiian Islands"/>
    <x v="2"/>
    <s v="FFS-00129"/>
    <d v="2011-07-28T00:00:00"/>
    <s v="Protected Slope"/>
    <s v="Deep"/>
    <n v="23.863630000000001"/>
    <n v="-166.35066"/>
    <s v="French Frigate"/>
    <s v="French Frigate"/>
    <n v="2011"/>
    <x v="4"/>
    <x v="0"/>
    <n v="25"/>
    <n v="70"/>
    <n v="0"/>
    <n v="0"/>
    <n v="20"/>
    <s v="NA"/>
    <n v="2"/>
    <n v="1"/>
  </r>
  <r>
    <n v="4022"/>
    <s v="nSPC"/>
    <x v="2"/>
    <x v="1"/>
    <s v="Northwestern Hawaiian Islands"/>
    <x v="39"/>
    <s v="MAR-00177"/>
    <d v="2011-07-30T00:00:00"/>
    <s v="Forereef"/>
    <s v="Deep"/>
    <n v="25.39228"/>
    <n v="-170.57499999999999"/>
    <s v="Maro"/>
    <s v="Maro"/>
    <n v="2011"/>
    <x v="1"/>
    <x v="0"/>
    <n v="25"/>
    <n v="50"/>
    <n v="1"/>
    <n v="1"/>
    <n v="5"/>
    <s v="NA"/>
    <n v="2"/>
    <n v="1"/>
  </r>
  <r>
    <n v="4023"/>
    <s v="nSPC"/>
    <x v="2"/>
    <x v="1"/>
    <s v="Northwestern Hawaiian Islands"/>
    <x v="39"/>
    <s v="MAR-00171"/>
    <d v="2011-07-30T00:00:00"/>
    <s v="Forereef"/>
    <s v="Mid"/>
    <n v="25.374860000000002"/>
    <n v="-170.56702999999999"/>
    <s v="Maro"/>
    <s v="Maro"/>
    <n v="2011"/>
    <x v="0"/>
    <x v="0"/>
    <n v="10.35"/>
    <n v="25"/>
    <n v="2"/>
    <n v="5"/>
    <n v="2"/>
    <s v="NA"/>
    <n v="4"/>
    <n v="2"/>
  </r>
  <r>
    <n v="4024"/>
    <s v="nSPC"/>
    <x v="2"/>
    <x v="1"/>
    <s v="Northwestern Hawaiian Islands"/>
    <x v="39"/>
    <s v="MAR-00174"/>
    <d v="2011-07-30T00:00:00"/>
    <s v="Forereef"/>
    <s v="Mid"/>
    <n v="25.349599999999999"/>
    <n v="-170.55795000000001"/>
    <s v="Maro"/>
    <s v="Maro"/>
    <n v="2011"/>
    <x v="0"/>
    <x v="0"/>
    <n v="11.4"/>
    <n v="40"/>
    <n v="4"/>
    <n v="10"/>
    <n v="1"/>
    <s v="NA"/>
    <n v="4"/>
    <n v="2"/>
  </r>
  <r>
    <n v="4025"/>
    <s v="nSPC"/>
    <x v="2"/>
    <x v="1"/>
    <s v="Northwestern Hawaiian Islands"/>
    <x v="39"/>
    <s v="MAR-00169"/>
    <d v="2011-07-30T00:00:00"/>
    <s v="Forereef"/>
    <s v="Mid"/>
    <n v="25.411269999999998"/>
    <n v="-170.49788000000001"/>
    <s v="Maro"/>
    <s v="Maro"/>
    <n v="2011"/>
    <x v="0"/>
    <x v="0"/>
    <n v="12.35"/>
    <n v="70"/>
    <n v="0"/>
    <n v="10"/>
    <n v="10"/>
    <s v="NA"/>
    <n v="2"/>
    <n v="1"/>
  </r>
  <r>
    <n v="4026"/>
    <s v="nSPC"/>
    <x v="2"/>
    <x v="1"/>
    <s v="Northwestern Hawaiian Islands"/>
    <x v="39"/>
    <s v="MAR-00170"/>
    <d v="2011-07-30T00:00:00"/>
    <s v="Forereef"/>
    <s v="Mid"/>
    <n v="25.409050000000001"/>
    <n v="-170.48990000000001"/>
    <s v="Maro"/>
    <s v="Maro"/>
    <n v="2011"/>
    <x v="0"/>
    <x v="0"/>
    <n v="15"/>
    <n v="10"/>
    <n v="5"/>
    <n v="20"/>
    <n v="10"/>
    <s v="NA"/>
    <n v="2"/>
    <n v="1"/>
  </r>
  <r>
    <n v="4027"/>
    <s v="nSPC"/>
    <x v="2"/>
    <x v="1"/>
    <s v="Northwestern Hawaiian Islands"/>
    <x v="39"/>
    <s v="MAR-00166"/>
    <d v="2011-07-30T00:00:00"/>
    <s v="Forereef"/>
    <s v="Mid"/>
    <n v="25.426929999999999"/>
    <n v="-170.49198999999999"/>
    <s v="Maro"/>
    <s v="Maro"/>
    <n v="2011"/>
    <x v="0"/>
    <x v="0"/>
    <n v="17.100000000000001"/>
    <n v="60"/>
    <n v="0"/>
    <n v="15"/>
    <n v="15"/>
    <s v="NA"/>
    <n v="2"/>
    <n v="1"/>
  </r>
  <r>
    <n v="4028"/>
    <s v="nSPC"/>
    <x v="2"/>
    <x v="1"/>
    <s v="Northwestern Hawaiian Islands"/>
    <x v="39"/>
    <s v="MAR-00161"/>
    <d v="2011-07-30T00:00:00"/>
    <s v="Forereef"/>
    <s v="Shallow"/>
    <n v="25.421479999999999"/>
    <n v="-170.52930000000001"/>
    <s v="Maro"/>
    <s v="Maro"/>
    <n v="2011"/>
    <x v="2"/>
    <x v="0"/>
    <n v="5.9"/>
    <n v="10"/>
    <n v="30"/>
    <n v="10"/>
    <n v="10"/>
    <s v="NA"/>
    <n v="2"/>
    <n v="1"/>
  </r>
  <r>
    <n v="4029"/>
    <s v="nSPC"/>
    <x v="2"/>
    <x v="1"/>
    <s v="Northwestern Hawaiian Islands"/>
    <x v="39"/>
    <s v="MAR-00159"/>
    <d v="2011-07-30T00:00:00"/>
    <s v="Forereef"/>
    <s v="Shallow"/>
    <n v="25.430299999999999"/>
    <n v="-170.55721"/>
    <s v="Maro"/>
    <s v="Maro"/>
    <n v="2011"/>
    <x v="2"/>
    <x v="0"/>
    <n v="2.4"/>
    <n v="30"/>
    <n v="0"/>
    <n v="30"/>
    <n v="10"/>
    <s v="NA"/>
    <n v="2"/>
    <n v="1"/>
  </r>
  <r>
    <n v="4030"/>
    <s v="nSPC"/>
    <x v="2"/>
    <x v="1"/>
    <s v="Northwestern Hawaiian Islands"/>
    <x v="39"/>
    <s v="MAR-00160"/>
    <d v="2011-07-31T00:00:00"/>
    <s v="Forereef"/>
    <s v="Shallow"/>
    <n v="25.423649999999999"/>
    <n v="-170.54146"/>
    <s v="Maro"/>
    <s v="Maro"/>
    <n v="2011"/>
    <x v="2"/>
    <x v="0"/>
    <n v="3.3250000000000002"/>
    <n v="12.5"/>
    <n v="7.5"/>
    <n v="7.5"/>
    <n v="10"/>
    <s v="NA"/>
    <n v="4"/>
    <n v="2"/>
  </r>
  <r>
    <n v="4031"/>
    <s v="nSPC"/>
    <x v="2"/>
    <x v="1"/>
    <s v="Northwestern Hawaiian Islands"/>
    <x v="39"/>
    <s v="MAR-00162"/>
    <d v="2011-07-31T00:00:00"/>
    <s v="Forereef"/>
    <s v="Shallow"/>
    <n v="25.401509999999998"/>
    <n v="-170.55707000000001"/>
    <s v="Maro"/>
    <s v="Maro"/>
    <n v="2011"/>
    <x v="2"/>
    <x v="0"/>
    <n v="3.55"/>
    <n v="17.5"/>
    <n v="2"/>
    <n v="5"/>
    <n v="4"/>
    <s v="NA"/>
    <n v="4"/>
    <n v="2"/>
  </r>
  <r>
    <n v="4032"/>
    <s v="nSPC"/>
    <x v="2"/>
    <x v="1"/>
    <s v="Northwestern Hawaiian Islands"/>
    <x v="39"/>
    <s v="MAR-00163"/>
    <d v="2011-07-31T00:00:00"/>
    <s v="Forereef"/>
    <s v="Shallow"/>
    <n v="25.391269999999999"/>
    <n v="-170.55229"/>
    <s v="Maro"/>
    <s v="Maro"/>
    <n v="2011"/>
    <x v="2"/>
    <x v="0"/>
    <n v="3"/>
    <n v="10"/>
    <n v="5"/>
    <n v="6.5"/>
    <n v="3.5"/>
    <s v="NA"/>
    <n v="4"/>
    <n v="2"/>
  </r>
  <r>
    <n v="4033"/>
    <s v="nSPC"/>
    <x v="2"/>
    <x v="1"/>
    <s v="Northwestern Hawaiian Islands"/>
    <x v="39"/>
    <s v="MAR-00178"/>
    <d v="2011-07-31T00:00:00"/>
    <s v="Forereef"/>
    <s v="Deep"/>
    <n v="25.351710000000001"/>
    <n v="-170.62610000000001"/>
    <s v="Maro"/>
    <s v="Maro"/>
    <n v="2011"/>
    <x v="1"/>
    <x v="0"/>
    <n v="26.4"/>
    <n v="1"/>
    <n v="15"/>
    <n v="75"/>
    <n v="0"/>
    <s v="NA"/>
    <n v="2"/>
    <n v="1"/>
  </r>
  <r>
    <n v="4034"/>
    <s v="nSPC"/>
    <x v="2"/>
    <x v="1"/>
    <s v="Northwestern Hawaiian Islands"/>
    <x v="39"/>
    <s v="MAR-00180"/>
    <d v="2011-07-31T00:00:00"/>
    <s v="Forereef"/>
    <s v="Deep"/>
    <n v="25.3338"/>
    <n v="-170.62573"/>
    <s v="Maro"/>
    <s v="Maro"/>
    <n v="2011"/>
    <x v="1"/>
    <x v="0"/>
    <n v="28.2"/>
    <n v="5"/>
    <n v="20"/>
    <n v="75"/>
    <n v="0"/>
    <s v="NA"/>
    <n v="2"/>
    <n v="1"/>
  </r>
  <r>
    <n v="4035"/>
    <s v="nSPC"/>
    <x v="2"/>
    <x v="1"/>
    <s v="Northwestern Hawaiian Islands"/>
    <x v="39"/>
    <s v="MAR-00173"/>
    <d v="2011-07-31T00:00:00"/>
    <s v="Forereef"/>
    <s v="Mid"/>
    <n v="25.361429999999999"/>
    <n v="-170.56509"/>
    <s v="Maro"/>
    <s v="Maro"/>
    <n v="2011"/>
    <x v="0"/>
    <x v="0"/>
    <n v="14.9"/>
    <n v="60"/>
    <n v="0"/>
    <n v="20"/>
    <n v="0"/>
    <s v="NA"/>
    <n v="2"/>
    <n v="1"/>
  </r>
  <r>
    <n v="4036"/>
    <s v="nSPC"/>
    <x v="2"/>
    <x v="1"/>
    <s v="Northwestern Hawaiian Islands"/>
    <x v="39"/>
    <s v="MAR-00164"/>
    <d v="2011-07-31T00:00:00"/>
    <s v="Forereef"/>
    <s v="Shallow"/>
    <n v="25.352709999999998"/>
    <n v="-170.53285"/>
    <s v="Maro"/>
    <s v="Maro"/>
    <n v="2011"/>
    <x v="2"/>
    <x v="0"/>
    <n v="3.5"/>
    <n v="5"/>
    <n v="5"/>
    <n v="40"/>
    <n v="10"/>
    <s v="NA"/>
    <n v="2"/>
    <n v="1"/>
  </r>
  <r>
    <n v="4037"/>
    <s v="nSPC"/>
    <x v="2"/>
    <x v="1"/>
    <s v="Northwestern Hawaiian Islands"/>
    <x v="39"/>
    <s v="MAR-00172"/>
    <d v="2011-07-31T00:00:00"/>
    <s v="Forereef"/>
    <s v="Mid"/>
    <n v="25.36309"/>
    <n v="-170.50208000000001"/>
    <s v="Maro"/>
    <s v="Maro"/>
    <n v="2011"/>
    <x v="0"/>
    <x v="0"/>
    <n v="9"/>
    <n v="20"/>
    <n v="0"/>
    <n v="30"/>
    <n v="10"/>
    <s v="NA"/>
    <n v="2"/>
    <n v="1"/>
  </r>
  <r>
    <n v="4038"/>
    <s v="nSPC"/>
    <x v="2"/>
    <x v="1"/>
    <s v="Northwestern Hawaiian Islands"/>
    <x v="39"/>
    <s v="MAR-00175"/>
    <d v="2011-07-31T00:00:00"/>
    <s v="Forereef"/>
    <s v="Mid"/>
    <n v="25.348330000000001"/>
    <n v="-170.47219999999999"/>
    <s v="Maro"/>
    <s v="Maro"/>
    <n v="2011"/>
    <x v="0"/>
    <x v="0"/>
    <n v="15.6"/>
    <n v="60"/>
    <n v="0"/>
    <n v="15"/>
    <n v="20"/>
    <s v="NA"/>
    <n v="2"/>
    <n v="1"/>
  </r>
  <r>
    <n v="4040"/>
    <s v="nSPC"/>
    <x v="2"/>
    <x v="1"/>
    <s v="Northwestern Hawaiian Islands"/>
    <x v="39"/>
    <s v="MAR-00176"/>
    <d v="2011-08-01T00:00:00"/>
    <s v="Forereef"/>
    <s v="Deep"/>
    <n v="25.524519999999999"/>
    <n v="-170.62875"/>
    <s v="Maro"/>
    <s v="Maro"/>
    <n v="2011"/>
    <x v="1"/>
    <x v="0"/>
    <n v="22.7"/>
    <n v="75"/>
    <n v="0"/>
    <n v="10"/>
    <n v="10"/>
    <s v="NA"/>
    <n v="2"/>
    <n v="1"/>
  </r>
  <r>
    <n v="4044"/>
    <s v="nSPC"/>
    <x v="2"/>
    <x v="1"/>
    <s v="Northwestern Hawaiian Islands"/>
    <x v="39"/>
    <s v="MAR-00370"/>
    <d v="2011-08-01T00:00:00"/>
    <s v="Forereef"/>
    <s v="Deep"/>
    <n v="25.450019999999999"/>
    <n v="-170.69793999999999"/>
    <s v="Maro"/>
    <s v="Maro"/>
    <n v="2011"/>
    <x v="1"/>
    <x v="0"/>
    <n v="21.1"/>
    <n v="20"/>
    <n v="15"/>
    <n v="2"/>
    <n v="5"/>
    <s v="NA"/>
    <n v="2"/>
    <n v="1"/>
  </r>
  <r>
    <n v="4045"/>
    <s v="nSPC"/>
    <x v="2"/>
    <x v="1"/>
    <s v="Northwestern Hawaiian Islands"/>
    <x v="39"/>
    <s v="MAR-00362"/>
    <d v="2011-08-01T00:00:00"/>
    <s v="Forereef"/>
    <s v="Mid"/>
    <n v="25.483149999999998"/>
    <n v="-170.61066"/>
    <s v="Maro"/>
    <s v="Maro"/>
    <n v="2011"/>
    <x v="0"/>
    <x v="0"/>
    <n v="11.15"/>
    <n v="22.5"/>
    <n v="1"/>
    <n v="32.5"/>
    <n v="25"/>
    <s v="NA"/>
    <n v="4"/>
    <n v="2"/>
  </r>
  <r>
    <n v="4046"/>
    <s v="nSPC"/>
    <x v="2"/>
    <x v="1"/>
    <s v="Northwestern Hawaiian Islands"/>
    <x v="39"/>
    <s v="MAR-00357"/>
    <d v="2011-08-01T00:00:00"/>
    <s v="Forereef"/>
    <s v="Shallow"/>
    <n v="25.474049999999998"/>
    <n v="-170.62852000000001"/>
    <s v="Maro"/>
    <s v="Maro"/>
    <n v="2011"/>
    <x v="2"/>
    <x v="0"/>
    <n v="3.4"/>
    <n v="15"/>
    <n v="15"/>
    <n v="20"/>
    <n v="20"/>
    <s v="NA"/>
    <n v="2"/>
    <n v="1"/>
  </r>
  <r>
    <n v="4050"/>
    <s v="nSPC"/>
    <x v="2"/>
    <x v="1"/>
    <s v="Northwestern Hawaiian Islands"/>
    <x v="40"/>
    <s v="MID-00418"/>
    <d v="2011-08-03T00:00:00"/>
    <s v="Forereef"/>
    <s v="Deep"/>
    <n v="28.21163"/>
    <n v="-177.31058999999999"/>
    <s v="Midway"/>
    <s v="Midway"/>
    <n v="2011"/>
    <x v="1"/>
    <x v="0"/>
    <n v="24.2"/>
    <n v="2"/>
    <n v="0"/>
    <n v="20"/>
    <n v="8"/>
    <s v="NA"/>
    <n v="2"/>
    <n v="1"/>
  </r>
  <r>
    <n v="4051"/>
    <s v="nSPC"/>
    <x v="2"/>
    <x v="1"/>
    <s v="Northwestern Hawaiian Islands"/>
    <x v="40"/>
    <s v="MID-00213"/>
    <d v="2011-08-03T00:00:00"/>
    <s v="Forereef"/>
    <s v="Shallow"/>
    <n v="28.23143"/>
    <n v="-177.31529"/>
    <s v="Midway"/>
    <s v="Midway"/>
    <n v="2011"/>
    <x v="2"/>
    <x v="0"/>
    <n v="5.95"/>
    <n v="4"/>
    <n v="7.5"/>
    <n v="11"/>
    <n v="5"/>
    <s v="NA"/>
    <n v="4"/>
    <n v="2"/>
  </r>
  <r>
    <n v="4052"/>
    <s v="nSPC"/>
    <x v="2"/>
    <x v="1"/>
    <s v="Northwestern Hawaiian Islands"/>
    <x v="40"/>
    <s v="MID-00224"/>
    <d v="2011-08-03T00:00:00"/>
    <s v="Forereef"/>
    <s v="Deep"/>
    <n v="28.1968"/>
    <n v="-177.35857999999999"/>
    <s v="Midway"/>
    <s v="Midway"/>
    <n v="2011"/>
    <x v="1"/>
    <x v="0"/>
    <n v="18.100000000000001"/>
    <n v="2"/>
    <n v="30"/>
    <n v="8"/>
    <n v="5"/>
    <s v="NA"/>
    <n v="2"/>
    <n v="1"/>
  </r>
  <r>
    <n v="4053"/>
    <s v="nSPC"/>
    <x v="2"/>
    <x v="1"/>
    <s v="Northwestern Hawaiian Islands"/>
    <x v="40"/>
    <s v="MID-00225"/>
    <d v="2011-08-03T00:00:00"/>
    <s v="Forereef"/>
    <s v="Deep"/>
    <n v="28.191990000000001"/>
    <n v="-177.41341"/>
    <s v="Midway"/>
    <s v="Midway"/>
    <n v="2011"/>
    <x v="1"/>
    <x v="0"/>
    <n v="27"/>
    <n v="2"/>
    <n v="2"/>
    <n v="0"/>
    <n v="2"/>
    <s v="NA"/>
    <n v="2"/>
    <n v="1"/>
  </r>
  <r>
    <n v="4054"/>
    <s v="nSPC"/>
    <x v="2"/>
    <x v="1"/>
    <s v="Northwestern Hawaiian Islands"/>
    <x v="40"/>
    <s v="MID-00223"/>
    <d v="2011-08-03T00:00:00"/>
    <s v="Forereef"/>
    <s v="Deep"/>
    <n v="28.209330000000001"/>
    <n v="-177.3107"/>
    <s v="Midway"/>
    <s v="Midway"/>
    <n v="2011"/>
    <x v="1"/>
    <x v="0"/>
    <n v="24.8"/>
    <n v="0"/>
    <n v="0"/>
    <n v="80"/>
    <n v="10"/>
    <s v="NA"/>
    <n v="2"/>
    <n v="1"/>
  </r>
  <r>
    <n v="4055"/>
    <s v="nSPC"/>
    <x v="2"/>
    <x v="1"/>
    <s v="Northwestern Hawaiian Islands"/>
    <x v="40"/>
    <s v="MID-00406"/>
    <d v="2011-08-03T00:00:00"/>
    <s v="Forereef"/>
    <s v="Shallow"/>
    <n v="28.229659999999999"/>
    <n v="-177.31485000000001"/>
    <s v="Midway"/>
    <s v="Midway"/>
    <n v="2011"/>
    <x v="2"/>
    <x v="0"/>
    <n v="6"/>
    <n v="1"/>
    <n v="2"/>
    <n v="5"/>
    <n v="5"/>
    <s v="NA"/>
    <n v="2"/>
    <n v="1"/>
  </r>
  <r>
    <n v="4056"/>
    <s v="nSPC"/>
    <x v="2"/>
    <x v="1"/>
    <s v="Northwestern Hawaiian Islands"/>
    <x v="40"/>
    <s v="MID-00417"/>
    <d v="2011-08-03T00:00:00"/>
    <s v="Forereef"/>
    <s v="Deep"/>
    <n v="28.23948"/>
    <n v="-177.31401"/>
    <s v="Midway"/>
    <s v="Midway"/>
    <n v="2011"/>
    <x v="1"/>
    <x v="0"/>
    <n v="22.8"/>
    <n v="5"/>
    <n v="0"/>
    <n v="10"/>
    <n v="55"/>
    <s v="NA"/>
    <n v="2"/>
    <n v="1"/>
  </r>
  <r>
    <n v="4057"/>
    <s v="nSPC"/>
    <x v="2"/>
    <x v="1"/>
    <s v="Northwestern Hawaiian Islands"/>
    <x v="40"/>
    <s v="MID-00416"/>
    <d v="2011-08-03T00:00:00"/>
    <s v="Forereef"/>
    <s v="Deep"/>
    <n v="28.266860000000001"/>
    <n v="-177.33368999999999"/>
    <s v="Midway"/>
    <s v="Midway"/>
    <n v="2011"/>
    <x v="1"/>
    <x v="0"/>
    <n v="21"/>
    <n v="1"/>
    <n v="3"/>
    <n v="30"/>
    <n v="1"/>
    <s v="NA"/>
    <n v="2"/>
    <n v="1"/>
  </r>
  <r>
    <n v="4058"/>
    <s v="nSPC"/>
    <x v="2"/>
    <x v="1"/>
    <s v="Northwestern Hawaiian Islands"/>
    <x v="40"/>
    <s v="MID-00219"/>
    <d v="2011-08-04T00:00:00"/>
    <s v="Forereef"/>
    <s v="Mid"/>
    <n v="28.231940000000002"/>
    <n v="-177.41664"/>
    <s v="Midway"/>
    <s v="Midway"/>
    <n v="2011"/>
    <x v="0"/>
    <x v="0"/>
    <n v="8.6"/>
    <n v="5"/>
    <n v="15"/>
    <n v="30"/>
    <n v="15"/>
    <s v="NA"/>
    <n v="2"/>
    <n v="1"/>
  </r>
  <r>
    <n v="4059"/>
    <s v="nSPC"/>
    <x v="2"/>
    <x v="1"/>
    <s v="Northwestern Hawaiian Islands"/>
    <x v="40"/>
    <s v="MID-00215"/>
    <d v="2011-08-04T00:00:00"/>
    <s v="Forereef"/>
    <s v="Mid"/>
    <n v="28.28068"/>
    <n v="-177.36076"/>
    <s v="Midway"/>
    <s v="Midway"/>
    <n v="2011"/>
    <x v="0"/>
    <x v="0"/>
    <n v="12.8"/>
    <n v="1"/>
    <n v="20"/>
    <n v="20"/>
    <n v="0"/>
    <s v="NA"/>
    <n v="2"/>
    <n v="1"/>
  </r>
  <r>
    <n v="4061"/>
    <s v="nSPC"/>
    <x v="2"/>
    <x v="1"/>
    <s v="Northwestern Hawaiian Islands"/>
    <x v="40"/>
    <s v="MID-00218"/>
    <d v="2011-08-04T00:00:00"/>
    <s v="Forereef"/>
    <s v="Mid"/>
    <n v="28.264749999999999"/>
    <n v="-177.40895"/>
    <s v="Midway"/>
    <s v="Midway"/>
    <n v="2011"/>
    <x v="0"/>
    <x v="0"/>
    <n v="15.3"/>
    <n v="0"/>
    <n v="0"/>
    <n v="20"/>
    <n v="60"/>
    <s v="NA"/>
    <n v="2"/>
    <n v="1"/>
  </r>
  <r>
    <n v="4062"/>
    <s v="nSPC"/>
    <x v="2"/>
    <x v="1"/>
    <s v="Northwestern Hawaiian Islands"/>
    <x v="40"/>
    <s v="MID-00212"/>
    <d v="2011-08-04T00:00:00"/>
    <s v="Forereef"/>
    <s v="Shallow"/>
    <n v="28.253170000000001"/>
    <n v="-177.40638999999999"/>
    <s v="Midway"/>
    <s v="Midway"/>
    <n v="2011"/>
    <x v="2"/>
    <x v="0"/>
    <n v="3"/>
    <n v="1"/>
    <n v="5"/>
    <n v="3"/>
    <n v="1"/>
    <s v="NA"/>
    <n v="2"/>
    <n v="1"/>
  </r>
  <r>
    <n v="4066"/>
    <s v="nSPC"/>
    <x v="2"/>
    <x v="1"/>
    <s v="Northwestern Hawaiian Islands"/>
    <x v="40"/>
    <s v="MID-00217"/>
    <d v="2011-08-04T00:00:00"/>
    <s v="Forereef"/>
    <s v="Mid"/>
    <n v="28.268260000000001"/>
    <n v="-177.40323000000001"/>
    <s v="Midway"/>
    <s v="Midway"/>
    <n v="2011"/>
    <x v="0"/>
    <x v="0"/>
    <n v="13.95"/>
    <n v="5"/>
    <n v="7.5"/>
    <n v="10"/>
    <n v="12.5"/>
    <s v="NA"/>
    <n v="4"/>
    <n v="2"/>
  </r>
  <r>
    <n v="4067"/>
    <s v="nSPC"/>
    <x v="2"/>
    <x v="1"/>
    <s v="Northwestern Hawaiian Islands"/>
    <x v="40"/>
    <s v="MID-00216"/>
    <d v="2011-08-04T00:00:00"/>
    <s v="Forereef"/>
    <s v="Mid"/>
    <n v="28.281199999999998"/>
    <n v="-177.35785999999999"/>
    <s v="Midway"/>
    <s v="Midway"/>
    <n v="2011"/>
    <x v="0"/>
    <x v="0"/>
    <n v="13.45"/>
    <n v="5"/>
    <n v="0"/>
    <n v="75"/>
    <n v="10"/>
    <s v="NA"/>
    <n v="4"/>
    <n v="2"/>
  </r>
  <r>
    <n v="4072"/>
    <s v="nSPC"/>
    <x v="2"/>
    <x v="1"/>
    <s v="Northwestern Hawaiian Islands"/>
    <x v="40"/>
    <s v="MID-00221"/>
    <d v="2011-08-05T00:00:00"/>
    <s v="Forereef"/>
    <s v="Mid"/>
    <n v="28.19773"/>
    <n v="-177.36711"/>
    <s v="Midway"/>
    <s v="Midway"/>
    <n v="2011"/>
    <x v="0"/>
    <x v="0"/>
    <n v="9.3000000000000007"/>
    <n v="5"/>
    <n v="10"/>
    <n v="1"/>
    <n v="0"/>
    <s v="NA"/>
    <n v="2"/>
    <n v="1"/>
  </r>
  <r>
    <n v="4073"/>
    <s v="nSPC"/>
    <x v="2"/>
    <x v="1"/>
    <s v="Northwestern Hawaiian Islands"/>
    <x v="40"/>
    <s v="MID-00214"/>
    <d v="2011-08-05T00:00:00"/>
    <s v="Forereef"/>
    <s v="Shallow"/>
    <n v="28.20007"/>
    <n v="-177.34862000000001"/>
    <s v="Midway"/>
    <s v="Midway"/>
    <n v="2011"/>
    <x v="2"/>
    <x v="0"/>
    <n v="5.0999999999999996"/>
    <n v="10"/>
    <n v="0"/>
    <n v="5"/>
    <n v="45"/>
    <s v="NA"/>
    <n v="2"/>
    <n v="1"/>
  </r>
  <r>
    <n v="4077"/>
    <s v="nSPC"/>
    <x v="2"/>
    <x v="1"/>
    <s v="Northwestern Hawaiian Islands"/>
    <x v="40"/>
    <s v="MID-00222"/>
    <d v="2011-08-05T00:00:00"/>
    <s v="Forereef"/>
    <s v="Deep"/>
    <n v="28.21574"/>
    <n v="-177.43051"/>
    <s v="Midway"/>
    <s v="Midway"/>
    <n v="2011"/>
    <x v="1"/>
    <x v="0"/>
    <n v="24.75"/>
    <n v="3"/>
    <n v="5"/>
    <n v="10"/>
    <n v="20"/>
    <s v="NA"/>
    <n v="2"/>
    <n v="1"/>
  </r>
  <r>
    <n v="4085"/>
    <s v="nSPC"/>
    <x v="2"/>
    <x v="1"/>
    <s v="Northwestern Hawaiian Islands"/>
    <x v="3"/>
    <s v="PHR-00168"/>
    <d v="2011-08-08T00:00:00"/>
    <s v="Forereef"/>
    <s v="Deep"/>
    <n v="27.869129999999998"/>
    <n v="-175.96251000000001"/>
    <s v="Pearl &amp; Hermes"/>
    <s v="Pearl &amp; Hermes"/>
    <n v="2011"/>
    <x v="1"/>
    <x v="0"/>
    <n v="19"/>
    <n v="5"/>
    <n v="10"/>
    <n v="25"/>
    <n v="20"/>
    <s v="NA"/>
    <n v="2"/>
    <n v="1"/>
  </r>
  <r>
    <n v="4089"/>
    <s v="nSPC"/>
    <x v="2"/>
    <x v="1"/>
    <s v="Northwestern Hawaiian Islands"/>
    <x v="3"/>
    <s v="PHR-00339"/>
    <d v="2011-08-08T00:00:00"/>
    <s v="Forereef"/>
    <s v="Deep"/>
    <n v="27.951409999999999"/>
    <n v="-175.72916000000001"/>
    <s v="Pearl &amp; Hermes"/>
    <s v="Pearl &amp; Hermes"/>
    <n v="2011"/>
    <x v="1"/>
    <x v="0"/>
    <n v="27"/>
    <n v="5"/>
    <n v="10"/>
    <n v="5"/>
    <n v="5"/>
    <s v="NA"/>
    <n v="2"/>
    <n v="1"/>
  </r>
  <r>
    <n v="4090"/>
    <s v="nSPC"/>
    <x v="2"/>
    <x v="1"/>
    <s v="Northwestern Hawaiian Islands"/>
    <x v="3"/>
    <s v="PHR-00333"/>
    <d v="2011-08-08T00:00:00"/>
    <s v="Forereef"/>
    <s v="Shallow"/>
    <n v="27.949860000000001"/>
    <n v="-175.74295000000001"/>
    <s v="Pearl &amp; Hermes"/>
    <s v="Pearl &amp; Hermes"/>
    <n v="2011"/>
    <x v="2"/>
    <x v="0"/>
    <n v="5"/>
    <n v="1"/>
    <n v="2"/>
    <n v="5"/>
    <n v="40"/>
    <s v="NA"/>
    <n v="2"/>
    <n v="1"/>
  </r>
  <r>
    <n v="4091"/>
    <s v="nSPC"/>
    <x v="2"/>
    <x v="1"/>
    <s v="Northwestern Hawaiian Islands"/>
    <x v="3"/>
    <s v="PHR-00332"/>
    <d v="2011-08-08T00:00:00"/>
    <s v="Forereef"/>
    <s v="Shallow"/>
    <n v="27.962859999999999"/>
    <n v="-175.77779000000001"/>
    <s v="Pearl &amp; Hermes"/>
    <s v="Pearl &amp; Hermes"/>
    <n v="2011"/>
    <x v="2"/>
    <x v="0"/>
    <n v="5"/>
    <n v="2"/>
    <n v="5"/>
    <n v="10"/>
    <n v="17.5"/>
    <s v="NA"/>
    <n v="4"/>
    <n v="2"/>
  </r>
  <r>
    <n v="4092"/>
    <s v="nSPC"/>
    <x v="2"/>
    <x v="1"/>
    <s v="Northwestern Hawaiian Islands"/>
    <x v="3"/>
    <s v="PHR-00337"/>
    <d v="2011-08-08T00:00:00"/>
    <s v="Forereef"/>
    <s v="Deep"/>
    <n v="27.966950000000001"/>
    <n v="-175.7774"/>
    <s v="Pearl &amp; Hermes"/>
    <s v="Pearl &amp; Hermes"/>
    <n v="2011"/>
    <x v="1"/>
    <x v="0"/>
    <n v="19.3"/>
    <n v="8"/>
    <n v="5"/>
    <n v="3"/>
    <n v="5"/>
    <s v="NA"/>
    <n v="2"/>
    <n v="1"/>
  </r>
  <r>
    <n v="4096"/>
    <s v="nSPC"/>
    <x v="2"/>
    <x v="1"/>
    <s v="Northwestern Hawaiian Islands"/>
    <x v="3"/>
    <s v="PHR-00340"/>
    <d v="2011-08-09T00:00:00"/>
    <s v="Forereef"/>
    <s v="Deep"/>
    <n v="27.79673"/>
    <n v="-175.99785"/>
    <s v="Pearl &amp; Hermes"/>
    <s v="Pearl &amp; Hermes"/>
    <n v="2011"/>
    <x v="1"/>
    <x v="0"/>
    <n v="14.5"/>
    <n v="16.5"/>
    <n v="3.5"/>
    <n v="45"/>
    <n v="2"/>
    <s v="NA"/>
    <n v="4"/>
    <n v="2"/>
  </r>
  <r>
    <n v="4099"/>
    <s v="nSPC"/>
    <x v="2"/>
    <x v="1"/>
    <s v="Northwestern Hawaiian Islands"/>
    <x v="3"/>
    <s v="PHR-00135"/>
    <d v="2011-08-09T00:00:00"/>
    <s v="Forereef"/>
    <s v="Shallow"/>
    <n v="27.791160000000001"/>
    <n v="-175.85681"/>
    <s v="Pearl &amp; Hermes"/>
    <s v="Pearl &amp; Hermes"/>
    <n v="2011"/>
    <x v="2"/>
    <x v="0"/>
    <n v="4.8499999999999996"/>
    <n v="1"/>
    <n v="10"/>
    <n v="26.5"/>
    <n v="25"/>
    <s v="NA"/>
    <n v="4"/>
    <n v="2"/>
  </r>
  <r>
    <n v="4100"/>
    <s v="nSPC"/>
    <x v="2"/>
    <x v="1"/>
    <s v="Northwestern Hawaiian Islands"/>
    <x v="3"/>
    <s v="PHR-00137"/>
    <d v="2011-08-09T00:00:00"/>
    <s v="Forereef"/>
    <s v="Shallow"/>
    <n v="27.78152"/>
    <n v="-175.88596000000001"/>
    <s v="Pearl &amp; Hermes"/>
    <s v="Pearl &amp; Hermes"/>
    <n v="2011"/>
    <x v="2"/>
    <x v="0"/>
    <n v="4.9000000000000004"/>
    <n v="6"/>
    <n v="0"/>
    <n v="21.5"/>
    <n v="35"/>
    <s v="NA"/>
    <n v="4"/>
    <n v="2"/>
  </r>
  <r>
    <n v="4101"/>
    <s v="nSPC"/>
    <x v="2"/>
    <x v="1"/>
    <s v="Northwestern Hawaiian Islands"/>
    <x v="3"/>
    <s v="PHR-00341"/>
    <d v="2011-08-09T00:00:00"/>
    <s v="Forereef"/>
    <s v="Deep"/>
    <n v="27.792940000000002"/>
    <n v="-175.00068999999999"/>
    <s v="Pearl &amp; Hermes"/>
    <s v="Pearl &amp; Hermes"/>
    <n v="2011"/>
    <x v="1"/>
    <x v="0"/>
    <n v="12.25"/>
    <n v="30"/>
    <n v="0"/>
    <n v="40"/>
    <n v="10"/>
    <s v="NA"/>
    <n v="2"/>
    <n v="1"/>
  </r>
  <r>
    <n v="4102"/>
    <s v="nSPC"/>
    <x v="2"/>
    <x v="1"/>
    <s v="Northwestern Hawaiian Islands"/>
    <x v="5"/>
    <s v="LIS-00438"/>
    <d v="2011-08-10T00:00:00"/>
    <s v="Forereef"/>
    <s v="Deep"/>
    <n v="25.922560000000001"/>
    <n v="-173.92238"/>
    <s v="Lisianski"/>
    <s v="Lisianski"/>
    <n v="2011"/>
    <x v="1"/>
    <x v="0"/>
    <n v="22"/>
    <n v="60"/>
    <n v="0"/>
    <n v="3"/>
    <n v="20"/>
    <s v="NA"/>
    <n v="2"/>
    <n v="1"/>
  </r>
  <r>
    <n v="4103"/>
    <s v="nSPC"/>
    <x v="2"/>
    <x v="1"/>
    <s v="Northwestern Hawaiian Islands"/>
    <x v="5"/>
    <s v="LIS-00436"/>
    <d v="2011-08-10T00:00:00"/>
    <s v="Forereef"/>
    <s v="Mid"/>
    <n v="25.95654"/>
    <n v="-173.92267000000001"/>
    <s v="Lisianski"/>
    <s v="Lisianski"/>
    <n v="2011"/>
    <x v="0"/>
    <x v="0"/>
    <n v="5.2"/>
    <n v="10"/>
    <n v="15"/>
    <n v="1"/>
    <n v="3.5"/>
    <s v="NA"/>
    <n v="2"/>
    <n v="1"/>
  </r>
  <r>
    <n v="4104"/>
    <s v="nSPC"/>
    <x v="2"/>
    <x v="1"/>
    <s v="Northwestern Hawaiian Islands"/>
    <x v="5"/>
    <s v="LIS-00232"/>
    <d v="2011-08-10T00:00:00"/>
    <s v="Forereef"/>
    <s v="Mid"/>
    <n v="25.95722"/>
    <n v="-173.87075999999999"/>
    <s v="Lisianski"/>
    <s v="Lisianski"/>
    <n v="2011"/>
    <x v="0"/>
    <x v="0"/>
    <n v="12"/>
    <n v="64"/>
    <n v="0"/>
    <n v="1.5"/>
    <n v="7.5"/>
    <s v="NA"/>
    <n v="2"/>
    <n v="1"/>
  </r>
  <r>
    <n v="4105"/>
    <s v="nSPC"/>
    <x v="2"/>
    <x v="1"/>
    <s v="Northwestern Hawaiian Islands"/>
    <x v="5"/>
    <s v="LIS-00437"/>
    <d v="2011-08-10T00:00:00"/>
    <s v="Forereef"/>
    <s v="Deep"/>
    <n v="26.043289999999999"/>
    <n v="-173.88256999999999"/>
    <s v="Lisianski"/>
    <s v="Lisianski"/>
    <n v="2011"/>
    <x v="1"/>
    <x v="0"/>
    <n v="19.850000000000001"/>
    <n v="75"/>
    <n v="15"/>
    <n v="2.5"/>
    <n v="2.5"/>
    <s v="NA"/>
    <n v="2"/>
    <n v="1"/>
  </r>
  <r>
    <n v="4106"/>
    <s v="nSPC"/>
    <x v="2"/>
    <x v="1"/>
    <s v="Northwestern Hawaiian Islands"/>
    <x v="5"/>
    <s v="LIS-00234"/>
    <d v="2011-08-10T00:00:00"/>
    <s v="Forereef"/>
    <s v="Deep"/>
    <n v="26.042310000000001"/>
    <n v="-173.88179"/>
    <s v="Lisianski"/>
    <s v="Lisianski"/>
    <n v="2011"/>
    <x v="1"/>
    <x v="0"/>
    <n v="20.6"/>
    <n v="50"/>
    <n v="16.5"/>
    <n v="8.5"/>
    <n v="19"/>
    <s v="NA"/>
    <n v="2"/>
    <n v="1"/>
  </r>
  <r>
    <n v="4107"/>
    <s v="nSPC"/>
    <x v="2"/>
    <x v="1"/>
    <s v="Northwestern Hawaiian Islands"/>
    <x v="5"/>
    <s v="LIS-00435"/>
    <d v="2011-08-10T00:00:00"/>
    <s v="Forereef"/>
    <s v="Mid"/>
    <n v="26.021570000000001"/>
    <n v="-173.87526"/>
    <s v="Lisianski"/>
    <s v="Lisianski"/>
    <n v="2011"/>
    <x v="0"/>
    <x v="0"/>
    <n v="16.8"/>
    <n v="75"/>
    <n v="0"/>
    <n v="8.75"/>
    <n v="13.75"/>
    <s v="NA"/>
    <n v="4"/>
    <n v="2"/>
  </r>
  <r>
    <n v="4109"/>
    <s v="nSPC"/>
    <x v="2"/>
    <x v="1"/>
    <s v="Northwestern Hawaiian Islands"/>
    <x v="5"/>
    <s v="LIS-00430"/>
    <d v="2011-08-11T00:00:00"/>
    <s v="Forereef"/>
    <s v="Shallow"/>
    <n v="26.06315"/>
    <n v="-173.95509000000001"/>
    <s v="Lisianski"/>
    <s v="Lisianski"/>
    <n v="2011"/>
    <x v="2"/>
    <x v="0"/>
    <n v="5.7"/>
    <n v="35"/>
    <n v="15"/>
    <n v="10"/>
    <n v="10"/>
    <s v="NA"/>
    <n v="2"/>
    <n v="1"/>
  </r>
  <r>
    <n v="4110"/>
    <s v="nSPC"/>
    <x v="2"/>
    <x v="1"/>
    <s v="Northwestern Hawaiian Islands"/>
    <x v="5"/>
    <s v="LIS-00432"/>
    <d v="2011-08-11T00:00:00"/>
    <s v="Forereef"/>
    <s v="Mid"/>
    <n v="26.07808"/>
    <n v="-173.93520000000001"/>
    <s v="Lisianski"/>
    <s v="Lisianski"/>
    <n v="2011"/>
    <x v="0"/>
    <x v="0"/>
    <n v="15.1"/>
    <n v="67.5"/>
    <n v="0"/>
    <n v="15"/>
    <n v="17.5"/>
    <s v="NA"/>
    <n v="2"/>
    <n v="1"/>
  </r>
  <r>
    <n v="4111"/>
    <s v="nSPC"/>
    <x v="2"/>
    <x v="1"/>
    <s v="Northwestern Hawaiian Islands"/>
    <x v="5"/>
    <s v="LIS-00233"/>
    <d v="2011-08-11T00:00:00"/>
    <s v="Forereef"/>
    <s v="Deep"/>
    <n v="26.047039999999999"/>
    <n v="-174.04721000000001"/>
    <s v="Lisianski"/>
    <s v="Lisianski"/>
    <n v="2011"/>
    <x v="1"/>
    <x v="0"/>
    <n v="28.4"/>
    <n v="0"/>
    <n v="12.5"/>
    <n v="10"/>
    <n v="10"/>
    <s v="NA"/>
    <n v="2"/>
    <n v="1"/>
  </r>
  <r>
    <n v="4112"/>
    <s v="nSPC"/>
    <x v="2"/>
    <x v="1"/>
    <s v="Northwestern Hawaiian Islands"/>
    <x v="41"/>
    <s v="LAY-00197"/>
    <d v="2011-08-13T00:00:00"/>
    <s v="Forereef"/>
    <s v="Deep"/>
    <n v="25.740379999999998"/>
    <n v="-171.75278"/>
    <s v="Laysan"/>
    <s v="Laysan"/>
    <n v="2011"/>
    <x v="1"/>
    <x v="0"/>
    <n v="22"/>
    <n v="5"/>
    <n v="17.5"/>
    <n v="35"/>
    <n v="42.5"/>
    <s v="NA"/>
    <n v="2"/>
    <n v="1"/>
  </r>
  <r>
    <n v="4113"/>
    <s v="nSPC"/>
    <x v="2"/>
    <x v="1"/>
    <s v="Northwestern Hawaiian Islands"/>
    <x v="41"/>
    <s v="LAY-00196"/>
    <d v="2011-08-13T00:00:00"/>
    <s v="Forereef"/>
    <s v="Deep"/>
    <n v="25.747219999999999"/>
    <n v="-171.71411000000001"/>
    <s v="Laysan"/>
    <s v="Laysan"/>
    <n v="2011"/>
    <x v="1"/>
    <x v="0"/>
    <n v="19.149999999999999"/>
    <n v="5"/>
    <n v="7.5"/>
    <n v="37.5"/>
    <n v="50"/>
    <s v="NA"/>
    <n v="4"/>
    <n v="2"/>
  </r>
  <r>
    <n v="4114"/>
    <s v="nSPC"/>
    <x v="2"/>
    <x v="1"/>
    <s v="Northwestern Hawaiian Islands"/>
    <x v="41"/>
    <s v="LAY-00195"/>
    <d v="2011-08-13T00:00:00"/>
    <s v="Forereef"/>
    <s v="Deep"/>
    <n v="25.761009999999999"/>
    <n v="-171.70106999999999"/>
    <s v="Laysan"/>
    <s v="Laysan"/>
    <n v="2011"/>
    <x v="1"/>
    <x v="0"/>
    <n v="21.35"/>
    <n v="5"/>
    <n v="10"/>
    <n v="42.5"/>
    <n v="42.5"/>
    <s v="NA"/>
    <n v="2"/>
    <n v="1"/>
  </r>
  <r>
    <n v="4115"/>
    <s v="nSPC"/>
    <x v="2"/>
    <x v="1"/>
    <s v="Northwestern Hawaiian Islands"/>
    <x v="41"/>
    <s v="LAY-00181"/>
    <d v="2011-08-13T00:00:00"/>
    <s v="Forereef"/>
    <s v="Shallow"/>
    <n v="25.785589999999999"/>
    <n v="-171.73679000000001"/>
    <s v="Laysan"/>
    <s v="Laysan"/>
    <n v="2011"/>
    <x v="2"/>
    <x v="0"/>
    <n v="5.25"/>
    <n v="6.75"/>
    <n v="0.25"/>
    <n v="19"/>
    <n v="6.5"/>
    <s v="NA"/>
    <n v="4"/>
    <n v="2"/>
  </r>
  <r>
    <n v="4116"/>
    <s v="nSPC"/>
    <x v="2"/>
    <x v="1"/>
    <s v="Northwestern Hawaiian Islands"/>
    <x v="41"/>
    <s v="LAY-00194"/>
    <d v="2011-08-13T00:00:00"/>
    <s v="Forereef"/>
    <s v="Deep"/>
    <n v="25.770409999999998"/>
    <n v="-171.76355000000001"/>
    <s v="Laysan"/>
    <s v="Laysan"/>
    <n v="2011"/>
    <x v="1"/>
    <x v="0"/>
    <n v="21"/>
    <n v="1"/>
    <n v="5"/>
    <n v="7.5"/>
    <n v="1"/>
    <s v="NA"/>
    <n v="2"/>
    <n v="1"/>
  </r>
  <r>
    <n v="4117"/>
    <s v="nSPC"/>
    <x v="2"/>
    <x v="1"/>
    <s v="Northwestern Hawaiian Islands"/>
    <x v="41"/>
    <s v="LAY-00193"/>
    <d v="2011-08-13T00:00:00"/>
    <s v="Forereef"/>
    <s v="Deep"/>
    <n v="25.791180000000001"/>
    <n v="-171.75548000000001"/>
    <s v="Laysan"/>
    <s v="Laysan"/>
    <n v="2011"/>
    <x v="1"/>
    <x v="0"/>
    <n v="22.5"/>
    <n v="10"/>
    <n v="0"/>
    <n v="60"/>
    <n v="10"/>
    <s v="NA"/>
    <n v="2"/>
    <n v="1"/>
  </r>
  <r>
    <n v="4118"/>
    <s v="nSPC"/>
    <x v="2"/>
    <x v="1"/>
    <s v="Northwestern Hawaiian Islands"/>
    <x v="41"/>
    <s v="LAY-00189"/>
    <d v="2011-08-13T00:00:00"/>
    <s v="Forereef"/>
    <s v="Mid"/>
    <n v="25.773879999999998"/>
    <n v="-171.74540999999999"/>
    <s v="Laysan"/>
    <s v="Laysan"/>
    <n v="2011"/>
    <x v="0"/>
    <x v="0"/>
    <n v="6.8"/>
    <n v="2.25"/>
    <n v="10.5"/>
    <n v="35.75"/>
    <n v="3.75"/>
    <s v="NA"/>
    <n v="4"/>
    <n v="2"/>
  </r>
  <r>
    <n v="4119"/>
    <s v="nSPC"/>
    <x v="2"/>
    <x v="1"/>
    <s v="Northwestern Hawaiian Islands"/>
    <x v="41"/>
    <s v="LAY-00188"/>
    <d v="2011-08-13T00:00:00"/>
    <s v="Forereef"/>
    <s v="Mid"/>
    <n v="25.780390000000001"/>
    <n v="-171.74656999999999"/>
    <s v="Laysan"/>
    <s v="Laysan"/>
    <n v="2011"/>
    <x v="0"/>
    <x v="0"/>
    <n v="11.7"/>
    <n v="18.75"/>
    <n v="4.5"/>
    <n v="23.75"/>
    <n v="5.25"/>
    <s v="NA"/>
    <n v="4"/>
    <n v="2"/>
  </r>
  <r>
    <n v="4120"/>
    <s v="nSPC"/>
    <x v="2"/>
    <x v="1"/>
    <s v="Northwestern Hawaiian Islands"/>
    <x v="41"/>
    <s v="LAY-00190"/>
    <d v="2011-08-14T00:00:00"/>
    <s v="Forereef"/>
    <s v="Mid"/>
    <n v="25.771750000000001"/>
    <n v="-171.75343000000001"/>
    <s v="Laysan"/>
    <s v="Laysan"/>
    <n v="2011"/>
    <x v="0"/>
    <x v="0"/>
    <n v="21.4"/>
    <n v="15"/>
    <n v="7.5"/>
    <n v="37.5"/>
    <n v="32.5"/>
    <s v="NA"/>
    <n v="2"/>
    <n v="1"/>
  </r>
  <r>
    <n v="4121"/>
    <s v="nSPC"/>
    <x v="2"/>
    <x v="1"/>
    <s v="Northwestern Hawaiian Islands"/>
    <x v="41"/>
    <s v="LAY-00187"/>
    <d v="2011-08-14T00:00:00"/>
    <s v="Forereef"/>
    <s v="Mid"/>
    <n v="25.783609999999999"/>
    <n v="-171.71536"/>
    <s v="Laysan"/>
    <s v="Laysan"/>
    <n v="2011"/>
    <x v="0"/>
    <x v="0"/>
    <n v="16"/>
    <n v="10"/>
    <n v="10"/>
    <n v="25"/>
    <n v="40"/>
    <s v="NA"/>
    <n v="2"/>
    <n v="1"/>
  </r>
  <r>
    <n v="4122"/>
    <s v="nSPC"/>
    <x v="2"/>
    <x v="1"/>
    <s v="Northwestern Hawaiian Islands"/>
    <x v="41"/>
    <s v="LAY-00191"/>
    <d v="2011-08-14T00:00:00"/>
    <s v="Forereef"/>
    <s v="Mid"/>
    <n v="25.761199999999999"/>
    <n v="-171.75146000000001"/>
    <s v="Laysan"/>
    <s v="Laysan"/>
    <n v="2011"/>
    <x v="0"/>
    <x v="0"/>
    <n v="16.399999999999999"/>
    <n v="0"/>
    <n v="25"/>
    <n v="25"/>
    <n v="45"/>
    <s v="NA"/>
    <n v="2"/>
    <n v="1"/>
  </r>
  <r>
    <n v="4123"/>
    <s v="nSPC"/>
    <x v="2"/>
    <x v="1"/>
    <s v="Northwestern Hawaiian Islands"/>
    <x v="41"/>
    <s v="LAY-00387"/>
    <d v="2011-08-14T00:00:00"/>
    <s v="Forereef"/>
    <s v="Deep"/>
    <n v="25.79092"/>
    <n v="-171.71084999999999"/>
    <s v="Laysan"/>
    <s v="Laysan"/>
    <n v="2011"/>
    <x v="1"/>
    <x v="0"/>
    <n v="23.5"/>
    <n v="1.5"/>
    <n v="5"/>
    <n v="74.5"/>
    <n v="0"/>
    <s v="NA"/>
    <n v="2"/>
    <n v="1"/>
  </r>
  <r>
    <n v="4124"/>
    <s v="nSPC"/>
    <x v="2"/>
    <x v="1"/>
    <s v="Northwestern Hawaiian Islands"/>
    <x v="41"/>
    <s v="LAY-00192"/>
    <d v="2011-08-14T00:00:00"/>
    <s v="Forereef"/>
    <s v="Deep"/>
    <n v="25.798269999999999"/>
    <n v="-171.71762000000001"/>
    <s v="Laysan"/>
    <s v="Laysan"/>
    <n v="2011"/>
    <x v="1"/>
    <x v="0"/>
    <n v="23"/>
    <n v="5"/>
    <n v="2.5"/>
    <n v="70"/>
    <n v="0.5"/>
    <s v="NA"/>
    <n v="2"/>
    <n v="1"/>
  </r>
  <r>
    <n v="4125"/>
    <s v="nSPC"/>
    <x v="2"/>
    <x v="1"/>
    <s v="Northwestern Hawaiian Islands"/>
    <x v="41"/>
    <s v="LAY-00185"/>
    <d v="2011-08-14T00:00:00"/>
    <s v="Forereef"/>
    <s v="Mid"/>
    <n v="25.79185"/>
    <n v="-171.7424"/>
    <s v="Laysan"/>
    <s v="Laysan"/>
    <n v="2011"/>
    <x v="0"/>
    <x v="0"/>
    <n v="17.7"/>
    <n v="8.5"/>
    <n v="3"/>
    <n v="70"/>
    <n v="3.5"/>
    <s v="NA"/>
    <n v="2"/>
    <n v="1"/>
  </r>
  <r>
    <n v="4126"/>
    <s v="nSPC"/>
    <x v="2"/>
    <x v="1"/>
    <s v="Northwestern Hawaiian Islands"/>
    <x v="41"/>
    <s v="LAY-00186"/>
    <d v="2011-08-14T00:00:00"/>
    <s v="Forereef"/>
    <s v="Mid"/>
    <n v="25.789940000000001"/>
    <n v="-171.71959000000001"/>
    <s v="Laysan"/>
    <s v="Laysan"/>
    <n v="2011"/>
    <x v="0"/>
    <x v="0"/>
    <n v="14.3"/>
    <n v="15"/>
    <n v="3.5"/>
    <n v="30"/>
    <n v="0.5"/>
    <s v="NA"/>
    <n v="2"/>
    <n v="1"/>
  </r>
  <r>
    <n v="4127"/>
    <s v="nSPC"/>
    <x v="2"/>
    <x v="1"/>
    <s v="Northwestern Hawaiian Islands"/>
    <x v="41"/>
    <s v="LAY-00182"/>
    <d v="2011-08-14T00:00:00"/>
    <s v="Forereef"/>
    <s v="Shallow"/>
    <n v="25.783429999999999"/>
    <n v="-171.72398000000001"/>
    <s v="Laysan"/>
    <s v="Laysan"/>
    <n v="2011"/>
    <x v="2"/>
    <x v="0"/>
    <n v="4.2"/>
    <n v="4.75"/>
    <n v="8"/>
    <n v="17.5"/>
    <n v="11.75"/>
    <s v="NA"/>
    <n v="4"/>
    <n v="2"/>
  </r>
  <r>
    <n v="4128"/>
    <s v="nSPC"/>
    <x v="2"/>
    <x v="1"/>
    <s v="Northwestern Hawaiian Islands"/>
    <x v="41"/>
    <s v="LAY-00198"/>
    <d v="2011-08-15T00:00:00"/>
    <s v="Forereef"/>
    <s v="Deep"/>
    <n v="25.71613"/>
    <n v="-171.76746"/>
    <s v="Laysan"/>
    <s v="Laysan"/>
    <n v="2011"/>
    <x v="1"/>
    <x v="0"/>
    <n v="26"/>
    <n v="6"/>
    <n v="12.5"/>
    <n v="50"/>
    <n v="0"/>
    <s v="NA"/>
    <n v="2"/>
    <n v="1"/>
  </r>
  <r>
    <n v="4129"/>
    <s v="nSPC"/>
    <x v="2"/>
    <x v="1"/>
    <s v="Northwestern Hawaiian Islands"/>
    <x v="41"/>
    <s v="LAY-00391"/>
    <d v="2011-08-15T00:00:00"/>
    <s v="Forereef"/>
    <s v="Deep"/>
    <n v="25.768190000000001"/>
    <n v="-171.68341000000001"/>
    <s v="Laysan"/>
    <s v="Laysan"/>
    <n v="2011"/>
    <x v="1"/>
    <x v="0"/>
    <n v="23.7"/>
    <n v="1"/>
    <n v="10"/>
    <n v="79.5"/>
    <n v="0"/>
    <s v="NA"/>
    <n v="2"/>
    <n v="1"/>
  </r>
  <r>
    <n v="4130"/>
    <s v="nSPC"/>
    <x v="2"/>
    <x v="1"/>
    <s v="Northwestern Hawaiian Islands"/>
    <x v="41"/>
    <s v="LAY-00389"/>
    <d v="2011-08-15T00:00:00"/>
    <s v="Forereef"/>
    <s v="Deep"/>
    <n v="25.777650000000001"/>
    <n v="-171.68535"/>
    <s v="Laysan"/>
    <s v="Laysan"/>
    <n v="2011"/>
    <x v="1"/>
    <x v="0"/>
    <n v="24"/>
    <n v="1.5"/>
    <n v="27.5"/>
    <n v="22.5"/>
    <n v="0"/>
    <s v="NA"/>
    <n v="2"/>
    <n v="1"/>
  </r>
  <r>
    <n v="4131"/>
    <s v="nSPC"/>
    <x v="2"/>
    <x v="1"/>
    <s v="Northwestern Hawaiian Islands"/>
    <x v="41"/>
    <s v="LAY-00388"/>
    <d v="2011-08-15T00:00:00"/>
    <s v="Forereef"/>
    <s v="Deep"/>
    <n v="25.78294"/>
    <n v="-171.67637999999999"/>
    <s v="Laysan"/>
    <s v="Laysan"/>
    <n v="2011"/>
    <x v="1"/>
    <x v="0"/>
    <n v="26.1"/>
    <n v="1"/>
    <n v="9"/>
    <n v="82.5"/>
    <n v="0"/>
    <s v="NA"/>
    <n v="2"/>
    <n v="1"/>
  </r>
  <r>
    <n v="4132"/>
    <s v="nSPC"/>
    <x v="2"/>
    <x v="1"/>
    <s v="Northwestern Hawaiian Islands"/>
    <x v="41"/>
    <s v="LAY-00385"/>
    <d v="2011-08-15T00:00:00"/>
    <s v="Forereef"/>
    <s v="Mid"/>
    <n v="25.7712"/>
    <n v="-171.75257999999999"/>
    <s v="Laysan"/>
    <s v="Laysan"/>
    <n v="2011"/>
    <x v="0"/>
    <x v="0"/>
    <n v="19.8"/>
    <n v="37.5"/>
    <n v="10"/>
    <n v="35"/>
    <n v="15"/>
    <s v="NA"/>
    <n v="2"/>
    <n v="1"/>
  </r>
  <r>
    <n v="4133"/>
    <s v="nSPC"/>
    <x v="2"/>
    <x v="1"/>
    <s v="Northwestern Hawaiian Islands"/>
    <x v="41"/>
    <s v="LAY-00390"/>
    <d v="2011-08-15T00:00:00"/>
    <s v="Forereef"/>
    <s v="Deep"/>
    <n v="25.768730000000001"/>
    <n v="-171.76253"/>
    <s v="Laysan"/>
    <s v="Laysan"/>
    <n v="2011"/>
    <x v="1"/>
    <x v="0"/>
    <n v="19.399999999999999"/>
    <n v="27.5"/>
    <n v="0"/>
    <n v="45"/>
    <n v="20"/>
    <s v="NA"/>
    <n v="2"/>
    <n v="1"/>
  </r>
  <r>
    <n v="4134"/>
    <s v="nSPC"/>
    <x v="2"/>
    <x v="1"/>
    <s v="Northwestern Hawaiian Islands"/>
    <x v="41"/>
    <s v="LAY-00384"/>
    <d v="2011-08-15T00:00:00"/>
    <s v="Forereef"/>
    <s v="Mid"/>
    <n v="25.776599999999998"/>
    <n v="-171.71657999999999"/>
    <s v="Laysan"/>
    <s v="Laysan"/>
    <n v="2011"/>
    <x v="0"/>
    <x v="0"/>
    <n v="10"/>
    <n v="27.5"/>
    <n v="2.5"/>
    <n v="35"/>
    <n v="27.5"/>
    <s v="NA"/>
    <n v="2"/>
    <n v="1"/>
  </r>
  <r>
    <n v="4135"/>
    <s v="nSPC"/>
    <x v="2"/>
    <x v="1"/>
    <s v="Northwestern Hawaiian Islands"/>
    <x v="42"/>
    <s v="GAR-00124"/>
    <d v="2011-08-17T00:00:00"/>
    <s v="Forereef"/>
    <s v="Shallow"/>
    <n v="24.99907"/>
    <n v="-167.99995000000001"/>
    <s v="Gardner"/>
    <s v="Gardner"/>
    <n v="2011"/>
    <x v="2"/>
    <x v="0"/>
    <n v="12"/>
    <n v="12.5"/>
    <n v="0.5"/>
    <n v="8"/>
    <n v="5"/>
    <s v="NA"/>
    <n v="2"/>
    <n v="1"/>
  </r>
  <r>
    <n v="4136"/>
    <s v="nSPC"/>
    <x v="2"/>
    <x v="1"/>
    <s v="Northwestern Hawaiian Islands"/>
    <x v="42"/>
    <s v="GAR-00100"/>
    <d v="2011-08-17T00:00:00"/>
    <s v="Forereef"/>
    <s v="Shallow"/>
    <n v="25.000620000000001"/>
    <n v="-168.00003000000001"/>
    <s v="Gardner"/>
    <s v="Gardner"/>
    <n v="2011"/>
    <x v="2"/>
    <x v="0"/>
    <n v="17.2"/>
    <n v="2.5"/>
    <n v="5"/>
    <n v="2.5"/>
    <n v="5"/>
    <s v="NA"/>
    <n v="2"/>
    <n v="1"/>
  </r>
  <r>
    <n v="4137"/>
    <s v="nSPC"/>
    <x v="2"/>
    <x v="1"/>
    <s v="Northwestern Hawaiian Islands"/>
    <x v="42"/>
    <s v="GAR-00120"/>
    <d v="2011-08-17T00:00:00"/>
    <s v="Forereef"/>
    <s v="Deep"/>
    <n v="24.999980000000001"/>
    <n v="-168.00591"/>
    <s v="Gardner"/>
    <s v="Gardner"/>
    <n v="2011"/>
    <x v="1"/>
    <x v="0"/>
    <n v="22.65"/>
    <n v="1"/>
    <n v="12.5"/>
    <n v="66.5"/>
    <n v="2.5"/>
    <s v="NA"/>
    <n v="2"/>
    <n v="1"/>
  </r>
  <r>
    <n v="4138"/>
    <s v="nSPC"/>
    <x v="2"/>
    <x v="1"/>
    <s v="Northwestern Hawaiian Islands"/>
    <x v="42"/>
    <s v="GAR-00121"/>
    <d v="2011-08-17T00:00:00"/>
    <s v="Forereef"/>
    <s v="Deep"/>
    <n v="24.998519999999999"/>
    <n v="-168.00299000000001"/>
    <s v="Gardner"/>
    <s v="Gardner"/>
    <n v="2011"/>
    <x v="1"/>
    <x v="0"/>
    <n v="18.600000000000001"/>
    <n v="5"/>
    <n v="7.5"/>
    <n v="55"/>
    <n v="7.5"/>
    <s v="NA"/>
    <n v="2"/>
    <n v="1"/>
  </r>
  <r>
    <n v="4139"/>
    <s v="nSPC"/>
    <x v="2"/>
    <x v="1"/>
    <s v="Northwestern Hawaiian Islands"/>
    <x v="42"/>
    <s v="GAR-00113"/>
    <d v="2011-08-17T00:00:00"/>
    <s v="Forereef"/>
    <s v="Deep"/>
    <n v="24.996289999999998"/>
    <n v="-168.00980000000001"/>
    <s v="Gardner"/>
    <s v="Gardner"/>
    <n v="2011"/>
    <x v="1"/>
    <x v="0"/>
    <n v="20.399999999999999"/>
    <n v="5.5"/>
    <n v="5"/>
    <n v="67"/>
    <n v="15"/>
    <s v="NA"/>
    <n v="2"/>
    <n v="1"/>
  </r>
  <r>
    <n v="4140"/>
    <s v="nSPC"/>
    <x v="2"/>
    <x v="1"/>
    <s v="Northwestern Hawaiian Islands"/>
    <x v="42"/>
    <s v="GAR-00104"/>
    <d v="2011-08-17T00:00:00"/>
    <s v="Forereef"/>
    <s v="Shallow"/>
    <n v="24.9969"/>
    <n v="-168.99978999999999"/>
    <s v="Gardner"/>
    <s v="Gardner"/>
    <n v="2011"/>
    <x v="2"/>
    <x v="0"/>
    <n v="5"/>
    <n v="23.5"/>
    <n v="2.5"/>
    <n v="7"/>
    <n v="13.5"/>
    <s v="NA"/>
    <n v="2"/>
    <n v="1"/>
  </r>
  <r>
    <n v="4141"/>
    <s v="nSPC"/>
    <x v="2"/>
    <x v="1"/>
    <s v="Northwestern Hawaiian Islands"/>
    <x v="42"/>
    <s v="GAR-00115"/>
    <d v="2011-08-17T00:00:00"/>
    <s v="Forereef"/>
    <s v="Mid"/>
    <n v="24.99981"/>
    <n v="-168.99803"/>
    <s v="Gardner"/>
    <s v="Gardner"/>
    <n v="2011"/>
    <x v="0"/>
    <x v="0"/>
    <n v="17"/>
    <n v="25"/>
    <n v="0"/>
    <n v="12"/>
    <n v="25"/>
    <s v="NA"/>
    <n v="2"/>
    <n v="1"/>
  </r>
  <r>
    <n v="4142"/>
    <s v="nSPC"/>
    <x v="2"/>
    <x v="1"/>
    <s v="Northwestern Hawaiian Islands"/>
    <x v="42"/>
    <s v="GAR-00116"/>
    <d v="2011-08-17T00:00:00"/>
    <s v="Forereef"/>
    <s v="Mid"/>
    <n v="25.001010000000001"/>
    <n v="-168.99897999999999"/>
    <s v="Gardner"/>
    <s v="Gardner"/>
    <n v="2011"/>
    <x v="0"/>
    <x v="0"/>
    <n v="17.8"/>
    <n v="7.5"/>
    <n v="5"/>
    <n v="45"/>
    <n v="0"/>
    <s v="NA"/>
    <n v="2"/>
    <n v="1"/>
  </r>
  <r>
    <n v="4143"/>
    <s v="nSPC"/>
    <x v="2"/>
    <x v="1"/>
    <s v="Northwestern Hawaiian Islands"/>
    <x v="42"/>
    <s v="GAR-00123"/>
    <d v="2011-08-18T00:00:00"/>
    <s v="Forereef"/>
    <s v="Mid"/>
    <n v="24.998740000000002"/>
    <n v="-168.00040000000001"/>
    <s v="Gardner"/>
    <s v="Gardner"/>
    <n v="2011"/>
    <x v="0"/>
    <x v="0"/>
    <n v="11.5"/>
    <n v="45"/>
    <n v="0.5"/>
    <n v="12.5"/>
    <n v="5"/>
    <s v="NA"/>
    <n v="2"/>
    <n v="1"/>
  </r>
  <r>
    <n v="4144"/>
    <s v="nSPC"/>
    <x v="2"/>
    <x v="1"/>
    <s v="Northwestern Hawaiian Islands"/>
    <x v="42"/>
    <s v="GAR-00107"/>
    <d v="2011-08-18T00:00:00"/>
    <s v="Forereef"/>
    <s v="Mid"/>
    <n v="24.99783"/>
    <n v="-168.00145000000001"/>
    <s v="Gardner"/>
    <s v="Gardner"/>
    <n v="2011"/>
    <x v="0"/>
    <x v="0"/>
    <n v="18.3"/>
    <n v="3"/>
    <n v="6"/>
    <n v="60"/>
    <n v="2.5"/>
    <s v="NA"/>
    <n v="2"/>
    <n v="1"/>
  </r>
  <r>
    <n v="4145"/>
    <s v="nSPC"/>
    <x v="2"/>
    <x v="1"/>
    <s v="Northwestern Hawaiian Islands"/>
    <x v="42"/>
    <s v="GAR-00108"/>
    <d v="2011-08-18T00:00:00"/>
    <s v="Forereef"/>
    <s v="Mid"/>
    <n v="24.999279999999999"/>
    <n v="-168.00203999999999"/>
    <s v="Gardner"/>
    <s v="Gardner"/>
    <n v="2011"/>
    <x v="0"/>
    <x v="0"/>
    <n v="16"/>
    <n v="5"/>
    <n v="7.5"/>
    <n v="40"/>
    <n v="3"/>
    <s v="NA"/>
    <n v="2"/>
    <n v="1"/>
  </r>
  <r>
    <n v="4146"/>
    <s v="nSPC"/>
    <x v="2"/>
    <x v="1"/>
    <s v="Northwestern Hawaiian Islands"/>
    <x v="42"/>
    <s v="GAR-00122"/>
    <d v="2011-08-18T00:00:00"/>
    <s v="Forereef"/>
    <s v="Mid"/>
    <n v="24.998560000000001"/>
    <n v="-168.00093000000001"/>
    <s v="Gardner"/>
    <s v="Gardner"/>
    <n v="2011"/>
    <x v="0"/>
    <x v="0"/>
    <n v="14.9"/>
    <n v="20"/>
    <n v="0"/>
    <n v="35"/>
    <n v="15"/>
    <s v="NA"/>
    <n v="2"/>
    <n v="1"/>
  </r>
  <r>
    <n v="4187"/>
    <s v="nSPC"/>
    <x v="3"/>
    <x v="2"/>
    <s v="Pacific Remote Island Areas"/>
    <x v="6"/>
    <s v="JOH-00279"/>
    <d v="2012-03-02T00:00:00"/>
    <s v="Protected Slope"/>
    <s v="Deep"/>
    <n v="16.691956000000001"/>
    <n v="-169.41221999999999"/>
    <s v="Johnston"/>
    <s v="Johnston"/>
    <n v="2012"/>
    <x v="4"/>
    <x v="0"/>
    <n v="19.649999999999999"/>
    <n v="10.5"/>
    <n v="2.5"/>
    <n v="7.5"/>
    <n v="7.5"/>
    <n v="0.8175"/>
    <n v="2"/>
    <n v="1"/>
  </r>
  <r>
    <n v="4188"/>
    <s v="nSPC"/>
    <x v="3"/>
    <x v="2"/>
    <s v="Pacific Remote Island Areas"/>
    <x v="6"/>
    <s v="JOH-00263"/>
    <d v="2012-03-02T00:00:00"/>
    <s v="Protected Slope"/>
    <s v="Mid"/>
    <n v="16.69143364"/>
    <n v="-169.43220393999999"/>
    <s v="Johnston"/>
    <s v="Johnston"/>
    <n v="2012"/>
    <x v="3"/>
    <x v="0"/>
    <n v="16.350000000000001"/>
    <n v="15"/>
    <n v="32.5"/>
    <n v="5"/>
    <n v="12.5"/>
    <n v="0.39500000000000002"/>
    <n v="2"/>
    <n v="1"/>
  </r>
  <r>
    <n v="4190"/>
    <s v="nSPC"/>
    <x v="3"/>
    <x v="2"/>
    <s v="Pacific Remote Island Areas"/>
    <x v="6"/>
    <s v="JOH-00221"/>
    <d v="2012-03-02T00:00:00"/>
    <s v="Forereef"/>
    <s v="Deep"/>
    <n v="16.716415730000001"/>
    <n v="-169.56078099000001"/>
    <s v="Johnston"/>
    <s v="Johnston"/>
    <n v="2012"/>
    <x v="1"/>
    <x v="0"/>
    <n v="23.3"/>
    <n v="2"/>
    <n v="1"/>
    <n v="0"/>
    <n v="2.5"/>
    <n v="0.35499999999999998"/>
    <n v="2"/>
    <n v="1"/>
  </r>
  <r>
    <n v="4191"/>
    <s v="nSPC"/>
    <x v="3"/>
    <x v="2"/>
    <s v="Pacific Remote Island Areas"/>
    <x v="6"/>
    <s v="JOH-00215"/>
    <d v="2012-03-02T00:00:00"/>
    <s v="Forereef"/>
    <s v="Mid"/>
    <n v="16.741108069999999"/>
    <n v="-169.54634651999999"/>
    <s v="Johnston"/>
    <s v="Johnston"/>
    <n v="2012"/>
    <x v="0"/>
    <x v="0"/>
    <n v="16"/>
    <n v="5"/>
    <n v="2"/>
    <n v="5"/>
    <n v="5"/>
    <n v="0.53374999999999995"/>
    <n v="2"/>
    <n v="1"/>
  </r>
  <r>
    <n v="4194"/>
    <s v="nSPC"/>
    <x v="3"/>
    <x v="2"/>
    <s v="Pacific Remote Island Areas"/>
    <x v="6"/>
    <s v="JOH-00205"/>
    <d v="2012-03-02T00:00:00"/>
    <s v="Forereef"/>
    <s v="Shallow"/>
    <n v="16.7085686"/>
    <n v="-169.55938423000001"/>
    <s v="Johnston"/>
    <s v="Johnston"/>
    <n v="2012"/>
    <x v="2"/>
    <x v="0"/>
    <n v="5"/>
    <n v="3.5"/>
    <n v="3.5"/>
    <n v="0"/>
    <n v="27.5"/>
    <n v="0.54500000000000004"/>
    <n v="2"/>
    <n v="1"/>
  </r>
  <r>
    <n v="4199"/>
    <s v="nSPC"/>
    <x v="3"/>
    <x v="2"/>
    <s v="Pacific Remote Island Areas"/>
    <x v="6"/>
    <s v="JOH-00223"/>
    <d v="2012-03-03T00:00:00"/>
    <s v="Protected Slope"/>
    <s v="Deep"/>
    <n v="16.773864790000001"/>
    <n v="-169.42785767000001"/>
    <s v="Johnston"/>
    <s v="Johnston"/>
    <n v="2012"/>
    <x v="4"/>
    <x v="0"/>
    <n v="21.65"/>
    <n v="20"/>
    <n v="0"/>
    <n v="7.5"/>
    <n v="42.5"/>
    <n v="0.29749999999999999"/>
    <n v="2"/>
    <n v="1"/>
  </r>
  <r>
    <n v="4200"/>
    <s v="nSPC"/>
    <x v="3"/>
    <x v="2"/>
    <s v="Pacific Remote Island Areas"/>
    <x v="6"/>
    <s v="JOH-00213"/>
    <d v="2012-03-03T00:00:00"/>
    <s v="Protected Slope"/>
    <s v="Mid"/>
    <n v="16.768801870000001"/>
    <n v="-169.42361349000001"/>
    <s v="Johnston"/>
    <s v="Johnston"/>
    <n v="2012"/>
    <x v="3"/>
    <x v="0"/>
    <n v="14.95"/>
    <n v="13"/>
    <n v="7.5"/>
    <n v="5"/>
    <n v="32.5"/>
    <n v="0.59499999999999997"/>
    <n v="2"/>
    <n v="1"/>
  </r>
  <r>
    <n v="4201"/>
    <s v="nSPC"/>
    <x v="3"/>
    <x v="2"/>
    <s v="Pacific Remote Island Areas"/>
    <x v="6"/>
    <s v="JOH-00239"/>
    <d v="2012-03-03T00:00:00"/>
    <s v="Protected Slope"/>
    <s v="Mid"/>
    <n v="16.76373384"/>
    <n v="-169.42695678000001"/>
    <s v="Johnston"/>
    <s v="Johnston"/>
    <n v="2012"/>
    <x v="3"/>
    <x v="0"/>
    <n v="10.3"/>
    <n v="9"/>
    <n v="0"/>
    <n v="2"/>
    <n v="55"/>
    <n v="0.54374999999999996"/>
    <n v="2"/>
    <n v="1"/>
  </r>
  <r>
    <n v="4206"/>
    <s v="nSPC"/>
    <x v="3"/>
    <x v="2"/>
    <s v="Pacific Remote Island Areas"/>
    <x v="6"/>
    <s v="JOH-00227"/>
    <d v="2012-03-03T00:00:00"/>
    <s v="Forereef"/>
    <s v="Deep"/>
    <n v="16.775778129999999"/>
    <n v="-169.50343662"/>
    <s v="Johnston"/>
    <s v="Johnston"/>
    <n v="2012"/>
    <x v="1"/>
    <x v="0"/>
    <n v="23.85"/>
    <n v="7.5"/>
    <n v="1"/>
    <n v="5"/>
    <n v="1"/>
    <n v="0.40749999999999997"/>
    <n v="2"/>
    <n v="1"/>
  </r>
  <r>
    <n v="4207"/>
    <s v="nSPC"/>
    <x v="3"/>
    <x v="2"/>
    <s v="Pacific Remote Island Areas"/>
    <x v="6"/>
    <s v="JOH-00219"/>
    <d v="2012-03-03T00:00:00"/>
    <s v="Forereef"/>
    <s v="Mid"/>
    <n v="16.774411969999999"/>
    <n v="-169.50521719"/>
    <s v="Johnston"/>
    <s v="Johnston"/>
    <n v="2012"/>
    <x v="0"/>
    <x v="0"/>
    <n v="14.05"/>
    <n v="6.5"/>
    <n v="0.5"/>
    <n v="4"/>
    <n v="4"/>
    <n v="0.59875"/>
    <n v="2"/>
    <n v="1"/>
  </r>
  <r>
    <n v="4210"/>
    <s v="nSPC"/>
    <x v="3"/>
    <x v="2"/>
    <s v="Pacific Remote Island Areas"/>
    <x v="6"/>
    <s v="JOH-00209"/>
    <d v="2012-03-03T00:00:00"/>
    <s v="Forereef"/>
    <s v="Shallow"/>
    <n v="16.76520335"/>
    <n v="-169.52416364000001"/>
    <s v="Johnston"/>
    <s v="Johnston"/>
    <n v="2012"/>
    <x v="2"/>
    <x v="0"/>
    <n v="5.6"/>
    <n v="7.5"/>
    <n v="0"/>
    <n v="0.5"/>
    <n v="6"/>
    <n v="1.2562500000000001"/>
    <n v="2"/>
    <n v="1"/>
  </r>
  <r>
    <n v="4212"/>
    <s v="nSPC"/>
    <x v="3"/>
    <x v="2"/>
    <s v="Pacific Remote Island Areas"/>
    <x v="6"/>
    <s v="JOH-00229"/>
    <d v="2012-03-04T00:00:00"/>
    <s v="Protected Slope"/>
    <s v="Deep"/>
    <n v="16.670947340000001"/>
    <n v="-169.56568591000001"/>
    <s v="Johnston"/>
    <s v="Johnston"/>
    <n v="2012"/>
    <x v="4"/>
    <x v="0"/>
    <n v="22.5"/>
    <n v="5.5"/>
    <n v="0"/>
    <n v="7.5"/>
    <n v="0"/>
    <n v="0.185"/>
    <n v="2"/>
    <n v="1"/>
  </r>
  <r>
    <n v="4213"/>
    <s v="nSPC"/>
    <x v="3"/>
    <x v="2"/>
    <s v="Pacific Remote Island Areas"/>
    <x v="6"/>
    <s v="JOH-00237"/>
    <d v="2012-03-04T00:00:00"/>
    <s v="Protected Slope"/>
    <s v="Mid"/>
    <n v="16.697610180000002"/>
    <n v="-169.55796223999999"/>
    <s v="Johnston"/>
    <s v="Johnston"/>
    <n v="2012"/>
    <x v="3"/>
    <x v="0"/>
    <n v="8.4499999999999993"/>
    <n v="3"/>
    <n v="0"/>
    <n v="0"/>
    <n v="22.5"/>
    <n v="0.33500000000000002"/>
    <n v="2"/>
    <n v="1"/>
  </r>
  <r>
    <n v="4216"/>
    <s v="nSPC"/>
    <x v="3"/>
    <x v="2"/>
    <s v="Pacific Remote Island Areas"/>
    <x v="6"/>
    <s v="JOH-00280"/>
    <d v="2012-03-04T00:00:00"/>
    <s v="Protected Slope"/>
    <s v="Mid"/>
    <n v="16.686439450000002"/>
    <n v="-169.48047783000001"/>
    <s v="Johnston"/>
    <s v="Johnston"/>
    <n v="2012"/>
    <x v="3"/>
    <x v="0"/>
    <n v="16.3"/>
    <n v="12.5"/>
    <n v="0"/>
    <n v="22.5"/>
    <n v="35"/>
    <n v="0.61875000000000002"/>
    <n v="2"/>
    <n v="1"/>
  </r>
  <r>
    <n v="4217"/>
    <s v="nSPC"/>
    <x v="3"/>
    <x v="2"/>
    <s v="Pacific Remote Island Areas"/>
    <x v="6"/>
    <s v="JOH-00267"/>
    <d v="2012-03-04T00:00:00"/>
    <s v="Protected Slope"/>
    <s v="Mid"/>
    <n v="16.695393169999999"/>
    <n v="-169.50413533"/>
    <s v="Johnston"/>
    <s v="Johnston"/>
    <n v="2012"/>
    <x v="3"/>
    <x v="0"/>
    <n v="14.1"/>
    <n v="3"/>
    <n v="10"/>
    <n v="17.5"/>
    <n v="35"/>
    <n v="1.0887500000000001"/>
    <n v="2"/>
    <n v="1"/>
  </r>
  <r>
    <n v="4221"/>
    <s v="nSPC"/>
    <x v="3"/>
    <x v="2"/>
    <s v="Pacific Remote Island Areas"/>
    <x v="6"/>
    <s v="JOH-00289"/>
    <d v="2012-03-05T00:00:00"/>
    <s v="Protected Slope"/>
    <s v="Deep"/>
    <n v="16.66368744"/>
    <n v="-169.54838441000001"/>
    <s v="Johnston"/>
    <s v="Johnston"/>
    <n v="2012"/>
    <x v="4"/>
    <x v="0"/>
    <n v="25.15"/>
    <n v="1.5"/>
    <n v="0"/>
    <n v="1.5"/>
    <n v="1"/>
    <n v="0.10125000000000001"/>
    <n v="2"/>
    <n v="1"/>
  </r>
  <r>
    <n v="4228"/>
    <s v="nSPC"/>
    <x v="3"/>
    <x v="2"/>
    <s v="Pacific Remote Island Areas"/>
    <x v="6"/>
    <s v="JOH-00247"/>
    <d v="2012-03-05T00:00:00"/>
    <s v="Protected Slope"/>
    <s v="Mid"/>
    <n v="16.751824500000001"/>
    <n v="-169.4396697"/>
    <s v="Johnston"/>
    <s v="Johnston"/>
    <n v="2012"/>
    <x v="3"/>
    <x v="0"/>
    <n v="11.45"/>
    <n v="12.5"/>
    <n v="10"/>
    <n v="30"/>
    <n v="30"/>
    <n v="2.5074999999999998"/>
    <n v="2"/>
    <n v="1"/>
  </r>
  <r>
    <n v="4229"/>
    <s v="nSPC"/>
    <x v="3"/>
    <x v="2"/>
    <s v="Pacific Remote Island Areas"/>
    <x v="6"/>
    <s v="JOH-00269"/>
    <d v="2012-03-05T00:00:00"/>
    <s v="Protected Slope"/>
    <s v="Mid"/>
    <n v="16.733618669999998"/>
    <n v="-169.45344628000001"/>
    <s v="Johnston"/>
    <s v="Johnston"/>
    <n v="2012"/>
    <x v="3"/>
    <x v="0"/>
    <n v="14.35"/>
    <n v="2.5"/>
    <n v="22.5"/>
    <n v="30"/>
    <n v="30"/>
    <n v="1.95875"/>
    <n v="2"/>
    <n v="1"/>
  </r>
  <r>
    <n v="4230"/>
    <s v="nSPC"/>
    <x v="3"/>
    <x v="2"/>
    <s v="Pacific Remote Island Areas"/>
    <x v="6"/>
    <s v="JOH-00257"/>
    <d v="2012-03-05T00:00:00"/>
    <s v="Protected Slope"/>
    <s v="Mid"/>
    <n v="16.715983390000002"/>
    <n v="-169.45999137000001"/>
    <s v="Johnston"/>
    <s v="Johnston"/>
    <n v="2012"/>
    <x v="3"/>
    <x v="0"/>
    <n v="14.9"/>
    <n v="3"/>
    <n v="10"/>
    <n v="36"/>
    <n v="35"/>
    <n v="1.8512500000000001"/>
    <n v="2"/>
    <n v="1"/>
  </r>
  <r>
    <n v="4235"/>
    <s v="nSPC"/>
    <x v="3"/>
    <x v="2"/>
    <s v="Pacific Remote Island Areas"/>
    <x v="7"/>
    <s v="HOW-00187"/>
    <d v="2012-03-11T00:00:00"/>
    <s v="Forereef"/>
    <s v="Deep"/>
    <n v="0.82447568000000004"/>
    <n v="-176.62400778"/>
    <s v="Howland"/>
    <s v="Howland"/>
    <n v="2012"/>
    <x v="1"/>
    <x v="0"/>
    <n v="25.65"/>
    <n v="20"/>
    <n v="0"/>
    <n v="10"/>
    <n v="25"/>
    <n v="0.42499999999999999"/>
    <n v="2"/>
    <n v="1"/>
  </r>
  <r>
    <n v="4236"/>
    <s v="nSPC"/>
    <x v="3"/>
    <x v="2"/>
    <s v="Pacific Remote Island Areas"/>
    <x v="7"/>
    <s v="HOW-00161"/>
    <d v="2012-03-11T00:00:00"/>
    <s v="Forereef"/>
    <s v="Mid"/>
    <n v="0.82282"/>
    <n v="-176.62477000000001"/>
    <s v="Howland"/>
    <s v="Howland"/>
    <n v="2012"/>
    <x v="0"/>
    <x v="0"/>
    <n v="13.7"/>
    <n v="37.5"/>
    <n v="5"/>
    <n v="10"/>
    <n v="17.5"/>
    <n v="0.84750000000000003"/>
    <n v="2"/>
    <n v="1"/>
  </r>
  <r>
    <n v="4237"/>
    <s v="nSPC"/>
    <x v="3"/>
    <x v="2"/>
    <s v="Pacific Remote Island Areas"/>
    <x v="7"/>
    <s v="HOW-00155"/>
    <d v="2012-03-11T00:00:00"/>
    <s v="Forereef"/>
    <s v="Shallow"/>
    <n v="0.81542406000000001"/>
    <n v="-176.62413065999999"/>
    <s v="Howland"/>
    <s v="Howland"/>
    <n v="2012"/>
    <x v="2"/>
    <x v="0"/>
    <n v="5.15"/>
    <n v="35"/>
    <n v="3.5"/>
    <n v="6.5"/>
    <n v="27.5"/>
    <n v="0.74875000000000003"/>
    <n v="2"/>
    <n v="1"/>
  </r>
  <r>
    <n v="4238"/>
    <s v="nSPC"/>
    <x v="3"/>
    <x v="2"/>
    <s v="Pacific Remote Island Areas"/>
    <x v="7"/>
    <s v="HOW-00133"/>
    <d v="2012-03-11T00:00:00"/>
    <s v="Forereef"/>
    <s v="Shallow"/>
    <n v="0.80330425000000005"/>
    <n v="-176.62106145999999"/>
    <s v="Howland"/>
    <s v="Howland"/>
    <n v="2012"/>
    <x v="2"/>
    <x v="0"/>
    <n v="4.7"/>
    <n v="22.5"/>
    <n v="0"/>
    <n v="5"/>
    <n v="7.5"/>
    <n v="0.74624999999999997"/>
    <n v="2"/>
    <n v="1"/>
  </r>
  <r>
    <n v="4239"/>
    <s v="nSPC"/>
    <x v="3"/>
    <x v="2"/>
    <s v="Pacific Remote Island Areas"/>
    <x v="7"/>
    <s v="HOW-00177"/>
    <d v="2012-03-11T00:00:00"/>
    <s v="Forereef"/>
    <s v="Mid"/>
    <n v="0.80630212000000001"/>
    <n v="-176.62155465000001"/>
    <s v="Howland"/>
    <s v="Howland"/>
    <n v="2012"/>
    <x v="0"/>
    <x v="0"/>
    <n v="15"/>
    <n v="32.5"/>
    <n v="1.5"/>
    <n v="0"/>
    <n v="22.5"/>
    <n v="0.83250000000000002"/>
    <n v="2"/>
    <n v="1"/>
  </r>
  <r>
    <n v="4240"/>
    <s v="nSPC"/>
    <x v="3"/>
    <x v="2"/>
    <s v="Pacific Remote Island Areas"/>
    <x v="7"/>
    <s v="HOW-00172"/>
    <d v="2012-03-11T00:00:00"/>
    <s v="Forereef"/>
    <s v="Mid"/>
    <n v="0.80912691000000003"/>
    <n v="-176.62210350000001"/>
    <s v="Howland"/>
    <s v="Howland"/>
    <n v="2012"/>
    <x v="0"/>
    <x v="0"/>
    <n v="15"/>
    <n v="32.5"/>
    <n v="0"/>
    <n v="12.5"/>
    <n v="30"/>
    <n v="1.095"/>
    <n v="2"/>
    <n v="1"/>
  </r>
  <r>
    <n v="4241"/>
    <s v="nSPC"/>
    <x v="3"/>
    <x v="2"/>
    <s v="Pacific Remote Island Areas"/>
    <x v="7"/>
    <s v="HOW-00191"/>
    <d v="2012-03-11T00:00:00"/>
    <s v="Forereef"/>
    <s v="Deep"/>
    <n v="0.82207467999999995"/>
    <n v="-176.61804280000001"/>
    <s v="Howland"/>
    <s v="Howland"/>
    <n v="2012"/>
    <x v="1"/>
    <x v="0"/>
    <n v="17.75"/>
    <n v="40"/>
    <n v="0"/>
    <n v="2.5"/>
    <n v="25"/>
    <n v="0.57125000000000004"/>
    <n v="2"/>
    <n v="1"/>
  </r>
  <r>
    <n v="4243"/>
    <s v="nSPC"/>
    <x v="3"/>
    <x v="2"/>
    <s v="Pacific Remote Island Areas"/>
    <x v="7"/>
    <s v="HOW-00168"/>
    <d v="2012-03-11T00:00:00"/>
    <s v="Forereef"/>
    <s v="Mid"/>
    <n v="0.81057597000000003"/>
    <n v="-176.62259552"/>
    <s v="Howland"/>
    <s v="Howland"/>
    <n v="2012"/>
    <x v="0"/>
    <x v="0"/>
    <n v="12"/>
    <n v="45"/>
    <n v="2.5"/>
    <n v="5"/>
    <n v="30"/>
    <n v="0.58750000000000002"/>
    <n v="2"/>
    <n v="1"/>
  </r>
  <r>
    <n v="4244"/>
    <s v="nSPC"/>
    <x v="3"/>
    <x v="2"/>
    <s v="Pacific Remote Island Areas"/>
    <x v="7"/>
    <s v="HOW-00151"/>
    <d v="2012-03-11T00:00:00"/>
    <s v="Forereef"/>
    <s v="Shallow"/>
    <n v="0.79875103000000003"/>
    <n v="-176.62024439000001"/>
    <s v="Howland"/>
    <s v="Howland"/>
    <n v="2012"/>
    <x v="2"/>
    <x v="0"/>
    <n v="2.65"/>
    <n v="45"/>
    <n v="0"/>
    <n v="3"/>
    <n v="22.5"/>
    <n v="0.46500000000000002"/>
    <n v="2"/>
    <n v="1"/>
  </r>
  <r>
    <n v="4249"/>
    <s v="nSPC"/>
    <x v="3"/>
    <x v="2"/>
    <s v="Pacific Remote Island Areas"/>
    <x v="7"/>
    <s v="HOW-00179"/>
    <d v="2012-03-11T00:00:00"/>
    <s v="Forereef"/>
    <s v="Mid"/>
    <n v="0.82164084000000004"/>
    <n v="-176.61945331000001"/>
    <s v="Howland"/>
    <s v="Howland"/>
    <n v="2012"/>
    <x v="0"/>
    <x v="0"/>
    <n v="12.6"/>
    <n v="25"/>
    <n v="4.5"/>
    <n v="3.5"/>
    <n v="20"/>
    <n v="0.71250000000000002"/>
    <n v="2"/>
    <n v="1"/>
  </r>
  <r>
    <n v="4250"/>
    <s v="nSPC"/>
    <x v="3"/>
    <x v="2"/>
    <s v="Pacific Remote Island Areas"/>
    <x v="7"/>
    <s v="HOW-00185"/>
    <d v="2012-03-12T00:00:00"/>
    <s v="Forereef"/>
    <s v="Deep"/>
    <n v="0.81934594999999999"/>
    <n v="-176.61541657999999"/>
    <s v="Howland"/>
    <s v="Howland"/>
    <n v="2012"/>
    <x v="1"/>
    <x v="0"/>
    <n v="23.05"/>
    <n v="22.5"/>
    <n v="1"/>
    <n v="5"/>
    <n v="25"/>
    <n v="0.51"/>
    <n v="2"/>
    <n v="1"/>
  </r>
  <r>
    <n v="4251"/>
    <s v="nSPC"/>
    <x v="3"/>
    <x v="2"/>
    <s v="Pacific Remote Island Areas"/>
    <x v="7"/>
    <s v="HOW-00163"/>
    <d v="2012-03-12T00:00:00"/>
    <s v="Forereef"/>
    <s v="Mid"/>
    <n v="0.82142952999999996"/>
    <n v="-176.61793484"/>
    <s v="Howland"/>
    <s v="Howland"/>
    <n v="2012"/>
    <x v="0"/>
    <x v="0"/>
    <n v="15.9"/>
    <n v="22.5"/>
    <n v="0"/>
    <n v="7.5"/>
    <n v="27.5"/>
    <n v="0.37624999999999997"/>
    <n v="2"/>
    <n v="1"/>
  </r>
  <r>
    <n v="4252"/>
    <s v="nSPC"/>
    <x v="3"/>
    <x v="2"/>
    <s v="Pacific Remote Island Areas"/>
    <x v="7"/>
    <s v="HOW-00210"/>
    <d v="2012-03-12T00:00:00"/>
    <s v="Forereef"/>
    <s v="Mid"/>
    <n v="0.81269433000000002"/>
    <n v="-176.62337126"/>
    <s v="Howland"/>
    <s v="Howland"/>
    <n v="2012"/>
    <x v="0"/>
    <x v="0"/>
    <n v="13.2"/>
    <n v="35"/>
    <n v="13.5"/>
    <n v="5"/>
    <n v="7.5"/>
    <n v="0.71125000000000005"/>
    <n v="2"/>
    <n v="1"/>
  </r>
  <r>
    <n v="4253"/>
    <s v="nSPC"/>
    <x v="3"/>
    <x v="2"/>
    <s v="Pacific Remote Island Areas"/>
    <x v="7"/>
    <s v="HOW-00173"/>
    <d v="2012-03-12T00:00:00"/>
    <s v="Forereef"/>
    <s v="Mid"/>
    <n v="0.82357974"/>
    <n v="-176.62278671000001"/>
    <s v="Howland"/>
    <s v="Howland"/>
    <n v="2012"/>
    <x v="0"/>
    <x v="0"/>
    <n v="17.350000000000001"/>
    <n v="32.5"/>
    <n v="1"/>
    <n v="4"/>
    <n v="25"/>
    <n v="0.5575"/>
    <n v="2"/>
    <n v="1"/>
  </r>
  <r>
    <n v="4254"/>
    <s v="nSPC"/>
    <x v="3"/>
    <x v="2"/>
    <s v="Pacific Remote Island Areas"/>
    <x v="7"/>
    <s v="HOW-00209"/>
    <d v="2012-03-12T00:00:00"/>
    <s v="Forereef"/>
    <s v="Shallow"/>
    <n v="0.81391163"/>
    <n v="-176.62371114999999"/>
    <s v="Howland"/>
    <s v="Howland"/>
    <n v="2012"/>
    <x v="2"/>
    <x v="0"/>
    <n v="5.75"/>
    <n v="37.5"/>
    <n v="1.5"/>
    <n v="5"/>
    <n v="25"/>
    <n v="0.68874999999999997"/>
    <n v="2"/>
    <n v="1"/>
  </r>
  <r>
    <n v="4255"/>
    <s v="nSPC"/>
    <x v="3"/>
    <x v="2"/>
    <s v="Pacific Remote Island Areas"/>
    <x v="7"/>
    <s v="HOW-00189"/>
    <d v="2012-03-12T00:00:00"/>
    <s v="Forereef"/>
    <s v="Deep"/>
    <n v="0.78962213000000003"/>
    <n v="-176.61549596"/>
    <s v="Howland"/>
    <s v="Howland"/>
    <n v="2012"/>
    <x v="1"/>
    <x v="0"/>
    <n v="22.45"/>
    <n v="35"/>
    <n v="2.5"/>
    <n v="10"/>
    <n v="32.5"/>
    <n v="0.41499999999999998"/>
    <n v="2"/>
    <n v="1"/>
  </r>
  <r>
    <n v="4256"/>
    <s v="nSPC"/>
    <x v="3"/>
    <x v="2"/>
    <s v="Pacific Remote Island Areas"/>
    <x v="7"/>
    <s v="HOW-00167"/>
    <d v="2012-03-12T00:00:00"/>
    <s v="Forereef"/>
    <s v="Mid"/>
    <n v="0.79033761000000002"/>
    <n v="-176.61643405999999"/>
    <s v="Howland"/>
    <s v="Howland"/>
    <n v="2012"/>
    <x v="0"/>
    <x v="0"/>
    <n v="11.45"/>
    <n v="30"/>
    <n v="10"/>
    <n v="2.5"/>
    <n v="35"/>
    <n v="0.95874999999999999"/>
    <n v="2"/>
    <n v="1"/>
  </r>
  <r>
    <n v="4257"/>
    <s v="nSPC"/>
    <x v="3"/>
    <x v="2"/>
    <s v="Pacific Remote Island Areas"/>
    <x v="7"/>
    <s v="HOW-00159"/>
    <d v="2012-03-12T00:00:00"/>
    <s v="Forereef"/>
    <s v="Shallow"/>
    <n v="0.79668866000000005"/>
    <n v="-176.61951013999999"/>
    <s v="Howland"/>
    <s v="Howland"/>
    <n v="2012"/>
    <x v="2"/>
    <x v="0"/>
    <n v="1.7"/>
    <n v="12.5"/>
    <n v="0"/>
    <n v="2.5"/>
    <n v="40"/>
    <n v="0.45250000000000001"/>
    <n v="2"/>
    <n v="1"/>
  </r>
  <r>
    <n v="4258"/>
    <s v="nSPC"/>
    <x v="3"/>
    <x v="2"/>
    <s v="Pacific Remote Island Areas"/>
    <x v="7"/>
    <s v="HOW-00219"/>
    <d v="2012-03-12T00:00:00"/>
    <s v="Forereef"/>
    <s v="Shallow"/>
    <n v="0.79982215999999995"/>
    <n v="-176.62075938000001"/>
    <s v="Howland"/>
    <s v="Howland"/>
    <n v="2012"/>
    <x v="2"/>
    <x v="0"/>
    <n v="4.05"/>
    <n v="55"/>
    <n v="0"/>
    <n v="2.5"/>
    <n v="25"/>
    <n v="0.63624999999999998"/>
    <n v="2"/>
    <n v="1"/>
  </r>
  <r>
    <n v="4259"/>
    <s v="nSPC"/>
    <x v="3"/>
    <x v="2"/>
    <s v="Pacific Remote Island Areas"/>
    <x v="7"/>
    <s v="HOW-00218"/>
    <d v="2012-03-12T00:00:00"/>
    <s v="Forereef"/>
    <s v="Mid"/>
    <n v="0.80157632000000001"/>
    <n v="-176.62113572000001"/>
    <s v="Howland"/>
    <s v="Howland"/>
    <n v="2012"/>
    <x v="0"/>
    <x v="0"/>
    <n v="16.649999999999999"/>
    <n v="25"/>
    <n v="5"/>
    <n v="5"/>
    <n v="25"/>
    <n v="0.56000000000000005"/>
    <n v="2"/>
    <n v="1"/>
  </r>
  <r>
    <n v="4268"/>
    <s v="nSPC"/>
    <x v="3"/>
    <x v="2"/>
    <s v="Pacific Remote Island Areas"/>
    <x v="7"/>
    <s v="HOW-00213"/>
    <d v="2012-03-13T00:00:00"/>
    <s v="Forereef"/>
    <s v="Deep"/>
    <n v="0.80796685000000001"/>
    <n v="-176.62193310000001"/>
    <s v="Howland"/>
    <s v="Howland"/>
    <n v="2012"/>
    <x v="1"/>
    <x v="0"/>
    <n v="26"/>
    <n v="20"/>
    <n v="0"/>
    <n v="0"/>
    <n v="27.5"/>
    <n v="0.87375000000000003"/>
    <n v="2"/>
    <n v="1"/>
  </r>
  <r>
    <n v="4269"/>
    <s v="nSPC"/>
    <x v="3"/>
    <x v="2"/>
    <s v="Pacific Remote Island Areas"/>
    <x v="7"/>
    <s v="HOW-00214"/>
    <d v="2012-03-13T00:00:00"/>
    <s v="Forereef"/>
    <s v="Shallow"/>
    <n v="0.80664544000000005"/>
    <n v="-176.62133395999999"/>
    <s v="Howland"/>
    <s v="Howland"/>
    <n v="2012"/>
    <x v="2"/>
    <x v="0"/>
    <n v="2"/>
    <n v="15"/>
    <n v="0"/>
    <n v="0"/>
    <n v="30"/>
    <n v="0.99124999999999996"/>
    <n v="2"/>
    <n v="1"/>
  </r>
  <r>
    <n v="4270"/>
    <s v="nSPC"/>
    <x v="3"/>
    <x v="2"/>
    <s v="Pacific Remote Island Areas"/>
    <x v="7"/>
    <s v="HOW-00225"/>
    <d v="2012-03-13T00:00:00"/>
    <s v="Forereef"/>
    <s v="Shallow"/>
    <n v="0.79386564000000004"/>
    <n v="-176.61812788"/>
    <s v="Howland"/>
    <s v="Howland"/>
    <n v="2012"/>
    <x v="2"/>
    <x v="0"/>
    <n v="6.15"/>
    <n v="17.5"/>
    <n v="0"/>
    <n v="5"/>
    <n v="60"/>
    <n v="0.39124999999999999"/>
    <n v="2"/>
    <n v="1"/>
  </r>
  <r>
    <n v="4273"/>
    <s v="nSPC"/>
    <x v="3"/>
    <x v="2"/>
    <s v="Pacific Remote Island Areas"/>
    <x v="7"/>
    <s v="HOW-00215"/>
    <d v="2012-03-13T00:00:00"/>
    <s v="Forereef"/>
    <s v="Mid"/>
    <n v="0.80542117999999996"/>
    <n v="-176.62123606"/>
    <s v="Howland"/>
    <s v="Howland"/>
    <n v="2012"/>
    <x v="0"/>
    <x v="0"/>
    <n v="11.1"/>
    <n v="35"/>
    <n v="0"/>
    <n v="5"/>
    <n v="40"/>
    <n v="0.64500000000000002"/>
    <n v="2"/>
    <n v="1"/>
  </r>
  <r>
    <n v="4275"/>
    <s v="nSPC"/>
    <x v="3"/>
    <x v="2"/>
    <s v="Pacific Remote Island Areas"/>
    <x v="7"/>
    <s v="HOW-00224"/>
    <d v="2012-03-13T00:00:00"/>
    <s v="Forereef"/>
    <s v="Deep"/>
    <n v="0.79636713000000003"/>
    <n v="-176.61947552000001"/>
    <s v="Howland"/>
    <s v="Howland"/>
    <n v="2012"/>
    <x v="1"/>
    <x v="0"/>
    <n v="20.350000000000001"/>
    <n v="17.5"/>
    <n v="10"/>
    <n v="25"/>
    <n v="25"/>
    <n v="0.61250000000000004"/>
    <n v="2"/>
    <n v="1"/>
  </r>
  <r>
    <n v="4276"/>
    <s v="nSPC"/>
    <x v="3"/>
    <x v="2"/>
    <s v="Pacific Remote Island Areas"/>
    <x v="7"/>
    <s v="HOW-00162"/>
    <d v="2012-03-13T00:00:00"/>
    <s v="Forereef"/>
    <s v="Deep"/>
    <n v="0.80254568999999998"/>
    <n v="-176.6097236"/>
    <s v="Howland"/>
    <s v="Howland"/>
    <n v="2012"/>
    <x v="1"/>
    <x v="0"/>
    <n v="21.8"/>
    <n v="22.5"/>
    <n v="10"/>
    <n v="10"/>
    <n v="27.5"/>
    <n v="0.5675"/>
    <n v="2"/>
    <n v="1"/>
  </r>
  <r>
    <n v="4277"/>
    <s v="nSPC"/>
    <x v="3"/>
    <x v="2"/>
    <s v="Pacific Remote Island Areas"/>
    <x v="7"/>
    <s v="HOW-00176"/>
    <d v="2012-03-13T00:00:00"/>
    <s v="Forereef"/>
    <s v="Mid"/>
    <n v="0.80127952000000002"/>
    <n v="-176.60993841999999"/>
    <s v="Howland"/>
    <s v="Howland"/>
    <n v="2012"/>
    <x v="0"/>
    <x v="0"/>
    <n v="15.1"/>
    <n v="35"/>
    <n v="0"/>
    <n v="7.5"/>
    <n v="32.5"/>
    <n v="0.64375000000000004"/>
    <n v="2"/>
    <n v="1"/>
  </r>
  <r>
    <n v="4278"/>
    <s v="nSPC"/>
    <x v="3"/>
    <x v="2"/>
    <s v="Pacific Remote Island Areas"/>
    <x v="7"/>
    <s v="HOW-00216"/>
    <d v="2012-03-13T00:00:00"/>
    <s v="Forereef"/>
    <s v="Shallow"/>
    <n v="0.80391763999999999"/>
    <n v="-176.62103657"/>
    <s v="Howland"/>
    <s v="Howland"/>
    <n v="2012"/>
    <x v="2"/>
    <x v="0"/>
    <n v="4.4000000000000004"/>
    <n v="47.5"/>
    <n v="0"/>
    <n v="5"/>
    <n v="27.5"/>
    <n v="0.60875000000000001"/>
    <n v="2"/>
    <n v="1"/>
  </r>
  <r>
    <n v="4279"/>
    <s v="nSPC"/>
    <x v="3"/>
    <x v="2"/>
    <s v="Pacific Remote Island Areas"/>
    <x v="7"/>
    <s v="HOW-00212"/>
    <d v="2012-03-13T00:00:00"/>
    <s v="Forereef"/>
    <s v="Shallow"/>
    <n v="0.80830128999999995"/>
    <n v="-176.62188699000001"/>
    <s v="Howland"/>
    <s v="Howland"/>
    <n v="2012"/>
    <x v="2"/>
    <x v="0"/>
    <n v="5"/>
    <n v="47.5"/>
    <n v="0"/>
    <n v="3.5"/>
    <n v="30"/>
    <n v="0.64500000000000002"/>
    <n v="2"/>
    <n v="1"/>
  </r>
  <r>
    <n v="4282"/>
    <s v="nSPC"/>
    <x v="3"/>
    <x v="2"/>
    <s v="Pacific Remote Island Areas"/>
    <x v="7"/>
    <s v="HOW-00175"/>
    <d v="2012-03-14T00:00:00"/>
    <s v="Forereef"/>
    <s v="Deep"/>
    <n v="0.80703990000000003"/>
    <n v="-176.6097609"/>
    <s v="Howland"/>
    <s v="Howland"/>
    <n v="2012"/>
    <x v="1"/>
    <x v="0"/>
    <n v="24.4"/>
    <n v="7.5"/>
    <n v="15"/>
    <n v="7.5"/>
    <n v="25"/>
    <n v="0.38124999999999998"/>
    <n v="2"/>
    <n v="1"/>
  </r>
  <r>
    <n v="4283"/>
    <s v="nSPC"/>
    <x v="3"/>
    <x v="2"/>
    <s v="Pacific Remote Island Areas"/>
    <x v="7"/>
    <s v="HOW-00150"/>
    <d v="2012-03-14T00:00:00"/>
    <s v="Forereef"/>
    <s v="Mid"/>
    <n v="0.79516693000000005"/>
    <n v="-176.61125002"/>
    <s v="Howland"/>
    <s v="Howland"/>
    <n v="2012"/>
    <x v="0"/>
    <x v="0"/>
    <n v="14.5"/>
    <n v="50"/>
    <n v="5"/>
    <n v="7.5"/>
    <n v="25"/>
    <n v="0.74250000000000005"/>
    <n v="2"/>
    <n v="1"/>
  </r>
  <r>
    <n v="4284"/>
    <s v="nSPC"/>
    <x v="3"/>
    <x v="2"/>
    <s v="Pacific Remote Island Areas"/>
    <x v="7"/>
    <s v="HOW-00154"/>
    <d v="2012-03-14T00:00:00"/>
    <s v="Forereef"/>
    <s v="Mid"/>
    <n v="0.79027331999999995"/>
    <n v="-176.61418552999999"/>
    <s v="Howland"/>
    <s v="Howland"/>
    <n v="2012"/>
    <x v="0"/>
    <x v="0"/>
    <n v="14.65"/>
    <n v="32.5"/>
    <n v="2.5"/>
    <n v="7.5"/>
    <n v="37.5"/>
    <n v="0.61124999999999996"/>
    <n v="2"/>
    <n v="1"/>
  </r>
  <r>
    <n v="4285"/>
    <s v="nSPC"/>
    <x v="3"/>
    <x v="2"/>
    <s v="Pacific Remote Island Areas"/>
    <x v="7"/>
    <s v="HOW-00223"/>
    <d v="2012-03-14T00:00:00"/>
    <s v="Forereef"/>
    <s v="Deep"/>
    <n v="0.79506199"/>
    <n v="-176.61899615999999"/>
    <s v="Howland"/>
    <s v="Howland"/>
    <n v="2012"/>
    <x v="1"/>
    <x v="0"/>
    <n v="20.65"/>
    <n v="25"/>
    <n v="15"/>
    <n v="7.5"/>
    <n v="22.5"/>
    <n v="0.59875"/>
    <n v="2"/>
    <n v="1"/>
  </r>
  <r>
    <n v="4288"/>
    <s v="nSPC"/>
    <x v="3"/>
    <x v="2"/>
    <s v="Pacific Remote Island Areas"/>
    <x v="7"/>
    <s v="HOW-00192"/>
    <d v="2012-03-14T00:00:00"/>
    <s v="Forereef"/>
    <s v="Deep"/>
    <n v="0.81590936999999997"/>
    <n v="-176.61317299999999"/>
    <s v="Howland"/>
    <s v="Howland"/>
    <n v="2012"/>
    <x v="1"/>
    <x v="0"/>
    <n v="22.75"/>
    <n v="32.5"/>
    <n v="9"/>
    <n v="7.5"/>
    <n v="15"/>
    <n v="0.5675"/>
    <n v="2"/>
    <n v="1"/>
  </r>
  <r>
    <n v="4289"/>
    <s v="nSPC"/>
    <x v="3"/>
    <x v="2"/>
    <s v="Pacific Remote Island Areas"/>
    <x v="7"/>
    <s v="HOW-00186"/>
    <d v="2012-03-14T00:00:00"/>
    <s v="Forereef"/>
    <s v="Deep"/>
    <n v="0.81208270000000005"/>
    <n v="-176.61157943000001"/>
    <s v="Howland"/>
    <s v="Howland"/>
    <n v="2012"/>
    <x v="1"/>
    <x v="0"/>
    <n v="28.7"/>
    <n v="6"/>
    <n v="7.5"/>
    <n v="14"/>
    <n v="25"/>
    <n v="0.44750000000000001"/>
    <n v="2"/>
    <n v="1"/>
  </r>
  <r>
    <n v="4290"/>
    <s v="nSPC"/>
    <x v="3"/>
    <x v="2"/>
    <s v="Pacific Remote Island Areas"/>
    <x v="7"/>
    <s v="HOW-00012"/>
    <d v="2012-03-14T00:00:00"/>
    <s v="Forereef"/>
    <s v="Mid"/>
    <n v="0.80891727000000002"/>
    <n v="-176.61044057999999"/>
    <s v="Howland"/>
    <s v="Howland"/>
    <n v="2012"/>
    <x v="0"/>
    <x v="0"/>
    <n v="13.5"/>
    <n v="25"/>
    <n v="2"/>
    <n v="10"/>
    <n v="30"/>
    <n v="0.69874999999999998"/>
    <n v="2"/>
    <n v="1"/>
  </r>
  <r>
    <n v="4291"/>
    <s v="nSPC"/>
    <x v="3"/>
    <x v="2"/>
    <s v="Pacific Remote Island Areas"/>
    <x v="7"/>
    <s v="HOW-00180"/>
    <d v="2012-03-14T00:00:00"/>
    <s v="Forereef"/>
    <s v="Mid"/>
    <n v="0.82111261000000002"/>
    <n v="-176.62670725999999"/>
    <s v="Howland"/>
    <s v="Howland"/>
    <n v="2012"/>
    <x v="0"/>
    <x v="0"/>
    <n v="13.85"/>
    <n v="32.5"/>
    <n v="0"/>
    <n v="10"/>
    <n v="37.5"/>
    <n v="0.50124999999999997"/>
    <n v="2"/>
    <n v="1"/>
  </r>
  <r>
    <n v="4292"/>
    <s v="nSPC"/>
    <x v="3"/>
    <x v="2"/>
    <s v="Pacific Remote Island Areas"/>
    <x v="7"/>
    <s v="HOW-00152"/>
    <d v="2012-03-14T00:00:00"/>
    <s v="Forereef"/>
    <s v="Shallow"/>
    <n v="0.81568297999999995"/>
    <n v="-176.62434884000001"/>
    <s v="Howland"/>
    <s v="Howland"/>
    <n v="2012"/>
    <x v="2"/>
    <x v="0"/>
    <n v="5"/>
    <n v="45"/>
    <n v="1.5"/>
    <n v="1.5"/>
    <n v="30"/>
    <n v="0.98"/>
    <n v="2"/>
    <n v="1"/>
  </r>
  <r>
    <n v="4293"/>
    <s v="nSPC"/>
    <x v="3"/>
    <x v="2"/>
    <s v="Pacific Remote Island Areas"/>
    <x v="7"/>
    <s v="HOW-00183"/>
    <d v="2012-03-14T00:00:00"/>
    <s v="Forereef"/>
    <s v="Deep"/>
    <n v="0.81173452000000001"/>
    <n v="-176.62299952000001"/>
    <s v="Howland"/>
    <s v="Howland"/>
    <n v="2012"/>
    <x v="1"/>
    <x v="0"/>
    <n v="22.2"/>
    <n v="17.5"/>
    <n v="0.5"/>
    <n v="5"/>
    <n v="20"/>
    <n v="0.50749999999999995"/>
    <n v="2"/>
    <n v="1"/>
  </r>
  <r>
    <n v="4294"/>
    <s v="nSPC"/>
    <x v="3"/>
    <x v="2"/>
    <s v="Pacific Remote Island Areas"/>
    <x v="8"/>
    <s v="BAK-00177"/>
    <d v="2012-03-15T00:00:00"/>
    <s v="Forereef"/>
    <s v="Deep"/>
    <n v="0.20657938000000001"/>
    <n v="-176.47802670999999"/>
    <s v="Baker"/>
    <s v="Baker"/>
    <n v="2012"/>
    <x v="1"/>
    <x v="0"/>
    <n v="25.15"/>
    <n v="17.5"/>
    <n v="2.5"/>
    <n v="12.5"/>
    <n v="42.5"/>
    <n v="0.31125000000000003"/>
    <n v="2"/>
    <n v="1"/>
  </r>
  <r>
    <n v="4295"/>
    <s v="nSPC"/>
    <x v="3"/>
    <x v="2"/>
    <s v="Pacific Remote Island Areas"/>
    <x v="8"/>
    <s v="BAK-00183"/>
    <d v="2012-03-15T00:00:00"/>
    <s v="Forereef"/>
    <s v="Deep"/>
    <n v="0.20383488999999999"/>
    <n v="-176.46839850999999"/>
    <s v="Baker"/>
    <s v="Baker"/>
    <n v="2012"/>
    <x v="1"/>
    <x v="0"/>
    <n v="20.65"/>
    <n v="37.5"/>
    <n v="2.5"/>
    <n v="10"/>
    <n v="27.5"/>
    <n v="0.59"/>
    <n v="2"/>
    <n v="1"/>
  </r>
  <r>
    <n v="4296"/>
    <s v="nSPC"/>
    <x v="3"/>
    <x v="2"/>
    <s v="Pacific Remote Island Areas"/>
    <x v="8"/>
    <s v="BAK-00151"/>
    <d v="2012-03-15T00:00:00"/>
    <s v="Forereef"/>
    <s v="Mid"/>
    <n v="0.20400513000000001"/>
    <n v="-176.47149218000001"/>
    <s v="Baker"/>
    <s v="Baker"/>
    <n v="2012"/>
    <x v="0"/>
    <x v="0"/>
    <n v="14"/>
    <n v="37.5"/>
    <n v="5"/>
    <n v="5"/>
    <n v="32.5"/>
    <n v="0.54749999999999999"/>
    <n v="2"/>
    <n v="1"/>
  </r>
  <r>
    <n v="4297"/>
    <s v="nSPC"/>
    <x v="3"/>
    <x v="2"/>
    <s v="Pacific Remote Island Areas"/>
    <x v="8"/>
    <s v="BAK-00159"/>
    <d v="2012-03-15T00:00:00"/>
    <s v="Forereef"/>
    <s v="Mid"/>
    <n v="0.20108781000000001"/>
    <n v="-176.46608534999999"/>
    <s v="Baker"/>
    <s v="Baker"/>
    <n v="2012"/>
    <x v="0"/>
    <x v="0"/>
    <n v="10.4"/>
    <n v="55"/>
    <n v="0"/>
    <n v="12.5"/>
    <n v="22.5"/>
    <n v="0.62875000000000003"/>
    <n v="2"/>
    <n v="1"/>
  </r>
  <r>
    <n v="4298"/>
    <s v="nSPC"/>
    <x v="3"/>
    <x v="2"/>
    <s v="Pacific Remote Island Areas"/>
    <x v="8"/>
    <s v="BAK-00135"/>
    <d v="2012-03-15T00:00:00"/>
    <s v="Forereef"/>
    <s v="Shallow"/>
    <n v="0.18985832"/>
    <n v="-176.46965839000001"/>
    <s v="Baker"/>
    <s v="Baker"/>
    <n v="2012"/>
    <x v="2"/>
    <x v="0"/>
    <n v="5.3"/>
    <n v="42.5"/>
    <n v="2.5"/>
    <n v="7.5"/>
    <n v="32.5"/>
    <n v="0.69750000000000001"/>
    <n v="2"/>
    <n v="1"/>
  </r>
  <r>
    <n v="4299"/>
    <s v="nSPC"/>
    <x v="3"/>
    <x v="2"/>
    <s v="Pacific Remote Island Areas"/>
    <x v="8"/>
    <s v="BAK-00181"/>
    <d v="2012-03-15T00:00:00"/>
    <s v="Forereef"/>
    <s v="Deep"/>
    <n v="0.20578041999999999"/>
    <n v="-176.47954064999999"/>
    <s v="Baker"/>
    <s v="Baker"/>
    <n v="2012"/>
    <x v="1"/>
    <x v="0"/>
    <n v="20.7"/>
    <n v="20"/>
    <n v="0"/>
    <n v="20"/>
    <n v="45"/>
    <n v="0.30499999999999999"/>
    <n v="2"/>
    <n v="1"/>
  </r>
  <r>
    <n v="4300"/>
    <s v="nSPC"/>
    <x v="3"/>
    <x v="2"/>
    <s v="Pacific Remote Island Areas"/>
    <x v="8"/>
    <s v="BAK-00157"/>
    <d v="2012-03-15T00:00:00"/>
    <s v="Forereef"/>
    <s v="Mid"/>
    <n v="0.20489428000000001"/>
    <n v="-176.47635611999999"/>
    <s v="Baker"/>
    <s v="Baker"/>
    <n v="2012"/>
    <x v="0"/>
    <x v="0"/>
    <n v="12.1"/>
    <n v="45"/>
    <n v="5"/>
    <n v="7.5"/>
    <n v="25"/>
    <n v="0.77375000000000005"/>
    <n v="2"/>
    <n v="1"/>
  </r>
  <r>
    <n v="4301"/>
    <s v="nSPC"/>
    <x v="3"/>
    <x v="2"/>
    <s v="Pacific Remote Island Areas"/>
    <x v="8"/>
    <s v="BAK-00132"/>
    <d v="2012-03-15T00:00:00"/>
    <s v="Forereef"/>
    <s v="Shallow"/>
    <n v="0.19666174"/>
    <n v="-176.46791127"/>
    <s v="Baker"/>
    <s v="Baker"/>
    <n v="2012"/>
    <x v="2"/>
    <x v="0"/>
    <n v="4.55"/>
    <n v="3"/>
    <n v="5"/>
    <n v="7"/>
    <n v="25"/>
    <n v="0.63624999999999998"/>
    <n v="2"/>
    <n v="1"/>
  </r>
  <r>
    <n v="4302"/>
    <s v="nSPC"/>
    <x v="3"/>
    <x v="2"/>
    <s v="Pacific Remote Island Areas"/>
    <x v="8"/>
    <s v="BAK-00171"/>
    <d v="2012-03-15T00:00:00"/>
    <s v="Forereef"/>
    <s v="Mid"/>
    <n v="0.19458671999999999"/>
    <n v="-176.45912594000001"/>
    <s v="Baker"/>
    <s v="Baker"/>
    <n v="2012"/>
    <x v="0"/>
    <x v="0"/>
    <n v="16.8"/>
    <n v="65"/>
    <n v="0"/>
    <n v="2.5"/>
    <n v="15"/>
    <n v="0.76375000000000004"/>
    <n v="2"/>
    <n v="1"/>
  </r>
  <r>
    <n v="4303"/>
    <s v="nSPC"/>
    <x v="3"/>
    <x v="2"/>
    <s v="Pacific Remote Island Areas"/>
    <x v="8"/>
    <s v="BAK-00173"/>
    <d v="2012-03-15T00:00:00"/>
    <s v="Forereef"/>
    <s v="Mid"/>
    <n v="0.19950747999999999"/>
    <n v="-176.46401946"/>
    <s v="Baker"/>
    <s v="Baker"/>
    <n v="2012"/>
    <x v="0"/>
    <x v="0"/>
    <n v="11.9"/>
    <n v="72.5"/>
    <n v="0"/>
    <n v="7.5"/>
    <n v="12.5"/>
    <n v="0.83750000000000002"/>
    <n v="2"/>
    <n v="1"/>
  </r>
  <r>
    <n v="4304"/>
    <s v="nSPC"/>
    <x v="3"/>
    <x v="2"/>
    <s v="Pacific Remote Island Areas"/>
    <x v="8"/>
    <s v="BAK-00161"/>
    <d v="2012-03-15T00:00:00"/>
    <s v="Forereef"/>
    <s v="Mid"/>
    <n v="0.20140699000000001"/>
    <n v="-176.46612071999999"/>
    <s v="Baker"/>
    <s v="Baker"/>
    <n v="2012"/>
    <x v="0"/>
    <x v="0"/>
    <n v="11.75"/>
    <n v="55"/>
    <n v="1"/>
    <n v="1.5"/>
    <n v="17.5"/>
    <n v="0.92874999999999996"/>
    <n v="2"/>
    <n v="1"/>
  </r>
  <r>
    <n v="4309"/>
    <s v="nSPC"/>
    <x v="3"/>
    <x v="2"/>
    <s v="Pacific Remote Island Areas"/>
    <x v="8"/>
    <s v="BAK-00179"/>
    <d v="2012-03-16T00:00:00"/>
    <s v="Forereef"/>
    <s v="Deep"/>
    <n v="0.19071352999999999"/>
    <n v="-176.45805901"/>
    <s v="Baker"/>
    <s v="Baker"/>
    <n v="2012"/>
    <x v="1"/>
    <x v="0"/>
    <n v="20.85"/>
    <n v="45"/>
    <n v="7.5"/>
    <n v="5"/>
    <n v="25"/>
    <n v="0.56999999999999995"/>
    <n v="2"/>
    <n v="1"/>
  </r>
  <r>
    <n v="4310"/>
    <s v="nSPC"/>
    <x v="3"/>
    <x v="2"/>
    <s v="Pacific Remote Island Areas"/>
    <x v="8"/>
    <s v="BAK-00185"/>
    <d v="2012-03-16T00:00:00"/>
    <s v="Forereef"/>
    <s v="Deep"/>
    <n v="0.20003454000000001"/>
    <n v="-176.46193757"/>
    <s v="Baker"/>
    <s v="Baker"/>
    <n v="2012"/>
    <x v="1"/>
    <x v="0"/>
    <n v="27.1"/>
    <n v="55"/>
    <n v="0"/>
    <n v="10"/>
    <n v="17.5"/>
    <n v="0.61499999999999999"/>
    <n v="2"/>
    <n v="1"/>
  </r>
  <r>
    <n v="4311"/>
    <s v="nSPC"/>
    <x v="3"/>
    <x v="2"/>
    <s v="Pacific Remote Island Areas"/>
    <x v="8"/>
    <s v="BAK-00163"/>
    <d v="2012-03-16T00:00:00"/>
    <s v="Forereef"/>
    <s v="Mid"/>
    <n v="0.19335466000000001"/>
    <n v="-176.46498548"/>
    <s v="Baker"/>
    <s v="Baker"/>
    <n v="2012"/>
    <x v="0"/>
    <x v="0"/>
    <n v="7.25"/>
    <n v="42.5"/>
    <n v="1.5"/>
    <n v="4"/>
    <n v="35"/>
    <n v="0.52749999999999997"/>
    <n v="2"/>
    <n v="1"/>
  </r>
  <r>
    <n v="4312"/>
    <s v="nSPC"/>
    <x v="3"/>
    <x v="2"/>
    <s v="Pacific Remote Island Areas"/>
    <x v="8"/>
    <s v="BAK-00156"/>
    <d v="2012-03-16T00:00:00"/>
    <s v="Forereef"/>
    <s v="Mid"/>
    <n v="0.19336933000000001"/>
    <n v="-176.46170814999999"/>
    <s v="Baker"/>
    <s v="Baker"/>
    <n v="2012"/>
    <x v="0"/>
    <x v="0"/>
    <n v="11.25"/>
    <n v="60"/>
    <n v="0"/>
    <n v="3"/>
    <n v="20"/>
    <n v="0.875"/>
    <n v="2"/>
    <n v="1"/>
  </r>
  <r>
    <n v="4313"/>
    <s v="nSPC"/>
    <x v="3"/>
    <x v="2"/>
    <s v="Pacific Remote Island Areas"/>
    <x v="8"/>
    <s v="BAK-00138"/>
    <d v="2012-03-16T00:00:00"/>
    <s v="Forereef"/>
    <s v="Shallow"/>
    <n v="0.18828713"/>
    <n v="-176.47755766"/>
    <s v="Baker"/>
    <s v="Baker"/>
    <n v="2012"/>
    <x v="2"/>
    <x v="0"/>
    <n v="4.4000000000000004"/>
    <n v="60"/>
    <n v="0"/>
    <n v="7.5"/>
    <n v="15"/>
    <n v="0.89500000000000002"/>
    <n v="2"/>
    <n v="1"/>
  </r>
  <r>
    <n v="4314"/>
    <s v="nSPC"/>
    <x v="3"/>
    <x v="2"/>
    <s v="Pacific Remote Island Areas"/>
    <x v="8"/>
    <s v="BAK-00242"/>
    <d v="2012-03-16T00:00:00"/>
    <s v="Forereef"/>
    <s v="Shallow"/>
    <n v="0.18928440999999999"/>
    <n v="-176.48637081000001"/>
    <s v="Baker"/>
    <s v="Baker"/>
    <n v="2012"/>
    <x v="2"/>
    <x v="0"/>
    <n v="3.05"/>
    <n v="15"/>
    <n v="0.5"/>
    <n v="3"/>
    <n v="15"/>
    <n v="1.3187500000000001"/>
    <n v="2"/>
    <n v="1"/>
  </r>
  <r>
    <n v="4316"/>
    <s v="nSPC"/>
    <x v="3"/>
    <x v="2"/>
    <s v="Pacific Remote Island Areas"/>
    <x v="8"/>
    <s v="BAK-00153"/>
    <d v="2012-03-16T00:00:00"/>
    <s v="Forereef"/>
    <s v="Mid"/>
    <n v="0.18842954000000001"/>
    <n v="-176.48042268"/>
    <s v="Baker"/>
    <s v="Baker"/>
    <n v="2012"/>
    <x v="0"/>
    <x v="0"/>
    <n v="9.5"/>
    <n v="32.5"/>
    <n v="1"/>
    <n v="20"/>
    <n v="32.5"/>
    <n v="0.72"/>
    <n v="2"/>
    <n v="1"/>
  </r>
  <r>
    <n v="4320"/>
    <s v="nSPC"/>
    <x v="3"/>
    <x v="2"/>
    <s v="Pacific Remote Island Areas"/>
    <x v="8"/>
    <s v="BAK-00230"/>
    <d v="2012-03-17T00:00:00"/>
    <s v="Forereef"/>
    <s v="Deep"/>
    <n v="0.19907338999999999"/>
    <n v="-176.48478094000001"/>
    <s v="Baker"/>
    <s v="Baker"/>
    <n v="2012"/>
    <x v="1"/>
    <x v="0"/>
    <n v="25.55"/>
    <n v="12.5"/>
    <n v="0"/>
    <n v="7.5"/>
    <n v="27.5"/>
    <n v="0.48499999999999999"/>
    <n v="2"/>
    <n v="1"/>
  </r>
  <r>
    <n v="4321"/>
    <s v="nSPC"/>
    <x v="3"/>
    <x v="2"/>
    <s v="Pacific Remote Island Areas"/>
    <x v="8"/>
    <s v="BAK-00175"/>
    <d v="2012-03-17T00:00:00"/>
    <s v="Forereef"/>
    <s v="Mid"/>
    <n v="0.1954804"/>
    <n v="-176.48669486"/>
    <s v="Baker"/>
    <s v="Baker"/>
    <n v="2012"/>
    <x v="0"/>
    <x v="0"/>
    <n v="12.3"/>
    <n v="20"/>
    <n v="2.5"/>
    <n v="5"/>
    <n v="12.5"/>
    <n v="0.70874999999999999"/>
    <n v="2"/>
    <n v="1"/>
  </r>
  <r>
    <n v="4322"/>
    <s v="nSPC"/>
    <x v="3"/>
    <x v="2"/>
    <s v="Pacific Remote Island Areas"/>
    <x v="8"/>
    <s v="BAK-00145"/>
    <d v="2012-03-17T00:00:00"/>
    <s v="Forereef"/>
    <s v="Shallow"/>
    <n v="0.19495561"/>
    <n v="-176.48664432000001"/>
    <s v="Baker"/>
    <s v="Baker"/>
    <n v="2012"/>
    <x v="2"/>
    <x v="0"/>
    <n v="4.8499999999999996"/>
    <n v="6.5"/>
    <n v="0"/>
    <n v="0.5"/>
    <n v="15.5"/>
    <n v="0.98875000000000002"/>
    <n v="2"/>
    <n v="1"/>
  </r>
  <r>
    <n v="4323"/>
    <s v="nSPC"/>
    <x v="3"/>
    <x v="2"/>
    <s v="Pacific Remote Island Areas"/>
    <x v="8"/>
    <s v="BAK-00232"/>
    <d v="2012-03-17T00:00:00"/>
    <s v="Forereef"/>
    <s v="Mid"/>
    <n v="0.20000570000000001"/>
    <n v="-176.48406537"/>
    <s v="Baker"/>
    <s v="Baker"/>
    <n v="2012"/>
    <x v="0"/>
    <x v="0"/>
    <n v="12.15"/>
    <n v="22.5"/>
    <n v="0"/>
    <n v="7.5"/>
    <n v="17.5"/>
    <n v="0.75124999999999997"/>
    <n v="2"/>
    <n v="1"/>
  </r>
  <r>
    <n v="4324"/>
    <s v="nSPC"/>
    <x v="3"/>
    <x v="2"/>
    <s v="Pacific Remote Island Areas"/>
    <x v="8"/>
    <s v="BAK-00189"/>
    <d v="2012-03-17T00:00:00"/>
    <s v="Forereef"/>
    <s v="Deep"/>
    <n v="0.19238773000000001"/>
    <n v="-176.48861398"/>
    <s v="Baker"/>
    <s v="Baker"/>
    <n v="2012"/>
    <x v="1"/>
    <x v="0"/>
    <n v="23"/>
    <n v="7.5"/>
    <n v="5.5"/>
    <n v="0"/>
    <n v="7.5"/>
    <n v="0.51375000000000004"/>
    <n v="2"/>
    <n v="1"/>
  </r>
  <r>
    <n v="4325"/>
    <s v="nSPC"/>
    <x v="3"/>
    <x v="2"/>
    <s v="Pacific Remote Island Areas"/>
    <x v="8"/>
    <s v="BAK-00162"/>
    <d v="2012-03-17T00:00:00"/>
    <s v="Forereef"/>
    <s v="Mid"/>
    <n v="0.19074119"/>
    <n v="-176.48881421999999"/>
    <s v="Baker"/>
    <s v="Baker"/>
    <n v="2012"/>
    <x v="0"/>
    <x v="0"/>
    <n v="10.5"/>
    <n v="55"/>
    <n v="0"/>
    <n v="0"/>
    <n v="20"/>
    <n v="0.72624999999999995"/>
    <n v="2"/>
    <n v="1"/>
  </r>
  <r>
    <n v="4337"/>
    <s v="nSPC"/>
    <x v="3"/>
    <x v="3"/>
    <s v="American Samoa"/>
    <x v="13"/>
    <s v="SWA-00117"/>
    <d v="2012-03-21T00:00:00"/>
    <s v="Forereef"/>
    <s v="Deep"/>
    <n v="-11.04567393"/>
    <n v="-171.07787730000001"/>
    <s v="SWAINS_SANCTUARY"/>
    <s v="Swains"/>
    <n v="2012"/>
    <x v="1"/>
    <x v="0"/>
    <n v="23.75"/>
    <n v="42.5"/>
    <n v="3"/>
    <n v="20"/>
    <n v="15"/>
    <n v="1.1975"/>
    <n v="2"/>
    <n v="1"/>
  </r>
  <r>
    <n v="4338"/>
    <s v="nSPC"/>
    <x v="3"/>
    <x v="3"/>
    <s v="American Samoa"/>
    <x v="13"/>
    <s v="SWA-00107"/>
    <d v="2012-03-21T00:00:00"/>
    <s v="Forereef"/>
    <s v="Mid"/>
    <n v="-11.047048309999999"/>
    <n v="-171.08523350999999"/>
    <s v="SWAINS_SANCTUARY"/>
    <s v="Swains"/>
    <n v="2012"/>
    <x v="0"/>
    <x v="0"/>
    <n v="16.149999999999999"/>
    <n v="75"/>
    <n v="0"/>
    <n v="12.5"/>
    <n v="12.5"/>
    <n v="0.71375"/>
    <n v="2"/>
    <n v="1"/>
  </r>
  <r>
    <n v="4339"/>
    <s v="nSPC"/>
    <x v="3"/>
    <x v="3"/>
    <s v="American Samoa"/>
    <x v="13"/>
    <s v="SWA-00073"/>
    <d v="2012-03-21T00:00:00"/>
    <s v="Forereef"/>
    <s v="Shallow"/>
    <n v="-11.04695896"/>
    <n v="-171.08489445999999"/>
    <s v="SWAINS_SANCTUARY"/>
    <s v="Swains"/>
    <n v="2012"/>
    <x v="2"/>
    <x v="0"/>
    <n v="5"/>
    <n v="35"/>
    <n v="0"/>
    <n v="20"/>
    <n v="35"/>
    <n v="1.1425000000000001"/>
    <n v="2"/>
    <n v="1"/>
  </r>
  <r>
    <n v="4340"/>
    <s v="nSPC"/>
    <x v="3"/>
    <x v="3"/>
    <s v="American Samoa"/>
    <x v="13"/>
    <s v="SWA-00065"/>
    <d v="2012-03-21T00:00:00"/>
    <s v="Forereef"/>
    <s v="Shallow"/>
    <n v="-11.047471010000001"/>
    <n v="-171.08569191999999"/>
    <s v="SWAINS_SANCTUARY"/>
    <s v="Swains"/>
    <n v="2012"/>
    <x v="2"/>
    <x v="0"/>
    <n v="4.5"/>
    <n v="55"/>
    <n v="0.5"/>
    <n v="15"/>
    <n v="20"/>
    <n v="0.79"/>
    <n v="2"/>
    <n v="1"/>
  </r>
  <r>
    <n v="4341"/>
    <s v="nSPC"/>
    <x v="3"/>
    <x v="3"/>
    <s v="American Samoa"/>
    <x v="13"/>
    <s v="SWA-00063"/>
    <d v="2012-03-21T00:00:00"/>
    <s v="Forereef"/>
    <s v="Mid"/>
    <n v="-11.047848699999999"/>
    <n v="-171.08708214000001"/>
    <s v="SWAINS_SANCTUARY"/>
    <s v="Swains"/>
    <n v="2012"/>
    <x v="0"/>
    <x v="0"/>
    <n v="8.25"/>
    <n v="45"/>
    <n v="5.5"/>
    <n v="10"/>
    <n v="20"/>
    <n v="0.77"/>
    <n v="2"/>
    <n v="1"/>
  </r>
  <r>
    <n v="4342"/>
    <s v="nSPC"/>
    <x v="3"/>
    <x v="3"/>
    <s v="American Samoa"/>
    <x v="13"/>
    <s v="SWA-00085"/>
    <d v="2012-03-21T00:00:00"/>
    <s v="Forereef"/>
    <s v="Shallow"/>
    <n v="-11.05014064"/>
    <n v="-171.09101208000001"/>
    <s v="SWAINS_SANCTUARY"/>
    <s v="Swains"/>
    <n v="2012"/>
    <x v="2"/>
    <x v="0"/>
    <n v="4.9000000000000004"/>
    <n v="30"/>
    <n v="0"/>
    <n v="32.5"/>
    <n v="32.5"/>
    <n v="0.755"/>
    <n v="2"/>
    <n v="1"/>
  </r>
  <r>
    <n v="4346"/>
    <s v="nSPC"/>
    <x v="3"/>
    <x v="3"/>
    <s v="American Samoa"/>
    <x v="13"/>
    <s v="SWA-00111"/>
    <d v="2012-03-21T00:00:00"/>
    <s v="Forereef"/>
    <s v="Deep"/>
    <n v="-11.062062640000001"/>
    <n v="-171.06894806"/>
    <s v="SWAINS_OPEN"/>
    <s v="Swains"/>
    <n v="2012"/>
    <x v="1"/>
    <x v="0"/>
    <n v="27.35"/>
    <n v="17.5"/>
    <n v="0"/>
    <n v="62.5"/>
    <n v="10"/>
    <n v="0.77124999999999999"/>
    <n v="2"/>
    <n v="1"/>
  </r>
  <r>
    <n v="4347"/>
    <s v="nSPC"/>
    <x v="3"/>
    <x v="3"/>
    <s v="American Samoa"/>
    <x v="13"/>
    <s v="SWA-00109"/>
    <d v="2012-03-21T00:00:00"/>
    <s v="Forereef"/>
    <s v="Mid"/>
    <n v="-11.048200319999999"/>
    <n v="-171.08929412000001"/>
    <s v="SWAINS_SANCTUARY"/>
    <s v="Swains"/>
    <n v="2012"/>
    <x v="0"/>
    <x v="0"/>
    <n v="18.600000000000001"/>
    <n v="27.5"/>
    <n v="0"/>
    <n v="37.5"/>
    <n v="20"/>
    <n v="0.61499999999999999"/>
    <n v="2"/>
    <n v="1"/>
  </r>
  <r>
    <n v="4348"/>
    <s v="nSPC"/>
    <x v="3"/>
    <x v="3"/>
    <s v="American Samoa"/>
    <x v="13"/>
    <s v="SWA-00067"/>
    <d v="2012-03-21T00:00:00"/>
    <s v="Forereef"/>
    <s v="Shallow"/>
    <n v="-11.052666110000001"/>
    <n v="-171.09213509"/>
    <s v="SWAINS_OPEN"/>
    <s v="Swains"/>
    <n v="2012"/>
    <x v="2"/>
    <x v="0"/>
    <n v="3.5"/>
    <n v="17.5"/>
    <n v="0"/>
    <n v="5"/>
    <n v="40"/>
    <n v="1.97"/>
    <n v="2"/>
    <n v="1"/>
  </r>
  <r>
    <n v="4349"/>
    <s v="nSPC"/>
    <x v="3"/>
    <x v="3"/>
    <s v="American Samoa"/>
    <x v="13"/>
    <s v="SWA-00089"/>
    <d v="2012-03-21T00:00:00"/>
    <s v="Forereef"/>
    <s v="Shallow"/>
    <n v="-11.054035799999999"/>
    <n v="-171.09196317000001"/>
    <s v="SWAINS_OPEN"/>
    <s v="Swains"/>
    <n v="2012"/>
    <x v="2"/>
    <x v="0"/>
    <n v="3.8"/>
    <n v="15"/>
    <n v="0"/>
    <n v="3"/>
    <n v="27.5"/>
    <n v="1.97"/>
    <n v="2"/>
    <n v="1"/>
  </r>
  <r>
    <n v="4350"/>
    <s v="nSPC"/>
    <x v="3"/>
    <x v="3"/>
    <s v="American Samoa"/>
    <x v="13"/>
    <s v="SWA-00077"/>
    <d v="2012-03-21T00:00:00"/>
    <s v="Forereef"/>
    <s v="Shallow"/>
    <n v="-11.05514799"/>
    <n v="-171.09166293000001"/>
    <s v="SWAINS_OPEN"/>
    <s v="Swains"/>
    <n v="2012"/>
    <x v="2"/>
    <x v="0"/>
    <n v="3.5"/>
    <n v="10.5"/>
    <n v="0"/>
    <n v="0.5"/>
    <n v="46.5"/>
    <n v="1.80375"/>
    <n v="2"/>
    <n v="1"/>
  </r>
  <r>
    <n v="4351"/>
    <s v="nSPC"/>
    <x v="3"/>
    <x v="3"/>
    <s v="American Samoa"/>
    <x v="13"/>
    <s v="SWA-00074"/>
    <d v="2012-03-21T00:00:00"/>
    <s v="Forereef"/>
    <s v="Deep"/>
    <n v="-11.046276000000001"/>
    <n v="-171.08007898"/>
    <s v="SWAINS_SANCTUARY"/>
    <s v="Swains"/>
    <n v="2012"/>
    <x v="1"/>
    <x v="0"/>
    <n v="27.35"/>
    <n v="15"/>
    <n v="0"/>
    <n v="50"/>
    <n v="17.5"/>
    <n v="1.365"/>
    <n v="2"/>
    <n v="1"/>
  </r>
  <r>
    <n v="4352"/>
    <s v="nSPC"/>
    <x v="3"/>
    <x v="3"/>
    <s v="American Samoa"/>
    <x v="13"/>
    <s v="SWA-00125"/>
    <d v="2012-03-22T00:00:00"/>
    <s v="Forereef"/>
    <s v="Deep"/>
    <n v="-11.066943589999999"/>
    <n v="-171.08369711"/>
    <s v="SWAINS_SANCTUARY"/>
    <s v="Swains"/>
    <n v="2012"/>
    <x v="1"/>
    <x v="0"/>
    <n v="25.05"/>
    <n v="12.5"/>
    <n v="0"/>
    <n v="55"/>
    <n v="17.5"/>
    <n v="0.89"/>
    <n v="2"/>
    <n v="1"/>
  </r>
  <r>
    <n v="4353"/>
    <s v="nSPC"/>
    <x v="3"/>
    <x v="3"/>
    <s v="American Samoa"/>
    <x v="13"/>
    <s v="SWA-00061"/>
    <d v="2012-03-22T00:00:00"/>
    <s v="Forereef"/>
    <s v="Shallow"/>
    <n v="-11.06693823"/>
    <n v="-171.08316024999999"/>
    <s v="SWAINS_SANCTUARY"/>
    <s v="Swains"/>
    <n v="2012"/>
    <x v="2"/>
    <x v="0"/>
    <n v="3.65"/>
    <n v="42.5"/>
    <n v="0"/>
    <n v="10"/>
    <n v="25"/>
    <n v="0.63249999999999995"/>
    <n v="2"/>
    <n v="1"/>
  </r>
  <r>
    <n v="4354"/>
    <s v="nSPC"/>
    <x v="3"/>
    <x v="3"/>
    <s v="American Samoa"/>
    <x v="13"/>
    <s v="SWA-00083"/>
    <d v="2012-03-22T00:00:00"/>
    <s v="Forereef"/>
    <s v="Shallow"/>
    <n v="-11.067763340000001"/>
    <n v="-171.08202567000001"/>
    <s v="SWAINS_SANCTUARY"/>
    <s v="Swains"/>
    <n v="2012"/>
    <x v="2"/>
    <x v="0"/>
    <n v="4.45"/>
    <n v="50"/>
    <n v="0"/>
    <n v="10"/>
    <n v="22.5"/>
    <n v="0.91749999999999998"/>
    <n v="2"/>
    <n v="1"/>
  </r>
  <r>
    <n v="4355"/>
    <s v="nSPC"/>
    <x v="3"/>
    <x v="3"/>
    <s v="American Samoa"/>
    <x v="13"/>
    <s v="SWA-00105"/>
    <d v="2012-03-22T00:00:00"/>
    <s v="Forereef"/>
    <s v="Deep"/>
    <n v="-11.06686564"/>
    <n v="-171.07519367"/>
    <s v="SWAINS_SANCTUARY"/>
    <s v="Swains"/>
    <n v="2012"/>
    <x v="1"/>
    <x v="0"/>
    <n v="22.65"/>
    <n v="15"/>
    <n v="0"/>
    <n v="62.5"/>
    <n v="15"/>
    <n v="0.54625000000000001"/>
    <n v="2"/>
    <n v="1"/>
  </r>
  <r>
    <n v="4356"/>
    <s v="nSPC"/>
    <x v="3"/>
    <x v="3"/>
    <s v="American Samoa"/>
    <x v="13"/>
    <s v="SWA-00087"/>
    <d v="2012-03-22T00:00:00"/>
    <s v="Forereef"/>
    <s v="Mid"/>
    <n v="-11.065964749999999"/>
    <n v="-171.07407861999999"/>
    <s v="SWAINS_OPEN"/>
    <s v="Swains"/>
    <n v="2012"/>
    <x v="0"/>
    <x v="0"/>
    <n v="12.75"/>
    <n v="25"/>
    <n v="0"/>
    <n v="47.5"/>
    <n v="20"/>
    <n v="0.49625000000000002"/>
    <n v="2"/>
    <n v="1"/>
  </r>
  <r>
    <n v="4357"/>
    <s v="nSPC"/>
    <x v="3"/>
    <x v="3"/>
    <s v="American Samoa"/>
    <x v="13"/>
    <s v="SWA-00108"/>
    <d v="2012-03-22T00:00:00"/>
    <s v="Forereef"/>
    <s v="Shallow"/>
    <n v="-11.06463823"/>
    <n v="-171.07249947"/>
    <s v="SWAINS_OPEN"/>
    <s v="Swains"/>
    <n v="2012"/>
    <x v="2"/>
    <x v="0"/>
    <n v="4.4000000000000004"/>
    <n v="15"/>
    <n v="0"/>
    <n v="35"/>
    <n v="27.5"/>
    <n v="0.81125000000000003"/>
    <n v="2"/>
    <n v="1"/>
  </r>
  <r>
    <n v="4363"/>
    <s v="nSPC"/>
    <x v="3"/>
    <x v="3"/>
    <s v="American Samoa"/>
    <x v="13"/>
    <s v="SWA-00121"/>
    <d v="2012-03-22T00:00:00"/>
    <s v="Forereef"/>
    <s v="Deep"/>
    <n v="-11.061263759999999"/>
    <n v="-171.08948681999999"/>
    <s v="SWAINS_SANCTUARY"/>
    <s v="Swains"/>
    <n v="2012"/>
    <x v="1"/>
    <x v="0"/>
    <n v="25.95"/>
    <n v="20"/>
    <n v="0"/>
    <n v="60"/>
    <n v="12.5"/>
    <n v="0.90874999999999995"/>
    <n v="2"/>
    <n v="1"/>
  </r>
  <r>
    <n v="4364"/>
    <s v="nSPC"/>
    <x v="3"/>
    <x v="3"/>
    <s v="American Samoa"/>
    <x v="13"/>
    <s v="SWA-00119"/>
    <d v="2012-03-22T00:00:00"/>
    <s v="Forereef"/>
    <s v="Mid"/>
    <n v="-11.05769291"/>
    <n v="-171.09144961000001"/>
    <s v="SWAINS_OPEN"/>
    <s v="Swains"/>
    <n v="2012"/>
    <x v="0"/>
    <x v="0"/>
    <n v="14"/>
    <n v="45"/>
    <n v="0"/>
    <n v="35"/>
    <n v="17.5"/>
    <n v="0.41749999999999998"/>
    <n v="2"/>
    <n v="1"/>
  </r>
  <r>
    <n v="4365"/>
    <s v="nSPC"/>
    <x v="3"/>
    <x v="3"/>
    <s v="American Samoa"/>
    <x v="13"/>
    <s v="SWA-00101"/>
    <d v="2012-03-22T00:00:00"/>
    <s v="Forereef"/>
    <s v="Shallow"/>
    <n v="-11.060292219999999"/>
    <n v="-171.09007690999999"/>
    <s v="SWAINS_SANCTUARY"/>
    <s v="Swains"/>
    <n v="2012"/>
    <x v="2"/>
    <x v="0"/>
    <n v="4.9000000000000004"/>
    <n v="75"/>
    <n v="0"/>
    <n v="7.5"/>
    <n v="12.5"/>
    <n v="0.73124999999999996"/>
    <n v="2"/>
    <n v="1"/>
  </r>
  <r>
    <n v="4366"/>
    <s v="nSPC"/>
    <x v="3"/>
    <x v="3"/>
    <s v="American Samoa"/>
    <x v="13"/>
    <s v="SWA-00079"/>
    <d v="2012-03-22T00:00:00"/>
    <s v="Forereef"/>
    <s v="Shallow"/>
    <n v="-11.062933019999999"/>
    <n v="-171.08745614"/>
    <s v="SWAINS_SANCTUARY"/>
    <s v="Swains"/>
    <n v="2012"/>
    <x v="2"/>
    <x v="0"/>
    <n v="5"/>
    <n v="65"/>
    <n v="5.5"/>
    <n v="0.5"/>
    <n v="20"/>
    <n v="2.62175"/>
    <n v="2"/>
    <n v="1"/>
  </r>
  <r>
    <n v="4367"/>
    <s v="nSPC"/>
    <x v="3"/>
    <x v="3"/>
    <s v="American Samoa"/>
    <x v="13"/>
    <s v="SWA-00081"/>
    <d v="2012-03-22T00:00:00"/>
    <s v="Forereef"/>
    <s v="Shallow"/>
    <n v="-11.06404446"/>
    <n v="-171.08661996000001"/>
    <s v="SWAINS_SANCTUARY"/>
    <s v="Swains"/>
    <n v="2012"/>
    <x v="2"/>
    <x v="0"/>
    <n v="5.3"/>
    <n v="55"/>
    <n v="7.5"/>
    <n v="2.5"/>
    <n v="15"/>
    <n v="1.2849999999999999"/>
    <n v="2"/>
    <n v="1"/>
  </r>
  <r>
    <n v="4368"/>
    <s v="nSPC"/>
    <x v="3"/>
    <x v="3"/>
    <s v="American Samoa"/>
    <x v="13"/>
    <s v="SWA-00064"/>
    <d v="2012-03-22T00:00:00"/>
    <s v="Forereef"/>
    <s v="Mid"/>
    <n v="-11.06835519"/>
    <n v="-171.07888614999999"/>
    <s v="SWAINS_SANCTUARY"/>
    <s v="Swains"/>
    <n v="2012"/>
    <x v="0"/>
    <x v="0"/>
    <n v="15.4"/>
    <n v="40"/>
    <n v="0"/>
    <n v="35"/>
    <n v="15"/>
    <n v="0.48499999999999999"/>
    <n v="2"/>
    <n v="1"/>
  </r>
  <r>
    <n v="4371"/>
    <s v="nSPC"/>
    <x v="3"/>
    <x v="3"/>
    <s v="American Samoa"/>
    <x v="13"/>
    <s v="SWA-00129"/>
    <d v="2012-03-23T00:00:00"/>
    <s v="Forereef"/>
    <s v="Deep"/>
    <n v="-11.05376598"/>
    <n v="-171.06408956999999"/>
    <s v="SWAINS_SANCTUARY"/>
    <s v="Swains"/>
    <n v="2012"/>
    <x v="1"/>
    <x v="0"/>
    <n v="27"/>
    <n v="12.5"/>
    <n v="0"/>
    <n v="45"/>
    <n v="20"/>
    <n v="0.53374999999999995"/>
    <n v="2"/>
    <n v="1"/>
  </r>
  <r>
    <n v="4372"/>
    <s v="nSPC"/>
    <x v="3"/>
    <x v="3"/>
    <s v="American Samoa"/>
    <x v="13"/>
    <s v="SWA-00115"/>
    <d v="2012-03-23T00:00:00"/>
    <s v="Forereef"/>
    <s v="Mid"/>
    <n v="-11.04789203"/>
    <n v="-171.06818103000001"/>
    <s v="SWAINS_SANCTUARY"/>
    <s v="Swains"/>
    <n v="2012"/>
    <x v="0"/>
    <x v="0"/>
    <n v="11.3"/>
    <n v="20"/>
    <n v="0"/>
    <n v="25"/>
    <n v="25"/>
    <n v="0.61250000000000004"/>
    <n v="2"/>
    <n v="1"/>
  </r>
  <r>
    <n v="4373"/>
    <s v="nSPC"/>
    <x v="3"/>
    <x v="3"/>
    <s v="American Samoa"/>
    <x v="13"/>
    <s v="SWA-00071"/>
    <d v="2012-03-23T00:00:00"/>
    <s v="Forereef"/>
    <s v="Shallow"/>
    <n v="-11.04956497"/>
    <n v="-171.06746999999999"/>
    <s v="SWAINS_SANCTUARY"/>
    <s v="Swains"/>
    <n v="2012"/>
    <x v="2"/>
    <x v="0"/>
    <n v="5"/>
    <n v="11.5"/>
    <n v="0"/>
    <n v="22.5"/>
    <n v="27.5"/>
    <n v="0.67374999999999996"/>
    <n v="2"/>
    <n v="1"/>
  </r>
  <r>
    <n v="4374"/>
    <s v="nSPC"/>
    <x v="3"/>
    <x v="3"/>
    <s v="American Samoa"/>
    <x v="13"/>
    <s v="SWA-00112"/>
    <d v="2012-03-23T00:00:00"/>
    <s v="Forereef"/>
    <s v="Mid"/>
    <n v="-11.058099090000001"/>
    <n v="-171.06506891999999"/>
    <s v="SWAINS_SANCTUARY"/>
    <s v="Swains"/>
    <n v="2012"/>
    <x v="0"/>
    <x v="0"/>
    <n v="15.35"/>
    <n v="22.5"/>
    <n v="0"/>
    <n v="32.5"/>
    <n v="22.5"/>
    <n v="0.45250000000000001"/>
    <n v="2"/>
    <n v="1"/>
  </r>
  <r>
    <n v="4378"/>
    <s v="nSPC"/>
    <x v="3"/>
    <x v="3"/>
    <s v="American Samoa"/>
    <x v="13"/>
    <s v="SWA-00126"/>
    <d v="2012-03-23T00:00:00"/>
    <s v="Forereef"/>
    <s v="Deep"/>
    <n v="-11.045794880000001"/>
    <n v="-171.07043727000001"/>
    <s v="SWAINS_SANCTUARY"/>
    <s v="Swains"/>
    <n v="2012"/>
    <x v="1"/>
    <x v="0"/>
    <n v="23.5"/>
    <n v="22.5"/>
    <n v="2"/>
    <n v="35"/>
    <n v="20"/>
    <n v="1.1675"/>
    <n v="2"/>
    <n v="1"/>
  </r>
  <r>
    <n v="4379"/>
    <s v="nSPC"/>
    <x v="3"/>
    <x v="3"/>
    <s v="American Samoa"/>
    <x v="13"/>
    <s v="SWA-00069"/>
    <d v="2012-03-23T00:00:00"/>
    <s v="Forereef"/>
    <s v="Shallow"/>
    <n v="-11.045980289999999"/>
    <n v="-171.07703935999999"/>
    <s v="SWAINS_SANCTUARY"/>
    <s v="Swains"/>
    <n v="2012"/>
    <x v="2"/>
    <x v="0"/>
    <n v="5.75"/>
    <n v="45"/>
    <n v="0"/>
    <n v="12.5"/>
    <n v="20"/>
    <n v="0.55374999999999996"/>
    <n v="2"/>
    <n v="1"/>
  </r>
  <r>
    <n v="4380"/>
    <s v="nSPC"/>
    <x v="3"/>
    <x v="3"/>
    <s v="American Samoa"/>
    <x v="13"/>
    <s v="SWA-00113"/>
    <d v="2012-03-23T00:00:00"/>
    <s v="Forereef"/>
    <s v="Mid"/>
    <n v="-11.045520120000001"/>
    <n v="-171.07460853000001"/>
    <s v="SWAINS_SANCTUARY"/>
    <s v="Swains"/>
    <n v="2012"/>
    <x v="0"/>
    <x v="0"/>
    <n v="15.5"/>
    <n v="60"/>
    <n v="0.5"/>
    <n v="15"/>
    <n v="17.5"/>
    <n v="0.60124999999999995"/>
    <n v="2"/>
    <n v="1"/>
  </r>
  <r>
    <n v="4381"/>
    <s v="nSPC"/>
    <x v="3"/>
    <x v="3"/>
    <s v="American Samoa"/>
    <x v="13"/>
    <s v="SWA-00090"/>
    <d v="2012-03-23T00:00:00"/>
    <s v="Forereef"/>
    <s v="Shallow"/>
    <n v="-11.047167999999999"/>
    <n v="-171.06910916000001"/>
    <s v="SWAINS_SANCTUARY"/>
    <s v="Swains"/>
    <n v="2012"/>
    <x v="2"/>
    <x v="0"/>
    <n v="4.75"/>
    <n v="22.5"/>
    <n v="0"/>
    <n v="40"/>
    <n v="25"/>
    <n v="0.47249999999999998"/>
    <n v="2"/>
    <n v="1"/>
  </r>
  <r>
    <n v="4382"/>
    <s v="nSPC"/>
    <x v="3"/>
    <x v="3"/>
    <s v="American Samoa"/>
    <x v="13"/>
    <s v="SWA-00075"/>
    <d v="2012-03-23T00:00:00"/>
    <s v="Forereef"/>
    <s v="Shallow"/>
    <n v="-11.059771530000001"/>
    <n v="-171.06668671"/>
    <s v="SWAINS_SANCTUARY"/>
    <s v="Swains"/>
    <n v="2012"/>
    <x v="2"/>
    <x v="0"/>
    <n v="13.7"/>
    <n v="45"/>
    <n v="0"/>
    <n v="30"/>
    <n v="15"/>
    <n v="0.36875000000000002"/>
    <n v="2"/>
    <n v="1"/>
  </r>
  <r>
    <n v="4383"/>
    <s v="nSPC"/>
    <x v="3"/>
    <x v="3"/>
    <s v="American Samoa"/>
    <x v="13"/>
    <s v="SWA-00123"/>
    <d v="2012-03-23T00:00:00"/>
    <s v="Forereef"/>
    <s v="Deep"/>
    <n v="-11.06149418"/>
    <n v="-171.06824105000001"/>
    <s v="SWAINS_OPEN"/>
    <s v="Swains"/>
    <n v="2012"/>
    <x v="1"/>
    <x v="0"/>
    <n v="23.25"/>
    <n v="35"/>
    <n v="0"/>
    <n v="35"/>
    <n v="12.5"/>
    <n v="0.99624999999999997"/>
    <n v="2"/>
    <n v="1"/>
  </r>
  <r>
    <n v="4384"/>
    <s v="nSPC"/>
    <x v="3"/>
    <x v="3"/>
    <s v="American Samoa"/>
    <x v="13"/>
    <s v="SWA-00122"/>
    <d v="2012-03-23T00:00:00"/>
    <s v="Forereef"/>
    <s v="Deep"/>
    <n v="-11.0562285"/>
    <n v="-171.09207498999999"/>
    <s v="SWAINS_OPEN"/>
    <s v="Swains"/>
    <n v="2012"/>
    <x v="1"/>
    <x v="0"/>
    <n v="25"/>
    <n v="37.5"/>
    <n v="0"/>
    <n v="30"/>
    <n v="22.5"/>
    <n v="0.93625000000000003"/>
    <n v="2"/>
    <n v="1"/>
  </r>
  <r>
    <n v="4385"/>
    <s v="nSPC"/>
    <x v="3"/>
    <x v="3"/>
    <s v="American Samoa"/>
    <x v="13"/>
    <s v="SWA-00106"/>
    <d v="2012-03-23T00:00:00"/>
    <s v="Forereef"/>
    <s v="Mid"/>
    <n v="-11.06477654"/>
    <n v="-171.07241356"/>
    <s v="SWAINS_OPEN"/>
    <s v="Swains"/>
    <n v="2012"/>
    <x v="0"/>
    <x v="0"/>
    <n v="13.95"/>
    <n v="27.5"/>
    <n v="0"/>
    <n v="35"/>
    <n v="17.5"/>
    <n v="0.43125000000000002"/>
    <n v="2"/>
    <n v="1"/>
  </r>
  <r>
    <n v="4386"/>
    <s v="nSPC"/>
    <x v="3"/>
    <x v="3"/>
    <s v="American Samoa"/>
    <x v="13"/>
    <s v="SWA-00120"/>
    <d v="2012-03-23T00:00:00"/>
    <s v="Forereef"/>
    <s v="Mid"/>
    <n v="-11.05271984"/>
    <n v="-171.06469935999999"/>
    <s v="SWAINS_SANCTUARY"/>
    <s v="Swains"/>
    <n v="2012"/>
    <x v="0"/>
    <x v="0"/>
    <n v="13.95"/>
    <n v="27.5"/>
    <n v="0"/>
    <n v="32.5"/>
    <n v="22.5"/>
    <n v="0.52500000000000002"/>
    <n v="2"/>
    <n v="1"/>
  </r>
  <r>
    <n v="4387"/>
    <s v="nSPC"/>
    <x v="3"/>
    <x v="3"/>
    <s v="American Samoa"/>
    <x v="13"/>
    <s v="SWA-00078"/>
    <d v="2012-03-23T00:00:00"/>
    <s v="Forereef"/>
    <s v="Shallow"/>
    <n v="-11.06779964"/>
    <n v="-171.07767027"/>
    <s v="SWAINS_SANCTUARY"/>
    <s v="Swains"/>
    <n v="2012"/>
    <x v="2"/>
    <x v="0"/>
    <n v="6"/>
    <n v="40"/>
    <n v="0"/>
    <n v="25"/>
    <n v="27.5"/>
    <n v="0.85250000000000004"/>
    <n v="2"/>
    <n v="1"/>
  </r>
  <r>
    <n v="4394"/>
    <s v="nSPC"/>
    <x v="3"/>
    <x v="3"/>
    <s v="American Samoa"/>
    <x v="9"/>
    <s v="TUT-00584"/>
    <d v="2012-03-25T00:00:00"/>
    <s v="Forereef"/>
    <s v="Deep"/>
    <n v="-14.293183640000001"/>
    <n v="-170.65851258000001"/>
    <s v="TUT_SE"/>
    <s v="TUT_SE"/>
    <n v="2012"/>
    <x v="1"/>
    <x v="0"/>
    <n v="23.2"/>
    <n v="15"/>
    <n v="12.5"/>
    <n v="15"/>
    <n v="15"/>
    <n v="0.51249999999999996"/>
    <n v="2"/>
    <n v="1"/>
  </r>
  <r>
    <n v="4395"/>
    <s v="nSPC"/>
    <x v="3"/>
    <x v="3"/>
    <s v="American Samoa"/>
    <x v="9"/>
    <s v="TUT-00572"/>
    <d v="2012-03-25T00:00:00"/>
    <s v="Forereef"/>
    <s v="Mid"/>
    <n v="-14.29043815"/>
    <n v="-170.66537912000001"/>
    <s v="TUT_SE"/>
    <s v="TUT_SE"/>
    <n v="2012"/>
    <x v="0"/>
    <x v="0"/>
    <n v="13.95"/>
    <n v="15"/>
    <n v="3.5"/>
    <n v="22.5"/>
    <n v="30"/>
    <n v="0.78374999999999995"/>
    <n v="2"/>
    <n v="1"/>
  </r>
  <r>
    <n v="4396"/>
    <s v="nSPC"/>
    <x v="3"/>
    <x v="3"/>
    <s v="American Samoa"/>
    <x v="9"/>
    <s v="TUT-00573"/>
    <d v="2012-03-25T00:00:00"/>
    <s v="Forereef"/>
    <s v="Mid"/>
    <n v="-14.301545839999999"/>
    <n v="-170.68103693"/>
    <s v="TUT_SE"/>
    <s v="TUT_SE"/>
    <n v="2012"/>
    <x v="0"/>
    <x v="0"/>
    <n v="13.95"/>
    <n v="15"/>
    <n v="0"/>
    <n v="35"/>
    <n v="20"/>
    <n v="1.4724999999999999"/>
    <n v="2"/>
    <n v="1"/>
  </r>
  <r>
    <n v="4397"/>
    <s v="nSPC"/>
    <x v="3"/>
    <x v="3"/>
    <s v="American Samoa"/>
    <x v="9"/>
    <s v="TUT-00557"/>
    <d v="2012-03-25T00:00:00"/>
    <s v="Forereef"/>
    <s v="Shallow"/>
    <n v="-14.30064915"/>
    <n v="-170.67730648"/>
    <s v="TUT_SE"/>
    <s v="TUT_SE"/>
    <n v="2012"/>
    <x v="2"/>
    <x v="0"/>
    <n v="5.4"/>
    <n v="15"/>
    <n v="2.5"/>
    <n v="5"/>
    <n v="35"/>
    <n v="1.34375"/>
    <n v="2"/>
    <n v="1"/>
  </r>
  <r>
    <n v="4399"/>
    <s v="nSPC"/>
    <x v="3"/>
    <x v="3"/>
    <s v="American Samoa"/>
    <x v="9"/>
    <s v="TUT-00551"/>
    <d v="2012-03-25T00:00:00"/>
    <s v="Forereef"/>
    <s v="Shallow"/>
    <n v="-14.291168040000001"/>
    <n v="-170.67448286999999"/>
    <s v="TUT_SE"/>
    <s v="TUT_SE"/>
    <n v="2012"/>
    <x v="2"/>
    <x v="0"/>
    <n v="3.45"/>
    <n v="50"/>
    <n v="0"/>
    <n v="0"/>
    <n v="15"/>
    <n v="0.47249999999999998"/>
    <n v="2"/>
    <n v="1"/>
  </r>
  <r>
    <n v="4444"/>
    <s v="nSPC"/>
    <x v="3"/>
    <x v="3"/>
    <s v="American Samoa"/>
    <x v="9"/>
    <s v="TUT-00513"/>
    <d v="2012-04-01T00:00:00"/>
    <s v="Forereef"/>
    <s v="Mid"/>
    <n v="-14.288335"/>
    <n v="-170.63475"/>
    <s v="TUT_SE"/>
    <s v="TUT_SE"/>
    <n v="2012"/>
    <x v="0"/>
    <x v="0"/>
    <n v="12.7"/>
    <n v="17.5"/>
    <n v="0"/>
    <n v="5"/>
    <n v="25"/>
    <n v="0.66625000000000001"/>
    <n v="2"/>
    <n v="1"/>
  </r>
  <r>
    <n v="4445"/>
    <s v="nSPC"/>
    <x v="3"/>
    <x v="3"/>
    <s v="American Samoa"/>
    <x v="9"/>
    <s v="TUT-00514"/>
    <d v="2012-04-01T00:00:00"/>
    <s v="Forereef"/>
    <s v="Mid"/>
    <n v="-14.312633999999999"/>
    <n v="-170.64485999999999"/>
    <s v="TUT_SE"/>
    <s v="TUT_SE"/>
    <n v="2012"/>
    <x v="0"/>
    <x v="0"/>
    <n v="15.05"/>
    <n v="15"/>
    <n v="0"/>
    <n v="5"/>
    <n v="32.5"/>
    <n v="0.67249999999999999"/>
    <n v="2"/>
    <n v="1"/>
  </r>
  <r>
    <n v="4446"/>
    <s v="nSPC"/>
    <x v="3"/>
    <x v="3"/>
    <s v="American Samoa"/>
    <x v="9"/>
    <s v="TUT-00508"/>
    <d v="2012-04-01T00:00:00"/>
    <s v="Forereef"/>
    <s v="Mid"/>
    <n v="-14.314821999999999"/>
    <n v="-170.65251799999999"/>
    <s v="TUT_SE"/>
    <s v="TUT_SE"/>
    <n v="2012"/>
    <x v="0"/>
    <x v="0"/>
    <n v="13.55"/>
    <n v="1"/>
    <n v="0"/>
    <n v="29.5"/>
    <n v="17.5"/>
    <n v="0.19125"/>
    <n v="2"/>
    <n v="1"/>
  </r>
  <r>
    <n v="4447"/>
    <s v="nSPC"/>
    <x v="3"/>
    <x v="3"/>
    <s v="American Samoa"/>
    <x v="9"/>
    <s v="TUT-00561"/>
    <d v="2012-04-01T00:00:00"/>
    <s v="Forereef"/>
    <s v="Deep"/>
    <n v="-14.328219000000001"/>
    <n v="-170.69406000000001"/>
    <s v="TUT_SE"/>
    <s v="TUT_SE"/>
    <n v="2012"/>
    <x v="1"/>
    <x v="0"/>
    <n v="25.45"/>
    <n v="9"/>
    <n v="2.5"/>
    <n v="3"/>
    <n v="18.5"/>
    <n v="0.59750000000000003"/>
    <n v="2"/>
    <n v="1"/>
  </r>
  <r>
    <n v="4448"/>
    <s v="nSPC"/>
    <x v="3"/>
    <x v="3"/>
    <s v="American Samoa"/>
    <x v="9"/>
    <s v="TUT-00501"/>
    <d v="2012-04-01T00:00:00"/>
    <s v="Forereef"/>
    <s v="Shallow"/>
    <n v="-14.323059000000001"/>
    <n v="-170.69777099999999"/>
    <s v="TUT_SE"/>
    <s v="TUT_SE"/>
    <n v="2012"/>
    <x v="2"/>
    <x v="0"/>
    <n v="2.0499999999999998"/>
    <n v="14"/>
    <n v="2.5"/>
    <n v="1.5"/>
    <n v="45"/>
    <n v="1.01125"/>
    <n v="2"/>
    <n v="1"/>
  </r>
  <r>
    <n v="4449"/>
    <s v="nSPC"/>
    <x v="3"/>
    <x v="3"/>
    <s v="American Samoa"/>
    <x v="9"/>
    <s v="TUT-00502"/>
    <d v="2012-04-01T00:00:00"/>
    <s v="Forereef"/>
    <s v="Mid"/>
    <n v="-14.333937000000001"/>
    <n v="-170.700951"/>
    <s v="TUT_SE"/>
    <s v="TUT_SE"/>
    <n v="2012"/>
    <x v="0"/>
    <x v="0"/>
    <n v="7.55"/>
    <n v="37.5"/>
    <n v="2.5"/>
    <n v="3"/>
    <n v="22.5"/>
    <n v="0.50749999999999995"/>
    <n v="2"/>
    <n v="1"/>
  </r>
  <r>
    <n v="4450"/>
    <s v="nSPC"/>
    <x v="3"/>
    <x v="3"/>
    <s v="American Samoa"/>
    <x v="9"/>
    <s v="TUT-00610"/>
    <d v="2012-04-01T00:00:00"/>
    <s v="Forereef"/>
    <s v="Mid"/>
    <n v="-14.338543"/>
    <n v="-170.71664699999999"/>
    <s v="TUT_SE"/>
    <s v="TUT_SE"/>
    <n v="2012"/>
    <x v="0"/>
    <x v="0"/>
    <n v="13.15"/>
    <n v="17.5"/>
    <n v="7.5"/>
    <n v="5"/>
    <n v="27.5"/>
    <n v="1.0325"/>
    <n v="2"/>
    <n v="1"/>
  </r>
  <r>
    <n v="4451"/>
    <s v="nSPC"/>
    <x v="3"/>
    <x v="3"/>
    <s v="American Samoa"/>
    <x v="9"/>
    <s v="TUT-00586"/>
    <d v="2012-04-01T00:00:00"/>
    <s v="Forereef"/>
    <s v="Shallow"/>
    <n v="-14.274126880000001"/>
    <n v="-170.62022619999999"/>
    <s v="TUT_SE"/>
    <s v="TUT_SE"/>
    <n v="2012"/>
    <x v="2"/>
    <x v="0"/>
    <n v="2.2999999999999998"/>
    <n v="15"/>
    <n v="0"/>
    <n v="1"/>
    <n v="60"/>
    <n v="0.76500000000000001"/>
    <n v="2"/>
    <n v="1"/>
  </r>
  <r>
    <n v="4452"/>
    <s v="nSPC"/>
    <x v="3"/>
    <x v="3"/>
    <s v="American Samoa"/>
    <x v="9"/>
    <s v="TUT-00588"/>
    <d v="2012-04-01T00:00:00"/>
    <s v="Forereef"/>
    <s v="Deep"/>
    <n v="-14.295126140000001"/>
    <n v="-170.62432010000001"/>
    <s v="TUT_SE"/>
    <s v="TUT_SE"/>
    <n v="2012"/>
    <x v="1"/>
    <x v="0"/>
    <n v="22.75"/>
    <n v="32.5"/>
    <n v="0"/>
    <n v="5"/>
    <n v="50"/>
    <n v="0.35499999999999998"/>
    <n v="2"/>
    <n v="1"/>
  </r>
  <r>
    <n v="4453"/>
    <s v="nSPC"/>
    <x v="3"/>
    <x v="3"/>
    <s v="American Samoa"/>
    <x v="9"/>
    <s v="TUT-00504"/>
    <d v="2012-04-01T00:00:00"/>
    <s v="Forereef"/>
    <s v="Mid"/>
    <n v="-14.28248447"/>
    <n v="-170.6364887"/>
    <s v="TUT_SE"/>
    <s v="TUT_SE"/>
    <n v="2012"/>
    <x v="0"/>
    <x v="0"/>
    <n v="11.85"/>
    <n v="10"/>
    <n v="0"/>
    <n v="25"/>
    <n v="25"/>
    <n v="0.89375000000000004"/>
    <n v="2"/>
    <n v="1"/>
  </r>
  <r>
    <n v="4454"/>
    <s v="nSPC"/>
    <x v="3"/>
    <x v="3"/>
    <s v="American Samoa"/>
    <x v="9"/>
    <s v="TUT-00515"/>
    <d v="2012-04-01T00:00:00"/>
    <s v="Forereef"/>
    <s v="Mid"/>
    <n v="-14.309449559999999"/>
    <n v="-170.6426788"/>
    <s v="TUT_SE"/>
    <s v="TUT_SE"/>
    <n v="2012"/>
    <x v="0"/>
    <x v="0"/>
    <n v="14.15"/>
    <n v="50"/>
    <n v="0"/>
    <n v="0"/>
    <n v="27.5"/>
    <n v="0.21249999999999999"/>
    <n v="2"/>
    <n v="1"/>
  </r>
  <r>
    <n v="4459"/>
    <s v="nSPC"/>
    <x v="3"/>
    <x v="3"/>
    <s v="American Samoa"/>
    <x v="9"/>
    <s v="TUT-00542"/>
    <d v="2012-04-02T00:00:00"/>
    <s v="Forereef"/>
    <s v="Mid"/>
    <n v="-14.267902810000001"/>
    <n v="-170.71757206000001"/>
    <s v="TUT_NW"/>
    <s v="TUT_NW"/>
    <n v="2012"/>
    <x v="0"/>
    <x v="0"/>
    <n v="10.199999999999999"/>
    <n v="25"/>
    <n v="0"/>
    <n v="5"/>
    <n v="30"/>
    <n v="0.74750000000000005"/>
    <n v="2"/>
    <n v="1"/>
  </r>
  <r>
    <n v="4460"/>
    <s v="nSPC"/>
    <x v="3"/>
    <x v="3"/>
    <s v="American Samoa"/>
    <x v="9"/>
    <s v="TUT-00506"/>
    <d v="2012-04-02T00:00:00"/>
    <s v="Forereef"/>
    <s v="Shallow"/>
    <n v="-14.27049886"/>
    <n v="-170.71939721999999"/>
    <s v="TUT_NW"/>
    <s v="TUT_NW"/>
    <n v="2012"/>
    <x v="2"/>
    <x v="0"/>
    <n v="5.7"/>
    <n v="25"/>
    <n v="5"/>
    <n v="12.5"/>
    <n v="10"/>
    <n v="0.8125"/>
    <n v="2"/>
    <n v="1"/>
  </r>
  <r>
    <n v="4461"/>
    <s v="nSPC"/>
    <x v="3"/>
    <x v="3"/>
    <s v="American Samoa"/>
    <x v="9"/>
    <s v="TUT-00556"/>
    <d v="2012-04-02T00:00:00"/>
    <s v="Forereef"/>
    <s v="Mid"/>
    <n v="-14.27760512"/>
    <n v="-170.72395227999999"/>
    <s v="TUT_NW"/>
    <s v="TUT_NW"/>
    <n v="2012"/>
    <x v="0"/>
    <x v="0"/>
    <n v="13.2"/>
    <n v="25"/>
    <n v="2.5"/>
    <n v="10"/>
    <n v="27.5"/>
    <n v="1.04125"/>
    <n v="2"/>
    <n v="1"/>
  </r>
  <r>
    <n v="4462"/>
    <s v="nSPC"/>
    <x v="3"/>
    <x v="3"/>
    <s v="American Samoa"/>
    <x v="9"/>
    <s v="TUT-00503"/>
    <d v="2012-04-02T00:00:00"/>
    <s v="Forereef"/>
    <s v="Mid"/>
    <n v="-14.282002009999999"/>
    <n v="-170.73300641"/>
    <s v="TUT_NW"/>
    <s v="TUT_NW"/>
    <n v="2012"/>
    <x v="0"/>
    <x v="0"/>
    <n v="8.0500000000000007"/>
    <n v="25"/>
    <n v="2.5"/>
    <n v="3.5"/>
    <n v="34"/>
    <n v="0.63"/>
    <n v="2"/>
    <n v="1"/>
  </r>
  <r>
    <n v="4463"/>
    <s v="nSPC"/>
    <x v="3"/>
    <x v="3"/>
    <s v="American Samoa"/>
    <x v="9"/>
    <s v="TUT-00527"/>
    <d v="2012-04-02T00:00:00"/>
    <s v="Forereef"/>
    <s v="Deep"/>
    <n v="-14.2876572"/>
    <n v="-170.75897279"/>
    <s v="TUT_NW"/>
    <s v="TUT_NW"/>
    <n v="2012"/>
    <x v="1"/>
    <x v="0"/>
    <n v="24.8"/>
    <n v="8.5"/>
    <n v="15"/>
    <n v="10"/>
    <n v="9"/>
    <n v="0.31874999999999998"/>
    <n v="2"/>
    <n v="1"/>
  </r>
  <r>
    <n v="4464"/>
    <s v="nSPC"/>
    <x v="3"/>
    <x v="3"/>
    <s v="American Samoa"/>
    <x v="9"/>
    <s v="TUT-00526"/>
    <d v="2012-04-02T00:00:00"/>
    <s v="Forereef"/>
    <s v="Mid"/>
    <n v="-14.290776770000001"/>
    <n v="-170.80027226999999"/>
    <s v="TUT_NW"/>
    <s v="TUT_NW"/>
    <n v="2012"/>
    <x v="0"/>
    <x v="0"/>
    <n v="8.6999999999999993"/>
    <n v="22.5"/>
    <n v="1"/>
    <n v="4"/>
    <n v="18.5"/>
    <n v="0.3075"/>
    <n v="2"/>
    <n v="1"/>
  </r>
  <r>
    <n v="4465"/>
    <s v="nSPC"/>
    <x v="3"/>
    <x v="3"/>
    <s v="American Samoa"/>
    <x v="9"/>
    <s v="TUT-00536"/>
    <d v="2012-04-02T00:00:00"/>
    <s v="Forereef"/>
    <s v="Mid"/>
    <n v="-14.2526112"/>
    <n v="-170.69824548"/>
    <s v="TUT_NE"/>
    <s v="TUT_NE"/>
    <n v="2012"/>
    <x v="0"/>
    <x v="0"/>
    <n v="7.15"/>
    <n v="65"/>
    <n v="0"/>
    <n v="15"/>
    <n v="4.5"/>
    <n v="0.1"/>
    <n v="2"/>
    <n v="1"/>
  </r>
  <r>
    <n v="4466"/>
    <s v="nSPC"/>
    <x v="3"/>
    <x v="3"/>
    <s v="American Samoa"/>
    <x v="9"/>
    <s v="TUT-00517"/>
    <d v="2012-04-02T00:00:00"/>
    <s v="Forereef"/>
    <s v="Shallow"/>
    <n v="-14.253741339999999"/>
    <n v="-170.70041932999999"/>
    <s v="TUT_NE"/>
    <s v="TUT_NE"/>
    <n v="2012"/>
    <x v="2"/>
    <x v="0"/>
    <n v="4.5"/>
    <n v="10"/>
    <n v="1"/>
    <n v="12.5"/>
    <n v="10"/>
    <n v="0.47325"/>
    <n v="2"/>
    <n v="1"/>
  </r>
  <r>
    <n v="4467"/>
    <s v="nSPC"/>
    <x v="3"/>
    <x v="3"/>
    <s v="American Samoa"/>
    <x v="9"/>
    <s v="TUT-00548"/>
    <d v="2012-04-02T00:00:00"/>
    <s v="Forereef"/>
    <s v="Deep"/>
    <n v="-14.27824734"/>
    <n v="-170.73565719000001"/>
    <s v="TUT_NW"/>
    <s v="TUT_NW"/>
    <n v="2012"/>
    <x v="1"/>
    <x v="0"/>
    <n v="27.25"/>
    <n v="52.5"/>
    <n v="15"/>
    <n v="0"/>
    <n v="7.5"/>
    <n v="0.4325"/>
    <n v="2"/>
    <n v="1"/>
  </r>
  <r>
    <n v="4468"/>
    <s v="nSPC"/>
    <x v="3"/>
    <x v="3"/>
    <s v="American Samoa"/>
    <x v="9"/>
    <s v="TUT-00563"/>
    <d v="2012-04-02T00:00:00"/>
    <s v="Forereef"/>
    <s v="Mid"/>
    <n v="-14.28918606"/>
    <n v="-170.74226322000001"/>
    <s v="TUT_NW"/>
    <s v="TUT_NW"/>
    <n v="2012"/>
    <x v="0"/>
    <x v="0"/>
    <n v="12.5"/>
    <n v="16.5"/>
    <n v="0"/>
    <n v="22.5"/>
    <n v="30"/>
    <n v="0.55249999999999999"/>
    <n v="2"/>
    <n v="1"/>
  </r>
  <r>
    <n v="4469"/>
    <s v="nSPC"/>
    <x v="3"/>
    <x v="3"/>
    <s v="American Samoa"/>
    <x v="9"/>
    <s v="TUT-00596"/>
    <d v="2012-04-02T00:00:00"/>
    <s v="Forereef"/>
    <s v="Mid"/>
    <n v="-14.292418870000001"/>
    <n v="-170.75163191999999"/>
    <s v="TUT_NW"/>
    <s v="TUT_NW"/>
    <n v="2012"/>
    <x v="0"/>
    <x v="0"/>
    <n v="10.7"/>
    <n v="25"/>
    <n v="0"/>
    <n v="11.5"/>
    <n v="40"/>
    <n v="1.0874999999999999"/>
    <n v="2"/>
    <n v="1"/>
  </r>
  <r>
    <n v="4470"/>
    <s v="nSPC"/>
    <x v="3"/>
    <x v="3"/>
    <s v="American Samoa"/>
    <x v="9"/>
    <s v="TUT-00520"/>
    <d v="2012-04-02T00:00:00"/>
    <s v="Forereef"/>
    <s v="Deep"/>
    <n v="-14.278268880000001"/>
    <n v="-170.8091933"/>
    <s v="TUT_NW"/>
    <s v="TUT_NW"/>
    <n v="2012"/>
    <x v="1"/>
    <x v="0"/>
    <n v="23.3"/>
    <n v="26.5"/>
    <n v="0"/>
    <n v="17.5"/>
    <n v="30"/>
    <n v="0.77749999999999997"/>
    <n v="2"/>
    <n v="1"/>
  </r>
  <r>
    <n v="4471"/>
    <s v="nSPC"/>
    <x v="3"/>
    <x v="3"/>
    <s v="American Samoa"/>
    <x v="9"/>
    <s v="TUT-00539"/>
    <d v="2012-04-02T00:00:00"/>
    <s v="Forereef"/>
    <s v="Shallow"/>
    <n v="-14.296942169999999"/>
    <n v="-170.81096539999999"/>
    <s v="TUT_NW"/>
    <s v="TUT_NW"/>
    <n v="2012"/>
    <x v="2"/>
    <x v="0"/>
    <n v="4.45"/>
    <n v="45"/>
    <n v="0"/>
    <n v="0"/>
    <n v="20"/>
    <n v="1.226"/>
    <n v="2"/>
    <n v="1"/>
  </r>
  <r>
    <n v="4472"/>
    <s v="nSPC"/>
    <x v="3"/>
    <x v="3"/>
    <s v="American Samoa"/>
    <x v="9"/>
    <s v="TUT-00628"/>
    <d v="2012-04-02T00:00:00"/>
    <s v="Forereef"/>
    <s v="Shallow"/>
    <n v="-14.292359449999999"/>
    <n v="-170.77362711999999"/>
    <s v="TUT_NW"/>
    <s v="TUT_NW"/>
    <n v="2012"/>
    <x v="2"/>
    <x v="0"/>
    <n v="4.1500000000000004"/>
    <n v="5"/>
    <n v="5"/>
    <n v="12.5"/>
    <n v="5"/>
    <n v="0.65125"/>
    <n v="2"/>
    <n v="1"/>
  </r>
  <r>
    <n v="4474"/>
    <s v="nSPC"/>
    <x v="3"/>
    <x v="3"/>
    <s v="American Samoa"/>
    <x v="9"/>
    <s v="TUT-00593"/>
    <d v="2012-04-03T00:00:00"/>
    <s v="Forereef"/>
    <s v="Deep"/>
    <n v="-14.3686905"/>
    <n v="-170.77892424000001"/>
    <s v="TUT_SW"/>
    <s v="TUT_SW"/>
    <n v="2012"/>
    <x v="1"/>
    <x v="0"/>
    <n v="29.4"/>
    <n v="50"/>
    <n v="10"/>
    <n v="0"/>
    <n v="20"/>
    <n v="0.3175"/>
    <n v="2"/>
    <n v="1"/>
  </r>
  <r>
    <n v="4475"/>
    <s v="nSPC"/>
    <x v="3"/>
    <x v="3"/>
    <s v="American Samoa"/>
    <x v="9"/>
    <s v="TUT-00595"/>
    <d v="2012-04-03T00:00:00"/>
    <s v="Forereef"/>
    <s v="Deep"/>
    <n v="-14.361316609999999"/>
    <n v="-170.80753854"/>
    <s v="TUT_SW"/>
    <s v="TUT_SW"/>
    <n v="2012"/>
    <x v="1"/>
    <x v="0"/>
    <n v="23.95"/>
    <n v="17.5"/>
    <n v="7.5"/>
    <n v="7.5"/>
    <n v="17.5"/>
    <n v="0.84624999999999995"/>
    <n v="2"/>
    <n v="1"/>
  </r>
  <r>
    <n v="4477"/>
    <s v="nSPC"/>
    <x v="3"/>
    <x v="3"/>
    <s v="American Samoa"/>
    <x v="9"/>
    <s v="TUT-00505"/>
    <d v="2012-04-03T00:00:00"/>
    <s v="Forereef"/>
    <s v="Deep"/>
    <n v="-14.35328037"/>
    <n v="-170.78838539"/>
    <s v="TUT_SW"/>
    <s v="TUT_SW"/>
    <n v="2012"/>
    <x v="1"/>
    <x v="0"/>
    <n v="20.5"/>
    <n v="37.5"/>
    <n v="15"/>
    <n v="7.5"/>
    <n v="25"/>
    <n v="0.85750000000000004"/>
    <n v="2"/>
    <n v="1"/>
  </r>
  <r>
    <n v="4478"/>
    <s v="nSPC"/>
    <x v="3"/>
    <x v="3"/>
    <s v="American Samoa"/>
    <x v="9"/>
    <s v="TUT-00546"/>
    <d v="2012-04-03T00:00:00"/>
    <s v="Forereef"/>
    <s v="Mid"/>
    <n v="-14.335721960000001"/>
    <n v="-170.79618508999999"/>
    <s v="TUT_SW"/>
    <s v="TUT_SW"/>
    <n v="2012"/>
    <x v="0"/>
    <x v="0"/>
    <n v="13.05"/>
    <n v="42.5"/>
    <n v="4"/>
    <n v="10"/>
    <n v="12.5"/>
    <n v="0.81625000000000003"/>
    <n v="2"/>
    <n v="1"/>
  </r>
  <r>
    <n v="4479"/>
    <s v="nSPC"/>
    <x v="3"/>
    <x v="3"/>
    <s v="American Samoa"/>
    <x v="9"/>
    <s v="TUT-00511"/>
    <d v="2012-04-03T00:00:00"/>
    <s v="Forereef"/>
    <s v="Mid"/>
    <n v="-14.33388532"/>
    <n v="-170.80880488"/>
    <s v="TUT_SW"/>
    <s v="TUT_SW"/>
    <n v="2012"/>
    <x v="0"/>
    <x v="0"/>
    <n v="10.35"/>
    <n v="27.5"/>
    <n v="0"/>
    <n v="25"/>
    <n v="32.5"/>
    <n v="0.72250000000000003"/>
    <n v="2"/>
    <n v="1"/>
  </r>
  <r>
    <n v="4480"/>
    <s v="nSPC"/>
    <x v="3"/>
    <x v="3"/>
    <s v="American Samoa"/>
    <x v="9"/>
    <s v="TUT-00591"/>
    <d v="2012-04-03T00:00:00"/>
    <s v="Forereef"/>
    <s v="Deep"/>
    <n v="-14.33530404"/>
    <n v="-170.80775345999999"/>
    <s v="TUT_SW"/>
    <s v="TUT_SW"/>
    <n v="2012"/>
    <x v="1"/>
    <x v="0"/>
    <n v="21.75"/>
    <n v="15"/>
    <n v="3.5"/>
    <n v="45"/>
    <n v="15"/>
    <n v="0.79500000000000004"/>
    <n v="2"/>
    <n v="1"/>
  </r>
  <r>
    <n v="4484"/>
    <s v="nSPC"/>
    <x v="3"/>
    <x v="3"/>
    <s v="American Samoa"/>
    <x v="9"/>
    <s v="TUT-00562"/>
    <d v="2012-04-03T00:00:00"/>
    <s v="Forereef"/>
    <s v="Deep"/>
    <n v="-14.3600201"/>
    <n v="-170.73380453999999"/>
    <s v="TUT_SE"/>
    <s v="TUT_SE"/>
    <n v="2012"/>
    <x v="1"/>
    <x v="0"/>
    <n v="24.75"/>
    <n v="32.5"/>
    <n v="6.5"/>
    <n v="6"/>
    <n v="35"/>
    <n v="0.71375"/>
    <n v="2"/>
    <n v="1"/>
  </r>
  <r>
    <n v="4485"/>
    <s v="nSPC"/>
    <x v="3"/>
    <x v="3"/>
    <s v="American Samoa"/>
    <x v="9"/>
    <s v="TUT-00544"/>
    <d v="2012-04-03T00:00:00"/>
    <s v="Forereef"/>
    <s v="Mid"/>
    <n v="-14.36472184"/>
    <n v="-170.73861565999999"/>
    <s v="TUT_SE"/>
    <s v="TUT_SE"/>
    <n v="2012"/>
    <x v="0"/>
    <x v="0"/>
    <n v="14.9"/>
    <n v="17.5"/>
    <n v="2.5"/>
    <n v="4"/>
    <n v="56"/>
    <n v="0.44624999999999998"/>
    <n v="2"/>
    <n v="1"/>
  </r>
  <r>
    <n v="4486"/>
    <s v="nSPC"/>
    <x v="3"/>
    <x v="3"/>
    <s v="American Samoa"/>
    <x v="9"/>
    <s v="TUT-00549"/>
    <d v="2012-04-03T00:00:00"/>
    <s v="Forereef"/>
    <s v="Shallow"/>
    <n v="-14.359837199999999"/>
    <n v="-170.75013969"/>
    <s v="TUT_SW"/>
    <s v="TUT_SW"/>
    <n v="2012"/>
    <x v="2"/>
    <x v="0"/>
    <n v="5.65"/>
    <n v="17.5"/>
    <n v="40"/>
    <n v="1.5"/>
    <n v="26"/>
    <n v="2.3374999999999999"/>
    <n v="2"/>
    <n v="1"/>
  </r>
  <r>
    <n v="4487"/>
    <s v="nSPC"/>
    <x v="3"/>
    <x v="3"/>
    <s v="American Samoa"/>
    <x v="9"/>
    <s v="TUT-00695"/>
    <d v="2012-04-03T00:00:00"/>
    <s v="Forereef"/>
    <s v="Deep"/>
    <n v="-14.36109231"/>
    <n v="-170.78734889"/>
    <s v="TUT_SW"/>
    <s v="TUT_SW"/>
    <n v="2012"/>
    <x v="1"/>
    <x v="0"/>
    <n v="29"/>
    <n v="30"/>
    <n v="5"/>
    <n v="4"/>
    <n v="45"/>
    <n v="0.37375000000000003"/>
    <n v="2"/>
    <n v="1"/>
  </r>
  <r>
    <n v="4488"/>
    <s v="nSPC"/>
    <x v="3"/>
    <x v="3"/>
    <s v="American Samoa"/>
    <x v="9"/>
    <s v="TUT-00663"/>
    <d v="2012-04-03T00:00:00"/>
    <s v="Forereef"/>
    <s v="Shallow"/>
    <n v="-14.360105000000001"/>
    <n v="-170.78081033000001"/>
    <s v="TUT_SW"/>
    <s v="TUT_SW"/>
    <n v="2012"/>
    <x v="2"/>
    <x v="0"/>
    <n v="7.15"/>
    <n v="5"/>
    <n v="29"/>
    <n v="1"/>
    <n v="17.5"/>
    <n v="1.0387500000000001"/>
    <n v="2"/>
    <n v="1"/>
  </r>
  <r>
    <n v="4496"/>
    <s v="nSPC"/>
    <x v="3"/>
    <x v="3"/>
    <s v="American Samoa"/>
    <x v="9"/>
    <s v="TUT-00691"/>
    <d v="2012-04-04T00:00:00"/>
    <s v="Forereef"/>
    <s v="Deep"/>
    <n v="-14.23845073"/>
    <n v="-170.66871896999999"/>
    <s v="TUT_NE"/>
    <s v="TUT_NE"/>
    <n v="2012"/>
    <x v="1"/>
    <x v="0"/>
    <n v="26.6"/>
    <n v="6"/>
    <n v="20"/>
    <n v="3"/>
    <n v="6"/>
    <n v="0.18124999999999999"/>
    <n v="2"/>
    <n v="1"/>
  </r>
  <r>
    <n v="4519"/>
    <s v="nSPC"/>
    <x v="3"/>
    <x v="3"/>
    <s v="American Samoa"/>
    <x v="9"/>
    <s v="TUT-00516"/>
    <d v="2012-04-04T00:00:00"/>
    <s v="Forereef"/>
    <s v="Deep"/>
    <n v="-14.234157769999999"/>
    <n v="-170.66948692"/>
    <s v="TUT_NE"/>
    <s v="TUT_NE"/>
    <n v="2012"/>
    <x v="1"/>
    <x v="0"/>
    <n v="22.1"/>
    <n v="36.5"/>
    <n v="7.5"/>
    <n v="12.5"/>
    <n v="21"/>
    <n v="0.40250000000000002"/>
    <n v="2"/>
    <n v="1"/>
  </r>
  <r>
    <n v="4527"/>
    <s v="nSPC"/>
    <x v="3"/>
    <x v="3"/>
    <s v="American Samoa"/>
    <x v="9"/>
    <s v="TUT-00583"/>
    <d v="2012-04-05T00:00:00"/>
    <s v="Forereef"/>
    <s v="Deep"/>
    <n v="-14.230498649999999"/>
    <n v="-170.69618009999999"/>
    <s v="TUT_NE"/>
    <s v="TUT_NE"/>
    <n v="2012"/>
    <x v="1"/>
    <x v="0"/>
    <n v="27.15"/>
    <n v="6.5"/>
    <n v="6"/>
    <n v="15"/>
    <n v="3"/>
    <n v="0.14074999999999999"/>
    <n v="2"/>
    <n v="1"/>
  </r>
  <r>
    <n v="4528"/>
    <s v="nSPC"/>
    <x v="3"/>
    <x v="3"/>
    <s v="American Samoa"/>
    <x v="9"/>
    <s v="TUT-00541"/>
    <d v="2012-04-05T00:00:00"/>
    <s v="Forereef"/>
    <s v="Deep"/>
    <n v="-14.24258502"/>
    <n v="-170.68012087"/>
    <s v="TUT_NE"/>
    <s v="TUT_NE"/>
    <n v="2012"/>
    <x v="1"/>
    <x v="0"/>
    <n v="19.899999999999999"/>
    <n v="20"/>
    <n v="22.5"/>
    <n v="1.5"/>
    <n v="15"/>
    <n v="1.0287500000000001"/>
    <n v="2"/>
    <n v="1"/>
  </r>
  <r>
    <n v="4529"/>
    <s v="nSPC"/>
    <x v="3"/>
    <x v="3"/>
    <s v="American Samoa"/>
    <x v="9"/>
    <s v="TUT-00579"/>
    <d v="2012-04-05T00:00:00"/>
    <s v="Forereef"/>
    <s v="Mid"/>
    <n v="-14.2392626"/>
    <n v="-170.67577091999999"/>
    <s v="TUT_NE"/>
    <s v="TUT_NE"/>
    <n v="2012"/>
    <x v="0"/>
    <x v="0"/>
    <n v="15.1"/>
    <n v="50"/>
    <n v="1.5"/>
    <n v="1"/>
    <n v="2.5"/>
    <n v="0.45"/>
    <n v="2"/>
    <n v="1"/>
  </r>
  <r>
    <n v="4530"/>
    <s v="nSPC"/>
    <x v="3"/>
    <x v="3"/>
    <s v="American Samoa"/>
    <x v="9"/>
    <s v="TUT-00521"/>
    <d v="2012-04-05T00:00:00"/>
    <s v="Forereef"/>
    <s v="Deep"/>
    <n v="-14.250926440000001"/>
    <n v="-170.59950767000001"/>
    <s v="TUT_NE"/>
    <s v="TUT_NE"/>
    <n v="2012"/>
    <x v="1"/>
    <x v="0"/>
    <n v="24.8"/>
    <n v="15"/>
    <n v="15"/>
    <n v="6.5"/>
    <n v="11"/>
    <n v="0.35499999999999998"/>
    <n v="2"/>
    <n v="1"/>
  </r>
  <r>
    <n v="4531"/>
    <s v="nSPC"/>
    <x v="3"/>
    <x v="3"/>
    <s v="American Samoa"/>
    <x v="9"/>
    <s v="TUT-00653"/>
    <d v="2012-04-05T00:00:00"/>
    <s v="Forereef"/>
    <s v="Shallow"/>
    <n v="-14.25491714"/>
    <n v="-170.60461760999999"/>
    <s v="TUT_NE"/>
    <s v="TUT_NE"/>
    <n v="2012"/>
    <x v="2"/>
    <x v="0"/>
    <n v="4.55"/>
    <n v="35"/>
    <n v="0"/>
    <n v="0"/>
    <n v="7.5"/>
    <n v="0.40625"/>
    <n v="2"/>
    <n v="1"/>
  </r>
  <r>
    <n v="4532"/>
    <s v="nSPC"/>
    <x v="3"/>
    <x v="3"/>
    <s v="American Samoa"/>
    <x v="9"/>
    <s v="TUT-00554"/>
    <d v="2012-04-05T00:00:00"/>
    <s v="Forereef"/>
    <s v="Mid"/>
    <n v="-14.24500789"/>
    <n v="-170.56652303000001"/>
    <s v="TUT_NE"/>
    <s v="TUT_NE"/>
    <n v="2012"/>
    <x v="0"/>
    <x v="0"/>
    <n v="12.05"/>
    <n v="2.5"/>
    <n v="0"/>
    <n v="5"/>
    <n v="12.5"/>
    <n v="0.26500000000000001"/>
    <n v="2"/>
    <n v="1"/>
  </r>
  <r>
    <n v="4533"/>
    <s v="nSPC"/>
    <x v="3"/>
    <x v="3"/>
    <s v="American Samoa"/>
    <x v="9"/>
    <s v="TUT-00630"/>
    <d v="2012-04-05T00:00:00"/>
    <s v="Forereef"/>
    <s v="Mid"/>
    <n v="-14.24540637"/>
    <n v="-170.56329013000001"/>
    <s v="TUT_NE"/>
    <s v="TUT_NE"/>
    <n v="2012"/>
    <x v="0"/>
    <x v="0"/>
    <n v="16.600000000000001"/>
    <n v="1.5"/>
    <n v="19"/>
    <n v="1.5"/>
    <n v="5"/>
    <n v="0.20125000000000001"/>
    <n v="2"/>
    <n v="1"/>
  </r>
  <r>
    <n v="4534"/>
    <s v="nSPC"/>
    <x v="3"/>
    <x v="3"/>
    <s v="American Samoa"/>
    <x v="9"/>
    <s v="TUT-00525"/>
    <d v="2012-04-05T00:00:00"/>
    <s v="Forereef"/>
    <s v="Shallow"/>
    <n v="-14.25078738"/>
    <n v="-170.56280925999999"/>
    <s v="TUT_NE"/>
    <s v="TUT_NE"/>
    <n v="2012"/>
    <x v="2"/>
    <x v="0"/>
    <n v="3.05"/>
    <n v="10"/>
    <n v="7.5"/>
    <n v="1.5"/>
    <n v="50"/>
    <n v="0.27"/>
    <n v="2"/>
    <n v="1"/>
  </r>
  <r>
    <n v="4538"/>
    <s v="nSPC"/>
    <x v="3"/>
    <x v="3"/>
    <s v="American Samoa"/>
    <x v="9"/>
    <s v="TUT-00509"/>
    <d v="2012-04-05T00:00:00"/>
    <s v="Forereef"/>
    <s v="Mid"/>
    <n v="-14.24794977"/>
    <n v="-170.62507816999999"/>
    <s v="TUT_NE"/>
    <s v="TUT_NE"/>
    <n v="2012"/>
    <x v="0"/>
    <x v="0"/>
    <n v="10.199999999999999"/>
    <n v="37.5"/>
    <n v="0"/>
    <n v="5"/>
    <n v="35"/>
    <n v="0.72124999999999995"/>
    <n v="2"/>
    <n v="1"/>
  </r>
  <r>
    <n v="4539"/>
    <s v="nSPC"/>
    <x v="3"/>
    <x v="3"/>
    <s v="American Samoa"/>
    <x v="9"/>
    <s v="TUT-00519"/>
    <d v="2012-04-05T00:00:00"/>
    <s v="Forereef"/>
    <s v="Mid"/>
    <n v="-14.255437410000001"/>
    <n v="-170.62368577000001"/>
    <s v="TUT_NE"/>
    <s v="TUT_NE"/>
    <n v="2012"/>
    <x v="0"/>
    <x v="0"/>
    <n v="11.25"/>
    <n v="15.5"/>
    <n v="7.5"/>
    <n v="32"/>
    <n v="10"/>
    <n v="0.85375000000000001"/>
    <n v="2"/>
    <n v="1"/>
  </r>
  <r>
    <n v="4540"/>
    <s v="nSPC"/>
    <x v="3"/>
    <x v="3"/>
    <s v="American Samoa"/>
    <x v="9"/>
    <s v="TUT-00558"/>
    <d v="2012-04-05T00:00:00"/>
    <s v="Forereef"/>
    <s v="Deep"/>
    <n v="-14.254393950000001"/>
    <n v="-170.59125392000001"/>
    <s v="TUT_NE"/>
    <s v="TUT_NE"/>
    <n v="2012"/>
    <x v="1"/>
    <x v="0"/>
    <n v="23.8"/>
    <n v="35"/>
    <n v="7"/>
    <n v="15"/>
    <n v="27.5"/>
    <n v="0.97750000000000004"/>
    <n v="2"/>
    <n v="1"/>
  </r>
  <r>
    <n v="4541"/>
    <s v="nSPC"/>
    <x v="3"/>
    <x v="3"/>
    <s v="American Samoa"/>
    <x v="9"/>
    <s v="TUT-00577"/>
    <d v="2012-04-05T00:00:00"/>
    <s v="Forereef"/>
    <s v="Shallow"/>
    <n v="-14.2560974"/>
    <n v="-170.59416587999999"/>
    <s v="TUT_NE"/>
    <s v="TUT_NE"/>
    <n v="2012"/>
    <x v="2"/>
    <x v="0"/>
    <n v="4.95"/>
    <n v="35"/>
    <n v="0"/>
    <n v="5"/>
    <n v="35"/>
    <n v="2.0325000000000002"/>
    <n v="2"/>
    <n v="1"/>
  </r>
  <r>
    <n v="4542"/>
    <s v="nSPC"/>
    <x v="3"/>
    <x v="3"/>
    <s v="American Samoa"/>
    <x v="9"/>
    <s v="TUT-00500"/>
    <d v="2012-04-05T00:00:00"/>
    <s v="Forereef"/>
    <s v="Deep"/>
    <n v="-14.24864329"/>
    <n v="-170.58519959"/>
    <s v="TUT_NE"/>
    <s v="TUT_NE"/>
    <n v="2012"/>
    <x v="1"/>
    <x v="0"/>
    <n v="25.6"/>
    <n v="15"/>
    <n v="15"/>
    <n v="10"/>
    <n v="17.5"/>
    <n v="1.37825"/>
    <n v="2"/>
    <n v="1"/>
  </r>
  <r>
    <n v="4544"/>
    <s v="nSPC"/>
    <x v="3"/>
    <x v="3"/>
    <s v="American Samoa"/>
    <x v="9"/>
    <s v="TUT-00597"/>
    <d v="2012-04-06T00:00:00"/>
    <s v="Forereef"/>
    <s v="Deep"/>
    <n v="-14.22547848"/>
    <n v="-170.64703297"/>
    <s v="TUT_NE"/>
    <s v="TUT_NE"/>
    <n v="2012"/>
    <x v="1"/>
    <x v="0"/>
    <n v="25"/>
    <n v="11.5"/>
    <n v="0"/>
    <n v="3.5"/>
    <n v="30"/>
    <n v="0.58125000000000004"/>
    <n v="2"/>
    <n v="1"/>
  </r>
  <r>
    <n v="4557"/>
    <s v="nSPC"/>
    <x v="3"/>
    <x v="3"/>
    <s v="American Samoa"/>
    <x v="9"/>
    <s v="TUT-00568"/>
    <d v="2012-04-06T00:00:00"/>
    <s v="Forereef"/>
    <s v="Deep"/>
    <n v="-14.22590654"/>
    <n v="-170.64551333"/>
    <s v="TUT_NE"/>
    <s v="TUT_NE"/>
    <n v="2012"/>
    <x v="1"/>
    <x v="0"/>
    <n v="29.2"/>
    <n v="5.5"/>
    <n v="0"/>
    <n v="17.5"/>
    <n v="20"/>
    <n v="0.31874999999999998"/>
    <n v="2"/>
    <n v="1"/>
  </r>
  <r>
    <n v="4569"/>
    <s v="nSPC"/>
    <x v="3"/>
    <x v="3"/>
    <s v="American Samoa"/>
    <x v="9"/>
    <s v="TUT-00598"/>
    <d v="2012-04-06T00:00:00"/>
    <s v="Forereef"/>
    <s v="Deep"/>
    <n v="-14.24707403"/>
    <n v="-170.64620375000001"/>
    <s v="TUT_NE"/>
    <s v="TUT_NE"/>
    <n v="2012"/>
    <x v="1"/>
    <x v="0"/>
    <n v="21.85"/>
    <n v="15"/>
    <n v="5"/>
    <n v="16"/>
    <n v="19"/>
    <n v="0.75375000000000003"/>
    <n v="2"/>
    <n v="1"/>
  </r>
  <r>
    <n v="4572"/>
    <s v="nSPC"/>
    <x v="3"/>
    <x v="3"/>
    <s v="American Samoa"/>
    <x v="9"/>
    <s v="TUT-00518"/>
    <d v="2012-04-07T00:00:00"/>
    <s v="Forereef"/>
    <s v="Deep"/>
    <n v="-14.27187868"/>
    <n v="-170.54048087999999"/>
    <s v="AUNUU_SANCTUARY_B"/>
    <s v="TUT_NE"/>
    <n v="2012"/>
    <x v="1"/>
    <x v="0"/>
    <n v="24.15"/>
    <n v="17.5"/>
    <n v="1"/>
    <n v="12.5"/>
    <n v="32.5"/>
    <n v="0.24875"/>
    <n v="2"/>
    <n v="1"/>
  </r>
  <r>
    <n v="4573"/>
    <s v="nSPC"/>
    <x v="3"/>
    <x v="3"/>
    <s v="American Samoa"/>
    <x v="9"/>
    <s v="TUT-00510"/>
    <d v="2012-04-07T00:00:00"/>
    <s v="Forereef"/>
    <s v="Deep"/>
    <n v="-14.280347669999999"/>
    <n v="-170.54164982"/>
    <s v="AUNUU_SANCTUARY_B"/>
    <s v="TUT_NE"/>
    <n v="2012"/>
    <x v="1"/>
    <x v="0"/>
    <n v="21.25"/>
    <n v="5"/>
    <n v="20"/>
    <n v="5"/>
    <n v="7.5"/>
    <n v="0.255"/>
    <n v="2"/>
    <n v="1"/>
  </r>
  <r>
    <n v="4574"/>
    <s v="nSPC"/>
    <x v="3"/>
    <x v="3"/>
    <s v="American Samoa"/>
    <x v="9"/>
    <s v="TUT-00580"/>
    <d v="2012-04-07T00:00:00"/>
    <s v="Forereef"/>
    <s v="Mid"/>
    <n v="-14.28012404"/>
    <n v="-170.5467031"/>
    <s v="AUNUU_SANCTUARY_B"/>
    <s v="TUT_NE"/>
    <n v="2012"/>
    <x v="0"/>
    <x v="0"/>
    <n v="12.55"/>
    <n v="11.5"/>
    <n v="0"/>
    <n v="53.5"/>
    <n v="0"/>
    <n v="0.13750000000000001"/>
    <n v="2"/>
    <n v="1"/>
  </r>
  <r>
    <n v="4575"/>
    <s v="nSPC"/>
    <x v="3"/>
    <x v="3"/>
    <s v="American Samoa"/>
    <x v="9"/>
    <s v="TUT-00531"/>
    <d v="2012-04-07T00:00:00"/>
    <s v="Forereef"/>
    <s v="Mid"/>
    <n v="-14.29285724"/>
    <n v="-170.55654035000001"/>
    <s v="TUT_NE"/>
    <s v="TUT_NE"/>
    <n v="2012"/>
    <x v="0"/>
    <x v="0"/>
    <n v="8.8000000000000007"/>
    <n v="4"/>
    <n v="1"/>
    <n v="37.5"/>
    <n v="0.5"/>
    <n v="0.3175"/>
    <n v="2"/>
    <n v="1"/>
  </r>
  <r>
    <n v="4576"/>
    <s v="nSPC"/>
    <x v="3"/>
    <x v="3"/>
    <s v="American Samoa"/>
    <x v="9"/>
    <s v="TUT-00523"/>
    <d v="2012-04-07T00:00:00"/>
    <s v="Forereef"/>
    <s v="Mid"/>
    <n v="-14.2991855"/>
    <n v="-170.57355720999999"/>
    <s v="TUT_SE"/>
    <s v="TUT_SE"/>
    <n v="2012"/>
    <x v="0"/>
    <x v="0"/>
    <n v="14.8"/>
    <n v="11"/>
    <n v="1.5"/>
    <n v="5"/>
    <n v="6"/>
    <n v="0.3"/>
    <n v="2"/>
    <n v="1"/>
  </r>
  <r>
    <n v="4577"/>
    <s v="nSPC"/>
    <x v="3"/>
    <x v="3"/>
    <s v="American Samoa"/>
    <x v="9"/>
    <s v="TUT-00545"/>
    <d v="2012-04-07T00:00:00"/>
    <s v="Forereef"/>
    <s v="Mid"/>
    <n v="-14.301048789999999"/>
    <n v="-170.58070588000001"/>
    <s v="TUT_SE"/>
    <s v="TUT_SE"/>
    <n v="2012"/>
    <x v="0"/>
    <x v="0"/>
    <n v="16.25"/>
    <n v="15"/>
    <n v="0"/>
    <n v="25"/>
    <n v="32.5"/>
    <n v="0.29499999999999998"/>
    <n v="2"/>
    <n v="1"/>
  </r>
  <r>
    <n v="4578"/>
    <s v="nSPC"/>
    <x v="3"/>
    <x v="3"/>
    <s v="American Samoa"/>
    <x v="9"/>
    <s v="TUT-00661"/>
    <d v="2012-04-07T00:00:00"/>
    <s v="Forereef"/>
    <s v="Shallow"/>
    <n v="-14.28113121"/>
    <n v="-170.59382499"/>
    <s v="TUT_SE"/>
    <s v="TUT_SE"/>
    <n v="2012"/>
    <x v="2"/>
    <x v="0"/>
    <n v="4.0999999999999996"/>
    <n v="20"/>
    <n v="0"/>
    <n v="13.5"/>
    <n v="37.5"/>
    <n v="0.70874999999999999"/>
    <n v="2"/>
    <n v="1"/>
  </r>
  <r>
    <n v="4582"/>
    <s v="nSPC"/>
    <x v="3"/>
    <x v="3"/>
    <s v="American Samoa"/>
    <x v="9"/>
    <s v="TUT-00555"/>
    <d v="2012-04-07T00:00:00"/>
    <s v="Forereef"/>
    <s v="Mid"/>
    <n v="-14.25552047"/>
    <n v="-170.55953890000001"/>
    <s v="TUT_NE"/>
    <s v="TUT_NE"/>
    <n v="2012"/>
    <x v="0"/>
    <x v="0"/>
    <n v="10.4"/>
    <n v="5"/>
    <n v="0"/>
    <n v="35"/>
    <n v="12.5"/>
    <n v="0.21"/>
    <n v="2"/>
    <n v="1"/>
  </r>
  <r>
    <n v="4583"/>
    <s v="nSPC"/>
    <x v="3"/>
    <x v="3"/>
    <s v="American Samoa"/>
    <x v="9"/>
    <s v="TUT-00543"/>
    <d v="2012-04-07T00:00:00"/>
    <s v="Forereef"/>
    <s v="Mid"/>
    <n v="-14.253168260000001"/>
    <n v="-170.56244724999999"/>
    <s v="TUT_NE"/>
    <s v="TUT_NE"/>
    <n v="2012"/>
    <x v="0"/>
    <x v="0"/>
    <n v="11.1"/>
    <n v="31"/>
    <n v="10"/>
    <n v="4"/>
    <n v="22.5"/>
    <n v="1.5974999999999999"/>
    <n v="2"/>
    <n v="1"/>
  </r>
  <r>
    <n v="4584"/>
    <s v="nSPC"/>
    <x v="3"/>
    <x v="3"/>
    <s v="American Samoa"/>
    <x v="9"/>
    <s v="TUT-00594"/>
    <d v="2012-04-07T00:00:00"/>
    <s v="Forereef"/>
    <s v="Shallow"/>
    <n v="-14.26082437"/>
    <n v="-170.55996142999999"/>
    <s v="TUT_NE"/>
    <s v="TUT_NE"/>
    <n v="2012"/>
    <x v="2"/>
    <x v="0"/>
    <n v="4.45"/>
    <n v="15"/>
    <n v="17.5"/>
    <n v="4"/>
    <n v="36"/>
    <n v="1.2324999999999999"/>
    <n v="2"/>
    <n v="1"/>
  </r>
  <r>
    <n v="4585"/>
    <s v="nSPC"/>
    <x v="3"/>
    <x v="3"/>
    <s v="American Samoa"/>
    <x v="9"/>
    <s v="TUT-00571"/>
    <d v="2012-04-07T00:00:00"/>
    <s v="Forereef"/>
    <s v="Mid"/>
    <n v="-14.274179930000001"/>
    <n v="-170.57211778999999"/>
    <s v="TUT_SE"/>
    <s v="TUT_SE"/>
    <n v="2012"/>
    <x v="0"/>
    <x v="0"/>
    <n v="7.9"/>
    <n v="11.5"/>
    <n v="0"/>
    <n v="1"/>
    <n v="65"/>
    <n v="0.97750000000000004"/>
    <n v="2"/>
    <n v="1"/>
  </r>
  <r>
    <n v="4586"/>
    <s v="nSPC"/>
    <x v="3"/>
    <x v="3"/>
    <s v="American Samoa"/>
    <x v="9"/>
    <s v="TUT-00559"/>
    <d v="2012-04-07T00:00:00"/>
    <s v="Forereef"/>
    <s v="Shallow"/>
    <n v="-14.275163879999999"/>
    <n v="-170.57548287"/>
    <s v="TUT_SE"/>
    <s v="TUT_SE"/>
    <n v="2012"/>
    <x v="2"/>
    <x v="0"/>
    <n v="2.95"/>
    <n v="3.5"/>
    <n v="0"/>
    <n v="1"/>
    <n v="25.5"/>
    <n v="0.40375"/>
    <n v="2"/>
    <n v="1"/>
  </r>
  <r>
    <n v="4587"/>
    <s v="nSPC"/>
    <x v="3"/>
    <x v="3"/>
    <s v="American Samoa"/>
    <x v="9"/>
    <s v="TUT-00552"/>
    <d v="2012-04-07T00:00:00"/>
    <s v="Forereef"/>
    <s v="Deep"/>
    <n v="-14.28032043"/>
    <n v="-170.56118552000001"/>
    <s v="TUT_NE"/>
    <s v="TUT_NE"/>
    <n v="2012"/>
    <x v="1"/>
    <x v="0"/>
    <n v="24.8"/>
    <n v="6.5"/>
    <n v="17.5"/>
    <n v="6"/>
    <n v="15"/>
    <n v="0.67749999999999999"/>
    <n v="2"/>
    <n v="1"/>
  </r>
  <r>
    <n v="4588"/>
    <s v="nSPC"/>
    <x v="3"/>
    <x v="3"/>
    <s v="American Samoa"/>
    <x v="9"/>
    <s v="TUT-00533"/>
    <d v="2012-04-07T00:00:00"/>
    <s v="Forereef"/>
    <s v="Mid"/>
    <n v="-14.297970960000001"/>
    <n v="-170.57250905000001"/>
    <s v="TUT_SE"/>
    <s v="TUT_SE"/>
    <n v="2012"/>
    <x v="0"/>
    <x v="0"/>
    <n v="17.399999999999999"/>
    <n v="15"/>
    <n v="0"/>
    <n v="3"/>
    <n v="27"/>
    <n v="1.1475"/>
    <n v="2"/>
    <n v="1"/>
  </r>
  <r>
    <n v="4591"/>
    <s v="nSPC"/>
    <x v="3"/>
    <x v="3"/>
    <s v="American Samoa"/>
    <x v="9"/>
    <s v="TUT-00585"/>
    <d v="2012-04-08T00:00:00"/>
    <s v="Forereef"/>
    <s v="Deep"/>
    <n v="-14.31140589"/>
    <n v="-170.64798364999999"/>
    <s v="TUT_SE"/>
    <s v="TUT_SE"/>
    <n v="2012"/>
    <x v="1"/>
    <x v="0"/>
    <n v="22.3"/>
    <n v="7.5"/>
    <n v="0"/>
    <n v="37.5"/>
    <n v="35"/>
    <n v="0.50749999999999995"/>
    <n v="2"/>
    <n v="1"/>
  </r>
  <r>
    <n v="4592"/>
    <s v="nSPC"/>
    <x v="3"/>
    <x v="3"/>
    <s v="American Samoa"/>
    <x v="9"/>
    <s v="TUT-00578"/>
    <d v="2012-04-08T00:00:00"/>
    <s v="Forereef"/>
    <s v="Mid"/>
    <n v="-14.281404630000001"/>
    <n v="-170.60820899999999"/>
    <s v="TUT_SE"/>
    <s v="TUT_SE"/>
    <n v="2012"/>
    <x v="0"/>
    <x v="0"/>
    <n v="22"/>
    <n v="7.5"/>
    <n v="19"/>
    <n v="20"/>
    <n v="22.5"/>
    <n v="0.37125000000000002"/>
    <n v="2"/>
    <n v="1"/>
  </r>
  <r>
    <n v="4598"/>
    <s v="nSPC"/>
    <x v="3"/>
    <x v="3"/>
    <s v="American Samoa"/>
    <x v="9"/>
    <s v="TUT-00560"/>
    <d v="2012-04-08T00:00:00"/>
    <s v="Forereef"/>
    <s v="Deep"/>
    <n v="-14.284368969999999"/>
    <n v="-170.56356724"/>
    <s v="TUT_NE"/>
    <s v="TUT_NE"/>
    <n v="2012"/>
    <x v="1"/>
    <x v="0"/>
    <n v="26.85"/>
    <n v="15"/>
    <n v="50"/>
    <n v="2.5"/>
    <n v="10"/>
    <n v="1.115"/>
    <n v="2"/>
    <n v="1"/>
  </r>
  <r>
    <n v="4599"/>
    <s v="nSPC"/>
    <x v="3"/>
    <x v="3"/>
    <s v="American Samoa"/>
    <x v="9"/>
    <s v="TUT-00537"/>
    <d v="2012-04-08T00:00:00"/>
    <s v="Forereef"/>
    <s v="Mid"/>
    <n v="-14.2815887"/>
    <n v="-170.59484925999999"/>
    <s v="TUT_SE"/>
    <s v="TUT_SE"/>
    <n v="2012"/>
    <x v="0"/>
    <x v="0"/>
    <n v="14.6"/>
    <n v="20"/>
    <n v="20"/>
    <n v="13.5"/>
    <n v="30"/>
    <n v="0.72375"/>
    <n v="2"/>
    <n v="1"/>
  </r>
  <r>
    <n v="4600"/>
    <s v="nSPC"/>
    <x v="3"/>
    <x v="3"/>
    <s v="American Samoa"/>
    <x v="9"/>
    <s v="TUT-00550"/>
    <d v="2012-04-08T00:00:00"/>
    <s v="Forereef"/>
    <s v="Deep"/>
    <n v="-14.30339111"/>
    <n v="-170.59264264000001"/>
    <s v="TUT_SE"/>
    <s v="TUT_SE"/>
    <n v="2012"/>
    <x v="1"/>
    <x v="0"/>
    <n v="24.2"/>
    <n v="5"/>
    <n v="0"/>
    <n v="35"/>
    <n v="52.5"/>
    <n v="0.31"/>
    <n v="2"/>
    <n v="1"/>
  </r>
  <r>
    <n v="4601"/>
    <s v="nSPC"/>
    <x v="3"/>
    <x v="3"/>
    <s v="American Samoa"/>
    <x v="9"/>
    <s v="TUT-00534"/>
    <d v="2012-04-08T00:00:00"/>
    <s v="Forereef"/>
    <s v="Mid"/>
    <n v="-14.2852733"/>
    <n v="-170.60012483"/>
    <s v="TUT_SE"/>
    <s v="TUT_SE"/>
    <n v="2012"/>
    <x v="0"/>
    <x v="0"/>
    <n v="18.3"/>
    <n v="1.5"/>
    <n v="1.5"/>
    <n v="1.5"/>
    <n v="20.5"/>
    <n v="0.27750000000000002"/>
    <n v="2"/>
    <n v="1"/>
  </r>
  <r>
    <n v="4610"/>
    <s v="nSPC"/>
    <x v="3"/>
    <x v="3"/>
    <s v="American Samoa"/>
    <x v="9"/>
    <s v="TUT-00624"/>
    <d v="2012-04-09T00:00:00"/>
    <s v="Forereef"/>
    <s v="Deep"/>
    <n v="-14.292305710000001"/>
    <n v="-170.67551517999999"/>
    <s v="TUT_SE"/>
    <s v="TUT_SE"/>
    <n v="2012"/>
    <x v="1"/>
    <x v="0"/>
    <n v="26.35"/>
    <n v="22.5"/>
    <n v="30"/>
    <n v="30"/>
    <n v="12.5"/>
    <n v="0.44"/>
    <n v="2"/>
    <n v="1"/>
  </r>
  <r>
    <n v="4635"/>
    <s v="nSPC"/>
    <x v="3"/>
    <x v="3"/>
    <s v="American Samoa"/>
    <x v="9"/>
    <s v="TUT-00637"/>
    <d v="2012-04-10T00:00:00"/>
    <s v="Forereef"/>
    <s v="Shallow"/>
    <n v="-14.290386679999999"/>
    <n v="-170.67546161999999"/>
    <s v="TUT_SE"/>
    <s v="TUT_SE"/>
    <n v="2012"/>
    <x v="2"/>
    <x v="0"/>
    <n v="3.3"/>
    <n v="40"/>
    <n v="0"/>
    <n v="10"/>
    <n v="25"/>
    <n v="0.79249999999999998"/>
    <n v="2"/>
    <n v="1"/>
  </r>
  <r>
    <n v="4639"/>
    <s v="nSPC"/>
    <x v="3"/>
    <x v="3"/>
    <s v="American Samoa"/>
    <x v="9"/>
    <s v="TUT-00590"/>
    <d v="2012-04-12T00:00:00"/>
    <s v="Forereef"/>
    <s v="Mid"/>
    <n v="-14.305264810000001"/>
    <n v="-170.59894373"/>
    <s v="TUT_SE"/>
    <s v="TUT_SE"/>
    <n v="2012"/>
    <x v="0"/>
    <x v="0"/>
    <n v="16.5"/>
    <n v="25"/>
    <n v="0"/>
    <n v="25"/>
    <n v="35"/>
    <n v="0.28999999999999998"/>
    <n v="2"/>
    <n v="1"/>
  </r>
  <r>
    <n v="4640"/>
    <s v="nSPC"/>
    <x v="3"/>
    <x v="3"/>
    <s v="American Samoa"/>
    <x v="9"/>
    <s v="TUT-00507"/>
    <d v="2012-04-12T00:00:00"/>
    <s v="Forereef"/>
    <s v="Mid"/>
    <n v="-14.27400617"/>
    <n v="-170.61549120000001"/>
    <s v="TUT_SE"/>
    <s v="TUT_SE"/>
    <n v="2012"/>
    <x v="0"/>
    <x v="0"/>
    <n v="14.4"/>
    <n v="22.5"/>
    <n v="0"/>
    <n v="27.5"/>
    <n v="27.5"/>
    <n v="0.82125000000000004"/>
    <n v="2"/>
    <n v="1"/>
  </r>
  <r>
    <n v="4641"/>
    <s v="nSPC"/>
    <x v="3"/>
    <x v="3"/>
    <s v="American Samoa"/>
    <x v="9"/>
    <s v="TUT-00529"/>
    <d v="2012-04-12T00:00:00"/>
    <s v="Forereef"/>
    <s v="Deep"/>
    <n v="-14.27533135"/>
    <n v="-170.61560947000001"/>
    <s v="TUT_SE"/>
    <s v="TUT_SE"/>
    <n v="2012"/>
    <x v="1"/>
    <x v="0"/>
    <n v="24.5"/>
    <n v="7.5"/>
    <n v="0"/>
    <n v="37.5"/>
    <n v="15"/>
    <n v="0.27750000000000002"/>
    <n v="2"/>
    <n v="1"/>
  </r>
  <r>
    <n v="4642"/>
    <s v="nSPC"/>
    <x v="3"/>
    <x v="3"/>
    <s v="American Samoa"/>
    <x v="9"/>
    <s v="TUT-00566"/>
    <d v="2012-04-12T00:00:00"/>
    <s v="Forereef"/>
    <s v="Deep"/>
    <n v="-14.27616795"/>
    <n v="-170.61189175999999"/>
    <s v="TUT_SE"/>
    <s v="TUT_SE"/>
    <n v="2012"/>
    <x v="1"/>
    <x v="0"/>
    <n v="22.1"/>
    <n v="7.5"/>
    <n v="0"/>
    <n v="22.5"/>
    <n v="30"/>
    <n v="0.31125000000000003"/>
    <n v="2"/>
    <n v="1"/>
  </r>
  <r>
    <n v="4650"/>
    <s v="nSPC"/>
    <x v="3"/>
    <x v="3"/>
    <s v="American Samoa"/>
    <x v="10"/>
    <s v="ROS-00339"/>
    <d v="2012-04-18T00:00:00"/>
    <s v="Forereef"/>
    <s v="Deep"/>
    <n v="-14.53508293"/>
    <n v="-168.14761131"/>
    <s v="ROSE_SANCTUARY"/>
    <s v="Rose"/>
    <n v="2012"/>
    <x v="1"/>
    <x v="0"/>
    <n v="25.6"/>
    <n v="12.5"/>
    <n v="17.5"/>
    <n v="5"/>
    <n v="40"/>
    <n v="1.08"/>
    <n v="2"/>
    <n v="1"/>
  </r>
  <r>
    <n v="4651"/>
    <s v="nSPC"/>
    <x v="3"/>
    <x v="3"/>
    <s v="American Samoa"/>
    <x v="10"/>
    <s v="ROS-00315"/>
    <d v="2012-04-18T00:00:00"/>
    <s v="Forereef"/>
    <s v="Mid"/>
    <n v="-14.540430499999999"/>
    <n v="-168.14508592000001"/>
    <s v="ROSE_SANCTUARY"/>
    <s v="Rose"/>
    <n v="2012"/>
    <x v="0"/>
    <x v="0"/>
    <n v="10.95"/>
    <n v="17.5"/>
    <n v="5"/>
    <n v="20"/>
    <n v="57.5"/>
    <n v="0.78874999999999995"/>
    <n v="2"/>
    <n v="1"/>
  </r>
  <r>
    <n v="4652"/>
    <s v="nSPC"/>
    <x v="3"/>
    <x v="3"/>
    <s v="American Samoa"/>
    <x v="10"/>
    <s v="ROS-00319"/>
    <d v="2012-04-18T00:00:00"/>
    <s v="Forereef"/>
    <s v="Mid"/>
    <n v="-14.544714989999999"/>
    <n v="-168.14138456000001"/>
    <s v="ROSE_SANCTUARY"/>
    <s v="Rose"/>
    <n v="2012"/>
    <x v="0"/>
    <x v="0"/>
    <n v="10.85"/>
    <n v="16.5"/>
    <n v="0"/>
    <n v="6"/>
    <n v="67.5"/>
    <n v="0.69874999999999998"/>
    <n v="2"/>
    <n v="1"/>
  </r>
  <r>
    <n v="4653"/>
    <s v="nSPC"/>
    <x v="3"/>
    <x v="3"/>
    <s v="American Samoa"/>
    <x v="10"/>
    <s v="ROS-00314"/>
    <d v="2012-04-18T00:00:00"/>
    <s v="Forereef"/>
    <s v="Shallow"/>
    <n v="-14.53774754"/>
    <n v="-168.14682759999999"/>
    <s v="ROSE_SANCTUARY"/>
    <s v="Rose"/>
    <n v="2012"/>
    <x v="2"/>
    <x v="0"/>
    <n v="4.8499999999999996"/>
    <n v="7.5"/>
    <n v="1"/>
    <n v="21.5"/>
    <n v="62.5"/>
    <n v="0.38750000000000001"/>
    <n v="2"/>
    <n v="1"/>
  </r>
  <r>
    <n v="4654"/>
    <s v="nSPC"/>
    <x v="3"/>
    <x v="3"/>
    <s v="American Samoa"/>
    <x v="10"/>
    <s v="ROS-00347"/>
    <d v="2012-04-18T00:00:00"/>
    <s v="Forereef"/>
    <s v="Deep"/>
    <n v="-14.550973089999999"/>
    <n v="-168.13888046"/>
    <s v="ROSE_SANCTUARY"/>
    <s v="Rose"/>
    <n v="2012"/>
    <x v="1"/>
    <x v="0"/>
    <n v="21.3"/>
    <n v="7.5"/>
    <n v="0"/>
    <n v="25"/>
    <n v="47.5"/>
    <n v="0.92625000000000002"/>
    <n v="2"/>
    <n v="1"/>
  </r>
  <r>
    <n v="4655"/>
    <s v="nSPC"/>
    <x v="3"/>
    <x v="3"/>
    <s v="American Samoa"/>
    <x v="10"/>
    <s v="ROS-00331"/>
    <d v="2012-04-18T00:00:00"/>
    <s v="Forereef"/>
    <s v="Mid"/>
    <n v="-14.55032089"/>
    <n v="-168.13862130000001"/>
    <s v="ROSE_SANCTUARY"/>
    <s v="Rose"/>
    <n v="2012"/>
    <x v="0"/>
    <x v="0"/>
    <n v="12.15"/>
    <n v="11.5"/>
    <n v="0"/>
    <n v="28.5"/>
    <n v="50"/>
    <n v="0.83"/>
    <n v="2"/>
    <n v="1"/>
  </r>
  <r>
    <n v="4656"/>
    <s v="nSPC"/>
    <x v="3"/>
    <x v="3"/>
    <s v="American Samoa"/>
    <x v="10"/>
    <s v="ROS-00329"/>
    <d v="2012-04-18T00:00:00"/>
    <s v="Forereef"/>
    <s v="Mid"/>
    <n v="-14.548233460000001"/>
    <n v="-168.13777279999999"/>
    <s v="ROSE_SANCTUARY"/>
    <s v="Rose"/>
    <n v="2012"/>
    <x v="0"/>
    <x v="0"/>
    <n v="14.8"/>
    <n v="27.5"/>
    <n v="2.5"/>
    <n v="15"/>
    <n v="42.5"/>
    <n v="0.40500000000000003"/>
    <n v="2"/>
    <n v="1"/>
  </r>
  <r>
    <n v="4657"/>
    <s v="nSPC"/>
    <x v="3"/>
    <x v="3"/>
    <s v="American Samoa"/>
    <x v="10"/>
    <s v="ROS-00345"/>
    <d v="2012-04-18T00:00:00"/>
    <s v="Forereef"/>
    <s v="Deep"/>
    <n v="-14.55594926"/>
    <n v="-168.14912407"/>
    <s v="ROSE_SANCTUARY"/>
    <s v="Rose"/>
    <n v="2012"/>
    <x v="1"/>
    <x v="0"/>
    <n v="22.95"/>
    <n v="25"/>
    <n v="0"/>
    <n v="22.5"/>
    <n v="32.5"/>
    <n v="0.36675000000000002"/>
    <n v="2"/>
    <n v="1"/>
  </r>
  <r>
    <n v="4658"/>
    <s v="nSPC"/>
    <x v="3"/>
    <x v="3"/>
    <s v="American Samoa"/>
    <x v="10"/>
    <s v="ROS-00327"/>
    <d v="2012-04-18T00:00:00"/>
    <s v="Forereef"/>
    <s v="Mid"/>
    <n v="-14.554699599999999"/>
    <n v="-168.14622560999999"/>
    <s v="ROSE_SANCTUARY"/>
    <s v="Rose"/>
    <n v="2012"/>
    <x v="0"/>
    <x v="0"/>
    <n v="12.7"/>
    <n v="31.5"/>
    <n v="0"/>
    <n v="20"/>
    <n v="37.5"/>
    <n v="0.51624999999999999"/>
    <n v="2"/>
    <n v="1"/>
  </r>
  <r>
    <n v="4659"/>
    <s v="nSPC"/>
    <x v="3"/>
    <x v="3"/>
    <s v="American Samoa"/>
    <x v="10"/>
    <s v="ROS-00305"/>
    <d v="2012-04-18T00:00:00"/>
    <s v="Forereef"/>
    <s v="Shallow"/>
    <n v="-14.55484"/>
    <n v="-168.14693614000001"/>
    <s v="ROSE_SANCTUARY"/>
    <s v="Rose"/>
    <n v="2012"/>
    <x v="2"/>
    <x v="0"/>
    <n v="5.85"/>
    <n v="30"/>
    <n v="0"/>
    <n v="7.5"/>
    <n v="55"/>
    <n v="0.35249999999999998"/>
    <n v="2"/>
    <n v="1"/>
  </r>
  <r>
    <n v="4660"/>
    <s v="nSPC"/>
    <x v="3"/>
    <x v="3"/>
    <s v="American Samoa"/>
    <x v="10"/>
    <s v="ROS-00332"/>
    <d v="2012-04-18T00:00:00"/>
    <s v="Forereef"/>
    <s v="Mid"/>
    <n v="-14.557882210000001"/>
    <n v="-168.15302191000001"/>
    <s v="ROSE_SANCTUARY"/>
    <s v="Rose"/>
    <n v="2012"/>
    <x v="0"/>
    <x v="0"/>
    <n v="12.35"/>
    <n v="27.5"/>
    <n v="0"/>
    <n v="22.5"/>
    <n v="37.5"/>
    <n v="0.59499999999999997"/>
    <n v="2"/>
    <n v="1"/>
  </r>
  <r>
    <n v="4661"/>
    <s v="nSPC"/>
    <x v="3"/>
    <x v="3"/>
    <s v="American Samoa"/>
    <x v="10"/>
    <s v="ROS-00349"/>
    <d v="2012-04-18T00:00:00"/>
    <s v="Forereef"/>
    <s v="Deep"/>
    <n v="-14.5601708"/>
    <n v="-168.15952417"/>
    <s v="ROSE_SANCTUARY"/>
    <s v="Rose"/>
    <n v="2012"/>
    <x v="1"/>
    <x v="0"/>
    <n v="21.65"/>
    <n v="27.5"/>
    <n v="0"/>
    <n v="22.5"/>
    <n v="45"/>
    <n v="0.64749999999999996"/>
    <n v="2"/>
    <n v="1"/>
  </r>
  <r>
    <n v="4667"/>
    <s v="nSPC"/>
    <x v="3"/>
    <x v="3"/>
    <s v="American Samoa"/>
    <x v="10"/>
    <s v="ROS-00341"/>
    <d v="2012-04-19T00:00:00"/>
    <s v="Forereef"/>
    <s v="Deep"/>
    <n v="-14.53015579"/>
    <n v="-168.14915440999999"/>
    <s v="ROSE_SANCTUARY"/>
    <s v="Rose"/>
    <n v="2012"/>
    <x v="1"/>
    <x v="0"/>
    <n v="25.75"/>
    <n v="19"/>
    <n v="0"/>
    <n v="11"/>
    <n v="49"/>
    <n v="0.53625"/>
    <n v="2"/>
    <n v="1"/>
  </r>
  <r>
    <n v="4668"/>
    <s v="nSPC"/>
    <x v="3"/>
    <x v="3"/>
    <s v="American Samoa"/>
    <x v="10"/>
    <s v="ROS-00317"/>
    <d v="2012-04-19T00:00:00"/>
    <s v="Forereef"/>
    <s v="Mid"/>
    <n v="-14.53187995"/>
    <n v="-168.14916991999999"/>
    <s v="ROSE_SANCTUARY"/>
    <s v="Rose"/>
    <n v="2012"/>
    <x v="0"/>
    <x v="0"/>
    <n v="9.75"/>
    <n v="20"/>
    <n v="9"/>
    <n v="25"/>
    <n v="42.5"/>
    <n v="0.47375"/>
    <n v="2"/>
    <n v="1"/>
  </r>
  <r>
    <n v="4669"/>
    <s v="nSPC"/>
    <x v="3"/>
    <x v="3"/>
    <s v="American Samoa"/>
    <x v="10"/>
    <s v="ROS-00321"/>
    <d v="2012-04-19T00:00:00"/>
    <s v="Forereef"/>
    <s v="Mid"/>
    <n v="-14.52988087"/>
    <n v="-168.15273575000001"/>
    <s v="ROSE_SANCTUARY"/>
    <s v="Rose"/>
    <n v="2012"/>
    <x v="0"/>
    <x v="0"/>
    <n v="7.75"/>
    <n v="8.5"/>
    <n v="7.5"/>
    <n v="11.5"/>
    <n v="65"/>
    <n v="0.95750000000000002"/>
    <n v="2"/>
    <n v="1"/>
  </r>
  <r>
    <n v="4670"/>
    <s v="nSPC"/>
    <x v="3"/>
    <x v="3"/>
    <s v="American Samoa"/>
    <x v="10"/>
    <s v="ROS-00325"/>
    <d v="2012-04-19T00:00:00"/>
    <s v="Forereef"/>
    <s v="Mid"/>
    <n v="-14.53087127"/>
    <n v="-168.15537655"/>
    <s v="ROSE_SANCTUARY"/>
    <s v="Rose"/>
    <n v="2012"/>
    <x v="0"/>
    <x v="0"/>
    <n v="15.75"/>
    <n v="10"/>
    <n v="0"/>
    <n v="17.5"/>
    <n v="57"/>
    <n v="0.82625000000000004"/>
    <n v="2"/>
    <n v="1"/>
  </r>
  <r>
    <n v="4671"/>
    <s v="nSPC"/>
    <x v="3"/>
    <x v="3"/>
    <s v="American Samoa"/>
    <x v="10"/>
    <s v="ROS-00323"/>
    <d v="2012-04-19T00:00:00"/>
    <s v="Forereef"/>
    <s v="Mid"/>
    <n v="-14.53621742"/>
    <n v="-168.16348142999999"/>
    <s v="ROSE_SANCTUARY"/>
    <s v="Rose"/>
    <n v="2012"/>
    <x v="0"/>
    <x v="0"/>
    <n v="15.05"/>
    <n v="12.5"/>
    <n v="0"/>
    <n v="25"/>
    <n v="54"/>
    <n v="0.65249999999999997"/>
    <n v="2"/>
    <n v="1"/>
  </r>
  <r>
    <n v="4672"/>
    <s v="nSPC"/>
    <x v="3"/>
    <x v="3"/>
    <s v="American Samoa"/>
    <x v="10"/>
    <s v="ROS-00309"/>
    <d v="2012-04-19T00:00:00"/>
    <s v="Forereef"/>
    <s v="Shallow"/>
    <n v="-14.53703323"/>
    <n v="-168.16632432"/>
    <s v="ROSE_SANCTUARY"/>
    <s v="Rose"/>
    <n v="2012"/>
    <x v="2"/>
    <x v="0"/>
    <n v="4.0999999999999996"/>
    <n v="5"/>
    <n v="0"/>
    <n v="12.5"/>
    <n v="65"/>
    <n v="0.85"/>
    <n v="2"/>
    <n v="1"/>
  </r>
  <r>
    <n v="4673"/>
    <s v="nSPC"/>
    <x v="3"/>
    <x v="3"/>
    <s v="American Samoa"/>
    <x v="10"/>
    <s v="ROS-00308"/>
    <d v="2012-04-19T00:00:00"/>
    <s v="Forereef"/>
    <s v="Shallow"/>
    <n v="-14.535635879999999"/>
    <n v="-168.16106678"/>
    <s v="ROSE_SANCTUARY"/>
    <s v="Rose"/>
    <n v="2012"/>
    <x v="2"/>
    <x v="0"/>
    <n v="4.75"/>
    <n v="2.5"/>
    <n v="0"/>
    <n v="7.5"/>
    <n v="62.5"/>
    <n v="0.81874999999999998"/>
    <n v="2"/>
    <n v="1"/>
  </r>
  <r>
    <n v="4674"/>
    <s v="nSPC"/>
    <x v="3"/>
    <x v="3"/>
    <s v="American Samoa"/>
    <x v="10"/>
    <s v="ROS-00352"/>
    <d v="2012-04-19T00:00:00"/>
    <s v="Forereef"/>
    <s v="Deep"/>
    <n v="-14.552956"/>
    <n v="-168.16571906999999"/>
    <s v="ROSE_SANCTUARY"/>
    <s v="Rose"/>
    <n v="2012"/>
    <x v="1"/>
    <x v="0"/>
    <n v="21.2"/>
    <n v="17.5"/>
    <n v="1"/>
    <n v="42.5"/>
    <n v="27.5"/>
    <n v="0.95625000000000004"/>
    <n v="2"/>
    <n v="1"/>
  </r>
  <r>
    <n v="4675"/>
    <s v="nSPC"/>
    <x v="3"/>
    <x v="3"/>
    <s v="American Samoa"/>
    <x v="10"/>
    <s v="ROS-00335"/>
    <d v="2012-04-19T00:00:00"/>
    <s v="Forereef"/>
    <s v="Mid"/>
    <n v="-14.55178907"/>
    <n v="-168.16654618999999"/>
    <s v="ROSE_SANCTUARY"/>
    <s v="Rose"/>
    <n v="2012"/>
    <x v="0"/>
    <x v="0"/>
    <n v="14.9"/>
    <n v="22.5"/>
    <n v="0"/>
    <n v="25"/>
    <n v="27.5"/>
    <n v="0.95499999999999996"/>
    <n v="2"/>
    <n v="1"/>
  </r>
  <r>
    <n v="4676"/>
    <s v="nSPC"/>
    <x v="3"/>
    <x v="3"/>
    <s v="American Samoa"/>
    <x v="10"/>
    <s v="ROS-00301"/>
    <d v="2012-04-19T00:00:00"/>
    <s v="Forereef"/>
    <s v="Shallow"/>
    <n v="-14.556332899999999"/>
    <n v="-168.16295907"/>
    <s v="ROSE_SANCTUARY"/>
    <s v="Rose"/>
    <n v="2012"/>
    <x v="2"/>
    <x v="0"/>
    <n v="4.4000000000000004"/>
    <n v="27.5"/>
    <n v="0"/>
    <n v="5"/>
    <n v="62.5"/>
    <n v="0.38624999999999998"/>
    <n v="2"/>
    <n v="1"/>
  </r>
  <r>
    <n v="4677"/>
    <s v="nSPC"/>
    <x v="3"/>
    <x v="3"/>
    <s v="American Samoa"/>
    <x v="10"/>
    <s v="ROS-00337"/>
    <d v="2012-04-19T00:00:00"/>
    <s v="Forereef"/>
    <s v="Mid"/>
    <n v="-14.55013565"/>
    <n v="-168.16769199999999"/>
    <s v="ROSE_SANCTUARY"/>
    <s v="Rose"/>
    <n v="2012"/>
    <x v="0"/>
    <x v="0"/>
    <n v="12.7"/>
    <n v="20"/>
    <n v="0"/>
    <n v="6"/>
    <n v="25"/>
    <n v="0.77749999999999997"/>
    <n v="2"/>
    <n v="1"/>
  </r>
  <r>
    <n v="4678"/>
    <s v="nSPC"/>
    <x v="3"/>
    <x v="3"/>
    <s v="American Samoa"/>
    <x v="10"/>
    <s v="ROS-00333"/>
    <d v="2012-04-19T00:00:00"/>
    <s v="Forereef"/>
    <s v="Mid"/>
    <n v="-14.541908230000001"/>
    <n v="-168.17256633"/>
    <s v="ROSE_SANCTUARY"/>
    <s v="Rose"/>
    <n v="2012"/>
    <x v="0"/>
    <x v="0"/>
    <n v="9.65"/>
    <n v="17.5"/>
    <n v="1"/>
    <n v="5"/>
    <n v="70"/>
    <n v="0.91749999999999998"/>
    <n v="2"/>
    <n v="1"/>
  </r>
  <r>
    <n v="4695"/>
    <s v="nSPC"/>
    <x v="3"/>
    <x v="3"/>
    <s v="American Samoa"/>
    <x v="10"/>
    <s v="ROS-00320"/>
    <d v="2012-04-20T00:00:00"/>
    <s v="Forereef"/>
    <s v="Mid"/>
    <n v="-14.528930280000001"/>
    <n v="-168.15035671000001"/>
    <s v="ROSE_SANCTUARY"/>
    <s v="Rose"/>
    <n v="2012"/>
    <x v="0"/>
    <x v="0"/>
    <n v="12.3"/>
    <n v="15"/>
    <n v="5.5"/>
    <n v="27.5"/>
    <n v="44.5"/>
    <n v="0.56625000000000003"/>
    <n v="2"/>
    <n v="1"/>
  </r>
  <r>
    <n v="4696"/>
    <s v="nSPC"/>
    <x v="3"/>
    <x v="3"/>
    <s v="American Samoa"/>
    <x v="10"/>
    <s v="ROS-00311"/>
    <d v="2012-04-20T00:00:00"/>
    <s v="Forereef"/>
    <s v="Shallow"/>
    <n v="-14.54620437"/>
    <n v="-168.14015477000001"/>
    <s v="ROSE_SANCTUARY"/>
    <s v="Rose"/>
    <n v="2012"/>
    <x v="2"/>
    <x v="0"/>
    <n v="4.7"/>
    <n v="25"/>
    <n v="0"/>
    <n v="22.5"/>
    <n v="45"/>
    <n v="0.36"/>
    <n v="2"/>
    <n v="1"/>
  </r>
  <r>
    <n v="4697"/>
    <s v="nSPC"/>
    <x v="3"/>
    <x v="3"/>
    <s v="American Samoa"/>
    <x v="10"/>
    <s v="ROS-00340"/>
    <d v="2012-04-20T00:00:00"/>
    <s v="Forereef"/>
    <s v="Deep"/>
    <n v="-14.54688163"/>
    <n v="-168.13804697"/>
    <s v="ROSE_SANCTUARY"/>
    <s v="Rose"/>
    <n v="2012"/>
    <x v="1"/>
    <x v="0"/>
    <n v="21.8"/>
    <n v="30"/>
    <n v="0"/>
    <n v="5"/>
    <n v="45"/>
    <n v="0.76500000000000001"/>
    <n v="2"/>
    <n v="1"/>
  </r>
  <r>
    <n v="4698"/>
    <s v="nSPC"/>
    <x v="3"/>
    <x v="3"/>
    <s v="American Samoa"/>
    <x v="10"/>
    <s v="ROS-00350"/>
    <d v="2012-04-20T00:00:00"/>
    <s v="Forereef"/>
    <s v="Deep"/>
    <n v="-14.54728094"/>
    <n v="-168.16990716999999"/>
    <s v="ROSE_SANCTUARY"/>
    <s v="Rose"/>
    <n v="2012"/>
    <x v="1"/>
    <x v="0"/>
    <n v="25.2"/>
    <n v="10"/>
    <n v="0"/>
    <n v="57.5"/>
    <n v="26"/>
    <n v="0.62375000000000003"/>
    <n v="2"/>
    <n v="1"/>
  </r>
  <r>
    <n v="4699"/>
    <s v="nSPC"/>
    <x v="3"/>
    <x v="3"/>
    <s v="American Samoa"/>
    <x v="10"/>
    <s v="ROS-00306"/>
    <d v="2012-04-20T00:00:00"/>
    <s v="Forereef"/>
    <s v="Shallow"/>
    <n v="-14.5600548"/>
    <n v="-168.15714689000001"/>
    <s v="ROSE_SANCTUARY"/>
    <s v="Rose"/>
    <n v="2012"/>
    <x v="2"/>
    <x v="0"/>
    <n v="5.25"/>
    <n v="15"/>
    <n v="0"/>
    <n v="10"/>
    <n v="65"/>
    <n v="0.60624999999999996"/>
    <n v="2"/>
    <n v="1"/>
  </r>
  <r>
    <n v="4718"/>
    <s v="nSPC"/>
    <x v="3"/>
    <x v="3"/>
    <s v="American Samoa"/>
    <x v="10"/>
    <s v="ROS-00342"/>
    <d v="2012-04-21T00:00:00"/>
    <s v="Forereef"/>
    <s v="Deep"/>
    <n v="-14.53492979"/>
    <n v="-168.16112183999999"/>
    <s v="ROSE_SANCTUARY"/>
    <s v="Rose"/>
    <n v="2012"/>
    <x v="1"/>
    <x v="0"/>
    <n v="20.65"/>
    <n v="20"/>
    <n v="0"/>
    <n v="32.5"/>
    <n v="32.5"/>
    <n v="0.77375000000000005"/>
    <n v="2"/>
    <n v="1"/>
  </r>
  <r>
    <n v="4719"/>
    <s v="nSPC"/>
    <x v="3"/>
    <x v="3"/>
    <s v="American Samoa"/>
    <x v="10"/>
    <s v="ROS-00343"/>
    <d v="2012-04-21T00:00:00"/>
    <s v="Forereef"/>
    <s v="Deep"/>
    <n v="-14.538209800000001"/>
    <n v="-168.17206861"/>
    <s v="ROSE_SANCTUARY"/>
    <s v="Rose"/>
    <n v="2012"/>
    <x v="1"/>
    <x v="0"/>
    <n v="27.15"/>
    <n v="22.5"/>
    <n v="7.5"/>
    <n v="17.5"/>
    <n v="37.5"/>
    <n v="0.69625000000000004"/>
    <n v="2"/>
    <n v="1"/>
  </r>
  <r>
    <n v="4720"/>
    <s v="nSPC"/>
    <x v="3"/>
    <x v="3"/>
    <s v="American Samoa"/>
    <x v="10"/>
    <s v="ROS-00324"/>
    <d v="2012-04-21T00:00:00"/>
    <s v="Forereef"/>
    <s v="Mid"/>
    <n v="-14.533733359999999"/>
    <n v="-168.15890693"/>
    <s v="ROSE_SANCTUARY"/>
    <s v="Rose"/>
    <n v="2012"/>
    <x v="0"/>
    <x v="0"/>
    <n v="10.5"/>
    <n v="12.5"/>
    <n v="0"/>
    <n v="7.5"/>
    <n v="45"/>
    <n v="0.84875"/>
    <n v="2"/>
    <n v="1"/>
  </r>
  <r>
    <n v="4721"/>
    <s v="nSPC"/>
    <x v="3"/>
    <x v="3"/>
    <s v="American Samoa"/>
    <x v="10"/>
    <s v="ROS-00307"/>
    <d v="2012-04-21T00:00:00"/>
    <s v="Forereef"/>
    <s v="Shallow"/>
    <n v="-14.53340948"/>
    <n v="-168.15777545"/>
    <s v="ROSE_SANCTUARY"/>
    <s v="Rose"/>
    <n v="2012"/>
    <x v="2"/>
    <x v="0"/>
    <n v="4"/>
    <n v="11"/>
    <n v="5"/>
    <n v="6.5"/>
    <n v="50"/>
    <n v="1.6174999999999999"/>
    <n v="2"/>
    <n v="1"/>
  </r>
  <r>
    <n v="4734"/>
    <s v="nSPC"/>
    <x v="3"/>
    <x v="3"/>
    <s v="American Samoa"/>
    <x v="12"/>
    <s v="TAU-00061"/>
    <d v="2012-04-22T00:00:00"/>
    <s v="Forereef"/>
    <s v="Deep"/>
    <n v="-14.26766065"/>
    <n v="-169.49727793"/>
    <s v="TAU_SANCTUARY"/>
    <s v="Tau"/>
    <n v="2012"/>
    <x v="1"/>
    <x v="0"/>
    <n v="22.7"/>
    <n v="27.5"/>
    <n v="17.5"/>
    <n v="12.5"/>
    <n v="12.5"/>
    <n v="0.61750000000000005"/>
    <n v="2"/>
    <n v="1"/>
  </r>
  <r>
    <n v="4735"/>
    <s v="nSPC"/>
    <x v="3"/>
    <x v="3"/>
    <s v="American Samoa"/>
    <x v="12"/>
    <s v="TAU-00073"/>
    <d v="2012-04-22T00:00:00"/>
    <s v="Forereef"/>
    <s v="Mid"/>
    <n v="-14.249040839999999"/>
    <n v="-169.50460053"/>
    <s v="TAU_SANCTUARY"/>
    <s v="Tau"/>
    <n v="2012"/>
    <x v="0"/>
    <x v="0"/>
    <n v="10.25"/>
    <n v="45"/>
    <n v="5"/>
    <n v="7.5"/>
    <n v="25"/>
    <n v="2.23"/>
    <n v="2"/>
    <n v="1"/>
  </r>
  <r>
    <n v="4736"/>
    <s v="nSPC"/>
    <x v="3"/>
    <x v="3"/>
    <s v="American Samoa"/>
    <x v="12"/>
    <s v="TAU-00093"/>
    <d v="2012-04-22T00:00:00"/>
    <s v="Forereef"/>
    <s v="Shallow"/>
    <n v="-14.21910898"/>
    <n v="-169.51370101000001"/>
    <s v="TAU_OPEN"/>
    <s v="Tau"/>
    <n v="2012"/>
    <x v="2"/>
    <x v="0"/>
    <n v="4.7"/>
    <n v="2.5"/>
    <n v="0"/>
    <n v="1.5"/>
    <n v="16"/>
    <n v="0.94625000000000004"/>
    <n v="2"/>
    <n v="1"/>
  </r>
  <r>
    <n v="4737"/>
    <s v="nSPC"/>
    <x v="3"/>
    <x v="3"/>
    <s v="American Samoa"/>
    <x v="12"/>
    <s v="TAU-00062"/>
    <d v="2012-04-22T00:00:00"/>
    <s v="Forereef"/>
    <s v="Deep"/>
    <n v="-14.24708392"/>
    <n v="-169.50579017000001"/>
    <s v="TAU_OPEN"/>
    <s v="Tau"/>
    <n v="2012"/>
    <x v="1"/>
    <x v="0"/>
    <n v="23.8"/>
    <n v="22.5"/>
    <n v="12.5"/>
    <n v="10"/>
    <n v="12.5"/>
    <n v="0.71125000000000005"/>
    <n v="2"/>
    <n v="1"/>
  </r>
  <r>
    <n v="4738"/>
    <s v="nSPC"/>
    <x v="3"/>
    <x v="3"/>
    <s v="American Samoa"/>
    <x v="12"/>
    <s v="TAU-00071"/>
    <d v="2012-04-22T00:00:00"/>
    <s v="Forereef"/>
    <s v="Mid"/>
    <n v="-14.256159589999999"/>
    <n v="-169.50083429"/>
    <s v="TAU_SANCTUARY"/>
    <s v="Tau"/>
    <n v="2012"/>
    <x v="0"/>
    <x v="0"/>
    <n v="10.75"/>
    <n v="40"/>
    <n v="15"/>
    <n v="5"/>
    <n v="25"/>
    <n v="1.1499999999999999"/>
    <n v="2"/>
    <n v="1"/>
  </r>
  <r>
    <n v="4739"/>
    <s v="nSPC"/>
    <x v="3"/>
    <x v="3"/>
    <s v="American Samoa"/>
    <x v="12"/>
    <s v="TAU-00065"/>
    <d v="2012-04-22T00:00:00"/>
    <s v="Forereef"/>
    <s v="Deep"/>
    <n v="-14.215244589999999"/>
    <n v="-169.49901758999999"/>
    <s v="TAU_OPEN"/>
    <s v="Tau"/>
    <n v="2012"/>
    <x v="1"/>
    <x v="0"/>
    <n v="23"/>
    <n v="15"/>
    <n v="27"/>
    <n v="0"/>
    <n v="12.5"/>
    <n v="0.52249999999999996"/>
    <n v="2"/>
    <n v="1"/>
  </r>
  <r>
    <n v="4740"/>
    <s v="nSPC"/>
    <x v="3"/>
    <x v="3"/>
    <s v="American Samoa"/>
    <x v="12"/>
    <s v="TAU-00067"/>
    <d v="2012-04-22T00:00:00"/>
    <s v="Forereef"/>
    <s v="Deep"/>
    <n v="-14.210245540000001"/>
    <n v="-169.42511184"/>
    <s v="TAU_OPEN"/>
    <s v="Tau"/>
    <n v="2012"/>
    <x v="1"/>
    <x v="0"/>
    <n v="21.15"/>
    <n v="6.5"/>
    <n v="7.5"/>
    <n v="0.5"/>
    <n v="12.5"/>
    <n v="0.19775000000000001"/>
    <n v="2"/>
    <n v="1"/>
  </r>
  <r>
    <n v="4741"/>
    <s v="nSPC"/>
    <x v="3"/>
    <x v="3"/>
    <s v="American Samoa"/>
    <x v="12"/>
    <s v="TAU-00095"/>
    <d v="2012-04-22T00:00:00"/>
    <s v="Forereef"/>
    <s v="Shallow"/>
    <n v="-14.21192284"/>
    <n v="-169.43376044999999"/>
    <s v="TAU_OPEN"/>
    <s v="Tau"/>
    <n v="2012"/>
    <x v="2"/>
    <x v="0"/>
    <n v="6"/>
    <n v="11"/>
    <n v="0"/>
    <n v="0"/>
    <n v="21.5"/>
    <n v="0.78500000000000003"/>
    <n v="2"/>
    <n v="1"/>
  </r>
  <r>
    <n v="4742"/>
    <s v="nSPC"/>
    <x v="3"/>
    <x v="3"/>
    <s v="American Samoa"/>
    <x v="12"/>
    <s v="TAU-00081"/>
    <d v="2012-04-22T00:00:00"/>
    <s v="Forereef"/>
    <s v="Mid"/>
    <n v="-14.21025266"/>
    <n v="-169.45279550000001"/>
    <s v="TAU_OPEN"/>
    <s v="Tau"/>
    <n v="2012"/>
    <x v="0"/>
    <x v="0"/>
    <n v="8.25"/>
    <n v="12.5"/>
    <n v="0"/>
    <n v="10"/>
    <n v="10"/>
    <n v="0.11874999999999999"/>
    <n v="2"/>
    <n v="1"/>
  </r>
  <r>
    <n v="4743"/>
    <s v="nSPC"/>
    <x v="3"/>
    <x v="3"/>
    <s v="American Samoa"/>
    <x v="12"/>
    <s v="TAU-00083"/>
    <d v="2012-04-22T00:00:00"/>
    <s v="Forereef"/>
    <s v="Mid"/>
    <n v="-14.21441939"/>
    <n v="-169.47381874000001"/>
    <s v="TAU_OPEN"/>
    <s v="Tau"/>
    <n v="2012"/>
    <x v="0"/>
    <x v="0"/>
    <n v="9.5"/>
    <n v="37.5"/>
    <n v="0"/>
    <n v="0"/>
    <n v="37.5"/>
    <n v="0.69"/>
    <n v="2"/>
    <n v="1"/>
  </r>
  <r>
    <n v="4744"/>
    <s v="nSPC"/>
    <x v="3"/>
    <x v="3"/>
    <s v="American Samoa"/>
    <x v="12"/>
    <s v="TAU-00085"/>
    <d v="2012-04-22T00:00:00"/>
    <s v="Forereef"/>
    <s v="Mid"/>
    <n v="-14.214258879999999"/>
    <n v="-169.50389619000001"/>
    <s v="TAU_OPEN"/>
    <s v="Tau"/>
    <n v="2012"/>
    <x v="0"/>
    <x v="0"/>
    <n v="13.95"/>
    <n v="20"/>
    <n v="0"/>
    <n v="0"/>
    <n v="10"/>
    <n v="0.28999999999999998"/>
    <n v="2"/>
    <n v="1"/>
  </r>
  <r>
    <n v="4753"/>
    <s v="nSPC"/>
    <x v="3"/>
    <x v="3"/>
    <s v="American Samoa"/>
    <x v="12"/>
    <s v="TAU-00063"/>
    <d v="2012-04-23T00:00:00"/>
    <s v="Forereef"/>
    <s v="Deep"/>
    <n v="-14.27250942"/>
    <n v="-169.48323848999999"/>
    <s v="TAU_OPEN"/>
    <s v="Tau"/>
    <n v="2012"/>
    <x v="1"/>
    <x v="0"/>
    <n v="24.6"/>
    <n v="25"/>
    <n v="0"/>
    <n v="27.5"/>
    <n v="35"/>
    <n v="0.96"/>
    <n v="2"/>
    <n v="1"/>
  </r>
  <r>
    <n v="4754"/>
    <s v="nSPC"/>
    <x v="3"/>
    <x v="3"/>
    <s v="American Samoa"/>
    <x v="12"/>
    <s v="TAU-00077"/>
    <d v="2012-04-23T00:00:00"/>
    <s v="Forereef"/>
    <s v="Mid"/>
    <n v="-14.27409553"/>
    <n v="-169.48564576999999"/>
    <s v="TAU_OPEN"/>
    <s v="Tau"/>
    <n v="2012"/>
    <x v="0"/>
    <x v="0"/>
    <n v="13.1"/>
    <n v="22.5"/>
    <n v="0"/>
    <n v="5.5"/>
    <n v="35"/>
    <n v="0.1875"/>
    <n v="2"/>
    <n v="1"/>
  </r>
  <r>
    <n v="4755"/>
    <s v="nSPC"/>
    <x v="3"/>
    <x v="3"/>
    <s v="American Samoa"/>
    <x v="12"/>
    <s v="TAU-00075"/>
    <d v="2012-04-23T00:00:00"/>
    <s v="Forereef"/>
    <s v="Mid"/>
    <n v="-14.25947916"/>
    <n v="-169.42235066999999"/>
    <s v="TAU_OPEN"/>
    <s v="Tau"/>
    <n v="2012"/>
    <x v="0"/>
    <x v="0"/>
    <n v="12.45"/>
    <n v="21"/>
    <n v="0"/>
    <n v="6.5"/>
    <n v="50"/>
    <n v="0.41875000000000001"/>
    <n v="2"/>
    <n v="1"/>
  </r>
  <r>
    <n v="4756"/>
    <s v="nSPC"/>
    <x v="3"/>
    <x v="3"/>
    <s v="American Samoa"/>
    <x v="12"/>
    <s v="TAU-00091"/>
    <d v="2012-04-23T00:00:00"/>
    <s v="Forereef"/>
    <s v="Mid"/>
    <n v="-14.23890151"/>
    <n v="-169.41949764"/>
    <s v="TAU_OPEN"/>
    <s v="Tau"/>
    <n v="2012"/>
    <x v="0"/>
    <x v="0"/>
    <n v="10.4"/>
    <n v="35"/>
    <n v="9"/>
    <n v="3.5"/>
    <n v="27.5"/>
    <n v="0.40625"/>
    <n v="2"/>
    <n v="1"/>
  </r>
  <r>
    <n v="4757"/>
    <s v="nSPC"/>
    <x v="3"/>
    <x v="3"/>
    <s v="American Samoa"/>
    <x v="12"/>
    <s v="TAU-00101"/>
    <d v="2012-04-23T00:00:00"/>
    <s v="Forereef"/>
    <s v="Deep"/>
    <n v="-14.24039642"/>
    <n v="-169.41857680000001"/>
    <s v="TAU_OPEN"/>
    <s v="Tau"/>
    <n v="2012"/>
    <x v="1"/>
    <x v="0"/>
    <n v="27.45"/>
    <n v="22.5"/>
    <n v="12.5"/>
    <n v="7.5"/>
    <n v="30"/>
    <n v="0.83499999999999996"/>
    <n v="2"/>
    <n v="1"/>
  </r>
  <r>
    <n v="4758"/>
    <s v="nSPC"/>
    <x v="3"/>
    <x v="3"/>
    <s v="American Samoa"/>
    <x v="12"/>
    <s v="TAU-00105"/>
    <d v="2012-04-23T00:00:00"/>
    <s v="Forereef"/>
    <s v="Deep"/>
    <n v="-14.265249600000001"/>
    <n v="-169.47773032000001"/>
    <s v="TAU_OPEN"/>
    <s v="Tau"/>
    <n v="2012"/>
    <x v="1"/>
    <x v="0"/>
    <n v="22.85"/>
    <n v="22.5"/>
    <n v="0"/>
    <n v="24.5"/>
    <n v="50"/>
    <n v="0.47749999999999998"/>
    <n v="2"/>
    <n v="1"/>
  </r>
  <r>
    <n v="4759"/>
    <s v="nSPC"/>
    <x v="3"/>
    <x v="3"/>
    <s v="American Samoa"/>
    <x v="12"/>
    <s v="TAU-00080"/>
    <d v="2012-04-23T00:00:00"/>
    <s v="Forereef"/>
    <s v="Mid"/>
    <n v="-14.254805080000001"/>
    <n v="-169.46946979000001"/>
    <s v="TAU_OPEN"/>
    <s v="Tau"/>
    <n v="2012"/>
    <x v="0"/>
    <x v="0"/>
    <n v="12.5"/>
    <n v="15"/>
    <n v="0"/>
    <n v="1"/>
    <n v="62.5"/>
    <n v="0.85375000000000001"/>
    <n v="2"/>
    <n v="1"/>
  </r>
  <r>
    <n v="4760"/>
    <s v="nSPC"/>
    <x v="3"/>
    <x v="3"/>
    <s v="American Samoa"/>
    <x v="12"/>
    <s v="TAU-00103"/>
    <d v="2012-04-23T00:00:00"/>
    <s v="Forereef"/>
    <s v="Deep"/>
    <n v="-14.2519264"/>
    <n v="-169.46394033000001"/>
    <s v="TAU_OPEN"/>
    <s v="Tau"/>
    <n v="2012"/>
    <x v="1"/>
    <x v="0"/>
    <n v="24"/>
    <n v="9"/>
    <n v="0"/>
    <n v="5"/>
    <n v="25"/>
    <n v="0.99750000000000005"/>
    <n v="2"/>
    <n v="1"/>
  </r>
  <r>
    <n v="4761"/>
    <s v="nSPC"/>
    <x v="3"/>
    <x v="3"/>
    <s v="American Samoa"/>
    <x v="12"/>
    <s v="TAU-00087"/>
    <d v="2012-04-23T00:00:00"/>
    <s v="Forereef"/>
    <s v="Mid"/>
    <n v="-14.254404340000001"/>
    <n v="-169.42037841000001"/>
    <s v="TAU_OPEN"/>
    <s v="Tau"/>
    <n v="2012"/>
    <x v="0"/>
    <x v="0"/>
    <n v="9.8000000000000007"/>
    <n v="27.5"/>
    <n v="10"/>
    <n v="2.5"/>
    <n v="42.5"/>
    <n v="0.34"/>
    <n v="2"/>
    <n v="1"/>
  </r>
  <r>
    <n v="4762"/>
    <s v="nSPC"/>
    <x v="3"/>
    <x v="3"/>
    <s v="American Samoa"/>
    <x v="12"/>
    <s v="TAU-00098"/>
    <d v="2012-04-23T00:00:00"/>
    <s v="Forereef"/>
    <s v="Shallow"/>
    <n v="-14.22441959"/>
    <n v="-169.41830012"/>
    <s v="TAU_OPEN"/>
    <s v="Tau"/>
    <n v="2012"/>
    <x v="2"/>
    <x v="0"/>
    <n v="4.45"/>
    <n v="8.5"/>
    <n v="0"/>
    <n v="2.5"/>
    <n v="15"/>
    <n v="0.125"/>
    <n v="2"/>
    <n v="1"/>
  </r>
  <r>
    <n v="4763"/>
    <s v="nSPC"/>
    <x v="3"/>
    <x v="3"/>
    <s v="American Samoa"/>
    <x v="12"/>
    <s v="TAU-00097"/>
    <d v="2012-04-23T00:00:00"/>
    <s v="Forereef"/>
    <s v="Shallow"/>
    <n v="-14.219214600000001"/>
    <n v="-169.41797062000001"/>
    <s v="TAU_OPEN"/>
    <s v="Tau"/>
    <n v="2012"/>
    <x v="2"/>
    <x v="0"/>
    <n v="4.75"/>
    <n v="9"/>
    <n v="1"/>
    <n v="1"/>
    <n v="30"/>
    <n v="0.18625"/>
    <n v="2"/>
    <n v="1"/>
  </r>
  <r>
    <n v="4771"/>
    <s v="nSPC"/>
    <x v="3"/>
    <x v="3"/>
    <s v="American Samoa"/>
    <x v="11"/>
    <s v="OLO-00471"/>
    <d v="2012-04-24T00:00:00"/>
    <s v="Forereef"/>
    <s v="Deep"/>
    <n v="-14.18894738"/>
    <n v="-169.60390655"/>
    <s v="Ofu &amp; Olosega"/>
    <s v="Ofu &amp; Olosega"/>
    <n v="2012"/>
    <x v="1"/>
    <x v="0"/>
    <n v="22"/>
    <n v="20"/>
    <n v="0"/>
    <n v="12.5"/>
    <n v="37.5"/>
    <n v="0.4"/>
    <n v="2"/>
    <n v="1"/>
  </r>
  <r>
    <n v="4772"/>
    <s v="nSPC"/>
    <x v="3"/>
    <x v="3"/>
    <s v="American Samoa"/>
    <x v="11"/>
    <s v="OLO-00451"/>
    <d v="2012-04-24T00:00:00"/>
    <s v="Forereef"/>
    <s v="Mid"/>
    <n v="-14.18903019"/>
    <n v="-169.62012326999999"/>
    <s v="Ofu &amp; Olosega"/>
    <s v="Ofu &amp; Olosega"/>
    <n v="2012"/>
    <x v="0"/>
    <x v="0"/>
    <n v="17.5"/>
    <n v="30"/>
    <n v="0"/>
    <n v="7.5"/>
    <n v="40"/>
    <n v="0.52625"/>
    <n v="2"/>
    <n v="1"/>
  </r>
  <r>
    <n v="4773"/>
    <s v="nSPC"/>
    <x v="3"/>
    <x v="3"/>
    <s v="American Samoa"/>
    <x v="11"/>
    <s v="OLO-00465"/>
    <d v="2012-04-24T00:00:00"/>
    <s v="Forereef"/>
    <s v="Mid"/>
    <n v="-14.191409480000001"/>
    <n v="-169.60999106"/>
    <s v="Ofu &amp; Olosega"/>
    <s v="Ofu &amp; Olosega"/>
    <n v="2012"/>
    <x v="0"/>
    <x v="0"/>
    <n v="13.35"/>
    <n v="42.5"/>
    <n v="0"/>
    <n v="7.5"/>
    <n v="32.5"/>
    <n v="0.84"/>
    <n v="2"/>
    <n v="1"/>
  </r>
  <r>
    <n v="4774"/>
    <s v="nSPC"/>
    <x v="3"/>
    <x v="3"/>
    <s v="American Samoa"/>
    <x v="11"/>
    <s v="OLO-00424"/>
    <d v="2012-04-24T00:00:00"/>
    <s v="Forereef"/>
    <s v="Shallow"/>
    <n v="-14.166609599999999"/>
    <n v="-169.60837888"/>
    <s v="Ofu &amp; Olosega"/>
    <s v="Ofu &amp; Olosega"/>
    <n v="2012"/>
    <x v="2"/>
    <x v="0"/>
    <n v="4.6500000000000004"/>
    <n v="14"/>
    <n v="4.5"/>
    <n v="5"/>
    <n v="25"/>
    <n v="0.53"/>
    <n v="2"/>
    <n v="1"/>
  </r>
  <r>
    <n v="4775"/>
    <s v="nSPC"/>
    <x v="3"/>
    <x v="3"/>
    <s v="American Samoa"/>
    <x v="11"/>
    <s v="OLO-00479"/>
    <d v="2012-04-24T00:00:00"/>
    <s v="Forereef"/>
    <s v="Deep"/>
    <n v="-14.16555239"/>
    <n v="-169.62892912999999"/>
    <s v="Ofu &amp; Olosega"/>
    <s v="Ofu &amp; Olosega"/>
    <n v="2012"/>
    <x v="1"/>
    <x v="0"/>
    <n v="19.850000000000001"/>
    <n v="7.5"/>
    <n v="22.5"/>
    <n v="2.5"/>
    <n v="12.5"/>
    <n v="0.41"/>
    <n v="2"/>
    <n v="1"/>
  </r>
  <r>
    <n v="4776"/>
    <s v="nSPC"/>
    <x v="3"/>
    <x v="3"/>
    <s v="American Samoa"/>
    <x v="11"/>
    <s v="OLO-00459"/>
    <d v="2012-04-24T00:00:00"/>
    <s v="Forereef"/>
    <s v="Mid"/>
    <n v="-14.15585235"/>
    <n v="-169.61829886000001"/>
    <s v="Ofu &amp; Olosega"/>
    <s v="Ofu &amp; Olosega"/>
    <n v="2012"/>
    <x v="0"/>
    <x v="0"/>
    <n v="12.25"/>
    <n v="22.5"/>
    <n v="0"/>
    <n v="5"/>
    <n v="47.5"/>
    <n v="0.56125000000000003"/>
    <n v="2"/>
    <n v="1"/>
  </r>
  <r>
    <n v="4777"/>
    <s v="nSPC"/>
    <x v="3"/>
    <x v="3"/>
    <s v="American Samoa"/>
    <x v="11"/>
    <s v="OLO-00475"/>
    <d v="2012-04-24T00:00:00"/>
    <s v="Forereef"/>
    <s v="Deep"/>
    <n v="-14.184515279999999"/>
    <n v="-169.60680292000001"/>
    <s v="Ofu &amp; Olosega"/>
    <s v="Ofu &amp; Olosega"/>
    <n v="2012"/>
    <x v="1"/>
    <x v="0"/>
    <n v="21.1"/>
    <n v="47.5"/>
    <n v="20"/>
    <n v="0"/>
    <n v="15"/>
    <n v="1.0575000000000001"/>
    <n v="2"/>
    <n v="1"/>
  </r>
  <r>
    <n v="4778"/>
    <s v="nSPC"/>
    <x v="3"/>
    <x v="3"/>
    <s v="American Samoa"/>
    <x v="11"/>
    <s v="OLO-00447"/>
    <d v="2012-04-24T00:00:00"/>
    <s v="Forereef"/>
    <s v="Mid"/>
    <n v="-14.191720780000001"/>
    <n v="-169.6160127"/>
    <s v="Ofu &amp; Olosega"/>
    <s v="Ofu &amp; Olosega"/>
    <n v="2012"/>
    <x v="0"/>
    <x v="0"/>
    <n v="10.45"/>
    <n v="32.5"/>
    <n v="6"/>
    <n v="17.5"/>
    <n v="17.5"/>
    <n v="0.61499999999999999"/>
    <n v="2"/>
    <n v="1"/>
  </r>
  <r>
    <n v="4779"/>
    <s v="nSPC"/>
    <x v="3"/>
    <x v="3"/>
    <s v="American Samoa"/>
    <x v="11"/>
    <s v="OLO-00452"/>
    <d v="2012-04-24T00:00:00"/>
    <s v="Forereef"/>
    <s v="Mid"/>
    <n v="-14.16135817"/>
    <n v="-169.60810605"/>
    <s v="Ofu &amp; Olosega"/>
    <s v="Ofu &amp; Olosega"/>
    <n v="2012"/>
    <x v="0"/>
    <x v="0"/>
    <n v="13.7"/>
    <n v="35"/>
    <n v="20"/>
    <n v="2.5"/>
    <n v="32.5"/>
    <n v="1.2637499999999999"/>
    <n v="2"/>
    <n v="1"/>
  </r>
  <r>
    <n v="4780"/>
    <s v="nSPC"/>
    <x v="3"/>
    <x v="3"/>
    <s v="American Samoa"/>
    <x v="11"/>
    <s v="OLO-00443"/>
    <d v="2012-04-24T00:00:00"/>
    <s v="Forereef"/>
    <s v="Shallow"/>
    <n v="-14.16482049"/>
    <n v="-169.62522382"/>
    <s v="Ofu &amp; Olosega"/>
    <s v="Ofu &amp; Olosega"/>
    <n v="2012"/>
    <x v="2"/>
    <x v="0"/>
    <n v="1.95"/>
    <n v="30"/>
    <n v="0"/>
    <n v="2.5"/>
    <n v="20"/>
    <n v="1.0549999999999999"/>
    <n v="2"/>
    <n v="1"/>
  </r>
  <r>
    <n v="4781"/>
    <s v="nSPC"/>
    <x v="3"/>
    <x v="3"/>
    <s v="American Samoa"/>
    <x v="11"/>
    <s v="OLO-00469"/>
    <d v="2012-04-24T00:00:00"/>
    <s v="Forereef"/>
    <s v="Deep"/>
    <n v="-14.149938329999999"/>
    <n v="-169.61645652000001"/>
    <s v="Ofu &amp; Olosega"/>
    <s v="Ofu &amp; Olosega"/>
    <n v="2012"/>
    <x v="1"/>
    <x v="0"/>
    <n v="21.8"/>
    <n v="37.5"/>
    <n v="0"/>
    <n v="15"/>
    <n v="30"/>
    <n v="0.66249999999999998"/>
    <n v="2"/>
    <n v="1"/>
  </r>
  <r>
    <n v="4785"/>
    <s v="nSPC"/>
    <x v="3"/>
    <x v="3"/>
    <s v="American Samoa"/>
    <x v="11"/>
    <s v="OFU-00477"/>
    <d v="2012-04-25T00:00:00"/>
    <s v="Forereef"/>
    <s v="Deep"/>
    <n v="-14.185573489999999"/>
    <n v="-169.67601723999999"/>
    <s v="Ofu &amp; Olosega"/>
    <s v="Ofu &amp; Olosega"/>
    <n v="2012"/>
    <x v="1"/>
    <x v="0"/>
    <n v="27.35"/>
    <n v="8"/>
    <n v="0"/>
    <n v="26.5"/>
    <n v="30"/>
    <n v="0.13125000000000001"/>
    <n v="2"/>
    <n v="1"/>
  </r>
  <r>
    <n v="4786"/>
    <s v="nSPC"/>
    <x v="3"/>
    <x v="3"/>
    <s v="American Samoa"/>
    <x v="11"/>
    <s v="OFU-00449"/>
    <d v="2012-04-25T00:00:00"/>
    <s v="Forereef"/>
    <s v="Mid"/>
    <n v="-14.16347846"/>
    <n v="-169.68735569"/>
    <s v="Ofu &amp; Olosega"/>
    <s v="Ofu &amp; Olosega"/>
    <n v="2012"/>
    <x v="0"/>
    <x v="0"/>
    <n v="15.65"/>
    <n v="13"/>
    <n v="0"/>
    <n v="2"/>
    <n v="30"/>
    <n v="0.42499999999999999"/>
    <n v="2"/>
    <n v="1"/>
  </r>
  <r>
    <n v="4787"/>
    <s v="nSPC"/>
    <x v="3"/>
    <x v="3"/>
    <s v="American Samoa"/>
    <x v="11"/>
    <s v="OFU-00478"/>
    <d v="2012-04-25T00:00:00"/>
    <s v="Forereef"/>
    <s v="Deep"/>
    <n v="-14.169743179999999"/>
    <n v="-169.68701386999999"/>
    <s v="Ofu &amp; Olosega"/>
    <s v="Ofu &amp; Olosega"/>
    <n v="2012"/>
    <x v="1"/>
    <x v="0"/>
    <n v="22.15"/>
    <n v="27.5"/>
    <n v="7.5"/>
    <n v="6"/>
    <n v="15"/>
    <n v="0.51375000000000004"/>
    <n v="2"/>
    <n v="1"/>
  </r>
  <r>
    <n v="4788"/>
    <s v="nSPC"/>
    <x v="3"/>
    <x v="3"/>
    <s v="American Samoa"/>
    <x v="11"/>
    <s v="OFU-00437"/>
    <d v="2012-04-25T00:00:00"/>
    <s v="Forereef"/>
    <s v="Shallow"/>
    <n v="-14.164136770000001"/>
    <n v="-169.68310187"/>
    <s v="Ofu &amp; Olosega"/>
    <s v="Ofu &amp; Olosega"/>
    <n v="2012"/>
    <x v="2"/>
    <x v="0"/>
    <n v="5.8"/>
    <n v="22.5"/>
    <n v="17.5"/>
    <n v="5"/>
    <n v="10"/>
    <n v="0.93374999999999997"/>
    <n v="2"/>
    <n v="1"/>
  </r>
  <r>
    <n v="4789"/>
    <s v="nSPC"/>
    <x v="3"/>
    <x v="3"/>
    <s v="American Samoa"/>
    <x v="11"/>
    <s v="OFU-00455"/>
    <d v="2012-04-25T00:00:00"/>
    <s v="Forereef"/>
    <s v="Mid"/>
    <n v="-14.1630576"/>
    <n v="-169.68298275999999"/>
    <s v="Ofu &amp; Olosega"/>
    <s v="Ofu &amp; Olosega"/>
    <n v="2012"/>
    <x v="0"/>
    <x v="0"/>
    <n v="9.1"/>
    <n v="20"/>
    <n v="0"/>
    <n v="5"/>
    <n v="30"/>
    <n v="1.2124999999999999"/>
    <n v="2"/>
    <n v="1"/>
  </r>
  <r>
    <n v="4790"/>
    <s v="nSPC"/>
    <x v="3"/>
    <x v="3"/>
    <s v="American Samoa"/>
    <x v="11"/>
    <s v="OFU-00446"/>
    <d v="2012-04-25T00:00:00"/>
    <s v="Forereef"/>
    <s v="Shallow"/>
    <n v="-14.158646040000001"/>
    <n v="-169.67745959000001"/>
    <s v="Ofu &amp; Olosega"/>
    <s v="Ofu &amp; Olosega"/>
    <n v="2012"/>
    <x v="2"/>
    <x v="0"/>
    <n v="6.25"/>
    <n v="5"/>
    <n v="10"/>
    <n v="7.5"/>
    <n v="2.5"/>
    <n v="0.84875"/>
    <n v="2"/>
    <n v="1"/>
  </r>
  <r>
    <n v="4794"/>
    <s v="nSPC"/>
    <x v="3"/>
    <x v="3"/>
    <s v="American Samoa"/>
    <x v="11"/>
    <s v="OFU-00481"/>
    <d v="2012-04-25T00:00:00"/>
    <s v="Forereef"/>
    <s v="Deep"/>
    <n v="-14.18112429"/>
    <n v="-169.65246056999999"/>
    <s v="Ofu &amp; Olosega"/>
    <s v="Ofu &amp; Olosega"/>
    <n v="2012"/>
    <x v="1"/>
    <x v="0"/>
    <n v="22.75"/>
    <n v="22.5"/>
    <n v="14"/>
    <n v="25"/>
    <n v="12.5"/>
    <n v="0.5675"/>
    <n v="2"/>
    <n v="1"/>
  </r>
  <r>
    <n v="4795"/>
    <s v="nSPC"/>
    <x v="3"/>
    <x v="3"/>
    <s v="American Samoa"/>
    <x v="11"/>
    <s v="OFU-00457"/>
    <d v="2012-04-25T00:00:00"/>
    <s v="Forereef"/>
    <s v="Mid"/>
    <n v="-14.176720189999999"/>
    <n v="-169.64881377"/>
    <s v="Ofu &amp; Olosega"/>
    <s v="Ofu &amp; Olosega"/>
    <n v="2012"/>
    <x v="0"/>
    <x v="0"/>
    <n v="14.9"/>
    <n v="24"/>
    <n v="1"/>
    <n v="31"/>
    <n v="19.5"/>
    <n v="0.81499999999999995"/>
    <n v="2"/>
    <n v="1"/>
  </r>
  <r>
    <n v="4796"/>
    <s v="nSPC"/>
    <x v="3"/>
    <x v="3"/>
    <s v="American Samoa"/>
    <x v="11"/>
    <s v="OFU-00426"/>
    <d v="2012-04-25T00:00:00"/>
    <s v="Forereef"/>
    <s v="Shallow"/>
    <n v="-14.176278630000001"/>
    <n v="-169.68090731999999"/>
    <s v="Ofu &amp; Olosega"/>
    <s v="Ofu &amp; Olosega"/>
    <n v="2012"/>
    <x v="2"/>
    <x v="0"/>
    <n v="3.65"/>
    <n v="17.5"/>
    <n v="0"/>
    <n v="3.5"/>
    <n v="30"/>
    <n v="0.83"/>
    <n v="2"/>
    <n v="1"/>
  </r>
  <r>
    <n v="4797"/>
    <s v="nSPC"/>
    <x v="3"/>
    <x v="3"/>
    <s v="American Samoa"/>
    <x v="11"/>
    <s v="OFU-00433"/>
    <d v="2012-04-25T00:00:00"/>
    <s v="Forereef"/>
    <s v="Shallow"/>
    <n v="-14.17356088"/>
    <n v="-169.68123204"/>
    <s v="Ofu &amp; Olosega"/>
    <s v="Ofu &amp; Olosega"/>
    <n v="2012"/>
    <x v="2"/>
    <x v="0"/>
    <n v="6.25"/>
    <n v="57.5"/>
    <n v="0"/>
    <n v="0"/>
    <n v="27.5"/>
    <n v="1.3362499999999999"/>
    <n v="2"/>
    <n v="1"/>
  </r>
  <r>
    <n v="4798"/>
    <s v="nSPC"/>
    <x v="3"/>
    <x v="3"/>
    <s v="American Samoa"/>
    <x v="11"/>
    <s v="OFU-00474"/>
    <d v="2012-04-25T00:00:00"/>
    <s v="Forereef"/>
    <s v="Deep"/>
    <n v="-14.17517314"/>
    <n v="-169.68286968999999"/>
    <s v="Ofu &amp; Olosega"/>
    <s v="Ofu &amp; Olosega"/>
    <n v="2012"/>
    <x v="1"/>
    <x v="0"/>
    <n v="23.2"/>
    <n v="25"/>
    <n v="1"/>
    <n v="12.5"/>
    <n v="35"/>
    <n v="0.49375000000000002"/>
    <n v="2"/>
    <n v="1"/>
  </r>
  <r>
    <n v="4805"/>
    <s v="nSPC"/>
    <x v="3"/>
    <x v="3"/>
    <s v="American Samoa"/>
    <x v="11"/>
    <s v="OLO-00445"/>
    <d v="2012-04-26T00:00:00"/>
    <s v="Forereef"/>
    <s v="Mid"/>
    <n v="-14.177621240000001"/>
    <n v="-169.62791006"/>
    <s v="Ofu &amp; Olosega"/>
    <s v="Ofu &amp; Olosega"/>
    <n v="2012"/>
    <x v="0"/>
    <x v="0"/>
    <n v="15.55"/>
    <n v="27.5"/>
    <n v="32.5"/>
    <n v="3.5"/>
    <n v="17.5"/>
    <n v="0.50249999999999995"/>
    <n v="2"/>
    <n v="1"/>
  </r>
  <r>
    <n v="4806"/>
    <s v="nSPC"/>
    <x v="3"/>
    <x v="3"/>
    <s v="American Samoa"/>
    <x v="11"/>
    <s v="OFU-00476"/>
    <d v="2012-04-26T00:00:00"/>
    <s v="Forereef"/>
    <s v="Deep"/>
    <n v="-14.15394304"/>
    <n v="-169.68386504"/>
    <s v="Ofu &amp; Olosega"/>
    <s v="Ofu &amp; Olosega"/>
    <n v="2012"/>
    <x v="1"/>
    <x v="0"/>
    <n v="24.4"/>
    <n v="5"/>
    <n v="12.5"/>
    <n v="5"/>
    <n v="22.5"/>
    <n v="0.375"/>
    <n v="2"/>
    <n v="1"/>
  </r>
  <r>
    <n v="4807"/>
    <s v="nSPC"/>
    <x v="3"/>
    <x v="3"/>
    <s v="American Samoa"/>
    <x v="11"/>
    <s v="OFU-00473"/>
    <d v="2012-04-26T00:00:00"/>
    <s v="Forereef"/>
    <s v="Deep"/>
    <n v="-14.15999092"/>
    <n v="-169.66822139000001"/>
    <s v="Ofu &amp; Olosega"/>
    <s v="Ofu &amp; Olosega"/>
    <n v="2012"/>
    <x v="1"/>
    <x v="0"/>
    <n v="21.15"/>
    <n v="27.5"/>
    <n v="10"/>
    <n v="12.5"/>
    <n v="22.5"/>
    <n v="0.58875"/>
    <n v="2"/>
    <n v="1"/>
  </r>
  <r>
    <n v="4808"/>
    <s v="nSPC"/>
    <x v="3"/>
    <x v="3"/>
    <s v="American Samoa"/>
    <x v="11"/>
    <s v="OFU-00429"/>
    <d v="2012-04-26T00:00:00"/>
    <s v="Forereef"/>
    <s v="Shallow"/>
    <n v="-14.17916142"/>
    <n v="-169.65141542999999"/>
    <s v="Ofu &amp; Olosega"/>
    <s v="Ofu &amp; Olosega"/>
    <n v="2012"/>
    <x v="2"/>
    <x v="0"/>
    <n v="5.8"/>
    <n v="20"/>
    <n v="0"/>
    <n v="9"/>
    <n v="48.5"/>
    <n v="0.43874999999999997"/>
    <n v="2"/>
    <n v="1"/>
  </r>
  <r>
    <n v="4809"/>
    <s v="nSPC"/>
    <x v="3"/>
    <x v="3"/>
    <s v="American Samoa"/>
    <x v="11"/>
    <s v="OFU-00422"/>
    <d v="2012-04-26T00:00:00"/>
    <s v="Forereef"/>
    <s v="Deep"/>
    <n v="-14.16419226"/>
    <n v="-169.65580628999999"/>
    <s v="Ofu &amp; Olosega"/>
    <s v="Ofu &amp; Olosega"/>
    <n v="2012"/>
    <x v="1"/>
    <x v="0"/>
    <n v="21.4"/>
    <n v="8.5"/>
    <n v="32.5"/>
    <n v="16.5"/>
    <n v="17.5"/>
    <n v="0.86250000000000004"/>
    <n v="2"/>
    <n v="1"/>
  </r>
  <r>
    <n v="4810"/>
    <s v="nSPC"/>
    <x v="3"/>
    <x v="3"/>
    <s v="American Samoa"/>
    <x v="11"/>
    <s v="OFU-00467"/>
    <d v="2012-04-26T00:00:00"/>
    <s v="Forereef"/>
    <s v="Mid"/>
    <n v="-14.162042639999999"/>
    <n v="-169.66716217000001"/>
    <s v="Ofu &amp; Olosega"/>
    <s v="Ofu &amp; Olosega"/>
    <n v="2012"/>
    <x v="0"/>
    <x v="0"/>
    <n v="13.75"/>
    <n v="20"/>
    <n v="25"/>
    <n v="10"/>
    <n v="22.5"/>
    <n v="0.92749999999999999"/>
    <n v="2"/>
    <n v="1"/>
  </r>
  <r>
    <n v="4811"/>
    <s v="nSPC"/>
    <x v="3"/>
    <x v="3"/>
    <s v="American Samoa"/>
    <x v="11"/>
    <s v="OLO-00480"/>
    <d v="2012-04-26T00:00:00"/>
    <s v="Forereef"/>
    <s v="Deep"/>
    <n v="-14.1519727"/>
    <n v="-169.61757752"/>
    <s v="Ofu &amp; Olosega"/>
    <s v="Ofu &amp; Olosega"/>
    <n v="2012"/>
    <x v="1"/>
    <x v="0"/>
    <n v="23.65"/>
    <n v="25"/>
    <n v="1"/>
    <n v="17.5"/>
    <n v="37.5"/>
    <n v="0.61875000000000002"/>
    <n v="2"/>
    <n v="1"/>
  </r>
  <r>
    <n v="4812"/>
    <s v="nSPC"/>
    <x v="3"/>
    <x v="3"/>
    <s v="American Samoa"/>
    <x v="11"/>
    <s v="OFU-00425"/>
    <d v="2012-04-26T00:00:00"/>
    <s v="Forereef"/>
    <s v="Shallow"/>
    <n v="-14.16417558"/>
    <n v="-169.63243661999999"/>
    <s v="Ofu &amp; Olosega"/>
    <s v="Ofu &amp; Olosega"/>
    <n v="2012"/>
    <x v="2"/>
    <x v="0"/>
    <n v="3.45"/>
    <n v="15"/>
    <n v="2.5"/>
    <n v="7.5"/>
    <n v="40"/>
    <n v="0.56125000000000003"/>
    <n v="2"/>
    <n v="1"/>
  </r>
  <r>
    <n v="4821"/>
    <s v="nSPC"/>
    <x v="3"/>
    <x v="2"/>
    <s v="Pacific Remote Island Areas"/>
    <x v="14"/>
    <s v="JAR-00215"/>
    <d v="2012-05-03T00:00:00"/>
    <s v="Forereef"/>
    <s v="Deep"/>
    <n v="-0.37098932000000001"/>
    <n v="-160.01020037000001"/>
    <s v="Jarvis"/>
    <s v="Jarvis"/>
    <n v="2012"/>
    <x v="1"/>
    <x v="0"/>
    <n v="21"/>
    <n v="57.5"/>
    <n v="0"/>
    <n v="2.5"/>
    <n v="30"/>
    <n v="0.77124999999999999"/>
    <n v="2"/>
    <n v="1"/>
  </r>
  <r>
    <n v="4822"/>
    <s v="nSPC"/>
    <x v="3"/>
    <x v="2"/>
    <s v="Pacific Remote Island Areas"/>
    <x v="14"/>
    <s v="JAR-00243"/>
    <d v="2012-05-03T00:00:00"/>
    <s v="Forereef"/>
    <s v="Mid"/>
    <n v="-0.37193396000000001"/>
    <n v="-160.01146378000001"/>
    <s v="Jarvis"/>
    <s v="Jarvis"/>
    <n v="2012"/>
    <x v="0"/>
    <x v="0"/>
    <n v="10.050000000000001"/>
    <n v="45"/>
    <n v="0"/>
    <n v="5"/>
    <n v="32.5"/>
    <n v="0.61"/>
    <n v="2"/>
    <n v="1"/>
  </r>
  <r>
    <n v="4824"/>
    <s v="nSPC"/>
    <x v="3"/>
    <x v="2"/>
    <s v="Pacific Remote Island Areas"/>
    <x v="14"/>
    <s v="JAR-00230"/>
    <d v="2012-05-03T00:00:00"/>
    <s v="Forereef"/>
    <s v="Mid"/>
    <n v="-0.37956157000000001"/>
    <n v="-160.01566235000001"/>
    <s v="Jarvis"/>
    <s v="Jarvis"/>
    <n v="2012"/>
    <x v="0"/>
    <x v="0"/>
    <n v="15.85"/>
    <n v="47.5"/>
    <n v="0.5"/>
    <n v="10"/>
    <n v="35"/>
    <n v="0.495"/>
    <n v="2"/>
    <n v="1"/>
  </r>
  <r>
    <n v="4825"/>
    <s v="nSPC"/>
    <x v="3"/>
    <x v="2"/>
    <s v="Pacific Remote Island Areas"/>
    <x v="14"/>
    <s v="JAR-00255"/>
    <d v="2012-05-03T00:00:00"/>
    <s v="Forereef"/>
    <s v="Shallow"/>
    <n v="-0.38107224000000001"/>
    <n v="-160.00964422999999"/>
    <s v="Jarvis"/>
    <s v="Jarvis"/>
    <n v="2012"/>
    <x v="2"/>
    <x v="0"/>
    <n v="4.25"/>
    <n v="15"/>
    <n v="1"/>
    <n v="5"/>
    <n v="7.5"/>
    <n v="0.44750000000000001"/>
    <n v="2"/>
    <n v="1"/>
  </r>
  <r>
    <n v="4826"/>
    <s v="nSPC"/>
    <x v="3"/>
    <x v="2"/>
    <s v="Pacific Remote Island Areas"/>
    <x v="14"/>
    <s v="JAR-00263"/>
    <d v="2012-05-03T00:00:00"/>
    <s v="Forereef"/>
    <s v="Shallow"/>
    <n v="-0.37680309000000001"/>
    <n v="-160.01407549000001"/>
    <s v="Jarvis"/>
    <s v="Jarvis"/>
    <n v="2012"/>
    <x v="2"/>
    <x v="0"/>
    <n v="3.8"/>
    <n v="12.5"/>
    <n v="6.5"/>
    <n v="5"/>
    <n v="13.5"/>
    <n v="0.46250000000000002"/>
    <n v="2"/>
    <n v="1"/>
  </r>
  <r>
    <n v="4827"/>
    <s v="nSPC"/>
    <x v="3"/>
    <x v="2"/>
    <s v="Pacific Remote Island Areas"/>
    <x v="14"/>
    <s v="JAR-00218"/>
    <d v="2012-05-03T00:00:00"/>
    <s v="Forereef"/>
    <s v="Deep"/>
    <n v="-0.38190447999999999"/>
    <n v="-159.99801535"/>
    <s v="Jarvis"/>
    <s v="Jarvis"/>
    <n v="2012"/>
    <x v="1"/>
    <x v="0"/>
    <n v="22.95"/>
    <n v="30"/>
    <n v="2.5"/>
    <n v="12.5"/>
    <n v="17.5"/>
    <n v="0.33124999999999999"/>
    <n v="2"/>
    <n v="1"/>
  </r>
  <r>
    <n v="4828"/>
    <s v="nSPC"/>
    <x v="3"/>
    <x v="2"/>
    <s v="Pacific Remote Island Areas"/>
    <x v="14"/>
    <s v="JAR-00259"/>
    <d v="2012-05-03T00:00:00"/>
    <s v="Forereef"/>
    <s v="Shallow"/>
    <n v="-0.37919512"/>
    <n v="-159.98160224"/>
    <s v="Jarvis"/>
    <s v="Jarvis"/>
    <n v="2012"/>
    <x v="2"/>
    <x v="0"/>
    <n v="6.75"/>
    <n v="20"/>
    <n v="0.5"/>
    <n v="12.5"/>
    <n v="47.5"/>
    <n v="0.45750000000000002"/>
    <n v="2"/>
    <n v="1"/>
  </r>
  <r>
    <n v="4829"/>
    <s v="nSPC"/>
    <x v="3"/>
    <x v="2"/>
    <s v="Pacific Remote Island Areas"/>
    <x v="14"/>
    <s v="JAR-00262"/>
    <d v="2012-05-03T00:00:00"/>
    <s v="Forereef"/>
    <s v="Shallow"/>
    <n v="-0.3813377"/>
    <n v="-159.98648302000001"/>
    <s v="Jarvis"/>
    <s v="Jarvis"/>
    <n v="2012"/>
    <x v="2"/>
    <x v="0"/>
    <n v="3.95"/>
    <n v="12.5"/>
    <n v="3.5"/>
    <n v="15"/>
    <n v="19"/>
    <n v="0.87749999999999995"/>
    <n v="2"/>
    <n v="1"/>
  </r>
  <r>
    <n v="4830"/>
    <s v="nSPC"/>
    <x v="3"/>
    <x v="2"/>
    <s v="Pacific Remote Island Areas"/>
    <x v="14"/>
    <s v="JAR-00223"/>
    <d v="2012-05-03T00:00:00"/>
    <s v="Forereef"/>
    <s v="Mid"/>
    <n v="-0.38226590999999999"/>
    <n v="-159.98170576000001"/>
    <s v="Jarvis"/>
    <s v="Jarvis"/>
    <n v="2012"/>
    <x v="0"/>
    <x v="0"/>
    <n v="10.85"/>
    <n v="30"/>
    <n v="0"/>
    <n v="12.5"/>
    <n v="25"/>
    <n v="0.44374999999999998"/>
    <n v="2"/>
    <n v="1"/>
  </r>
  <r>
    <n v="4831"/>
    <s v="nSPC"/>
    <x v="3"/>
    <x v="2"/>
    <s v="Pacific Remote Island Areas"/>
    <x v="14"/>
    <s v="JAR-00228"/>
    <d v="2012-05-03T00:00:00"/>
    <s v="Forereef"/>
    <s v="Mid"/>
    <n v="-0.38225803000000003"/>
    <n v="-160.00230830999999"/>
    <s v="Jarvis"/>
    <s v="Jarvis"/>
    <n v="2012"/>
    <x v="0"/>
    <x v="0"/>
    <n v="14.85"/>
    <n v="37.5"/>
    <n v="1.5"/>
    <n v="6.5"/>
    <n v="15"/>
    <n v="0.35125000000000001"/>
    <n v="2"/>
    <n v="1"/>
  </r>
  <r>
    <n v="4841"/>
    <s v="nSPC"/>
    <x v="3"/>
    <x v="2"/>
    <s v="Pacific Remote Island Areas"/>
    <x v="14"/>
    <s v="JAR-00217"/>
    <d v="2012-05-04T00:00:00"/>
    <s v="Forereef"/>
    <s v="Deep"/>
    <n v="-0.37353649"/>
    <n v="-159.97296234000001"/>
    <s v="Jarvis"/>
    <s v="Jarvis"/>
    <n v="2012"/>
    <x v="1"/>
    <x v="0"/>
    <n v="25.5"/>
    <n v="25"/>
    <n v="5"/>
    <n v="5"/>
    <n v="35"/>
    <n v="0.51749999999999996"/>
    <n v="2"/>
    <n v="1"/>
  </r>
  <r>
    <n v="4842"/>
    <s v="nSPC"/>
    <x v="3"/>
    <x v="2"/>
    <s v="Pacific Remote Island Areas"/>
    <x v="14"/>
    <s v="JAR-00229"/>
    <d v="2012-05-04T00:00:00"/>
    <s v="Forereef"/>
    <s v="Mid"/>
    <n v="-0.36895032999999999"/>
    <n v="-159.98019291"/>
    <s v="Jarvis"/>
    <s v="Jarvis"/>
    <n v="2012"/>
    <x v="0"/>
    <x v="0"/>
    <n v="6.95"/>
    <n v="27.5"/>
    <n v="0"/>
    <n v="7.5"/>
    <n v="52.5"/>
    <n v="0.32250000000000001"/>
    <n v="2"/>
    <n v="1"/>
  </r>
  <r>
    <n v="4843"/>
    <s v="nSPC"/>
    <x v="3"/>
    <x v="2"/>
    <s v="Pacific Remote Island Areas"/>
    <x v="14"/>
    <s v="JAR-00231"/>
    <d v="2012-05-04T00:00:00"/>
    <s v="Forereef"/>
    <s v="Mid"/>
    <n v="-0.37166121000000002"/>
    <n v="-159.97607714"/>
    <s v="Jarvis"/>
    <s v="Jarvis"/>
    <n v="2012"/>
    <x v="0"/>
    <x v="0"/>
    <n v="7.45"/>
    <n v="20"/>
    <n v="0"/>
    <n v="10"/>
    <n v="30"/>
    <n v="0.33500000000000002"/>
    <n v="2"/>
    <n v="1"/>
  </r>
  <r>
    <n v="4844"/>
    <s v="nSPC"/>
    <x v="3"/>
    <x v="2"/>
    <s v="Pacific Remote Island Areas"/>
    <x v="14"/>
    <s v="JAR-00245"/>
    <d v="2012-05-04T00:00:00"/>
    <s v="Forereef"/>
    <s v="Mid"/>
    <n v="-0.37500517"/>
    <n v="-159.97571411999999"/>
    <s v="Jarvis"/>
    <s v="Jarvis"/>
    <n v="2012"/>
    <x v="0"/>
    <x v="0"/>
    <n v="11.05"/>
    <n v="20"/>
    <n v="0"/>
    <n v="7.5"/>
    <n v="15"/>
    <n v="0.33500000000000002"/>
    <n v="2"/>
    <n v="1"/>
  </r>
  <r>
    <n v="4845"/>
    <s v="nSPC"/>
    <x v="3"/>
    <x v="2"/>
    <s v="Pacific Remote Island Areas"/>
    <x v="14"/>
    <s v="JAR-00241"/>
    <d v="2012-05-04T00:00:00"/>
    <s v="Forereef"/>
    <s v="Mid"/>
    <n v="-0.37950801000000001"/>
    <n v="-159.97348864"/>
    <s v="Jarvis"/>
    <s v="Jarvis"/>
    <n v="2012"/>
    <x v="0"/>
    <x v="0"/>
    <n v="10.65"/>
    <n v="17.5"/>
    <n v="2.5"/>
    <n v="7.5"/>
    <n v="30"/>
    <n v="0.35499999999999998"/>
    <n v="2"/>
    <n v="1"/>
  </r>
  <r>
    <n v="4846"/>
    <s v="nSPC"/>
    <x v="3"/>
    <x v="2"/>
    <s v="Pacific Remote Island Areas"/>
    <x v="14"/>
    <s v="JAR-00247"/>
    <d v="2012-05-04T00:00:00"/>
    <s v="Forereef"/>
    <s v="Mid"/>
    <n v="-0.38190415"/>
    <n v="-159.97833003"/>
    <s v="Jarvis"/>
    <s v="Jarvis"/>
    <n v="2012"/>
    <x v="0"/>
    <x v="0"/>
    <n v="10.199999999999999"/>
    <n v="7.5"/>
    <n v="0"/>
    <n v="15"/>
    <n v="15"/>
    <n v="0.3"/>
    <n v="2"/>
    <n v="1"/>
  </r>
  <r>
    <n v="4847"/>
    <s v="nSPC"/>
    <x v="3"/>
    <x v="2"/>
    <s v="Pacific Remote Island Areas"/>
    <x v="14"/>
    <s v="JAR-00265"/>
    <d v="2012-05-04T00:00:00"/>
    <s v="Forereef"/>
    <s v="Shallow"/>
    <n v="-0.38141364"/>
    <n v="-159.99666293000001"/>
    <s v="Jarvis"/>
    <s v="Jarvis"/>
    <n v="2012"/>
    <x v="2"/>
    <x v="0"/>
    <n v="5.05"/>
    <n v="5"/>
    <n v="1"/>
    <n v="12.5"/>
    <n v="5"/>
    <n v="0.53"/>
    <n v="2"/>
    <n v="1"/>
  </r>
  <r>
    <n v="4848"/>
    <s v="nSPC"/>
    <x v="3"/>
    <x v="2"/>
    <s v="Pacific Remote Island Areas"/>
    <x v="14"/>
    <s v="JAR-00207"/>
    <d v="2012-05-04T00:00:00"/>
    <s v="Forereef"/>
    <s v="Deep"/>
    <n v="-0.38170751000000003"/>
    <n v="-160.01154550000001"/>
    <s v="Jarvis"/>
    <s v="Jarvis"/>
    <n v="2012"/>
    <x v="1"/>
    <x v="0"/>
    <n v="21.95"/>
    <n v="37.5"/>
    <n v="1"/>
    <n v="7.5"/>
    <n v="15"/>
    <n v="0.72250000000000003"/>
    <n v="2"/>
    <n v="1"/>
  </r>
  <r>
    <n v="4849"/>
    <s v="nSPC"/>
    <x v="3"/>
    <x v="2"/>
    <s v="Pacific Remote Island Areas"/>
    <x v="14"/>
    <s v="JAR-00249"/>
    <d v="2012-05-04T00:00:00"/>
    <s v="Forereef"/>
    <s v="Shallow"/>
    <n v="-0.37199732000000002"/>
    <n v="-160.01053146000001"/>
    <s v="Jarvis"/>
    <s v="Jarvis"/>
    <n v="2012"/>
    <x v="2"/>
    <x v="0"/>
    <n v="4"/>
    <n v="9"/>
    <n v="2.5"/>
    <n v="22.5"/>
    <n v="25"/>
    <n v="0.71199999999999997"/>
    <n v="2"/>
    <n v="1"/>
  </r>
  <r>
    <n v="4852"/>
    <s v="nSPC"/>
    <x v="3"/>
    <x v="2"/>
    <s v="Pacific Remote Island Areas"/>
    <x v="14"/>
    <s v="JAR-00211"/>
    <d v="2012-05-05T00:00:00"/>
    <s v="Forereef"/>
    <s v="Deep"/>
    <n v="-0.36151541999999998"/>
    <n v="-160.00228215000001"/>
    <s v="Jarvis"/>
    <s v="Jarvis"/>
    <n v="2012"/>
    <x v="1"/>
    <x v="0"/>
    <n v="23.9"/>
    <n v="16"/>
    <n v="2.5"/>
    <n v="7.5"/>
    <n v="32.5"/>
    <n v="0.27750000000000002"/>
    <n v="2"/>
    <n v="1"/>
  </r>
  <r>
    <n v="4853"/>
    <s v="nSPC"/>
    <x v="3"/>
    <x v="2"/>
    <s v="Pacific Remote Island Areas"/>
    <x v="14"/>
    <s v="JAR-00237"/>
    <d v="2012-05-05T00:00:00"/>
    <s v="Forereef"/>
    <s v="Mid"/>
    <n v="-0.36223022999999999"/>
    <n v="-159.9962362"/>
    <s v="Jarvis"/>
    <s v="Jarvis"/>
    <n v="2012"/>
    <x v="0"/>
    <x v="0"/>
    <n v="10.050000000000001"/>
    <n v="7.5"/>
    <n v="3"/>
    <n v="7.5"/>
    <n v="8.5"/>
    <n v="0.315"/>
    <n v="2"/>
    <n v="1"/>
  </r>
  <r>
    <n v="4854"/>
    <s v="nSPC"/>
    <x v="3"/>
    <x v="2"/>
    <s v="Pacific Remote Island Areas"/>
    <x v="14"/>
    <s v="JAR-00268"/>
    <d v="2012-05-05T00:00:00"/>
    <s v="Forereef"/>
    <s v="Shallow"/>
    <n v="-0.36256869000000003"/>
    <n v="-159.99891589999999"/>
    <s v="Jarvis"/>
    <s v="Jarvis"/>
    <n v="2012"/>
    <x v="2"/>
    <x v="0"/>
    <n v="5.6"/>
    <n v="7.5"/>
    <n v="3.5"/>
    <n v="10"/>
    <n v="5"/>
    <n v="0.57250000000000001"/>
    <n v="2"/>
    <n v="1"/>
  </r>
  <r>
    <n v="4855"/>
    <s v="nSPC"/>
    <x v="3"/>
    <x v="2"/>
    <s v="Pacific Remote Island Areas"/>
    <x v="14"/>
    <s v="JAR-00220"/>
    <d v="2012-05-05T00:00:00"/>
    <s v="Forereef"/>
    <s v="Mid"/>
    <n v="-0.36359539000000002"/>
    <n v="-160.00511691"/>
    <s v="Jarvis"/>
    <s v="Jarvis"/>
    <n v="2012"/>
    <x v="0"/>
    <x v="0"/>
    <n v="14"/>
    <n v="22.5"/>
    <n v="3.5"/>
    <n v="4"/>
    <n v="17.5"/>
    <n v="0.3775"/>
    <n v="2"/>
    <n v="1"/>
  </r>
  <r>
    <n v="4856"/>
    <s v="nSPC"/>
    <x v="3"/>
    <x v="2"/>
    <s v="Pacific Remote Island Areas"/>
    <x v="14"/>
    <s v="JAR-00264"/>
    <d v="2012-05-05T00:00:00"/>
    <s v="Forereef"/>
    <s v="Shallow"/>
    <n v="-0.36706281000000002"/>
    <n v="-160.00680084000001"/>
    <s v="Jarvis"/>
    <s v="Jarvis"/>
    <n v="2012"/>
    <x v="2"/>
    <x v="0"/>
    <n v="3.75"/>
    <n v="12.5"/>
    <n v="0"/>
    <n v="5"/>
    <n v="2.5"/>
    <n v="0.36625000000000002"/>
    <n v="2"/>
    <n v="1"/>
  </r>
  <r>
    <n v="4857"/>
    <s v="nSPC"/>
    <x v="3"/>
    <x v="2"/>
    <s v="Pacific Remote Island Areas"/>
    <x v="14"/>
    <s v="JAR-00219"/>
    <d v="2012-05-05T00:00:00"/>
    <s v="Forereef"/>
    <s v="Mid"/>
    <n v="-0.36158531999999999"/>
    <n v="-159.99902151000001"/>
    <s v="Jarvis"/>
    <s v="Jarvis"/>
    <n v="2012"/>
    <x v="0"/>
    <x v="0"/>
    <n v="12.3"/>
    <n v="12.5"/>
    <n v="1"/>
    <n v="15"/>
    <n v="27.5"/>
    <n v="0.46500000000000002"/>
    <n v="2"/>
    <n v="1"/>
  </r>
  <r>
    <n v="4858"/>
    <s v="nSPC"/>
    <x v="3"/>
    <x v="2"/>
    <s v="Pacific Remote Island Areas"/>
    <x v="14"/>
    <s v="JAR-00235"/>
    <d v="2012-05-05T00:00:00"/>
    <s v="Forereef"/>
    <s v="Mid"/>
    <n v="-0.36305635000000003"/>
    <n v="-159.99100698999999"/>
    <s v="Jarvis"/>
    <s v="Jarvis"/>
    <n v="2012"/>
    <x v="0"/>
    <x v="0"/>
    <n v="12.9"/>
    <n v="17.5"/>
    <n v="0"/>
    <n v="17.5"/>
    <n v="27.5"/>
    <n v="0.38624999999999998"/>
    <n v="2"/>
    <n v="1"/>
  </r>
  <r>
    <n v="4859"/>
    <s v="nSPC"/>
    <x v="3"/>
    <x v="2"/>
    <s v="Pacific Remote Island Areas"/>
    <x v="14"/>
    <s v="JAR-00216"/>
    <d v="2012-05-05T00:00:00"/>
    <s v="Forereef"/>
    <s v="Deep"/>
    <n v="-0.36482392000000002"/>
    <n v="-159.98407004000001"/>
    <s v="Jarvis"/>
    <s v="Jarvis"/>
    <n v="2012"/>
    <x v="1"/>
    <x v="0"/>
    <n v="22.65"/>
    <n v="6"/>
    <n v="0"/>
    <n v="19"/>
    <n v="47.5"/>
    <n v="0.21625"/>
    <n v="2"/>
    <n v="1"/>
  </r>
  <r>
    <n v="4860"/>
    <s v="nSPC"/>
    <x v="3"/>
    <x v="2"/>
    <s v="Pacific Remote Island Areas"/>
    <x v="14"/>
    <s v="JAR-00225"/>
    <d v="2012-05-05T00:00:00"/>
    <s v="Forereef"/>
    <s v="Mid"/>
    <n v="-0.37326960999999997"/>
    <n v="-159.97856707"/>
    <s v="Jarvis"/>
    <s v="Jarvis"/>
    <n v="2012"/>
    <x v="0"/>
    <x v="0"/>
    <n v="8.35"/>
    <n v="22.5"/>
    <n v="0"/>
    <n v="15"/>
    <n v="40"/>
    <n v="0.66749999999999998"/>
    <n v="2"/>
    <n v="1"/>
  </r>
  <r>
    <n v="4861"/>
    <s v="nSPC"/>
    <x v="3"/>
    <x v="2"/>
    <s v="Pacific Remote Island Areas"/>
    <x v="14"/>
    <s v="JAR-00221"/>
    <d v="2012-05-05T00:00:00"/>
    <s v="Forereef"/>
    <s v="Mid"/>
    <n v="-0.37517608000000002"/>
    <n v="-159.98007246"/>
    <s v="Jarvis"/>
    <s v="Jarvis"/>
    <n v="2012"/>
    <x v="0"/>
    <x v="0"/>
    <n v="7.6"/>
    <n v="15"/>
    <n v="0"/>
    <n v="20"/>
    <n v="42.5"/>
    <n v="0.755"/>
    <n v="2"/>
    <n v="1"/>
  </r>
  <r>
    <n v="4862"/>
    <s v="nSPC"/>
    <x v="3"/>
    <x v="2"/>
    <s v="Pacific Remote Island Areas"/>
    <x v="14"/>
    <s v="JAR-00213"/>
    <d v="2012-05-05T00:00:00"/>
    <s v="Forereef"/>
    <s v="Deep"/>
    <n v="-0.36954310000000001"/>
    <n v="-159.97680905000001"/>
    <s v="Jarvis"/>
    <s v="Jarvis"/>
    <n v="2012"/>
    <x v="1"/>
    <x v="0"/>
    <n v="22.8"/>
    <n v="20"/>
    <n v="5"/>
    <n v="17.5"/>
    <n v="32.5"/>
    <n v="0.44624999999999998"/>
    <n v="2"/>
    <n v="1"/>
  </r>
  <r>
    <n v="4863"/>
    <s v="nSPC"/>
    <x v="3"/>
    <x v="2"/>
    <s v="Pacific Remote Island Areas"/>
    <x v="14"/>
    <s v="JAR-00239"/>
    <d v="2012-05-05T00:00:00"/>
    <s v="Forereef"/>
    <s v="Mid"/>
    <n v="-0.37415424000000003"/>
    <n v="-159.97471131"/>
    <s v="Jarvis"/>
    <s v="Jarvis"/>
    <n v="2012"/>
    <x v="0"/>
    <x v="0"/>
    <n v="7.5"/>
    <n v="10"/>
    <n v="0"/>
    <n v="2.5"/>
    <n v="30"/>
    <n v="0.13125000000000001"/>
    <n v="2"/>
    <n v="1"/>
  </r>
  <r>
    <n v="4864"/>
    <s v="nSPC"/>
    <x v="3"/>
    <x v="2"/>
    <s v="Pacific Remote Island Areas"/>
    <x v="14"/>
    <s v="JAR-00233"/>
    <d v="2012-05-05T00:00:00"/>
    <s v="Forereef"/>
    <s v="Mid"/>
    <n v="-0.37379348000000001"/>
    <n v="-159.97625927999999"/>
    <s v="Jarvis"/>
    <s v="Jarvis"/>
    <n v="2012"/>
    <x v="0"/>
    <x v="0"/>
    <n v="10.3"/>
    <n v="27.5"/>
    <n v="0"/>
    <n v="10"/>
    <n v="42.5"/>
    <n v="0.63249999999999995"/>
    <n v="2"/>
    <n v="1"/>
  </r>
  <r>
    <n v="4876"/>
    <s v="nSPC"/>
    <x v="3"/>
    <x v="2"/>
    <s v="Pacific Remote Island Areas"/>
    <x v="14"/>
    <s v="JAR-00236"/>
    <d v="2012-05-06T00:00:00"/>
    <s v="Forereef"/>
    <s v="Mid"/>
    <n v="-0.36362682000000002"/>
    <n v="-159.98857480999999"/>
    <s v="Jarvis"/>
    <s v="Jarvis"/>
    <n v="2012"/>
    <x v="0"/>
    <x v="0"/>
    <n v="11.95"/>
    <n v="26.5"/>
    <n v="2"/>
    <n v="17.5"/>
    <n v="17.5"/>
    <n v="0.6"/>
    <n v="2"/>
    <n v="1"/>
  </r>
  <r>
    <n v="4877"/>
    <s v="nSPC"/>
    <x v="3"/>
    <x v="2"/>
    <s v="Pacific Remote Island Areas"/>
    <x v="14"/>
    <s v="JAR-00224"/>
    <d v="2012-05-06T00:00:00"/>
    <s v="Forereef"/>
    <s v="Mid"/>
    <n v="-0.36687045000000001"/>
    <n v="-159.98244930999999"/>
    <s v="Jarvis"/>
    <s v="Jarvis"/>
    <n v="2012"/>
    <x v="0"/>
    <x v="0"/>
    <n v="6.85"/>
    <n v="7.5"/>
    <n v="0"/>
    <n v="15"/>
    <n v="47.5"/>
    <n v="0.32874999999999999"/>
    <n v="2"/>
    <n v="1"/>
  </r>
  <r>
    <n v="4878"/>
    <s v="nSPC"/>
    <x v="3"/>
    <x v="2"/>
    <s v="Pacific Remote Island Areas"/>
    <x v="14"/>
    <s v="JAR-00201"/>
    <d v="2012-05-06T00:00:00"/>
    <s v="Forereef"/>
    <s v="Deep"/>
    <n v="-0.37907517000000002"/>
    <n v="-159.97147530999999"/>
    <s v="Jarvis"/>
    <s v="Jarvis"/>
    <n v="2012"/>
    <x v="1"/>
    <x v="0"/>
    <n v="24.9"/>
    <n v="27.5"/>
    <n v="7.5"/>
    <n v="5"/>
    <n v="20"/>
    <n v="0.71875"/>
    <n v="2"/>
    <n v="1"/>
  </r>
  <r>
    <n v="4879"/>
    <s v="nSPC"/>
    <x v="3"/>
    <x v="2"/>
    <s v="Pacific Remote Island Areas"/>
    <x v="14"/>
    <s v="JAR-00257"/>
    <d v="2012-05-06T00:00:00"/>
    <s v="Forereef"/>
    <s v="Shallow"/>
    <n v="-0.36924805999999999"/>
    <n v="-159.98424388000001"/>
    <s v="Jarvis"/>
    <s v="Jarvis"/>
    <n v="2012"/>
    <x v="2"/>
    <x v="0"/>
    <n v="4.3499999999999996"/>
    <n v="3.5"/>
    <n v="0"/>
    <n v="17.5"/>
    <n v="67.5"/>
    <n v="0.33875"/>
    <n v="2"/>
    <n v="1"/>
  </r>
  <r>
    <n v="4880"/>
    <s v="nSPC"/>
    <x v="3"/>
    <x v="2"/>
    <s v="Pacific Remote Island Areas"/>
    <x v="14"/>
    <s v="JAR-00266"/>
    <d v="2012-05-06T00:00:00"/>
    <s v="Forereef"/>
    <s v="Shallow"/>
    <n v="-0.37295193999999998"/>
    <n v="-159.98390852"/>
    <s v="Jarvis"/>
    <s v="Jarvis"/>
    <n v="2012"/>
    <x v="2"/>
    <x v="0"/>
    <n v="4.5999999999999996"/>
    <n v="15"/>
    <n v="5"/>
    <n v="22.5"/>
    <n v="30"/>
    <n v="0.69899999999999995"/>
    <n v="2"/>
    <n v="1"/>
  </r>
  <r>
    <n v="4882"/>
    <s v="nSPC"/>
    <x v="3"/>
    <x v="2"/>
    <s v="Pacific Remote Island Areas"/>
    <x v="14"/>
    <s v="JAR-00267"/>
    <d v="2012-05-06T00:00:00"/>
    <s v="Forereef"/>
    <s v="Shallow"/>
    <n v="-0.38138883000000001"/>
    <n v="-159.99999381000001"/>
    <s v="Jarvis"/>
    <s v="Jarvis"/>
    <n v="2012"/>
    <x v="2"/>
    <x v="0"/>
    <n v="6.85"/>
    <n v="15"/>
    <n v="0"/>
    <n v="2.5"/>
    <n v="2"/>
    <n v="0.23375000000000001"/>
    <n v="2"/>
    <n v="1"/>
  </r>
  <r>
    <n v="4883"/>
    <s v="nSPC"/>
    <x v="3"/>
    <x v="2"/>
    <s v="Pacific Remote Island Areas"/>
    <x v="14"/>
    <s v="JAR-00242"/>
    <d v="2012-05-06T00:00:00"/>
    <s v="Forereef"/>
    <s v="Mid"/>
    <n v="-0.37730683999999998"/>
    <n v="-159.97580314000001"/>
    <s v="Jarvis"/>
    <s v="Jarvis"/>
    <n v="2012"/>
    <x v="0"/>
    <x v="0"/>
    <n v="9"/>
    <n v="14"/>
    <n v="1"/>
    <n v="5"/>
    <n v="22.5"/>
    <n v="0.38500000000000001"/>
    <n v="2"/>
    <n v="1"/>
  </r>
  <r>
    <n v="4884"/>
    <s v="nSPC"/>
    <x v="3"/>
    <x v="2"/>
    <s v="Pacific Remote Island Areas"/>
    <x v="14"/>
    <s v="JAR-00246"/>
    <d v="2012-05-06T00:00:00"/>
    <s v="Forereef"/>
    <s v="Mid"/>
    <n v="-0.37850327"/>
    <n v="-159.97727039"/>
    <s v="Jarvis"/>
    <s v="Jarvis"/>
    <n v="2012"/>
    <x v="0"/>
    <x v="0"/>
    <n v="7.55"/>
    <n v="12.5"/>
    <n v="0"/>
    <n v="12.5"/>
    <n v="37.5"/>
    <n v="0.32250000000000001"/>
    <n v="2"/>
    <n v="1"/>
  </r>
  <r>
    <n v="4885"/>
    <s v="nSPC"/>
    <x v="3"/>
    <x v="2"/>
    <s v="Pacific Remote Island Areas"/>
    <x v="14"/>
    <s v="JAR-00269"/>
    <d v="2012-05-06T00:00:00"/>
    <s v="Forereef"/>
    <s v="Shallow"/>
    <n v="-0.38206817999999998"/>
    <n v="-160.00353390999999"/>
    <s v="Jarvis"/>
    <s v="Jarvis"/>
    <n v="2012"/>
    <x v="2"/>
    <x v="0"/>
    <n v="6.55"/>
    <n v="35"/>
    <n v="1.5"/>
    <n v="5"/>
    <n v="3"/>
    <n v="0.45"/>
    <n v="2"/>
    <n v="1"/>
  </r>
  <r>
    <n v="4886"/>
    <s v="nSPC"/>
    <x v="3"/>
    <x v="2"/>
    <s v="Pacific Remote Island Areas"/>
    <x v="14"/>
    <s v="JAR-00261"/>
    <d v="2012-05-06T00:00:00"/>
    <s v="Forereef"/>
    <s v="Shallow"/>
    <n v="-0.375579"/>
    <n v="-160.01323026"/>
    <s v="Jarvis"/>
    <s v="Jarvis"/>
    <n v="2012"/>
    <x v="2"/>
    <x v="0"/>
    <n v="5.15"/>
    <n v="23.5"/>
    <n v="2.5"/>
    <n v="2.5"/>
    <n v="3.5"/>
    <n v="0.60624999999999996"/>
    <n v="2"/>
    <n v="1"/>
  </r>
  <r>
    <n v="4892"/>
    <s v="nSPC"/>
    <x v="3"/>
    <x v="2"/>
    <s v="Pacific Remote Island Areas"/>
    <x v="16"/>
    <s v="KIN-00187"/>
    <d v="2012-05-09T00:00:00"/>
    <s v="Forereef"/>
    <s v="Deep"/>
    <n v="6.3793632300000001"/>
    <n v="-162.36778262999999"/>
    <s v="Kingman"/>
    <s v="Kingman"/>
    <n v="2012"/>
    <x v="1"/>
    <x v="0"/>
    <n v="25"/>
    <n v="20"/>
    <n v="22.5"/>
    <n v="25"/>
    <n v="17.5"/>
    <n v="0.51"/>
    <n v="2"/>
    <n v="1"/>
  </r>
  <r>
    <n v="4893"/>
    <s v="nSPC"/>
    <x v="3"/>
    <x v="2"/>
    <s v="Pacific Remote Island Areas"/>
    <x v="16"/>
    <s v="KIN-00204"/>
    <d v="2012-05-09T00:00:00"/>
    <s v="Forereef"/>
    <s v="Mid"/>
    <n v="6.3816168800000002"/>
    <n v="-162.37681196"/>
    <s v="Kingman"/>
    <s v="Kingman"/>
    <n v="2012"/>
    <x v="0"/>
    <x v="0"/>
    <n v="8.8000000000000007"/>
    <n v="55"/>
    <n v="2.5"/>
    <n v="12.5"/>
    <n v="20"/>
    <n v="0.46250000000000002"/>
    <n v="2"/>
    <n v="1"/>
  </r>
  <r>
    <n v="4894"/>
    <s v="nSPC"/>
    <x v="3"/>
    <x v="2"/>
    <s v="Pacific Remote Island Areas"/>
    <x v="16"/>
    <s v="KIN-00217"/>
    <d v="2012-05-09T00:00:00"/>
    <s v="Forereef"/>
    <s v="Shallow"/>
    <n v="6.3827852299999996"/>
    <n v="-162.38639465"/>
    <s v="Kingman"/>
    <s v="Kingman"/>
    <n v="2012"/>
    <x v="2"/>
    <x v="0"/>
    <n v="5.55"/>
    <n v="35"/>
    <n v="1"/>
    <n v="12.5"/>
    <n v="37.5"/>
    <n v="0.44374999999999998"/>
    <n v="2"/>
    <n v="1"/>
  </r>
  <r>
    <n v="4895"/>
    <s v="nSPC"/>
    <x v="3"/>
    <x v="2"/>
    <s v="Pacific Remote Island Areas"/>
    <x v="16"/>
    <s v="KIN-00215"/>
    <d v="2012-05-09T00:00:00"/>
    <s v="Forereef"/>
    <s v="Shallow"/>
    <n v="6.3818870299999997"/>
    <n v="-162.40539014000001"/>
    <s v="Kingman"/>
    <s v="Kingman"/>
    <n v="2012"/>
    <x v="2"/>
    <x v="0"/>
    <n v="6.05"/>
    <n v="12.5"/>
    <n v="3.5"/>
    <n v="10"/>
    <n v="10"/>
    <n v="0.25874999999999998"/>
    <n v="2"/>
    <n v="1"/>
  </r>
  <r>
    <n v="4896"/>
    <s v="nSPC"/>
    <x v="3"/>
    <x v="2"/>
    <s v="Pacific Remote Island Areas"/>
    <x v="16"/>
    <s v="KIN-00193"/>
    <d v="2012-05-09T00:00:00"/>
    <s v="Forereef"/>
    <s v="Mid"/>
    <n v="6.3828942800000004"/>
    <n v="-162.43873493999999"/>
    <s v="Kingman"/>
    <s v="Kingman"/>
    <n v="2012"/>
    <x v="0"/>
    <x v="0"/>
    <n v="16.55"/>
    <n v="25"/>
    <n v="20"/>
    <n v="10"/>
    <n v="10"/>
    <n v="0.38874999999999998"/>
    <n v="2"/>
    <n v="1"/>
  </r>
  <r>
    <n v="4897"/>
    <s v="nSPC"/>
    <x v="3"/>
    <x v="2"/>
    <s v="Pacific Remote Island Areas"/>
    <x v="16"/>
    <s v="KIN-00211"/>
    <d v="2012-05-09T00:00:00"/>
    <s v="Forereef"/>
    <s v="Mid"/>
    <n v="6.3992679099999998"/>
    <n v="-162.33775001999999"/>
    <s v="Kingman"/>
    <s v="Kingman"/>
    <n v="2012"/>
    <x v="0"/>
    <x v="0"/>
    <n v="15.45"/>
    <n v="27.5"/>
    <n v="0"/>
    <n v="5"/>
    <n v="17.5"/>
    <n v="0.44750000000000001"/>
    <n v="2"/>
    <n v="1"/>
  </r>
  <r>
    <n v="4898"/>
    <s v="nSPC"/>
    <x v="3"/>
    <x v="2"/>
    <s v="Pacific Remote Island Areas"/>
    <x v="16"/>
    <s v="KIN-00190"/>
    <d v="2012-05-09T00:00:00"/>
    <s v="Forereef"/>
    <s v="Deep"/>
    <n v="6.4206995100000004"/>
    <n v="-162.35988370000001"/>
    <s v="Kingman"/>
    <s v="Kingman"/>
    <n v="2012"/>
    <x v="1"/>
    <x v="0"/>
    <n v="20.5"/>
    <n v="25"/>
    <n v="4"/>
    <n v="10"/>
    <n v="0"/>
    <n v="0.41125"/>
    <n v="2"/>
    <n v="1"/>
  </r>
  <r>
    <n v="4899"/>
    <s v="nSPC"/>
    <x v="3"/>
    <x v="2"/>
    <s v="Pacific Remote Island Areas"/>
    <x v="16"/>
    <s v="KIN-00208"/>
    <d v="2012-05-09T00:00:00"/>
    <s v="Forereef"/>
    <s v="Mid"/>
    <n v="6.4245616400000003"/>
    <n v="-162.36609318000001"/>
    <s v="Kingman"/>
    <s v="Kingman"/>
    <n v="2012"/>
    <x v="0"/>
    <x v="0"/>
    <n v="15.3"/>
    <n v="17.5"/>
    <n v="0"/>
    <n v="5"/>
    <n v="15"/>
    <n v="0.39874999999999999"/>
    <n v="2"/>
    <n v="1"/>
  </r>
  <r>
    <n v="4900"/>
    <s v="nSPC"/>
    <x v="3"/>
    <x v="2"/>
    <s v="Pacific Remote Island Areas"/>
    <x v="16"/>
    <s v="KIN-00205"/>
    <d v="2012-05-09T00:00:00"/>
    <s v="Forereef"/>
    <s v="Mid"/>
    <n v="6.4369604899999997"/>
    <n v="-162.38523049"/>
    <s v="Kingman"/>
    <s v="Kingman"/>
    <n v="2012"/>
    <x v="0"/>
    <x v="0"/>
    <n v="9.1999999999999993"/>
    <n v="35"/>
    <n v="0"/>
    <n v="7.5"/>
    <n v="15"/>
    <n v="0.35249999999999998"/>
    <n v="2"/>
    <n v="1"/>
  </r>
  <r>
    <n v="4901"/>
    <s v="nSPC"/>
    <x v="3"/>
    <x v="2"/>
    <s v="Pacific Remote Island Areas"/>
    <x v="16"/>
    <s v="KIN-00182"/>
    <d v="2012-05-09T00:00:00"/>
    <s v="Forereef"/>
    <s v="Deep"/>
    <n v="6.4535317599999997"/>
    <n v="-162.40712578"/>
    <s v="Kingman"/>
    <s v="Kingman"/>
    <n v="2012"/>
    <x v="1"/>
    <x v="0"/>
    <n v="21.1"/>
    <n v="30"/>
    <n v="2.5"/>
    <n v="5"/>
    <n v="5"/>
    <n v="0.47625000000000001"/>
    <n v="2"/>
    <n v="1"/>
  </r>
  <r>
    <n v="4908"/>
    <s v="nSPC"/>
    <x v="3"/>
    <x v="2"/>
    <s v="Pacific Remote Island Areas"/>
    <x v="16"/>
    <s v="KIN-00202"/>
    <d v="2012-05-10T00:00:00"/>
    <s v="Forereef"/>
    <s v="Mid"/>
    <n v="6.3802829000000001"/>
    <n v="-162.41165015999999"/>
    <s v="Kingman"/>
    <s v="Kingman"/>
    <n v="2012"/>
    <x v="0"/>
    <x v="0"/>
    <n v="10.050000000000001"/>
    <n v="30"/>
    <n v="2"/>
    <n v="6"/>
    <n v="16"/>
    <n v="0.4325"/>
    <n v="2"/>
    <n v="1"/>
  </r>
  <r>
    <n v="4909"/>
    <s v="nSPC"/>
    <x v="3"/>
    <x v="2"/>
    <s v="Pacific Remote Island Areas"/>
    <x v="16"/>
    <s v="KIN-00222"/>
    <d v="2012-05-10T00:00:00"/>
    <s v="Forereef"/>
    <s v="Shallow"/>
    <n v="6.3804194399999998"/>
    <n v="-162.41939662999999"/>
    <s v="Kingman"/>
    <s v="Kingman"/>
    <n v="2012"/>
    <x v="2"/>
    <x v="0"/>
    <n v="6.05"/>
    <n v="35"/>
    <n v="5"/>
    <n v="10"/>
    <n v="22.5"/>
    <n v="0.37874999999999998"/>
    <n v="2"/>
    <n v="1"/>
  </r>
  <r>
    <n v="4910"/>
    <s v="nSPC"/>
    <x v="3"/>
    <x v="2"/>
    <s v="Pacific Remote Island Areas"/>
    <x v="16"/>
    <s v="KIN-00186"/>
    <d v="2012-05-10T00:00:00"/>
    <s v="Forereef"/>
    <s v="Deep"/>
    <n v="6.37827258"/>
    <n v="-162.42253373"/>
    <s v="Kingman"/>
    <s v="Kingman"/>
    <n v="2012"/>
    <x v="1"/>
    <x v="0"/>
    <n v="21.45"/>
    <n v="30"/>
    <n v="6.5"/>
    <n v="10"/>
    <n v="15"/>
    <n v="0.54125000000000001"/>
    <n v="2"/>
    <n v="1"/>
  </r>
  <r>
    <n v="4912"/>
    <s v="nSPC"/>
    <x v="3"/>
    <x v="2"/>
    <s v="Pacific Remote Island Areas"/>
    <x v="16"/>
    <s v="KIN-00197"/>
    <d v="2012-05-10T00:00:00"/>
    <s v="Forereef"/>
    <s v="Mid"/>
    <n v="6.3892523700000003"/>
    <n v="-162.47141422000001"/>
    <s v="Kingman"/>
    <s v="Kingman"/>
    <n v="2012"/>
    <x v="0"/>
    <x v="0"/>
    <n v="16.75"/>
    <n v="20"/>
    <n v="7.5"/>
    <n v="11.5"/>
    <n v="12.5"/>
    <n v="0.27124999999999999"/>
    <n v="2"/>
    <n v="1"/>
  </r>
  <r>
    <n v="4915"/>
    <s v="nSPC"/>
    <x v="3"/>
    <x v="2"/>
    <s v="Pacific Remote Island Areas"/>
    <x v="16"/>
    <s v="KIN-00196"/>
    <d v="2012-05-10T00:00:00"/>
    <s v="Forereef"/>
    <s v="Mid"/>
    <n v="6.3875027299999996"/>
    <n v="-162.46279955"/>
    <s v="Kingman"/>
    <s v="Kingman"/>
    <n v="2012"/>
    <x v="0"/>
    <x v="0"/>
    <n v="17"/>
    <n v="15"/>
    <n v="6.5"/>
    <n v="12.5"/>
    <n v="15"/>
    <n v="0.27250000000000002"/>
    <n v="2"/>
    <n v="1"/>
  </r>
  <r>
    <n v="4916"/>
    <s v="nSPC"/>
    <x v="3"/>
    <x v="2"/>
    <s v="Pacific Remote Island Areas"/>
    <x v="16"/>
    <s v="KIN-00195"/>
    <d v="2012-05-10T00:00:00"/>
    <s v="Forereef"/>
    <s v="Mid"/>
    <n v="6.4500747299999999"/>
    <n v="-162.41072346000001"/>
    <s v="Kingman"/>
    <s v="Kingman"/>
    <n v="2012"/>
    <x v="0"/>
    <x v="0"/>
    <n v="14.4"/>
    <n v="45"/>
    <n v="3"/>
    <n v="7.5"/>
    <n v="2"/>
    <n v="0.31624999999999998"/>
    <n v="2"/>
    <n v="1"/>
  </r>
  <r>
    <n v="4917"/>
    <s v="nSPC"/>
    <x v="3"/>
    <x v="2"/>
    <s v="Pacific Remote Island Areas"/>
    <x v="16"/>
    <s v="KIN-00191"/>
    <d v="2012-05-10T00:00:00"/>
    <s v="Forereef"/>
    <s v="Mid"/>
    <n v="6.4404990800000004"/>
    <n v="-162.41979444"/>
    <s v="Kingman"/>
    <s v="Kingman"/>
    <n v="2012"/>
    <x v="0"/>
    <x v="0"/>
    <n v="13.05"/>
    <n v="42.5"/>
    <n v="7.5"/>
    <n v="7.5"/>
    <n v="5"/>
    <n v="0.36249999999999999"/>
    <n v="2"/>
    <n v="1"/>
  </r>
  <r>
    <n v="4918"/>
    <s v="nSPC"/>
    <x v="3"/>
    <x v="2"/>
    <s v="Pacific Remote Island Areas"/>
    <x v="16"/>
    <s v="KIN-00185"/>
    <d v="2012-05-10T00:00:00"/>
    <s v="Forereef"/>
    <s v="Deep"/>
    <n v="6.4150258899999999"/>
    <n v="-162.44787298"/>
    <s v="Kingman"/>
    <s v="Kingman"/>
    <n v="2012"/>
    <x v="1"/>
    <x v="0"/>
    <n v="20.8"/>
    <n v="35"/>
    <n v="2.5"/>
    <n v="10"/>
    <n v="12.5"/>
    <n v="0.40500000000000003"/>
    <n v="2"/>
    <n v="1"/>
  </r>
  <r>
    <n v="4919"/>
    <s v="nSPC"/>
    <x v="3"/>
    <x v="2"/>
    <s v="Pacific Remote Island Areas"/>
    <x v="16"/>
    <s v="KIN-00201"/>
    <d v="2012-05-10T00:00:00"/>
    <s v="Forereef"/>
    <s v="Mid"/>
    <n v="6.4067719700000003"/>
    <n v="-162.45277831999999"/>
    <s v="Kingman"/>
    <s v="Kingman"/>
    <n v="2012"/>
    <x v="0"/>
    <x v="0"/>
    <n v="10.050000000000001"/>
    <n v="25"/>
    <n v="10"/>
    <n v="6.5"/>
    <n v="5"/>
    <n v="0.3175"/>
    <n v="2"/>
    <n v="1"/>
  </r>
  <r>
    <n v="4920"/>
    <s v="nSPC"/>
    <x v="3"/>
    <x v="2"/>
    <s v="Pacific Remote Island Areas"/>
    <x v="16"/>
    <s v="KIN-00183"/>
    <d v="2012-05-10T00:00:00"/>
    <s v="Forereef"/>
    <s v="Deep"/>
    <n v="6.38672766"/>
    <n v="-162.47897452999999"/>
    <s v="Kingman"/>
    <s v="Kingman"/>
    <n v="2012"/>
    <x v="1"/>
    <x v="0"/>
    <n v="25.05"/>
    <n v="42.5"/>
    <n v="0.5"/>
    <n v="10"/>
    <n v="15"/>
    <n v="0.58875"/>
    <n v="2"/>
    <n v="1"/>
  </r>
  <r>
    <n v="4933"/>
    <s v="nSPC"/>
    <x v="3"/>
    <x v="2"/>
    <s v="Pacific Remote Island Areas"/>
    <x v="16"/>
    <s v="KIN-00198"/>
    <d v="2012-05-11T00:00:00"/>
    <s v="Forereef"/>
    <s v="Mid"/>
    <n v="6.44566719"/>
    <n v="-162.39767115999999"/>
    <s v="Kingman"/>
    <s v="Kingman"/>
    <n v="2012"/>
    <x v="0"/>
    <x v="0"/>
    <n v="10.8"/>
    <n v="32.5"/>
    <n v="1"/>
    <n v="7.5"/>
    <n v="7.5"/>
    <n v="0.37"/>
    <n v="2"/>
    <n v="1"/>
  </r>
  <r>
    <n v="4961"/>
    <s v="nSPC"/>
    <x v="3"/>
    <x v="2"/>
    <s v="Pacific Remote Island Areas"/>
    <x v="16"/>
    <s v="KIN-00189"/>
    <d v="2012-05-13T00:00:00"/>
    <s v="Forereef"/>
    <s v="Deep"/>
    <n v="6.3794654099999999"/>
    <n v="-162.36419634999999"/>
    <s v="Kingman"/>
    <s v="Kingman"/>
    <n v="2012"/>
    <x v="1"/>
    <x v="0"/>
    <n v="21.45"/>
    <n v="15"/>
    <n v="17.5"/>
    <n v="17.5"/>
    <n v="17.5"/>
    <n v="0.66625000000000001"/>
    <n v="2"/>
    <n v="1"/>
  </r>
  <r>
    <n v="4964"/>
    <s v="nSPC"/>
    <x v="3"/>
    <x v="2"/>
    <s v="Pacific Remote Island Areas"/>
    <x v="16"/>
    <s v="KIN-00188"/>
    <d v="2012-05-13T00:00:00"/>
    <s v="Forereef"/>
    <s v="Deep"/>
    <n v="6.4203294499999997"/>
    <n v="-162.3592491"/>
    <s v="Kingman"/>
    <s v="Kingman"/>
    <n v="2012"/>
    <x v="1"/>
    <x v="0"/>
    <n v="21.65"/>
    <n v="30"/>
    <n v="2.5"/>
    <n v="12.5"/>
    <n v="15"/>
    <n v="0.42749999999999999"/>
    <n v="2"/>
    <n v="1"/>
  </r>
  <r>
    <n v="4965"/>
    <s v="nSPC"/>
    <x v="3"/>
    <x v="2"/>
    <s v="Pacific Remote Island Areas"/>
    <x v="16"/>
    <s v="KIN-00203"/>
    <d v="2012-05-13T00:00:00"/>
    <s v="Forereef"/>
    <s v="Mid"/>
    <n v="6.4308159700000003"/>
    <n v="-162.37585498999999"/>
    <s v="Kingman"/>
    <s v="Kingman"/>
    <n v="2012"/>
    <x v="0"/>
    <x v="0"/>
    <n v="11.1"/>
    <n v="22.5"/>
    <n v="0"/>
    <n v="5"/>
    <n v="22.5"/>
    <n v="0.55249999999999999"/>
    <n v="2"/>
    <n v="1"/>
  </r>
  <r>
    <n v="4966"/>
    <s v="nSPC"/>
    <x v="3"/>
    <x v="2"/>
    <s v="Pacific Remote Island Areas"/>
    <x v="16"/>
    <s v="KIN-00207"/>
    <d v="2012-05-13T00:00:00"/>
    <s v="Forereef"/>
    <s v="Mid"/>
    <n v="6.4408815400000003"/>
    <n v="-162.39148096"/>
    <s v="Kingman"/>
    <s v="Kingman"/>
    <n v="2012"/>
    <x v="0"/>
    <x v="0"/>
    <n v="9.3000000000000007"/>
    <n v="42.5"/>
    <n v="1"/>
    <n v="7.5"/>
    <n v="20"/>
    <n v="0.23250000000000001"/>
    <n v="2"/>
    <n v="1"/>
  </r>
  <r>
    <n v="4968"/>
    <s v="nSPC"/>
    <x v="3"/>
    <x v="2"/>
    <s v="Pacific Remote Island Areas"/>
    <x v="16"/>
    <s v="KIN-00200"/>
    <d v="2012-05-13T00:00:00"/>
    <s v="Forereef"/>
    <s v="Mid"/>
    <n v="6.3826820499999997"/>
    <n v="-162.43731312"/>
    <s v="Kingman"/>
    <s v="Kingman"/>
    <n v="2012"/>
    <x v="0"/>
    <x v="0"/>
    <n v="14.7"/>
    <n v="20"/>
    <n v="17.5"/>
    <n v="5"/>
    <n v="8.5"/>
    <n v="0.36125000000000002"/>
    <n v="2"/>
    <n v="1"/>
  </r>
  <r>
    <n v="4974"/>
    <s v="nSPC"/>
    <x v="3"/>
    <x v="2"/>
    <s v="Pacific Remote Island Areas"/>
    <x v="15"/>
    <s v="PAL-00255"/>
    <d v="2012-05-14T00:00:00"/>
    <s v="Forereef"/>
    <s v="Mid"/>
    <n v="5.8714002000000001"/>
    <n v="-162.12526500999999"/>
    <s v="Palmyra"/>
    <s v="Palmyra"/>
    <n v="2012"/>
    <x v="0"/>
    <x v="0"/>
    <n v="7.4"/>
    <n v="6.5"/>
    <n v="12.5"/>
    <n v="14"/>
    <n v="22.5"/>
    <n v="0.22125"/>
    <n v="2"/>
    <n v="1"/>
  </r>
  <r>
    <n v="4975"/>
    <s v="nSPC"/>
    <x v="3"/>
    <x v="2"/>
    <s v="Pacific Remote Island Areas"/>
    <x v="15"/>
    <s v="PAL-00300"/>
    <d v="2012-05-14T00:00:00"/>
    <s v="Forereef"/>
    <s v="Deep"/>
    <n v="5.8658788800000004"/>
    <n v="-162.12225565"/>
    <s v="Palmyra"/>
    <s v="Palmyra"/>
    <n v="2012"/>
    <x v="1"/>
    <x v="0"/>
    <n v="20.45"/>
    <n v="20"/>
    <n v="17.5"/>
    <n v="17.5"/>
    <n v="17.5"/>
    <n v="0.50124999999999997"/>
    <n v="2"/>
    <n v="1"/>
  </r>
  <r>
    <n v="4976"/>
    <s v="nSPC"/>
    <x v="3"/>
    <x v="2"/>
    <s v="Pacific Remote Island Areas"/>
    <x v="15"/>
    <s v="PAL-00229"/>
    <d v="2012-05-14T00:00:00"/>
    <s v="Forereef"/>
    <s v="Mid"/>
    <n v="5.8665980400000004"/>
    <n v="-162.1093181"/>
    <s v="Palmyra"/>
    <s v="Palmyra"/>
    <n v="2012"/>
    <x v="0"/>
    <x v="0"/>
    <n v="9.65"/>
    <n v="30"/>
    <n v="10"/>
    <n v="12.5"/>
    <n v="27.5"/>
    <n v="0.45500000000000002"/>
    <n v="2"/>
    <n v="1"/>
  </r>
  <r>
    <n v="4978"/>
    <s v="nSPC"/>
    <x v="3"/>
    <x v="2"/>
    <s v="Pacific Remote Island Areas"/>
    <x v="15"/>
    <s v="PAL-00277"/>
    <d v="2012-05-14T00:00:00"/>
    <s v="Forereef"/>
    <s v="Shallow"/>
    <n v="5.8669429600000003"/>
    <n v="-162.10191755"/>
    <s v="Palmyra"/>
    <s v="Palmyra"/>
    <n v="2012"/>
    <x v="2"/>
    <x v="0"/>
    <n v="5.15"/>
    <n v="35"/>
    <n v="1"/>
    <n v="15"/>
    <n v="25"/>
    <n v="0.3175"/>
    <n v="2"/>
    <n v="1"/>
  </r>
  <r>
    <n v="4979"/>
    <s v="nSPC"/>
    <x v="3"/>
    <x v="2"/>
    <s v="Pacific Remote Island Areas"/>
    <x v="15"/>
    <s v="PAL-00314"/>
    <d v="2012-05-14T00:00:00"/>
    <s v="Forereef"/>
    <s v="Deep"/>
    <n v="5.8833906799999998"/>
    <n v="-162.14011454999999"/>
    <s v="Palmyra"/>
    <s v="Palmyra"/>
    <n v="2012"/>
    <x v="1"/>
    <x v="0"/>
    <n v="22.15"/>
    <n v="25"/>
    <n v="10"/>
    <n v="10"/>
    <n v="17.5"/>
    <n v="0.66625000000000001"/>
    <n v="2"/>
    <n v="1"/>
  </r>
  <r>
    <n v="4980"/>
    <s v="nSPC"/>
    <x v="3"/>
    <x v="2"/>
    <s v="Pacific Remote Island Areas"/>
    <x v="15"/>
    <s v="PAL-00261"/>
    <d v="2012-05-14T00:00:00"/>
    <s v="Forereef"/>
    <s v="Mid"/>
    <n v="5.8833300800000004"/>
    <n v="-162.13146644"/>
    <s v="Palmyra"/>
    <s v="Palmyra"/>
    <n v="2012"/>
    <x v="0"/>
    <x v="0"/>
    <n v="12.15"/>
    <n v="10"/>
    <n v="5"/>
    <n v="27.5"/>
    <n v="30"/>
    <n v="0.64"/>
    <n v="2"/>
    <n v="1"/>
  </r>
  <r>
    <n v="4981"/>
    <s v="nSPC"/>
    <x v="3"/>
    <x v="2"/>
    <s v="Pacific Remote Island Areas"/>
    <x v="15"/>
    <s v="PAL-00309"/>
    <d v="2012-05-14T00:00:00"/>
    <s v="Forereef"/>
    <s v="Deep"/>
    <n v="5.8878683799999996"/>
    <n v="-162.14034330000001"/>
    <s v="Palmyra"/>
    <s v="Palmyra"/>
    <n v="2012"/>
    <x v="1"/>
    <x v="0"/>
    <n v="24"/>
    <n v="15"/>
    <n v="12.5"/>
    <n v="7.5"/>
    <n v="27.5"/>
    <n v="0.34375"/>
    <n v="2"/>
    <n v="1"/>
  </r>
  <r>
    <n v="4982"/>
    <s v="nSPC"/>
    <x v="3"/>
    <x v="2"/>
    <s v="Pacific Remote Island Areas"/>
    <x v="15"/>
    <s v="PAL-00251"/>
    <d v="2012-05-14T00:00:00"/>
    <s v="Forereef"/>
    <s v="Mid"/>
    <n v="5.8672193100000003"/>
    <n v="-162.11833157999999"/>
    <s v="Palmyra"/>
    <s v="Palmyra"/>
    <n v="2012"/>
    <x v="0"/>
    <x v="0"/>
    <n v="9.9"/>
    <n v="17.5"/>
    <n v="0"/>
    <n v="15"/>
    <n v="35"/>
    <n v="0.76375000000000004"/>
    <n v="2"/>
    <n v="1"/>
  </r>
  <r>
    <n v="4983"/>
    <s v="nSPC"/>
    <x v="3"/>
    <x v="2"/>
    <s v="Pacific Remote Island Areas"/>
    <x v="15"/>
    <s v="PAL-00273"/>
    <d v="2012-05-14T00:00:00"/>
    <s v="Forereef"/>
    <s v="Shallow"/>
    <n v="5.8699022699999999"/>
    <n v="-162.12034072"/>
    <s v="Palmyra"/>
    <s v="Palmyra"/>
    <n v="2012"/>
    <x v="2"/>
    <x v="0"/>
    <n v="5.95"/>
    <n v="7.5"/>
    <n v="0"/>
    <n v="1"/>
    <n v="37.5"/>
    <n v="0.3785"/>
    <n v="2"/>
    <n v="1"/>
  </r>
  <r>
    <n v="4984"/>
    <s v="nSPC"/>
    <x v="3"/>
    <x v="2"/>
    <s v="Pacific Remote Island Areas"/>
    <x v="15"/>
    <s v="PAL-00298"/>
    <d v="2012-05-14T00:00:00"/>
    <s v="Forereef"/>
    <s v="Deep"/>
    <n v="5.8699277600000004"/>
    <n v="-162.13066094000001"/>
    <s v="Palmyra"/>
    <s v="Palmyra"/>
    <n v="2012"/>
    <x v="1"/>
    <x v="0"/>
    <n v="21.95"/>
    <n v="30"/>
    <n v="1"/>
    <n v="20"/>
    <n v="27.5"/>
    <n v="0.53749999999999998"/>
    <n v="2"/>
    <n v="1"/>
  </r>
  <r>
    <n v="4997"/>
    <s v="nSPC"/>
    <x v="3"/>
    <x v="2"/>
    <s v="Pacific Remote Island Areas"/>
    <x v="15"/>
    <s v="PAL-00307"/>
    <d v="2012-05-15T00:00:00"/>
    <s v="Forereef"/>
    <s v="Deep"/>
    <n v="5.8612267500000002"/>
    <n v="-162.0174801"/>
    <s v="Palmyra"/>
    <s v="Palmyra"/>
    <n v="2012"/>
    <x v="1"/>
    <x v="0"/>
    <n v="21.1"/>
    <n v="32.5"/>
    <n v="0"/>
    <n v="5"/>
    <n v="20"/>
    <n v="0.38750000000000001"/>
    <n v="2"/>
    <n v="1"/>
  </r>
  <r>
    <n v="4999"/>
    <s v="nSPC"/>
    <x v="3"/>
    <x v="2"/>
    <s v="Pacific Remote Island Areas"/>
    <x v="15"/>
    <s v="PAL-00209"/>
    <d v="2012-05-15T00:00:00"/>
    <s v="Forereef"/>
    <s v="Mid"/>
    <n v="5.8649473099999998"/>
    <n v="-162.01528865"/>
    <s v="Palmyra"/>
    <s v="Palmyra"/>
    <n v="2012"/>
    <x v="0"/>
    <x v="0"/>
    <n v="9.9"/>
    <n v="32.5"/>
    <n v="0"/>
    <n v="7.5"/>
    <n v="15"/>
    <n v="0.22075"/>
    <n v="2"/>
    <n v="1"/>
  </r>
  <r>
    <n v="5000"/>
    <s v="nSPC"/>
    <x v="3"/>
    <x v="2"/>
    <s v="Pacific Remote Island Areas"/>
    <x v="15"/>
    <s v="PAL-00305"/>
    <d v="2012-05-15T00:00:00"/>
    <s v="Forereef"/>
    <s v="Deep"/>
    <n v="5.8625910799999996"/>
    <n v="-162.02715684"/>
    <s v="Palmyra"/>
    <s v="Palmyra"/>
    <n v="2012"/>
    <x v="1"/>
    <x v="0"/>
    <n v="21.55"/>
    <n v="42.5"/>
    <n v="0"/>
    <n v="2.5"/>
    <n v="15"/>
    <n v="0.68500000000000005"/>
    <n v="2"/>
    <n v="1"/>
  </r>
  <r>
    <n v="5001"/>
    <s v="nSPC"/>
    <x v="3"/>
    <x v="2"/>
    <s v="Pacific Remote Island Areas"/>
    <x v="15"/>
    <s v="PAL-00213"/>
    <d v="2012-05-15T00:00:00"/>
    <s v="Forereef"/>
    <s v="Mid"/>
    <n v="5.8719193799999996"/>
    <n v="-162.03556381000001"/>
    <s v="Palmyra"/>
    <s v="Palmyra"/>
    <n v="2012"/>
    <x v="0"/>
    <x v="0"/>
    <n v="7.45"/>
    <n v="10"/>
    <n v="27.5"/>
    <n v="5"/>
    <n v="25"/>
    <n v="0.38250000000000001"/>
    <n v="2"/>
    <n v="1"/>
  </r>
  <r>
    <n v="5002"/>
    <s v="nSPC"/>
    <x v="3"/>
    <x v="2"/>
    <s v="Pacific Remote Island Areas"/>
    <x v="15"/>
    <s v="PAL-00272"/>
    <d v="2012-05-15T00:00:00"/>
    <s v="Forereef"/>
    <s v="Shallow"/>
    <n v="5.8695855200000002"/>
    <n v="-162.08833392"/>
    <s v="Palmyra"/>
    <s v="Palmyra"/>
    <n v="2012"/>
    <x v="2"/>
    <x v="0"/>
    <n v="5.35"/>
    <n v="22.5"/>
    <n v="0.5"/>
    <n v="22.5"/>
    <n v="27.5"/>
    <n v="0.41525000000000001"/>
    <n v="2"/>
    <n v="1"/>
  </r>
  <r>
    <n v="5003"/>
    <s v="nSPC"/>
    <x v="3"/>
    <x v="2"/>
    <s v="Pacific Remote Island Areas"/>
    <x v="15"/>
    <s v="PAL-00301"/>
    <d v="2012-05-15T00:00:00"/>
    <s v="Forereef"/>
    <s v="Deep"/>
    <n v="5.87047878"/>
    <n v="-162.14945442999999"/>
    <s v="Palmyra"/>
    <s v="Palmyra"/>
    <n v="2012"/>
    <x v="1"/>
    <x v="0"/>
    <n v="19.5"/>
    <n v="30"/>
    <n v="1.5"/>
    <n v="12.5"/>
    <n v="22.5"/>
    <n v="0.41749999999999998"/>
    <n v="2"/>
    <n v="1"/>
  </r>
  <r>
    <n v="5004"/>
    <s v="nSPC"/>
    <x v="3"/>
    <x v="2"/>
    <s v="Pacific Remote Island Areas"/>
    <x v="15"/>
    <s v="PAL-00254"/>
    <d v="2012-05-15T00:00:00"/>
    <s v="Forereef"/>
    <s v="Mid"/>
    <n v="5.8615508800000002"/>
    <n v="-162.12796037999999"/>
    <s v="Palmyra"/>
    <s v="Palmyra"/>
    <n v="2012"/>
    <x v="0"/>
    <x v="0"/>
    <n v="16.45"/>
    <n v="22.5"/>
    <n v="17.5"/>
    <n v="10"/>
    <n v="12.5"/>
    <n v="0.40749999999999997"/>
    <n v="2"/>
    <n v="1"/>
  </r>
  <r>
    <n v="5005"/>
    <s v="nSPC"/>
    <x v="3"/>
    <x v="2"/>
    <s v="Pacific Remote Island Areas"/>
    <x v="15"/>
    <s v="PAL-00295"/>
    <d v="2012-05-15T00:00:00"/>
    <s v="Forereef"/>
    <s v="Deep"/>
    <n v="5.8694106799999997"/>
    <n v="-162.08743865"/>
    <s v="Palmyra"/>
    <s v="Palmyra"/>
    <n v="2012"/>
    <x v="1"/>
    <x v="0"/>
    <n v="23.95"/>
    <n v="12.5"/>
    <n v="20"/>
    <n v="22.5"/>
    <n v="20"/>
    <n v="0.37"/>
    <n v="2"/>
    <n v="1"/>
  </r>
  <r>
    <n v="5006"/>
    <s v="nSPC"/>
    <x v="3"/>
    <x v="2"/>
    <s v="Pacific Remote Island Areas"/>
    <x v="15"/>
    <s v="PAL-00215"/>
    <d v="2012-05-15T00:00:00"/>
    <s v="Forereef"/>
    <s v="Mid"/>
    <n v="5.87000571"/>
    <n v="-162.08093479999999"/>
    <s v="Palmyra"/>
    <s v="Palmyra"/>
    <n v="2012"/>
    <x v="0"/>
    <x v="0"/>
    <n v="10.050000000000001"/>
    <n v="17.5"/>
    <n v="2.5"/>
    <n v="27.5"/>
    <n v="27.5"/>
    <n v="0.43625000000000003"/>
    <n v="2"/>
    <n v="1"/>
  </r>
  <r>
    <n v="5007"/>
    <s v="nSPC"/>
    <x v="3"/>
    <x v="2"/>
    <s v="Pacific Remote Island Areas"/>
    <x v="15"/>
    <s v="PAL-00282"/>
    <d v="2012-05-15T00:00:00"/>
    <s v="Forereef"/>
    <s v="Shallow"/>
    <n v="5.8667214300000001"/>
    <n v="-162.05752480999999"/>
    <s v="Palmyra"/>
    <s v="Palmyra"/>
    <n v="2012"/>
    <x v="2"/>
    <x v="0"/>
    <n v="4.05"/>
    <n v="30"/>
    <n v="0"/>
    <n v="15"/>
    <n v="32.5"/>
    <n v="0.43375000000000002"/>
    <n v="2"/>
    <n v="1"/>
  </r>
  <r>
    <n v="5019"/>
    <s v="nSPC"/>
    <x v="3"/>
    <x v="2"/>
    <s v="Pacific Remote Island Areas"/>
    <x v="15"/>
    <s v="PAL-00321"/>
    <d v="2012-05-17T00:00:00"/>
    <s v="Forereef"/>
    <s v="Deep"/>
    <n v="5.8978495500000001"/>
    <n v="-162.14112607999999"/>
    <s v="Palmyra"/>
    <s v="Palmyra"/>
    <n v="2012"/>
    <x v="1"/>
    <x v="0"/>
    <n v="26.2"/>
    <n v="35"/>
    <n v="12.5"/>
    <n v="7.5"/>
    <n v="7.5"/>
    <n v="0.34875"/>
    <n v="2"/>
    <n v="1"/>
  </r>
  <r>
    <n v="5020"/>
    <s v="nSPC"/>
    <x v="3"/>
    <x v="2"/>
    <s v="Pacific Remote Island Areas"/>
    <x v="15"/>
    <s v="PAL-00245"/>
    <d v="2012-05-17T00:00:00"/>
    <s v="Forereef"/>
    <s v="Mid"/>
    <n v="5.8941738399999997"/>
    <n v="-162.14343554999999"/>
    <s v="Palmyra"/>
    <s v="Palmyra"/>
    <n v="2012"/>
    <x v="0"/>
    <x v="0"/>
    <n v="12.15"/>
    <n v="32.5"/>
    <n v="12.5"/>
    <n v="6.5"/>
    <n v="15"/>
    <n v="0.3075"/>
    <n v="2"/>
    <n v="1"/>
  </r>
  <r>
    <n v="5021"/>
    <s v="nSPC"/>
    <x v="3"/>
    <x v="2"/>
    <s v="Pacific Remote Island Areas"/>
    <x v="15"/>
    <s v="PAL-00323"/>
    <d v="2012-05-17T00:00:00"/>
    <s v="Forereef"/>
    <s v="Deep"/>
    <n v="5.8977343800000002"/>
    <n v="-162.09033016000001"/>
    <s v="Palmyra"/>
    <s v="Palmyra"/>
    <n v="2012"/>
    <x v="1"/>
    <x v="0"/>
    <n v="21.4"/>
    <n v="12.5"/>
    <n v="12.5"/>
    <n v="15"/>
    <n v="12.5"/>
    <n v="0.47625000000000001"/>
    <n v="2"/>
    <n v="1"/>
  </r>
  <r>
    <n v="5022"/>
    <s v="nSPC"/>
    <x v="3"/>
    <x v="2"/>
    <s v="Pacific Remote Island Areas"/>
    <x v="15"/>
    <s v="PAL-00233"/>
    <d v="2012-05-17T00:00:00"/>
    <s v="Forereef"/>
    <s v="Mid"/>
    <n v="5.8984251399999996"/>
    <n v="-162.07094373999999"/>
    <s v="Palmyra"/>
    <s v="Palmyra"/>
    <n v="2012"/>
    <x v="0"/>
    <x v="0"/>
    <n v="10.8"/>
    <n v="20"/>
    <n v="3.5"/>
    <n v="5"/>
    <n v="15"/>
    <n v="0.46375"/>
    <n v="2"/>
    <n v="1"/>
  </r>
  <r>
    <n v="5023"/>
    <s v="nSPC"/>
    <x v="3"/>
    <x v="2"/>
    <s v="Pacific Remote Island Areas"/>
    <x v="15"/>
    <s v="PAL-00319"/>
    <d v="2012-05-17T00:00:00"/>
    <s v="Forereef"/>
    <s v="Deep"/>
    <n v="5.8910635600000001"/>
    <n v="-162.04981395999999"/>
    <s v="Palmyra"/>
    <s v="Palmyra"/>
    <n v="2012"/>
    <x v="1"/>
    <x v="0"/>
    <n v="24.9"/>
    <n v="17.5"/>
    <n v="15"/>
    <n v="15"/>
    <n v="15"/>
    <n v="0.46500000000000002"/>
    <n v="2"/>
    <n v="1"/>
  </r>
  <r>
    <n v="5024"/>
    <s v="nSPC"/>
    <x v="3"/>
    <x v="2"/>
    <s v="Pacific Remote Island Areas"/>
    <x v="15"/>
    <s v="PAL-00223"/>
    <d v="2012-05-17T00:00:00"/>
    <s v="Forereef"/>
    <s v="Mid"/>
    <n v="5.8836060999999997"/>
    <n v="-162.03624249000001"/>
    <s v="Palmyra"/>
    <s v="Palmyra"/>
    <n v="2012"/>
    <x v="0"/>
    <x v="0"/>
    <n v="13.05"/>
    <n v="15"/>
    <n v="0"/>
    <n v="7.5"/>
    <n v="20"/>
    <n v="0.46750000000000003"/>
    <n v="2"/>
    <n v="1"/>
  </r>
  <r>
    <n v="5027"/>
    <s v="nSPC"/>
    <x v="3"/>
    <x v="2"/>
    <s v="Pacific Remote Island Areas"/>
    <x v="15"/>
    <s v="PAL-00278"/>
    <d v="2012-05-17T00:00:00"/>
    <s v="Forereef"/>
    <s v="Shallow"/>
    <n v="5.8672346500000003"/>
    <n v="-162.10934878"/>
    <s v="Palmyra"/>
    <s v="Palmyra"/>
    <n v="2012"/>
    <x v="2"/>
    <x v="0"/>
    <n v="5.85"/>
    <n v="17.5"/>
    <n v="5"/>
    <n v="15"/>
    <n v="22.5"/>
    <n v="0.50124999999999997"/>
    <n v="2"/>
    <n v="1"/>
  </r>
  <r>
    <n v="5035"/>
    <s v="nSPC"/>
    <x v="3"/>
    <x v="2"/>
    <s v="Pacific Remote Island Areas"/>
    <x v="15"/>
    <s v="PAL-00317"/>
    <d v="2012-05-18T00:00:00"/>
    <s v="Forereef"/>
    <s v="Deep"/>
    <n v="5.8873307700000002"/>
    <n v="-162.04280510000001"/>
    <s v="Palmyra"/>
    <s v="Palmyra"/>
    <n v="2012"/>
    <x v="1"/>
    <x v="0"/>
    <n v="25.6"/>
    <n v="20"/>
    <n v="12.5"/>
    <n v="10"/>
    <n v="15"/>
    <n v="0.63749999999999996"/>
    <n v="2"/>
    <n v="1"/>
  </r>
  <r>
    <n v="5036"/>
    <s v="nSPC"/>
    <x v="3"/>
    <x v="2"/>
    <s v="Pacific Remote Island Areas"/>
    <x v="15"/>
    <s v="PAL-00249"/>
    <d v="2012-05-18T00:00:00"/>
    <s v="Forereef"/>
    <s v="Shallow"/>
    <n v="5.8769704799999998"/>
    <n v="-162.02065894"/>
    <s v="Palmyra"/>
    <s v="Palmyra"/>
    <n v="2012"/>
    <x v="2"/>
    <x v="0"/>
    <n v="5.75"/>
    <n v="37.5"/>
    <n v="0"/>
    <n v="12.5"/>
    <n v="40"/>
    <n v="0.1845"/>
    <n v="2"/>
    <n v="1"/>
  </r>
  <r>
    <n v="5037"/>
    <s v="nSPC"/>
    <x v="3"/>
    <x v="2"/>
    <s v="Pacific Remote Island Areas"/>
    <x v="15"/>
    <s v="PAL-00303"/>
    <d v="2012-05-18T00:00:00"/>
    <s v="Forereef"/>
    <s v="Mid"/>
    <n v="5.8719317000000002"/>
    <n v="-162.00319675"/>
    <s v="Palmyra"/>
    <s v="Palmyra"/>
    <n v="2012"/>
    <x v="0"/>
    <x v="0"/>
    <n v="14"/>
    <n v="35"/>
    <n v="10.5"/>
    <n v="9"/>
    <n v="5"/>
    <n v="0.31874999999999998"/>
    <n v="2"/>
    <n v="1"/>
  </r>
  <r>
    <n v="5038"/>
    <s v="nSPC"/>
    <x v="3"/>
    <x v="2"/>
    <s v="Pacific Remote Island Areas"/>
    <x v="15"/>
    <s v="PAL-00302"/>
    <d v="2012-05-18T00:00:00"/>
    <s v="Forereef"/>
    <s v="Deep"/>
    <n v="5.8657967299999996"/>
    <n v="-162.00966296999999"/>
    <s v="Palmyra"/>
    <s v="Palmyra"/>
    <n v="2012"/>
    <x v="1"/>
    <x v="0"/>
    <n v="22.65"/>
    <n v="25"/>
    <n v="0"/>
    <n v="7.5"/>
    <n v="22.5"/>
    <n v="0.51124999999999998"/>
    <n v="2"/>
    <n v="1"/>
  </r>
  <r>
    <n v="5039"/>
    <s v="nSPC"/>
    <x v="3"/>
    <x v="2"/>
    <s v="Pacific Remote Island Areas"/>
    <x v="15"/>
    <s v="PAL-00247"/>
    <d v="2012-05-18T00:00:00"/>
    <s v="Forereef"/>
    <s v="Mid"/>
    <n v="5.86730179"/>
    <n v="-162.01050359000001"/>
    <s v="Palmyra"/>
    <s v="Palmyra"/>
    <n v="2012"/>
    <x v="0"/>
    <x v="0"/>
    <n v="9.5500000000000007"/>
    <n v="37.5"/>
    <n v="1"/>
    <n v="10"/>
    <n v="15"/>
    <n v="0.26124999999999998"/>
    <n v="2"/>
    <n v="1"/>
  </r>
  <r>
    <n v="5040"/>
    <s v="nSPC"/>
    <x v="3"/>
    <x v="2"/>
    <s v="Pacific Remote Island Areas"/>
    <x v="15"/>
    <s v="PAL-00306"/>
    <d v="2012-05-18T00:00:00"/>
    <s v="Forereef"/>
    <s v="Deep"/>
    <n v="5.8639615200000001"/>
    <n v="-162.03315291999999"/>
    <s v="Palmyra"/>
    <s v="Palmyra"/>
    <n v="2012"/>
    <x v="1"/>
    <x v="0"/>
    <n v="21.9"/>
    <n v="27.5"/>
    <n v="2.5"/>
    <n v="2.5"/>
    <n v="15"/>
    <n v="0.74250000000000005"/>
    <n v="2"/>
    <n v="1"/>
  </r>
  <r>
    <n v="5041"/>
    <s v="nSPC"/>
    <x v="3"/>
    <x v="2"/>
    <s v="Pacific Remote Island Areas"/>
    <x v="15"/>
    <s v="PAL-00275"/>
    <d v="2012-05-18T00:00:00"/>
    <s v="Forereef"/>
    <s v="Shallow"/>
    <n v="5.8750244599999997"/>
    <n v="-162.11521586000001"/>
    <s v="Palmyra"/>
    <s v="Palmyra"/>
    <n v="2012"/>
    <x v="2"/>
    <x v="0"/>
    <n v="4.25"/>
    <n v="17.5"/>
    <n v="1"/>
    <n v="6.5"/>
    <n v="4"/>
    <n v="0.96875"/>
    <n v="2"/>
    <n v="1"/>
  </r>
  <r>
    <n v="5042"/>
    <s v="nSPC"/>
    <x v="3"/>
    <x v="2"/>
    <s v="Pacific Remote Island Areas"/>
    <x v="15"/>
    <s v="PAL-00253"/>
    <d v="2012-05-18T00:00:00"/>
    <s v="Forereef"/>
    <s v="Mid"/>
    <n v="5.8668093499999996"/>
    <n v="-162.11319012000001"/>
    <s v="Palmyra"/>
    <s v="Palmyra"/>
    <n v="2012"/>
    <x v="0"/>
    <x v="0"/>
    <n v="7.45"/>
    <n v="20"/>
    <n v="1"/>
    <n v="22.5"/>
    <n v="40"/>
    <n v="0.66500000000000004"/>
    <n v="2"/>
    <n v="1"/>
  </r>
  <r>
    <n v="5048"/>
    <s v="nSPC"/>
    <x v="3"/>
    <x v="2"/>
    <s v="Pacific Remote Island Areas"/>
    <x v="15"/>
    <s v="PAL-00322"/>
    <d v="2012-05-19T00:00:00"/>
    <s v="Forereef"/>
    <s v="Deep"/>
    <n v="5.8974353199999996"/>
    <n v="-162.10930845999999"/>
    <s v="Palmyra"/>
    <s v="Palmyra"/>
    <n v="2012"/>
    <x v="1"/>
    <x v="0"/>
    <n v="23.65"/>
    <n v="17.5"/>
    <n v="10"/>
    <n v="17.5"/>
    <n v="7.5"/>
    <n v="0.39874999999999999"/>
    <n v="2"/>
    <n v="1"/>
  </r>
  <r>
    <n v="5049"/>
    <s v="nSPC"/>
    <x v="3"/>
    <x v="2"/>
    <s v="Pacific Remote Island Areas"/>
    <x v="15"/>
    <s v="PAL-00239"/>
    <d v="2012-05-19T00:00:00"/>
    <s v="Forereef"/>
    <s v="Mid"/>
    <n v="5.8962217900000002"/>
    <n v="-162.11681462000001"/>
    <s v="Palmyra"/>
    <s v="Palmyra"/>
    <n v="2012"/>
    <x v="0"/>
    <x v="0"/>
    <n v="8.9499999999999993"/>
    <n v="20"/>
    <n v="1.5"/>
    <n v="12"/>
    <n v="32.5"/>
    <n v="0.57750000000000001"/>
    <n v="2"/>
    <n v="1"/>
  </r>
  <r>
    <n v="5050"/>
    <s v="nSPC"/>
    <x v="3"/>
    <x v="2"/>
    <s v="Pacific Remote Island Areas"/>
    <x v="15"/>
    <s v="PAL-00203"/>
    <d v="2012-05-19T00:00:00"/>
    <s v="Forereef"/>
    <s v="Mid"/>
    <n v="5.8969540299999998"/>
    <n v="-162.13170407000001"/>
    <s v="Palmyra"/>
    <s v="Palmyra"/>
    <n v="2012"/>
    <x v="0"/>
    <x v="0"/>
    <n v="14.15"/>
    <n v="30"/>
    <n v="1"/>
    <n v="10"/>
    <n v="27.5"/>
    <n v="0.46"/>
    <n v="2"/>
    <n v="1"/>
  </r>
  <r>
    <n v="5051"/>
    <s v="nSPC"/>
    <x v="3"/>
    <x v="2"/>
    <s v="Pacific Remote Island Areas"/>
    <x v="15"/>
    <s v="PAL-00313"/>
    <d v="2012-05-19T00:00:00"/>
    <s v="Forereef"/>
    <s v="Deep"/>
    <n v="5.88106068"/>
    <n v="-162.14718033"/>
    <s v="Palmyra"/>
    <s v="Palmyra"/>
    <n v="2012"/>
    <x v="1"/>
    <x v="0"/>
    <n v="22.25"/>
    <n v="17.5"/>
    <n v="20"/>
    <n v="12.5"/>
    <n v="12.5"/>
    <n v="0.32250000000000001"/>
    <n v="2"/>
    <n v="1"/>
  </r>
  <r>
    <n v="5052"/>
    <s v="nSPC"/>
    <x v="3"/>
    <x v="2"/>
    <s v="Pacific Remote Island Areas"/>
    <x v="15"/>
    <s v="PAL-00311"/>
    <d v="2012-05-19T00:00:00"/>
    <s v="Forereef"/>
    <s v="Deep"/>
    <n v="5.8793824600000004"/>
    <n v="-162.15566525"/>
    <s v="Palmyra"/>
    <s v="Palmyra"/>
    <n v="2012"/>
    <x v="1"/>
    <x v="0"/>
    <n v="20.100000000000001"/>
    <n v="7.5"/>
    <n v="25"/>
    <n v="5"/>
    <n v="12.5"/>
    <n v="0.30375000000000002"/>
    <n v="2"/>
    <n v="1"/>
  </r>
  <r>
    <n v="5053"/>
    <s v="nSPC"/>
    <x v="3"/>
    <x v="2"/>
    <s v="Pacific Remote Island Areas"/>
    <x v="15"/>
    <s v="PAL-00263"/>
    <d v="2012-05-19T00:00:00"/>
    <s v="Forereef"/>
    <s v="Shallow"/>
    <n v="5.8857229499999999"/>
    <n v="-162.1183838"/>
    <s v="Palmyra"/>
    <s v="Palmyra"/>
    <n v="2012"/>
    <x v="2"/>
    <x v="0"/>
    <n v="4.3"/>
    <n v="27.5"/>
    <n v="20"/>
    <n v="5"/>
    <n v="7.5"/>
    <n v="1.1850000000000001"/>
    <n v="2"/>
    <n v="1"/>
  </r>
  <r>
    <n v="5054"/>
    <s v="nSPC"/>
    <x v="3"/>
    <x v="2"/>
    <s v="Pacific Remote Island Areas"/>
    <x v="15"/>
    <s v="PAL-00274"/>
    <d v="2012-05-19T00:00:00"/>
    <s v="Forereef"/>
    <s v="Shallow"/>
    <n v="5.8766201200000001"/>
    <n v="-162.11461924"/>
    <s v="Palmyra"/>
    <s v="Palmyra"/>
    <n v="2012"/>
    <x v="2"/>
    <x v="0"/>
    <n v="3.4"/>
    <n v="67.5"/>
    <n v="0"/>
    <n v="5"/>
    <n v="5"/>
    <n v="0.85375000000000001"/>
    <n v="2"/>
    <n v="1"/>
  </r>
  <r>
    <n v="5082"/>
    <s v="nSPC"/>
    <x v="3"/>
    <x v="0"/>
    <s v="Main Hawaiian Islands"/>
    <x v="0"/>
    <s v="OAH-00297"/>
    <d v="2012-09-01T00:00:00"/>
    <s v="Forereef"/>
    <s v="Mid"/>
    <n v="21.393011850000001"/>
    <n v="-158.17043892999999"/>
    <s v="OAH_SOUTH"/>
    <s v="OAH_SOUTH"/>
    <n v="2012"/>
    <x v="0"/>
    <x v="0"/>
    <n v="12.7"/>
    <n v="2"/>
    <n v="7.75"/>
    <n v="12"/>
    <n v="1"/>
    <n v="0.1125"/>
    <n v="4"/>
    <n v="2"/>
  </r>
  <r>
    <n v="5083"/>
    <s v="nSPC"/>
    <x v="3"/>
    <x v="0"/>
    <s v="Main Hawaiian Islands"/>
    <x v="0"/>
    <s v="OAH-00302"/>
    <d v="2012-09-01T00:00:00"/>
    <s v="Forereef"/>
    <s v="Shallow"/>
    <n v="21.438841249999999"/>
    <n v="-158.19384614000001"/>
    <s v="OAH_SOUTH"/>
    <s v="OAH_SOUTH"/>
    <n v="2012"/>
    <x v="2"/>
    <x v="0"/>
    <n v="6.55"/>
    <n v="12"/>
    <n v="25"/>
    <n v="1"/>
    <n v="0.5"/>
    <n v="0.30225000000000002"/>
    <n v="2"/>
    <n v="1"/>
  </r>
  <r>
    <n v="5084"/>
    <s v="nSPC"/>
    <x v="3"/>
    <x v="0"/>
    <s v="Main Hawaiian Islands"/>
    <x v="0"/>
    <s v="OAH-00348"/>
    <d v="2012-09-01T00:00:00"/>
    <s v="Forereef"/>
    <s v="Deep"/>
    <n v="21.411716070000001"/>
    <n v="-158.19415946000001"/>
    <s v="OAH_SOUTH"/>
    <s v="OAH_SOUTH"/>
    <n v="2012"/>
    <x v="1"/>
    <x v="0"/>
    <n v="17.649999999999999"/>
    <n v="11.5"/>
    <n v="5"/>
    <n v="62.5"/>
    <n v="5"/>
    <n v="0.16250000000000001"/>
    <n v="2"/>
    <n v="1"/>
  </r>
  <r>
    <n v="5085"/>
    <s v="nSPC"/>
    <x v="3"/>
    <x v="0"/>
    <s v="Main Hawaiian Islands"/>
    <x v="0"/>
    <s v="OAH-00299"/>
    <d v="2012-09-01T00:00:00"/>
    <s v="Forereef"/>
    <s v="Shallow"/>
    <n v="21.493110210000001"/>
    <n v="-158.23285627999999"/>
    <s v="OAH_SOUTH"/>
    <s v="OAH_SOUTH"/>
    <n v="2012"/>
    <x v="2"/>
    <x v="0"/>
    <n v="5.85"/>
    <n v="4"/>
    <n v="11"/>
    <n v="7.5"/>
    <n v="5"/>
    <n v="0.43874999999999997"/>
    <n v="2"/>
    <n v="1"/>
  </r>
  <r>
    <n v="5086"/>
    <s v="nSPC"/>
    <x v="3"/>
    <x v="0"/>
    <s v="Main Hawaiian Islands"/>
    <x v="0"/>
    <s v="OAH-00304"/>
    <d v="2012-09-01T00:00:00"/>
    <s v="Forereef"/>
    <s v="Shallow"/>
    <n v="21.45862279"/>
    <n v="-158.21593682"/>
    <s v="OAH_SOUTH"/>
    <s v="OAH_SOUTH"/>
    <n v="2012"/>
    <x v="2"/>
    <x v="0"/>
    <n v="5.25"/>
    <n v="5"/>
    <n v="5"/>
    <n v="25"/>
    <n v="0"/>
    <n v="0.31125000000000003"/>
    <n v="2"/>
    <n v="1"/>
  </r>
  <r>
    <n v="5088"/>
    <s v="nSPC"/>
    <x v="3"/>
    <x v="0"/>
    <s v="Main Hawaiian Islands"/>
    <x v="0"/>
    <s v="OAH-00307"/>
    <d v="2012-09-02T00:00:00"/>
    <s v="Forereef"/>
    <s v="Deep"/>
    <n v="21.59064673"/>
    <n v="-158.22653589999999"/>
    <s v="OAH_KAENA"/>
    <s v="OAH_KAENA"/>
    <n v="2012"/>
    <x v="1"/>
    <x v="0"/>
    <n v="23.35"/>
    <n v="32.5"/>
    <n v="6"/>
    <n v="3"/>
    <n v="2"/>
    <n v="0.29749999999999999"/>
    <n v="2"/>
    <n v="1"/>
  </r>
  <r>
    <n v="5089"/>
    <s v="nSPC"/>
    <x v="3"/>
    <x v="0"/>
    <s v="Main Hawaiian Islands"/>
    <x v="0"/>
    <s v="OAH-00311"/>
    <d v="2012-09-02T00:00:00"/>
    <s v="Forereef"/>
    <s v="Mid"/>
    <n v="21.58391623"/>
    <n v="-158.22864226999999"/>
    <s v="OAH_KAENA"/>
    <s v="OAH_KAENA"/>
    <n v="2012"/>
    <x v="0"/>
    <x v="0"/>
    <n v="7.9"/>
    <n v="2"/>
    <n v="12.5"/>
    <n v="15"/>
    <n v="1.5"/>
    <n v="0.25274999999999997"/>
    <n v="2"/>
    <n v="1"/>
  </r>
  <r>
    <n v="5090"/>
    <s v="nSPC"/>
    <x v="3"/>
    <x v="0"/>
    <s v="Main Hawaiian Islands"/>
    <x v="0"/>
    <s v="OAH-00372"/>
    <d v="2012-09-02T00:00:00"/>
    <s v="Forereef"/>
    <s v="Shallow"/>
    <n v="21.583493950000001"/>
    <n v="-158.16730686"/>
    <s v="OAH_NORTH"/>
    <s v="OAH_NORTH"/>
    <n v="2012"/>
    <x v="2"/>
    <x v="0"/>
    <n v="3.8"/>
    <n v="12.5"/>
    <n v="10"/>
    <n v="3.5"/>
    <n v="1.5"/>
    <n v="0.3175"/>
    <n v="2"/>
    <n v="1"/>
  </r>
  <r>
    <n v="5091"/>
    <s v="nSPC"/>
    <x v="3"/>
    <x v="0"/>
    <s v="Main Hawaiian Islands"/>
    <x v="0"/>
    <s v="OAH-00430"/>
    <d v="2012-09-02T00:00:00"/>
    <s v="Forereef"/>
    <s v="Shallow"/>
    <n v="21.58856995"/>
    <n v="-158.13836993000001"/>
    <s v="OAH_NORTH"/>
    <s v="OAH_NORTH"/>
    <n v="2012"/>
    <x v="2"/>
    <x v="0"/>
    <n v="2.7"/>
    <n v="9"/>
    <n v="2.5"/>
    <n v="2.5"/>
    <n v="4"/>
    <n v="0.60750000000000004"/>
    <n v="2"/>
    <n v="1"/>
  </r>
  <r>
    <n v="5092"/>
    <s v="nSPC"/>
    <x v="3"/>
    <x v="0"/>
    <s v="Main Hawaiian Islands"/>
    <x v="0"/>
    <s v="OAH-00367"/>
    <d v="2012-09-02T00:00:00"/>
    <s v="Forereef"/>
    <s v="Mid"/>
    <n v="21.58794391"/>
    <n v="-158.17134987"/>
    <s v="OAH_NORTH"/>
    <s v="OAH_NORTH"/>
    <n v="2012"/>
    <x v="0"/>
    <x v="0"/>
    <n v="7.35"/>
    <n v="12.5"/>
    <n v="5"/>
    <n v="47.5"/>
    <n v="0"/>
    <n v="0.28249999999999997"/>
    <n v="2"/>
    <n v="1"/>
  </r>
  <r>
    <n v="5093"/>
    <s v="nSPC"/>
    <x v="3"/>
    <x v="0"/>
    <s v="Main Hawaiian Islands"/>
    <x v="0"/>
    <s v="OAH-00310"/>
    <d v="2012-09-02T00:00:00"/>
    <s v="Forereef"/>
    <s v="Mid"/>
    <n v="21.652961990000001"/>
    <n v="-158.06338332999999"/>
    <s v="OAH_NORTH"/>
    <s v="OAH_NORTH"/>
    <n v="2012"/>
    <x v="0"/>
    <x v="0"/>
    <n v="10.1"/>
    <n v="15"/>
    <n v="10"/>
    <n v="12.5"/>
    <n v="2.5"/>
    <n v="0.76875000000000004"/>
    <n v="2"/>
    <n v="1"/>
  </r>
  <r>
    <n v="5094"/>
    <s v="nSPC"/>
    <x v="3"/>
    <x v="0"/>
    <s v="Main Hawaiian Islands"/>
    <x v="0"/>
    <s v="OAH-00375"/>
    <d v="2012-09-02T00:00:00"/>
    <s v="Forereef"/>
    <s v="Shallow"/>
    <n v="21.668156199999999"/>
    <n v="-158.04929905"/>
    <s v="OAH_NORTH"/>
    <s v="OAH_NORTH"/>
    <n v="2012"/>
    <x v="2"/>
    <x v="0"/>
    <n v="2.9"/>
    <n v="0"/>
    <n v="10"/>
    <n v="7.5"/>
    <n v="2.5"/>
    <n v="0.30499999999999999"/>
    <n v="2"/>
    <n v="1"/>
  </r>
  <r>
    <n v="5095"/>
    <s v="nSPC"/>
    <x v="3"/>
    <x v="0"/>
    <s v="Main Hawaiian Islands"/>
    <x v="0"/>
    <s v="OAH-00319"/>
    <d v="2012-09-02T00:00:00"/>
    <s v="Forereef"/>
    <s v="Shallow"/>
    <n v="21.694538080000001"/>
    <n v="-158.02673849000001"/>
    <s v="OAH_NORTH"/>
    <s v="OAH_NORTH"/>
    <n v="2012"/>
    <x v="2"/>
    <x v="0"/>
    <n v="5"/>
    <n v="27.5"/>
    <n v="5"/>
    <n v="7.5"/>
    <n v="7.5"/>
    <n v="0.29875000000000002"/>
    <n v="2"/>
    <n v="1"/>
  </r>
  <r>
    <n v="5097"/>
    <s v="nSPC"/>
    <x v="3"/>
    <x v="0"/>
    <s v="Main Hawaiian Islands"/>
    <x v="0"/>
    <s v="OAH-00365"/>
    <d v="2012-09-02T00:00:00"/>
    <s v="Forereef"/>
    <s v="Mid"/>
    <n v="21.614975879999999"/>
    <n v="-158.10780306000001"/>
    <s v="OAH_NORTH"/>
    <s v="OAH_NORTH"/>
    <n v="2012"/>
    <x v="0"/>
    <x v="0"/>
    <n v="20.8"/>
    <n v="10"/>
    <n v="5"/>
    <n v="52.5"/>
    <n v="2.5"/>
    <n v="0.23"/>
    <n v="2"/>
    <n v="1"/>
  </r>
  <r>
    <n v="5098"/>
    <s v="nSPC"/>
    <x v="3"/>
    <x v="0"/>
    <s v="Main Hawaiian Islands"/>
    <x v="0"/>
    <s v="OAH-00306"/>
    <d v="2012-09-02T00:00:00"/>
    <s v="Forereef"/>
    <s v="Deep"/>
    <n v="21.583290359999999"/>
    <n v="-158.26391483"/>
    <s v="OAH_KAENA"/>
    <s v="OAH_KAENA"/>
    <n v="2012"/>
    <x v="1"/>
    <x v="0"/>
    <n v="19.75"/>
    <n v="25"/>
    <n v="5"/>
    <n v="8.5"/>
    <n v="3"/>
    <n v="0.39374999999999999"/>
    <n v="2"/>
    <n v="1"/>
  </r>
  <r>
    <n v="5099"/>
    <s v="nSPC"/>
    <x v="3"/>
    <x v="0"/>
    <s v="Main Hawaiian Islands"/>
    <x v="0"/>
    <s v="OAH-00364"/>
    <d v="2012-09-02T00:00:00"/>
    <s v="Forereef"/>
    <s v="Deep"/>
    <n v="21.59457407"/>
    <n v="-158.22061081999999"/>
    <s v="OAH_KAENA"/>
    <s v="OAH_KAENA"/>
    <n v="2012"/>
    <x v="1"/>
    <x v="0"/>
    <n v="25.85"/>
    <n v="50"/>
    <n v="5"/>
    <n v="25"/>
    <n v="2.5"/>
    <n v="0.25"/>
    <n v="2"/>
    <n v="1"/>
  </r>
  <r>
    <n v="5100"/>
    <s v="nSPC"/>
    <x v="3"/>
    <x v="0"/>
    <s v="Main Hawaiian Islands"/>
    <x v="0"/>
    <s v="OAH-00312"/>
    <d v="2012-09-02T00:00:00"/>
    <s v="Forereef"/>
    <s v="Mid"/>
    <n v="21.593354000000001"/>
    <n v="-158.12832890999999"/>
    <s v="OAH_NORTH"/>
    <s v="OAH_NORTH"/>
    <n v="2012"/>
    <x v="0"/>
    <x v="0"/>
    <n v="7.2"/>
    <n v="5"/>
    <n v="10"/>
    <n v="16"/>
    <n v="4.5"/>
    <n v="0.16250000000000001"/>
    <n v="2"/>
    <n v="1"/>
  </r>
  <r>
    <n v="5102"/>
    <s v="nSPC"/>
    <x v="3"/>
    <x v="0"/>
    <s v="Main Hawaiian Islands"/>
    <x v="0"/>
    <s v="OAH-00369"/>
    <d v="2012-09-02T00:00:00"/>
    <s v="Forereef"/>
    <s v="Mid"/>
    <n v="21.659867420000001"/>
    <n v="-158.05958473999999"/>
    <s v="OAH_NORTH"/>
    <s v="OAH_NORTH"/>
    <n v="2012"/>
    <x v="0"/>
    <x v="0"/>
    <n v="6.15"/>
    <n v="1"/>
    <n v="0"/>
    <n v="10"/>
    <n v="0"/>
    <n v="0.125"/>
    <n v="2"/>
    <n v="1"/>
  </r>
  <r>
    <n v="5103"/>
    <s v="nSPC"/>
    <x v="3"/>
    <x v="0"/>
    <s v="Main Hawaiian Islands"/>
    <x v="0"/>
    <s v="OAH-00315"/>
    <d v="2012-09-02T00:00:00"/>
    <s v="Forereef"/>
    <s v="Deep"/>
    <n v="21.704478760000001"/>
    <n v="-158.02338907999999"/>
    <s v="OAH_NORTH"/>
    <s v="OAH_NORTH"/>
    <n v="2012"/>
    <x v="1"/>
    <x v="0"/>
    <n v="23.4"/>
    <n v="2"/>
    <n v="7.5"/>
    <n v="6.5"/>
    <n v="3"/>
    <n v="0.3075"/>
    <n v="2"/>
    <n v="1"/>
  </r>
  <r>
    <n v="5104"/>
    <s v="nSPC"/>
    <x v="3"/>
    <x v="0"/>
    <s v="Main Hawaiian Islands"/>
    <x v="18"/>
    <s v="MAI-00322"/>
    <d v="2012-09-03T00:00:00"/>
    <s v="Forereef"/>
    <s v="Mid"/>
    <n v="20.923258730000001"/>
    <n v="-156.6978211"/>
    <s v="MAI_LAHAINA"/>
    <s v="MAI_LAHAINA"/>
    <n v="2012"/>
    <x v="0"/>
    <x v="0"/>
    <n v="7.7"/>
    <n v="3"/>
    <n v="37.5"/>
    <n v="45"/>
    <n v="0"/>
    <n v="0.51875000000000004"/>
    <n v="2"/>
    <n v="1"/>
  </r>
  <r>
    <n v="5105"/>
    <s v="nSPC"/>
    <x v="3"/>
    <x v="0"/>
    <s v="Main Hawaiian Islands"/>
    <x v="18"/>
    <s v="MAI-00327"/>
    <d v="2012-09-03T00:00:00"/>
    <s v="Forereef"/>
    <s v="Shallow"/>
    <n v="20.876267599999998"/>
    <n v="-156.68497055"/>
    <s v="MAI_LAHAINA"/>
    <s v="MAI_LAHAINA"/>
    <n v="2012"/>
    <x v="2"/>
    <x v="0"/>
    <n v="5.2"/>
    <n v="37.5"/>
    <n v="12.5"/>
    <n v="1"/>
    <n v="0"/>
    <n v="0.55374999999999996"/>
    <n v="2"/>
    <n v="1"/>
  </r>
  <r>
    <n v="5106"/>
    <s v="nSPC"/>
    <x v="3"/>
    <x v="0"/>
    <s v="Main Hawaiian Islands"/>
    <x v="18"/>
    <s v="MAI-00402"/>
    <d v="2012-09-03T00:00:00"/>
    <s v="Forereef"/>
    <s v="Shallow"/>
    <n v="20.846954159999999"/>
    <n v="-156.65869178"/>
    <s v="MAI_LAHAINA"/>
    <s v="MAI_LAHAINA"/>
    <n v="2012"/>
    <x v="2"/>
    <x v="0"/>
    <n v="3.45"/>
    <n v="12.5"/>
    <n v="12.5"/>
    <n v="7.5"/>
    <n v="0"/>
    <n v="0.45374999999999999"/>
    <n v="2"/>
    <n v="1"/>
  </r>
  <r>
    <n v="5107"/>
    <s v="nSPC"/>
    <x v="3"/>
    <x v="0"/>
    <s v="Main Hawaiian Islands"/>
    <x v="18"/>
    <s v="MAI-00291"/>
    <d v="2012-09-03T00:00:00"/>
    <s v="Forereef"/>
    <s v="Mid"/>
    <n v="20.802720090000001"/>
    <n v="-156.59976474000001"/>
    <s v="MAI_KIHEI"/>
    <s v="MAI_KIHEI"/>
    <n v="2012"/>
    <x v="0"/>
    <x v="0"/>
    <n v="5.8"/>
    <n v="42.5"/>
    <n v="25"/>
    <n v="0"/>
    <n v="0"/>
    <n v="0.93"/>
    <n v="2"/>
    <n v="1"/>
  </r>
  <r>
    <n v="5108"/>
    <s v="nSPC"/>
    <x v="3"/>
    <x v="0"/>
    <s v="Main Hawaiian Islands"/>
    <x v="18"/>
    <s v="MAI-00285"/>
    <d v="2012-09-03T00:00:00"/>
    <s v="Forereef"/>
    <s v="Deep"/>
    <n v="20.72466622"/>
    <n v="-156.46387756999999"/>
    <s v="MAI_KIHEI"/>
    <s v="MAI_KIHEI"/>
    <n v="2012"/>
    <x v="1"/>
    <x v="0"/>
    <n v="22.9"/>
    <n v="65"/>
    <n v="16.5"/>
    <n v="0"/>
    <n v="10"/>
    <n v="0.47499999999999998"/>
    <n v="2"/>
    <n v="1"/>
  </r>
  <r>
    <n v="5109"/>
    <s v="nSPC"/>
    <x v="3"/>
    <x v="0"/>
    <s v="Main Hawaiian Islands"/>
    <x v="18"/>
    <s v="MAI-00324"/>
    <d v="2012-09-03T00:00:00"/>
    <s v="Forereef"/>
    <s v="Mid"/>
    <n v="20.843579859999998"/>
    <n v="-156.65918338"/>
    <s v="MAI_LAHAINA"/>
    <s v="MAI_LAHAINA"/>
    <n v="2012"/>
    <x v="0"/>
    <x v="0"/>
    <n v="13.65"/>
    <n v="27.5"/>
    <n v="20"/>
    <n v="30"/>
    <n v="0"/>
    <n v="0.28249999999999997"/>
    <n v="2"/>
    <n v="1"/>
  </r>
  <r>
    <n v="5110"/>
    <s v="nSPC"/>
    <x v="3"/>
    <x v="0"/>
    <s v="Main Hawaiian Islands"/>
    <x v="18"/>
    <s v="MAI-00404"/>
    <d v="2012-09-03T00:00:00"/>
    <s v="Forereef"/>
    <s v="Shallow"/>
    <n v="20.84568179"/>
    <n v="-156.65513634000001"/>
    <s v="MAI_LAHAINA"/>
    <s v="MAI_LAHAINA"/>
    <n v="2012"/>
    <x v="2"/>
    <x v="0"/>
    <n v="2"/>
    <n v="15"/>
    <n v="12.5"/>
    <n v="0"/>
    <n v="12.5"/>
    <n v="0.44"/>
    <n v="2"/>
    <n v="1"/>
  </r>
  <r>
    <n v="5111"/>
    <s v="nSPC"/>
    <x v="3"/>
    <x v="0"/>
    <s v="Main Hawaiian Islands"/>
    <x v="18"/>
    <s v="MAI-00403"/>
    <d v="2012-09-03T00:00:00"/>
    <s v="Forereef"/>
    <s v="Shallow"/>
    <n v="20.818961959999999"/>
    <n v="-156.63015006000001"/>
    <s v="MAI_KIHEI"/>
    <s v="MAI_KIHEI"/>
    <n v="2012"/>
    <x v="2"/>
    <x v="0"/>
    <n v="1.8"/>
    <n v="17.5"/>
    <n v="2.5"/>
    <n v="2.5"/>
    <n v="7.5"/>
    <n v="0.89124999999999999"/>
    <n v="2"/>
    <n v="1"/>
  </r>
  <r>
    <n v="5112"/>
    <s v="nSPC"/>
    <x v="3"/>
    <x v="0"/>
    <s v="Main Hawaiian Islands"/>
    <x v="18"/>
    <s v="MAI-00299"/>
    <d v="2012-09-03T00:00:00"/>
    <s v="Forereef"/>
    <s v="Shallow"/>
    <n v="20.789164289999999"/>
    <n v="-156.56121854"/>
    <s v="MAI_KIHEI"/>
    <s v="MAI_KIHEI"/>
    <n v="2012"/>
    <x v="2"/>
    <x v="0"/>
    <n v="3.15"/>
    <n v="67.5"/>
    <n v="6"/>
    <n v="0"/>
    <n v="9"/>
    <n v="0.70874999999999999"/>
    <n v="2"/>
    <n v="1"/>
  </r>
  <r>
    <n v="5113"/>
    <s v="nSPC"/>
    <x v="3"/>
    <x v="0"/>
    <s v="Main Hawaiian Islands"/>
    <x v="18"/>
    <s v="MAI-00373"/>
    <d v="2012-09-03T00:00:00"/>
    <s v="Forereef"/>
    <s v="Shallow"/>
    <n v="20.795861769999998"/>
    <n v="-156.49763652999999"/>
    <s v="MAI_KIHEI"/>
    <s v="MAI_KIHEI"/>
    <n v="2012"/>
    <x v="2"/>
    <x v="0"/>
    <n v="3.6"/>
    <n v="5"/>
    <n v="27.5"/>
    <n v="0"/>
    <n v="1.5"/>
    <n v="0.19900000000000001"/>
    <n v="2"/>
    <n v="1"/>
  </r>
  <r>
    <n v="5114"/>
    <s v="nSPC"/>
    <x v="3"/>
    <x v="0"/>
    <s v="Main Hawaiian Islands"/>
    <x v="18"/>
    <s v="MAI-00323"/>
    <d v="2012-09-03T00:00:00"/>
    <s v="Forereef"/>
    <s v="Mid"/>
    <n v="20.87150677"/>
    <n v="-156.68472227999999"/>
    <s v="MAI_LAHAINA"/>
    <s v="MAI_LAHAINA"/>
    <n v="2012"/>
    <x v="0"/>
    <x v="0"/>
    <n v="14.35"/>
    <n v="4"/>
    <n v="43.5"/>
    <n v="40"/>
    <n v="0"/>
    <n v="0.16250000000000001"/>
    <n v="2"/>
    <n v="1"/>
  </r>
  <r>
    <n v="5115"/>
    <s v="nSPC"/>
    <x v="3"/>
    <x v="0"/>
    <s v="Main Hawaiian Islands"/>
    <x v="18"/>
    <s v="MAI-00398"/>
    <d v="2012-09-03T00:00:00"/>
    <s v="Forereef"/>
    <s v="Mid"/>
    <n v="20.819267809999999"/>
    <n v="-156.63125488"/>
    <s v="MAI_LAHAINA"/>
    <s v="MAI_LAHAINA"/>
    <n v="2012"/>
    <x v="0"/>
    <x v="0"/>
    <n v="6.25"/>
    <n v="15"/>
    <n v="45"/>
    <n v="1"/>
    <n v="3"/>
    <n v="0.29249999999999998"/>
    <n v="2"/>
    <n v="1"/>
  </r>
  <r>
    <n v="5116"/>
    <s v="nSPC"/>
    <x v="3"/>
    <x v="0"/>
    <s v="Main Hawaiian Islands"/>
    <x v="18"/>
    <s v="MAI-00371"/>
    <d v="2012-09-03T00:00:00"/>
    <s v="Forereef"/>
    <s v="Shallow"/>
    <n v="20.789938280000001"/>
    <n v="-156.56461296000001"/>
    <s v="MAI_KIHEI"/>
    <s v="MAI_KIHEI"/>
    <n v="2012"/>
    <x v="2"/>
    <x v="0"/>
    <n v="2.1"/>
    <n v="25"/>
    <n v="2.5"/>
    <n v="2.5"/>
    <n v="37.5"/>
    <n v="0.49125000000000002"/>
    <n v="2"/>
    <n v="1"/>
  </r>
  <r>
    <n v="5118"/>
    <s v="nSPC"/>
    <x v="3"/>
    <x v="0"/>
    <s v="Main Hawaiian Islands"/>
    <x v="18"/>
    <s v="MAI-00364"/>
    <d v="2012-09-03T00:00:00"/>
    <s v="Forereef"/>
    <s v="Deep"/>
    <n v="20.76039961"/>
    <n v="-156.4781807"/>
    <s v="MAI_KIHEI"/>
    <s v="MAI_KIHEI"/>
    <n v="2012"/>
    <x v="1"/>
    <x v="0"/>
    <n v="19.25"/>
    <n v="55"/>
    <n v="27.5"/>
    <n v="0.5"/>
    <n v="1"/>
    <n v="0.46375"/>
    <n v="2"/>
    <n v="1"/>
  </r>
  <r>
    <n v="5119"/>
    <s v="nSPC"/>
    <x v="3"/>
    <x v="0"/>
    <s v="Main Hawaiian Islands"/>
    <x v="18"/>
    <s v="MAI-00361"/>
    <d v="2012-09-03T00:00:00"/>
    <s v="Forereef"/>
    <s v="Mid"/>
    <n v="20.700142110000002"/>
    <n v="-156.45153630999999"/>
    <s v="MAI_KIHEI"/>
    <s v="MAI_KIHEI"/>
    <n v="2012"/>
    <x v="0"/>
    <x v="0"/>
    <n v="17.100000000000001"/>
    <n v="45"/>
    <n v="10"/>
    <n v="2.5"/>
    <n v="5.5"/>
    <n v="0.44124999999999998"/>
    <n v="2"/>
    <n v="1"/>
  </r>
  <r>
    <n v="5120"/>
    <s v="nSPC"/>
    <x v="3"/>
    <x v="0"/>
    <s v="Main Hawaiian Islands"/>
    <x v="18"/>
    <s v="MAI-00366"/>
    <d v="2012-09-03T00:00:00"/>
    <s v="Forereef"/>
    <s v="Mid"/>
    <n v="20.649862760000001"/>
    <n v="-156.44550335"/>
    <s v="MAI_KIHEI"/>
    <s v="MAI_KIHEI"/>
    <n v="2012"/>
    <x v="0"/>
    <x v="0"/>
    <n v="7"/>
    <n v="3.5"/>
    <n v="5"/>
    <n v="2"/>
    <n v="0.5"/>
    <n v="0.11899999999999999"/>
    <n v="2"/>
    <n v="1"/>
  </r>
  <r>
    <n v="5121"/>
    <s v="nSPC"/>
    <x v="3"/>
    <x v="0"/>
    <s v="Main Hawaiian Islands"/>
    <x v="19"/>
    <s v="LAN-00173"/>
    <d v="2012-09-04T00:00:00"/>
    <s v="Forereef"/>
    <s v="Shallow"/>
    <n v="20.737174360000001"/>
    <n v="-156.91803171999999"/>
    <s v="LAN_SOUTH"/>
    <s v="LAN_SOUTH"/>
    <n v="2012"/>
    <x v="2"/>
    <x v="0"/>
    <n v="5.75"/>
    <n v="5.5"/>
    <n v="5"/>
    <n v="0"/>
    <n v="2"/>
    <n v="0.65500000000000003"/>
    <n v="2"/>
    <n v="1"/>
  </r>
  <r>
    <n v="5122"/>
    <s v="nSPC"/>
    <x v="3"/>
    <x v="0"/>
    <s v="Main Hawaiian Islands"/>
    <x v="19"/>
    <s v="LAN-00172"/>
    <d v="2012-09-04T00:00:00"/>
    <s v="Forereef"/>
    <s v="Shallow"/>
    <n v="20.742342140000002"/>
    <n v="-156.9706601"/>
    <s v="LAN_SOUTH"/>
    <s v="LAN_SOUTH"/>
    <n v="2012"/>
    <x v="2"/>
    <x v="0"/>
    <n v="2.9"/>
    <n v="8"/>
    <n v="0"/>
    <n v="2"/>
    <n v="5.5"/>
    <n v="0.69125000000000003"/>
    <n v="2"/>
    <n v="1"/>
  </r>
  <r>
    <n v="5123"/>
    <s v="nSPC"/>
    <x v="3"/>
    <x v="0"/>
    <s v="Main Hawaiian Islands"/>
    <x v="19"/>
    <s v="LAN-00234"/>
    <d v="2012-09-04T00:00:00"/>
    <s v="Forereef"/>
    <s v="Mid"/>
    <n v="20.795000779999999"/>
    <n v="-156.99099795000001"/>
    <s v="LAN_SOUTH"/>
    <s v="LAN_SOUTH"/>
    <n v="2012"/>
    <x v="0"/>
    <x v="0"/>
    <n v="11.65"/>
    <n v="11.5"/>
    <n v="7.5"/>
    <n v="6"/>
    <n v="2.5"/>
    <n v="0.44"/>
    <n v="2"/>
    <n v="1"/>
  </r>
  <r>
    <n v="5124"/>
    <s v="nSPC"/>
    <x v="3"/>
    <x v="0"/>
    <s v="Main Hawaiian Islands"/>
    <x v="19"/>
    <s v="LAN-00197"/>
    <d v="2012-09-04T00:00:00"/>
    <s v="Forereef"/>
    <s v="Mid"/>
    <n v="20.80893712"/>
    <n v="-156.98789705999999"/>
    <s v="LAN_SOUTH"/>
    <s v="LAN_SOUTH"/>
    <n v="2012"/>
    <x v="0"/>
    <x v="0"/>
    <n v="11.75"/>
    <n v="15"/>
    <n v="7.5"/>
    <n v="3.5"/>
    <n v="1.5"/>
    <n v="0.74250000000000005"/>
    <n v="2"/>
    <n v="1"/>
  </r>
  <r>
    <n v="5125"/>
    <s v="nSPC"/>
    <x v="3"/>
    <x v="0"/>
    <s v="Main Hawaiian Islands"/>
    <x v="19"/>
    <s v="LAN-00193"/>
    <d v="2012-09-04T00:00:00"/>
    <s v="Forereef"/>
    <s v="Shallow"/>
    <n v="20.83457795"/>
    <n v="-156.99693819999999"/>
    <s v="LAN_SOUTH"/>
    <s v="LAN_SOUTH"/>
    <n v="2012"/>
    <x v="2"/>
    <x v="0"/>
    <n v="2.5499999999999998"/>
    <n v="12.5"/>
    <n v="0"/>
    <n v="0"/>
    <n v="7.5"/>
    <n v="0.62749999999999995"/>
    <n v="2"/>
    <n v="1"/>
  </r>
  <r>
    <n v="5127"/>
    <s v="nSPC"/>
    <x v="3"/>
    <x v="0"/>
    <s v="Main Hawaiian Islands"/>
    <x v="19"/>
    <s v="LAN-00178"/>
    <d v="2012-09-04T00:00:00"/>
    <s v="Forereef"/>
    <s v="Mid"/>
    <n v="20.74177066"/>
    <n v="-156.87530891"/>
    <s v="LAN_SOUTH"/>
    <s v="LAN_SOUTH"/>
    <n v="2012"/>
    <x v="0"/>
    <x v="0"/>
    <n v="11.7"/>
    <n v="15"/>
    <n v="4"/>
    <n v="6.5"/>
    <n v="0"/>
    <n v="0.9425"/>
    <n v="2"/>
    <n v="1"/>
  </r>
  <r>
    <n v="5128"/>
    <s v="nSPC"/>
    <x v="3"/>
    <x v="0"/>
    <s v="Main Hawaiian Islands"/>
    <x v="19"/>
    <s v="LAN-00199"/>
    <d v="2012-09-04T00:00:00"/>
    <s v="Forereef"/>
    <s v="Mid"/>
    <n v="20.734051099999999"/>
    <n v="-156.88769500999999"/>
    <s v="LAN_SOUTH"/>
    <s v="LAN_SOUTH"/>
    <n v="2012"/>
    <x v="0"/>
    <x v="0"/>
    <n v="10.6"/>
    <n v="45"/>
    <n v="0"/>
    <n v="15"/>
    <n v="10"/>
    <n v="0.56374999999999997"/>
    <n v="2"/>
    <n v="1"/>
  </r>
  <r>
    <n v="5129"/>
    <s v="nSPC"/>
    <x v="3"/>
    <x v="0"/>
    <s v="Main Hawaiian Islands"/>
    <x v="19"/>
    <s v="LAN-00201"/>
    <d v="2012-09-04T00:00:00"/>
    <s v="Forereef"/>
    <s v="Shallow"/>
    <n v="20.73700513"/>
    <n v="-156.96766725000001"/>
    <s v="LAN_SOUTH"/>
    <s v="LAN_SOUTH"/>
    <n v="2012"/>
    <x v="2"/>
    <x v="0"/>
    <n v="5.55"/>
    <n v="25"/>
    <n v="0"/>
    <n v="2.5"/>
    <n v="10"/>
    <n v="0.69874999999999998"/>
    <n v="2"/>
    <n v="1"/>
  </r>
  <r>
    <n v="5132"/>
    <s v="nSPC"/>
    <x v="3"/>
    <x v="0"/>
    <s v="Main Hawaiian Islands"/>
    <x v="19"/>
    <s v="LAN-00235"/>
    <d v="2012-09-04T00:00:00"/>
    <s v="Forereef"/>
    <s v="Shallow"/>
    <n v="20.817301839999999"/>
    <n v="-156.98858454000001"/>
    <s v="LAN_SOUTH"/>
    <s v="LAN_SOUTH"/>
    <n v="2012"/>
    <x v="2"/>
    <x v="0"/>
    <n v="5.4"/>
    <n v="16"/>
    <n v="7.5"/>
    <n v="2"/>
    <n v="3"/>
    <n v="0.9325"/>
    <n v="2"/>
    <n v="1"/>
  </r>
  <r>
    <n v="5133"/>
    <s v="nSPC"/>
    <x v="3"/>
    <x v="0"/>
    <s v="Main Hawaiian Islands"/>
    <x v="19"/>
    <s v="LAN-00205"/>
    <d v="2012-09-04T00:00:00"/>
    <s v="Forereef"/>
    <s v="Mid"/>
    <n v="20.794376830000001"/>
    <n v="-156.99135862"/>
    <s v="LAN_SOUTH"/>
    <s v="LAN_SOUTH"/>
    <n v="2012"/>
    <x v="0"/>
    <x v="0"/>
    <n v="9.35"/>
    <n v="22.5"/>
    <n v="5"/>
    <n v="3.5"/>
    <n v="0"/>
    <n v="0.95625000000000004"/>
    <n v="2"/>
    <n v="1"/>
  </r>
  <r>
    <n v="5134"/>
    <s v="nSPC"/>
    <x v="3"/>
    <x v="0"/>
    <s v="Main Hawaiian Islands"/>
    <x v="19"/>
    <s v="LAN-00171"/>
    <d v="2012-09-04T00:00:00"/>
    <s v="Forereef"/>
    <s v="Mid"/>
    <n v="20.76771802"/>
    <n v="-156.82727062999999"/>
    <s v="LAN_SOUTH"/>
    <s v="LAN_SOUTH"/>
    <n v="2012"/>
    <x v="0"/>
    <x v="0"/>
    <n v="10.15"/>
    <n v="37"/>
    <n v="5"/>
    <n v="12"/>
    <n v="15.5"/>
    <n v="0.65749999999999997"/>
    <n v="4"/>
    <n v="2"/>
  </r>
  <r>
    <n v="5135"/>
    <s v="nSPC"/>
    <x v="3"/>
    <x v="0"/>
    <s v="Main Hawaiian Islands"/>
    <x v="19"/>
    <s v="LAN-00231"/>
    <d v="2012-09-04T00:00:00"/>
    <s v="Forereef"/>
    <s v="Deep"/>
    <n v="20.730681659999998"/>
    <n v="-156.89277797"/>
    <s v="LAN_SOUTH"/>
    <s v="LAN_SOUTH"/>
    <n v="2012"/>
    <x v="1"/>
    <x v="0"/>
    <n v="24.75"/>
    <n v="17.5"/>
    <n v="20"/>
    <n v="8.5"/>
    <n v="2.5"/>
    <n v="0.65625"/>
    <n v="2"/>
    <n v="1"/>
  </r>
  <r>
    <n v="5136"/>
    <s v="nSPC"/>
    <x v="3"/>
    <x v="0"/>
    <s v="Main Hawaiian Islands"/>
    <x v="19"/>
    <s v="LAN-00196"/>
    <d v="2012-09-04T00:00:00"/>
    <s v="Forereef"/>
    <s v="Deep"/>
    <n v="20.791291950000002"/>
    <n v="-156.99096374999999"/>
    <s v="LAN_SOUTH"/>
    <s v="LAN_SOUTH"/>
    <n v="2012"/>
    <x v="1"/>
    <x v="0"/>
    <n v="19.75"/>
    <n v="13"/>
    <n v="32.5"/>
    <n v="4"/>
    <n v="0"/>
    <n v="0.30249999999999999"/>
    <n v="2"/>
    <n v="1"/>
  </r>
  <r>
    <n v="5137"/>
    <s v="nSPC"/>
    <x v="3"/>
    <x v="0"/>
    <s v="Main Hawaiian Islands"/>
    <x v="19"/>
    <s v="LAN-00194"/>
    <d v="2012-09-04T00:00:00"/>
    <s v="Forereef"/>
    <s v="Deep"/>
    <n v="20.881395990000001"/>
    <n v="-157.05893477999999"/>
    <s v="LAN_SOUTH"/>
    <s v="LAN_SOUTH"/>
    <n v="2012"/>
    <x v="1"/>
    <x v="0"/>
    <n v="22.65"/>
    <n v="13.5"/>
    <n v="8.5"/>
    <n v="12.5"/>
    <n v="3"/>
    <n v="0.49875000000000003"/>
    <n v="2"/>
    <n v="1"/>
  </r>
  <r>
    <n v="5138"/>
    <s v="nSPC"/>
    <x v="3"/>
    <x v="0"/>
    <s v="Main Hawaiian Islands"/>
    <x v="19"/>
    <s v="LAN-00200"/>
    <d v="2012-09-04T00:00:00"/>
    <s v="Forereef"/>
    <s v="Shallow"/>
    <n v="20.884226559999998"/>
    <n v="-157.05839933999999"/>
    <s v="LAN_SOUTH"/>
    <s v="LAN_SOUTH"/>
    <n v="2012"/>
    <x v="2"/>
    <x v="0"/>
    <n v="5.25"/>
    <n v="10"/>
    <n v="7.5"/>
    <n v="3.5"/>
    <n v="3"/>
    <n v="1.2862499999999999"/>
    <n v="2"/>
    <n v="1"/>
  </r>
  <r>
    <n v="5139"/>
    <s v="nSPC"/>
    <x v="3"/>
    <x v="0"/>
    <s v="Main Hawaiian Islands"/>
    <x v="19"/>
    <s v="LAN-00192"/>
    <d v="2012-09-04T00:00:00"/>
    <s v="Forereef"/>
    <s v="Deep"/>
    <n v="20.90005201"/>
    <n v="-157.06158413"/>
    <s v="LAN_SOUTH"/>
    <s v="LAN_SOUTH"/>
    <n v="2012"/>
    <x v="1"/>
    <x v="0"/>
    <n v="19.45"/>
    <n v="7.5"/>
    <n v="17.5"/>
    <n v="11"/>
    <n v="0.5"/>
    <n v="0.59775"/>
    <n v="2"/>
    <n v="1"/>
  </r>
  <r>
    <n v="5141"/>
    <s v="nSPC"/>
    <x v="3"/>
    <x v="0"/>
    <s v="Main Hawaiian Islands"/>
    <x v="18"/>
    <s v="MAI-00369"/>
    <d v="2012-09-05T00:00:00"/>
    <s v="Forereef"/>
    <s v="Mid"/>
    <n v="20.63658616"/>
    <n v="-156.45375332"/>
    <s v="MAI_KIHEI"/>
    <s v="MAI_KIHEI"/>
    <n v="2012"/>
    <x v="0"/>
    <x v="0"/>
    <n v="9.9"/>
    <n v="50"/>
    <n v="17.5"/>
    <n v="1.5"/>
    <n v="6"/>
    <n v="0.43375000000000002"/>
    <n v="2"/>
    <n v="1"/>
  </r>
  <r>
    <n v="5142"/>
    <s v="nSPC"/>
    <x v="3"/>
    <x v="0"/>
    <s v="Main Hawaiian Islands"/>
    <x v="18"/>
    <s v="MAI-00360"/>
    <d v="2012-09-05T00:00:00"/>
    <s v="Forereef"/>
    <s v="Deep"/>
    <n v="20.631275389999999"/>
    <n v="-156.49324240000001"/>
    <s v="MAI_MOLOKINI"/>
    <s v="MAI_MOLOKINI"/>
    <n v="2012"/>
    <x v="1"/>
    <x v="0"/>
    <n v="24.3"/>
    <n v="40"/>
    <n v="0"/>
    <n v="6"/>
    <n v="16"/>
    <n v="0.98250000000000004"/>
    <n v="2"/>
    <n v="1"/>
  </r>
  <r>
    <n v="5143"/>
    <s v="nSPC"/>
    <x v="3"/>
    <x v="0"/>
    <s v="Main Hawaiian Islands"/>
    <x v="18"/>
    <s v="MAI-00367"/>
    <d v="2012-09-05T00:00:00"/>
    <s v="Forereef"/>
    <s v="Mid"/>
    <n v="20.722699240000001"/>
    <n v="-156.45721497"/>
    <s v="MAI_KIHEI"/>
    <s v="MAI_KIHEI"/>
    <n v="2012"/>
    <x v="0"/>
    <x v="0"/>
    <n v="13.4"/>
    <n v="65"/>
    <n v="5"/>
    <n v="1"/>
    <n v="3.5"/>
    <n v="0.62250000000000005"/>
    <n v="2"/>
    <n v="1"/>
  </r>
  <r>
    <n v="5144"/>
    <s v="nSPC"/>
    <x v="3"/>
    <x v="0"/>
    <s v="Main Hawaiian Islands"/>
    <x v="18"/>
    <s v="MAI-00294"/>
    <d v="2012-09-05T00:00:00"/>
    <s v="Forereef"/>
    <s v="Mid"/>
    <n v="20.618769589999999"/>
    <n v="-156.44721267"/>
    <s v="MAI_KIHEI"/>
    <s v="MAI_KIHEI"/>
    <n v="2012"/>
    <x v="0"/>
    <x v="0"/>
    <n v="16.149999999999999"/>
    <n v="3"/>
    <n v="20"/>
    <n v="0.5"/>
    <n v="3"/>
    <n v="0.11375"/>
    <n v="2"/>
    <n v="1"/>
  </r>
  <r>
    <n v="5145"/>
    <s v="nSPC"/>
    <x v="3"/>
    <x v="0"/>
    <s v="Main Hawaiian Islands"/>
    <x v="18"/>
    <s v="MAI-00365"/>
    <d v="2012-09-05T00:00:00"/>
    <s v="Forereef"/>
    <s v="Mid"/>
    <n v="20.62010935"/>
    <n v="-156.4480538"/>
    <s v="MAI_KIHEI"/>
    <s v="MAI_KIHEI"/>
    <n v="2012"/>
    <x v="0"/>
    <x v="0"/>
    <n v="15.35"/>
    <n v="3"/>
    <n v="20"/>
    <n v="1"/>
    <n v="3"/>
    <n v="0.13750000000000001"/>
    <n v="2"/>
    <n v="1"/>
  </r>
  <r>
    <n v="5146"/>
    <s v="nSPC"/>
    <x v="3"/>
    <x v="0"/>
    <s v="Main Hawaiian Islands"/>
    <x v="18"/>
    <s v="MAI-00298"/>
    <d v="2012-09-05T00:00:00"/>
    <s v="Forereef"/>
    <s v="Shallow"/>
    <n v="20.639939259999998"/>
    <n v="-156.44934653999999"/>
    <s v="MAI_KIHEI"/>
    <s v="MAI_KIHEI"/>
    <n v="2012"/>
    <x v="2"/>
    <x v="0"/>
    <n v="3.35"/>
    <n v="70"/>
    <n v="5.5"/>
    <n v="2.5"/>
    <n v="3.5"/>
    <n v="0.77375000000000005"/>
    <n v="2"/>
    <n v="1"/>
  </r>
  <r>
    <n v="5147"/>
    <s v="nSPC"/>
    <x v="3"/>
    <x v="0"/>
    <s v="Main Hawaiian Islands"/>
    <x v="18"/>
    <s v="MAI-00297"/>
    <d v="2012-09-05T00:00:00"/>
    <s v="Forereef"/>
    <s v="Shallow"/>
    <n v="20.624478589999999"/>
    <n v="-156.44336286000001"/>
    <s v="MAI_KIHEI"/>
    <s v="MAI_KIHEI"/>
    <n v="2012"/>
    <x v="2"/>
    <x v="0"/>
    <n v="4.3499999999999996"/>
    <n v="25"/>
    <n v="1.5"/>
    <n v="0.5"/>
    <n v="7.5"/>
    <n v="0.58125000000000004"/>
    <n v="2"/>
    <n v="1"/>
  </r>
  <r>
    <n v="5148"/>
    <s v="nSPC"/>
    <x v="3"/>
    <x v="0"/>
    <s v="Main Hawaiian Islands"/>
    <x v="18"/>
    <s v="MAI-00362"/>
    <d v="2012-09-05T00:00:00"/>
    <s v="Forereef"/>
    <s v="Deep"/>
    <n v="20.715826409999998"/>
    <n v="-156.45805365999999"/>
    <s v="MAI_KIHEI"/>
    <s v="MAI_KIHEI"/>
    <n v="2012"/>
    <x v="1"/>
    <x v="0"/>
    <n v="20.7"/>
    <n v="65"/>
    <n v="2.5"/>
    <n v="0"/>
    <n v="10"/>
    <n v="0.39250000000000002"/>
    <n v="2"/>
    <n v="1"/>
  </r>
  <r>
    <n v="5149"/>
    <s v="nSPC"/>
    <x v="3"/>
    <x v="0"/>
    <s v="Main Hawaiian Islands"/>
    <x v="18"/>
    <s v="MAI-00290"/>
    <d v="2012-09-05T00:00:00"/>
    <s v="Forereef"/>
    <s v="Mid"/>
    <n v="20.703939869999999"/>
    <n v="-156.45061480000001"/>
    <s v="MAI_KIHEI"/>
    <s v="MAI_KIHEI"/>
    <n v="2012"/>
    <x v="0"/>
    <x v="0"/>
    <n v="11.6"/>
    <n v="60"/>
    <n v="22.5"/>
    <n v="0"/>
    <n v="7.5"/>
    <n v="0.84499999999999997"/>
    <n v="2"/>
    <n v="1"/>
  </r>
  <r>
    <n v="5150"/>
    <s v="nSPC"/>
    <x v="3"/>
    <x v="0"/>
    <s v="Main Hawaiian Islands"/>
    <x v="18"/>
    <s v="MAI-00293"/>
    <d v="2012-09-05T00:00:00"/>
    <s v="Forereef"/>
    <s v="Mid"/>
    <n v="20.718042669999999"/>
    <n v="-156.45505109000001"/>
    <s v="MAI_KIHEI"/>
    <s v="MAI_KIHEI"/>
    <n v="2012"/>
    <x v="0"/>
    <x v="0"/>
    <n v="14.4"/>
    <n v="65"/>
    <n v="4"/>
    <n v="0"/>
    <n v="1"/>
    <n v="0.5675"/>
    <n v="2"/>
    <n v="1"/>
  </r>
  <r>
    <n v="5151"/>
    <s v="nSPC"/>
    <x v="3"/>
    <x v="0"/>
    <s v="Main Hawaiian Islands"/>
    <x v="20"/>
    <s v="MOL-00349"/>
    <d v="2012-09-06T00:00:00"/>
    <s v="Forereef"/>
    <s v="Shallow"/>
    <n v="21.186166929999999"/>
    <n v="-157.25024753"/>
    <s v="MOL_WEST"/>
    <s v="MOL_WEST"/>
    <n v="2012"/>
    <x v="2"/>
    <x v="0"/>
    <n v="4.95"/>
    <n v="1"/>
    <n v="10"/>
    <n v="39.5"/>
    <n v="5.5"/>
    <n v="0.15125"/>
    <n v="2"/>
    <n v="1"/>
  </r>
  <r>
    <n v="5152"/>
    <s v="nSPC"/>
    <x v="3"/>
    <x v="0"/>
    <s v="Main Hawaiian Islands"/>
    <x v="20"/>
    <s v="MOL-00344"/>
    <d v="2012-09-06T00:00:00"/>
    <s v="Forereef"/>
    <s v="Mid"/>
    <n v="21.18242575"/>
    <n v="-157.25499092999999"/>
    <s v="MOL_WEST"/>
    <s v="MOL_WEST"/>
    <n v="2012"/>
    <x v="0"/>
    <x v="0"/>
    <n v="11.45"/>
    <n v="3.5"/>
    <n v="3.5"/>
    <n v="70"/>
    <n v="0.5"/>
    <n v="0.11874999999999999"/>
    <n v="2"/>
    <n v="1"/>
  </r>
  <r>
    <n v="5153"/>
    <s v="nSPC"/>
    <x v="3"/>
    <x v="0"/>
    <s v="Main Hawaiian Islands"/>
    <x v="20"/>
    <s v="MOL-00348"/>
    <d v="2012-09-06T00:00:00"/>
    <s v="Forereef"/>
    <s v="Shallow"/>
    <n v="21.172877509999999"/>
    <n v="-157.25684785999999"/>
    <s v="MOL_WEST"/>
    <s v="MOL_WEST"/>
    <n v="2012"/>
    <x v="2"/>
    <x v="0"/>
    <n v="4.45"/>
    <n v="2.5"/>
    <n v="9"/>
    <n v="23.5"/>
    <n v="0.5"/>
    <n v="0.315"/>
    <n v="2"/>
    <n v="1"/>
  </r>
  <r>
    <n v="5154"/>
    <s v="nSPC"/>
    <x v="3"/>
    <x v="0"/>
    <s v="Main Hawaiian Islands"/>
    <x v="20"/>
    <s v="MOL-00337"/>
    <d v="2012-09-06T00:00:00"/>
    <s v="Forereef"/>
    <s v="Deep"/>
    <n v="21.167835289999999"/>
    <n v="-157.28179542000001"/>
    <s v="MOL_WEST"/>
    <s v="MOL_WEST"/>
    <n v="2012"/>
    <x v="1"/>
    <x v="0"/>
    <n v="24.7"/>
    <n v="5.5"/>
    <n v="3.5"/>
    <n v="55"/>
    <n v="1"/>
    <n v="0.115"/>
    <n v="2"/>
    <n v="1"/>
  </r>
  <r>
    <n v="5155"/>
    <s v="nSPC"/>
    <x v="3"/>
    <x v="0"/>
    <s v="Main Hawaiian Islands"/>
    <x v="20"/>
    <s v="MOL-00392"/>
    <d v="2012-09-06T00:00:00"/>
    <s v="Forereef"/>
    <s v="Shallow"/>
    <n v="21.176396319999998"/>
    <n v="-157.25353985999999"/>
    <s v="MOL_WEST"/>
    <s v="MOL_WEST"/>
    <n v="2012"/>
    <x v="2"/>
    <x v="0"/>
    <n v="3.4"/>
    <n v="0"/>
    <n v="22.5"/>
    <n v="6.5"/>
    <n v="1"/>
    <n v="0.50124999999999997"/>
    <n v="2"/>
    <n v="1"/>
  </r>
  <r>
    <n v="5156"/>
    <s v="nSPC"/>
    <x v="3"/>
    <x v="0"/>
    <s v="Main Hawaiian Islands"/>
    <x v="20"/>
    <s v="MOL-00346"/>
    <d v="2012-09-06T00:00:00"/>
    <s v="Forereef"/>
    <s v="Mid"/>
    <n v="21.193579969999998"/>
    <n v="-157.25501313999999"/>
    <s v="MOL_WEST"/>
    <s v="MOL_WEST"/>
    <n v="2012"/>
    <x v="0"/>
    <x v="0"/>
    <n v="12.35"/>
    <n v="3.5"/>
    <n v="9"/>
    <n v="40"/>
    <n v="2"/>
    <n v="0.23"/>
    <n v="2"/>
    <n v="1"/>
  </r>
  <r>
    <n v="5157"/>
    <s v="nSPC"/>
    <x v="3"/>
    <x v="0"/>
    <s v="Main Hawaiian Islands"/>
    <x v="20"/>
    <s v="MOL-00345"/>
    <d v="2012-09-06T00:00:00"/>
    <s v="Forereef"/>
    <s v="Mid"/>
    <n v="21.17985947"/>
    <n v="-157.25392475000001"/>
    <s v="MOL_WEST"/>
    <s v="MOL_WEST"/>
    <n v="2012"/>
    <x v="0"/>
    <x v="0"/>
    <n v="7.4"/>
    <n v="3.5"/>
    <n v="15"/>
    <n v="11.5"/>
    <n v="10"/>
    <n v="0.20374999999999999"/>
    <n v="2"/>
    <n v="1"/>
  </r>
  <r>
    <n v="5158"/>
    <s v="nSPC"/>
    <x v="3"/>
    <x v="0"/>
    <s v="Main Hawaiian Islands"/>
    <x v="20"/>
    <s v="MOL-00342"/>
    <d v="2012-09-06T00:00:00"/>
    <s v="Forereef"/>
    <s v="Mid"/>
    <n v="21.15869541"/>
    <n v="-157.28299303"/>
    <s v="MOL_WEST"/>
    <s v="MOL_WEST"/>
    <n v="2012"/>
    <x v="0"/>
    <x v="0"/>
    <n v="14.4"/>
    <n v="3.5"/>
    <n v="7.5"/>
    <n v="51.5"/>
    <n v="0"/>
    <n v="0.80900000000000005"/>
    <n v="2"/>
    <n v="1"/>
  </r>
  <r>
    <n v="5159"/>
    <s v="nSPC"/>
    <x v="3"/>
    <x v="0"/>
    <s v="Main Hawaiian Islands"/>
    <x v="20"/>
    <s v="MOL-00347"/>
    <d v="2012-09-06T00:00:00"/>
    <s v="Forereef"/>
    <s v="Shallow"/>
    <n v="21.11505202"/>
    <n v="-157.30296551000001"/>
    <s v="MOL_WEST"/>
    <s v="MOL_WEST"/>
    <n v="2012"/>
    <x v="2"/>
    <x v="0"/>
    <n v="3.7"/>
    <n v="7.5"/>
    <n v="2.5"/>
    <n v="20"/>
    <n v="4.5"/>
    <n v="0.51124999999999998"/>
    <n v="2"/>
    <n v="1"/>
  </r>
  <r>
    <n v="5160"/>
    <s v="nSPC"/>
    <x v="3"/>
    <x v="0"/>
    <s v="Main Hawaiian Islands"/>
    <x v="20"/>
    <s v="MOL-00335"/>
    <d v="2012-09-06T00:00:00"/>
    <s v="Forereef"/>
    <s v="Deep"/>
    <n v="21.13264672"/>
    <n v="-157.3101006"/>
    <s v="MOL_WEST"/>
    <s v="MOL_WEST"/>
    <n v="2012"/>
    <x v="1"/>
    <x v="0"/>
    <n v="28.85"/>
    <n v="7"/>
    <n v="7.5"/>
    <n v="6.5"/>
    <n v="4"/>
    <n v="0.33"/>
    <n v="2"/>
    <n v="1"/>
  </r>
  <r>
    <n v="5161"/>
    <s v="nSPC"/>
    <x v="3"/>
    <x v="0"/>
    <s v="Main Hawaiian Islands"/>
    <x v="20"/>
    <s v="MOL-00394"/>
    <d v="2012-09-06T00:00:00"/>
    <s v="Forereef"/>
    <s v="Shallow"/>
    <n v="21.142643899999999"/>
    <n v="-157.29200885"/>
    <s v="MOL_WEST"/>
    <s v="MOL_WEST"/>
    <n v="2012"/>
    <x v="2"/>
    <x v="0"/>
    <n v="3.2"/>
    <n v="8"/>
    <n v="1"/>
    <n v="0"/>
    <n v="12.5"/>
    <n v="0.92249999999999999"/>
    <n v="2"/>
    <n v="1"/>
  </r>
  <r>
    <n v="5162"/>
    <s v="nSPC"/>
    <x v="3"/>
    <x v="0"/>
    <s v="Main Hawaiian Islands"/>
    <x v="20"/>
    <s v="MOL-00343"/>
    <d v="2012-09-06T00:00:00"/>
    <s v="Forereef"/>
    <s v="Mid"/>
    <n v="21.213545920000001"/>
    <n v="-157.25992267999999"/>
    <s v="MOL_WEST"/>
    <s v="MOL_WEST"/>
    <n v="2012"/>
    <x v="0"/>
    <x v="0"/>
    <n v="15.2"/>
    <n v="8.5"/>
    <n v="17.5"/>
    <n v="62.5"/>
    <n v="0"/>
    <n v="0.27250000000000002"/>
    <n v="2"/>
    <n v="1"/>
  </r>
  <r>
    <n v="5163"/>
    <s v="nSPC"/>
    <x v="3"/>
    <x v="0"/>
    <s v="Main Hawaiian Islands"/>
    <x v="20"/>
    <s v="MOL-00339"/>
    <d v="2012-09-06T00:00:00"/>
    <s v="Forereef"/>
    <s v="Deep"/>
    <n v="21.16681672"/>
    <n v="-157.27989264000001"/>
    <s v="MOL_WEST"/>
    <s v="MOL_WEST"/>
    <n v="2012"/>
    <x v="1"/>
    <x v="0"/>
    <n v="21.05"/>
    <n v="4.5"/>
    <n v="7.5"/>
    <n v="25"/>
    <n v="1.5"/>
    <n v="0.27500000000000002"/>
    <n v="2"/>
    <n v="1"/>
  </r>
  <r>
    <n v="5164"/>
    <s v="nSPC"/>
    <x v="3"/>
    <x v="0"/>
    <s v="Main Hawaiian Islands"/>
    <x v="20"/>
    <s v="MOL-00341"/>
    <d v="2012-09-06T00:00:00"/>
    <s v="Forereef"/>
    <s v="Mid"/>
    <n v="21.145055209999999"/>
    <n v="-157.29234488"/>
    <s v="MOL_WEST"/>
    <s v="MOL_WEST"/>
    <n v="2012"/>
    <x v="0"/>
    <x v="0"/>
    <n v="11.8"/>
    <n v="3"/>
    <n v="10"/>
    <n v="27.5"/>
    <n v="0.5"/>
    <n v="0.125"/>
    <n v="2"/>
    <n v="1"/>
  </r>
  <r>
    <n v="5165"/>
    <s v="nSPC"/>
    <x v="3"/>
    <x v="0"/>
    <s v="Main Hawaiian Islands"/>
    <x v="20"/>
    <s v="MOL-00336"/>
    <d v="2012-09-06T00:00:00"/>
    <s v="Forereef"/>
    <s v="Deep"/>
    <n v="21.148300509999999"/>
    <n v="-157.29995220999999"/>
    <s v="MOL_WEST"/>
    <s v="MOL_WEST"/>
    <n v="2012"/>
    <x v="1"/>
    <x v="0"/>
    <n v="28.9"/>
    <n v="1"/>
    <n v="9.5"/>
    <n v="31.5"/>
    <n v="1"/>
    <n v="0.13125000000000001"/>
    <n v="2"/>
    <n v="1"/>
  </r>
  <r>
    <n v="5166"/>
    <s v="nSPC"/>
    <x v="3"/>
    <x v="0"/>
    <s v="Main Hawaiian Islands"/>
    <x v="20"/>
    <s v="MOL-00340"/>
    <d v="2012-09-06T00:00:00"/>
    <s v="Forereef"/>
    <s v="Deep"/>
    <n v="21.138311040000001"/>
    <n v="-157.30898832"/>
    <s v="MOL_WEST"/>
    <s v="MOL_WEST"/>
    <n v="2012"/>
    <x v="1"/>
    <x v="0"/>
    <n v="29.25"/>
    <n v="1"/>
    <n v="27.5"/>
    <n v="5"/>
    <n v="0.5"/>
    <n v="0.15125"/>
    <n v="2"/>
    <n v="1"/>
  </r>
  <r>
    <n v="5167"/>
    <s v="nSPC"/>
    <x v="3"/>
    <x v="0"/>
    <s v="Main Hawaiian Islands"/>
    <x v="20"/>
    <s v="MOL-00338"/>
    <d v="2012-09-06T00:00:00"/>
    <s v="Forereef"/>
    <s v="Deep"/>
    <n v="21.127254560000001"/>
    <n v="-157.30789977000001"/>
    <s v="MOL_WEST"/>
    <s v="MOL_WEST"/>
    <n v="2012"/>
    <x v="1"/>
    <x v="0"/>
    <n v="22.8"/>
    <n v="3"/>
    <n v="7"/>
    <n v="40"/>
    <n v="0.5"/>
    <n v="0.14374999999999999"/>
    <n v="2"/>
    <n v="1"/>
  </r>
  <r>
    <n v="5168"/>
    <s v="nSPC"/>
    <x v="3"/>
    <x v="0"/>
    <s v="Main Hawaiian Islands"/>
    <x v="20"/>
    <s v="MOL-00393"/>
    <d v="2012-09-06T00:00:00"/>
    <s v="Forereef"/>
    <s v="Shallow"/>
    <n v="21.10672074"/>
    <n v="-157.30774185000001"/>
    <s v="MOL_WEST"/>
    <s v="MOL_WEST"/>
    <n v="2012"/>
    <x v="2"/>
    <x v="0"/>
    <n v="3.05"/>
    <n v="1.5"/>
    <n v="2.5"/>
    <n v="14"/>
    <n v="1.5"/>
    <n v="0.26050000000000001"/>
    <n v="2"/>
    <n v="1"/>
  </r>
  <r>
    <n v="5170"/>
    <s v="nSPC"/>
    <x v="3"/>
    <x v="0"/>
    <s v="Main Hawaiian Islands"/>
    <x v="20"/>
    <s v="MOL-00225"/>
    <d v="2012-09-07T00:00:00"/>
    <s v="Forereef"/>
    <s v="Mid"/>
    <n v="21.166966420000001"/>
    <n v="-156.85434468"/>
    <s v="MOL_PALI"/>
    <s v="MOL_PALI"/>
    <n v="2012"/>
    <x v="0"/>
    <x v="0"/>
    <n v="11.5"/>
    <n v="4.5"/>
    <n v="5"/>
    <n v="6.5"/>
    <n v="4"/>
    <n v="0.74"/>
    <n v="2"/>
    <n v="1"/>
  </r>
  <r>
    <n v="5171"/>
    <s v="nSPC"/>
    <x v="3"/>
    <x v="0"/>
    <s v="Main Hawaiian Islands"/>
    <x v="20"/>
    <s v="MOL-00179"/>
    <d v="2012-09-07T00:00:00"/>
    <s v="Forereef"/>
    <s v="Mid"/>
    <n v="21.17483829"/>
    <n v="-156.80922229000001"/>
    <s v="MOL_PALI"/>
    <s v="MOL_PALI"/>
    <n v="2012"/>
    <x v="0"/>
    <x v="0"/>
    <n v="10"/>
    <n v="3.5"/>
    <n v="7.5"/>
    <n v="6.5"/>
    <n v="5"/>
    <n v="1.3374999999999999"/>
    <n v="2"/>
    <n v="1"/>
  </r>
  <r>
    <n v="5172"/>
    <s v="nSPC"/>
    <x v="3"/>
    <x v="0"/>
    <s v="Main Hawaiian Islands"/>
    <x v="20"/>
    <s v="MOL-00170"/>
    <d v="2012-09-07T00:00:00"/>
    <s v="Forereef"/>
    <s v="Deep"/>
    <n v="21.180484249999999"/>
    <n v="-156.80197906999999"/>
    <s v="MOL_PALI"/>
    <s v="MOL_PALI"/>
    <n v="2012"/>
    <x v="1"/>
    <x v="0"/>
    <n v="22.3"/>
    <n v="22.5"/>
    <n v="0"/>
    <n v="7.5"/>
    <n v="2.5"/>
    <n v="0.74750000000000005"/>
    <n v="2"/>
    <n v="1"/>
  </r>
  <r>
    <n v="5173"/>
    <s v="nSPC"/>
    <x v="3"/>
    <x v="0"/>
    <s v="Main Hawaiian Islands"/>
    <x v="20"/>
    <s v="MOL-00226"/>
    <d v="2012-09-07T00:00:00"/>
    <s v="Forereef"/>
    <s v="Shallow"/>
    <n v="21.165885410000001"/>
    <n v="-156.87392824"/>
    <s v="MOL_PALI"/>
    <s v="MOL_PALI"/>
    <n v="2012"/>
    <x v="2"/>
    <x v="0"/>
    <n v="4.75"/>
    <n v="17.5"/>
    <n v="2.5"/>
    <n v="0"/>
    <n v="15"/>
    <n v="1.1725000000000001"/>
    <n v="2"/>
    <n v="1"/>
  </r>
  <r>
    <n v="5174"/>
    <s v="nSPC"/>
    <x v="3"/>
    <x v="0"/>
    <s v="Main Hawaiian Islands"/>
    <x v="20"/>
    <s v="MOL-00176"/>
    <d v="2012-09-07T00:00:00"/>
    <s v="Forereef"/>
    <s v="Mid"/>
    <n v="21.169543860000001"/>
    <n v="-156.84492861000001"/>
    <s v="MOL_PALI"/>
    <s v="MOL_PALI"/>
    <n v="2012"/>
    <x v="0"/>
    <x v="0"/>
    <n v="10.65"/>
    <n v="1.5"/>
    <n v="52.5"/>
    <n v="19.5"/>
    <n v="0"/>
    <n v="0.42625000000000002"/>
    <n v="2"/>
    <n v="1"/>
  </r>
  <r>
    <n v="5175"/>
    <s v="nSPC"/>
    <x v="3"/>
    <x v="0"/>
    <s v="Main Hawaiian Islands"/>
    <x v="20"/>
    <s v="MOL-00227"/>
    <d v="2012-09-07T00:00:00"/>
    <s v="Forereef"/>
    <s v="Shallow"/>
    <n v="21.175805059999998"/>
    <n v="-156.75344014000001"/>
    <s v="MOL_PALI"/>
    <s v="MOL_PALI"/>
    <n v="2012"/>
    <x v="2"/>
    <x v="0"/>
    <n v="5.5"/>
    <n v="6"/>
    <n v="2.5"/>
    <n v="0"/>
    <n v="14"/>
    <n v="1.1737500000000001"/>
    <n v="2"/>
    <n v="1"/>
  </r>
  <r>
    <n v="5176"/>
    <s v="nSPC"/>
    <x v="3"/>
    <x v="0"/>
    <s v="Main Hawaiian Islands"/>
    <x v="20"/>
    <s v="MOL-00216"/>
    <d v="2012-09-07T00:00:00"/>
    <s v="Forereef"/>
    <s v="Deep"/>
    <n v="21.178416940000002"/>
    <n v="-156.80692188"/>
    <s v="MOL_PALI"/>
    <s v="MOL_PALI"/>
    <n v="2012"/>
    <x v="1"/>
    <x v="0"/>
    <n v="21.1"/>
    <n v="5"/>
    <n v="27.5"/>
    <n v="27.5"/>
    <n v="3.5"/>
    <n v="0.59450000000000003"/>
    <n v="2"/>
    <n v="1"/>
  </r>
  <r>
    <n v="5177"/>
    <s v="nSPC"/>
    <x v="3"/>
    <x v="0"/>
    <s v="Main Hawaiian Islands"/>
    <x v="20"/>
    <s v="MOL-00219"/>
    <d v="2012-09-07T00:00:00"/>
    <s v="Forereef"/>
    <s v="Deep"/>
    <n v="21.167987"/>
    <n v="-156.8759834"/>
    <s v="MOL_PALI"/>
    <s v="MOL_PALI"/>
    <n v="2012"/>
    <x v="1"/>
    <x v="0"/>
    <n v="18.75"/>
    <n v="2.5"/>
    <n v="2.5"/>
    <n v="3"/>
    <n v="0.5"/>
    <n v="0.2525"/>
    <n v="2"/>
    <n v="1"/>
  </r>
  <r>
    <n v="5178"/>
    <s v="nSPC"/>
    <x v="3"/>
    <x v="0"/>
    <s v="Main Hawaiian Islands"/>
    <x v="20"/>
    <s v="MOL-00183"/>
    <d v="2012-09-07T00:00:00"/>
    <s v="Forereef"/>
    <s v="Shallow"/>
    <n v="21.169661120000001"/>
    <n v="-156.73521378000001"/>
    <s v="MOL_PALI"/>
    <s v="MOL_PALI"/>
    <n v="2012"/>
    <x v="2"/>
    <x v="0"/>
    <n v="4.45"/>
    <n v="11"/>
    <n v="0"/>
    <n v="0"/>
    <n v="26.5"/>
    <n v="1.1087499999999999"/>
    <n v="2"/>
    <n v="1"/>
  </r>
  <r>
    <n v="5179"/>
    <s v="nSPC"/>
    <x v="3"/>
    <x v="0"/>
    <s v="Main Hawaiian Islands"/>
    <x v="20"/>
    <s v="MOL-00180"/>
    <d v="2012-09-07T00:00:00"/>
    <s v="Forereef"/>
    <s v="Mid"/>
    <n v="21.168581029999999"/>
    <n v="-156.90730255"/>
    <s v="MOL_PALI"/>
    <s v="MOL_PALI"/>
    <n v="2012"/>
    <x v="0"/>
    <x v="0"/>
    <n v="13.5"/>
    <n v="4"/>
    <n v="2.5"/>
    <n v="11"/>
    <n v="6"/>
    <n v="0.8075"/>
    <n v="2"/>
    <n v="1"/>
  </r>
  <r>
    <n v="5180"/>
    <s v="nSPC"/>
    <x v="3"/>
    <x v="0"/>
    <s v="Main Hawaiian Islands"/>
    <x v="20"/>
    <s v="MOL-00171"/>
    <d v="2012-09-07T00:00:00"/>
    <s v="Forereef"/>
    <s v="Deep"/>
    <n v="21.163759089999999"/>
    <n v="-156.72789981"/>
    <s v="MOL_PALI"/>
    <s v="MOL_PALI"/>
    <n v="2012"/>
    <x v="1"/>
    <x v="0"/>
    <n v="27.1"/>
    <n v="1.5"/>
    <n v="32.5"/>
    <n v="4.5"/>
    <n v="0"/>
    <n v="0.1225"/>
    <n v="2"/>
    <n v="1"/>
  </r>
  <r>
    <n v="5182"/>
    <s v="nSPC"/>
    <x v="3"/>
    <x v="0"/>
    <s v="Main Hawaiian Islands"/>
    <x v="20"/>
    <s v="MOL-00178"/>
    <d v="2012-09-07T00:00:00"/>
    <s v="Forereef"/>
    <s v="Mid"/>
    <n v="21.17599499"/>
    <n v="-156.82094774000001"/>
    <s v="MOL_PALI"/>
    <s v="MOL_PALI"/>
    <n v="2012"/>
    <x v="0"/>
    <x v="0"/>
    <n v="16.850000000000001"/>
    <n v="4"/>
    <n v="10"/>
    <n v="12.5"/>
    <n v="3"/>
    <n v="0.81125000000000003"/>
    <n v="2"/>
    <n v="1"/>
  </r>
  <r>
    <n v="5183"/>
    <s v="nSPC"/>
    <x v="3"/>
    <x v="0"/>
    <s v="Main Hawaiian Islands"/>
    <x v="20"/>
    <s v="MOL-00172"/>
    <d v="2012-09-07T00:00:00"/>
    <s v="Forereef"/>
    <s v="Deep"/>
    <n v="21.165362129999998"/>
    <n v="-156.90208129000001"/>
    <s v="MOL_PALI"/>
    <s v="MOL_PALI"/>
    <n v="2012"/>
    <x v="1"/>
    <x v="0"/>
    <n v="20.9"/>
    <n v="0.5"/>
    <n v="10"/>
    <n v="20"/>
    <n v="0"/>
    <n v="0.39750000000000002"/>
    <n v="2"/>
    <n v="1"/>
  </r>
  <r>
    <n v="5184"/>
    <s v="nSPC"/>
    <x v="3"/>
    <x v="0"/>
    <s v="Main Hawaiian Islands"/>
    <x v="20"/>
    <s v="MOL-00218"/>
    <d v="2012-09-07T00:00:00"/>
    <s v="Forereef"/>
    <s v="Deep"/>
    <n v="21.171048160000002"/>
    <n v="-156.91324641"/>
    <s v="MOL_PALI"/>
    <s v="MOL_PALI"/>
    <n v="2012"/>
    <x v="1"/>
    <x v="0"/>
    <n v="23.65"/>
    <n v="1"/>
    <n v="6.5"/>
    <n v="19"/>
    <n v="1"/>
    <n v="1.2725"/>
    <n v="2"/>
    <n v="1"/>
  </r>
  <r>
    <n v="5185"/>
    <s v="nSPC"/>
    <x v="3"/>
    <x v="0"/>
    <s v="Main Hawaiian Islands"/>
    <x v="20"/>
    <s v="MOL-00177"/>
    <d v="2012-09-07T00:00:00"/>
    <s v="Forereef"/>
    <s v="Mid"/>
    <n v="21.188773699999999"/>
    <n v="-156.94794941000001"/>
    <s v="MOL_PALI"/>
    <s v="MOL_PALI"/>
    <n v="2012"/>
    <x v="0"/>
    <x v="0"/>
    <n v="14.5"/>
    <n v="5"/>
    <n v="2.5"/>
    <n v="2.5"/>
    <n v="2.5"/>
    <n v="0.66374999999999995"/>
    <n v="2"/>
    <n v="1"/>
  </r>
  <r>
    <n v="5186"/>
    <s v="nSPC"/>
    <x v="3"/>
    <x v="0"/>
    <s v="Main Hawaiian Islands"/>
    <x v="18"/>
    <s v="MAI-00283"/>
    <d v="2012-09-08T00:00:00"/>
    <s v="Forereef"/>
    <s v="Shallow"/>
    <n v="20.798501229999999"/>
    <n v="-156.01598672"/>
    <s v="MAI_NE"/>
    <s v="MAI_NE"/>
    <n v="2012"/>
    <x v="2"/>
    <x v="0"/>
    <n v="4.8"/>
    <n v="1.5"/>
    <n v="0"/>
    <n v="2.5"/>
    <n v="9"/>
    <n v="0.97824999999999995"/>
    <n v="2"/>
    <n v="1"/>
  </r>
  <r>
    <n v="5187"/>
    <s v="nSPC"/>
    <x v="3"/>
    <x v="0"/>
    <s v="Main Hawaiian Islands"/>
    <x v="18"/>
    <s v="MAI-00275"/>
    <d v="2012-09-08T00:00:00"/>
    <s v="Forereef"/>
    <s v="Deep"/>
    <n v="20.831844190000002"/>
    <n v="-156.09688868000001"/>
    <s v="MAI_NE"/>
    <s v="MAI_NE"/>
    <n v="2012"/>
    <x v="1"/>
    <x v="0"/>
    <n v="26.2"/>
    <n v="6.5"/>
    <n v="12.5"/>
    <n v="8.5"/>
    <n v="5"/>
    <n v="0.5675"/>
    <n v="2"/>
    <n v="1"/>
  </r>
  <r>
    <n v="5189"/>
    <s v="nSPC"/>
    <x v="3"/>
    <x v="0"/>
    <s v="Main Hawaiian Islands"/>
    <x v="18"/>
    <s v="MAI-00279"/>
    <d v="2012-09-08T00:00:00"/>
    <s v="Forereef"/>
    <s v="Mid"/>
    <n v="20.883380240000001"/>
    <n v="-156.18363753"/>
    <s v="MAI_NE"/>
    <s v="MAI_NE"/>
    <n v="2012"/>
    <x v="0"/>
    <x v="0"/>
    <n v="7.15"/>
    <n v="4.5"/>
    <n v="0"/>
    <n v="3.5"/>
    <n v="7.5"/>
    <n v="1.0325"/>
    <n v="2"/>
    <n v="1"/>
  </r>
  <r>
    <n v="5190"/>
    <s v="nSPC"/>
    <x v="3"/>
    <x v="0"/>
    <s v="Main Hawaiian Islands"/>
    <x v="18"/>
    <s v="MAI-00273"/>
    <d v="2012-09-08T00:00:00"/>
    <s v="Forereef"/>
    <s v="Deep"/>
    <n v="20.812590790000002"/>
    <n v="-156.05649453000001"/>
    <s v="MAI_NE"/>
    <s v="MAI_NE"/>
    <n v="2012"/>
    <x v="1"/>
    <x v="0"/>
    <n v="23"/>
    <n v="3.5"/>
    <n v="5.5"/>
    <n v="2.5"/>
    <n v="1"/>
    <n v="0.66374999999999995"/>
    <n v="2"/>
    <n v="1"/>
  </r>
  <r>
    <n v="5191"/>
    <s v="nSPC"/>
    <x v="3"/>
    <x v="0"/>
    <s v="Main Hawaiian Islands"/>
    <x v="18"/>
    <s v="MAI-00358"/>
    <d v="2012-09-08T00:00:00"/>
    <s v="Forereef"/>
    <s v="Shallow"/>
    <n v="20.831689539999999"/>
    <n v="-156.11517724000001"/>
    <s v="MAI_NE"/>
    <s v="MAI_NE"/>
    <n v="2012"/>
    <x v="2"/>
    <x v="0"/>
    <n v="4.8499999999999996"/>
    <n v="4.5"/>
    <n v="3"/>
    <n v="0"/>
    <n v="4"/>
    <n v="0.89"/>
    <n v="2"/>
    <n v="1"/>
  </r>
  <r>
    <n v="5192"/>
    <s v="nSPC"/>
    <x v="3"/>
    <x v="0"/>
    <s v="Main Hawaiian Islands"/>
    <x v="18"/>
    <s v="MAI-00354"/>
    <d v="2012-09-08T00:00:00"/>
    <s v="Forereef"/>
    <s v="Mid"/>
    <n v="20.85596571"/>
    <n v="-156.12773709999999"/>
    <s v="MAI_NE"/>
    <s v="MAI_NE"/>
    <n v="2012"/>
    <x v="0"/>
    <x v="0"/>
    <n v="10.6"/>
    <n v="1.5"/>
    <n v="2.5"/>
    <n v="15"/>
    <n v="1"/>
    <n v="0.73624999999999996"/>
    <n v="2"/>
    <n v="1"/>
  </r>
  <r>
    <n v="5193"/>
    <s v="nSPC"/>
    <x v="3"/>
    <x v="0"/>
    <s v="Main Hawaiian Islands"/>
    <x v="18"/>
    <s v="MAI-00352"/>
    <d v="2012-09-08T00:00:00"/>
    <s v="Forereef"/>
    <s v="Mid"/>
    <n v="20.86596231"/>
    <n v="-156.14879010000001"/>
    <s v="MAI_NE"/>
    <s v="MAI_NE"/>
    <n v="2012"/>
    <x v="0"/>
    <x v="0"/>
    <n v="11.25"/>
    <n v="7.5"/>
    <n v="2.5"/>
    <n v="3.5"/>
    <n v="0.5"/>
    <n v="0.44500000000000001"/>
    <n v="2"/>
    <n v="1"/>
  </r>
  <r>
    <n v="5195"/>
    <s v="nSPC"/>
    <x v="3"/>
    <x v="0"/>
    <s v="Main Hawaiian Islands"/>
    <x v="18"/>
    <s v="MAI-00277"/>
    <d v="2012-09-08T00:00:00"/>
    <s v="Forereef"/>
    <s v="Mid"/>
    <n v="20.782796640000001"/>
    <n v="-155.99284729999999"/>
    <s v="MAI_HANA"/>
    <s v="MAI_HANA"/>
    <n v="2012"/>
    <x v="0"/>
    <x v="0"/>
    <n v="7.55"/>
    <n v="15"/>
    <n v="2.5"/>
    <n v="5"/>
    <n v="5"/>
    <n v="1.3712500000000001"/>
    <n v="2"/>
    <n v="1"/>
  </r>
  <r>
    <n v="5196"/>
    <s v="nSPC"/>
    <x v="3"/>
    <x v="0"/>
    <s v="Main Hawaiian Islands"/>
    <x v="18"/>
    <s v="MAI-00280"/>
    <d v="2012-09-08T00:00:00"/>
    <s v="Forereef"/>
    <s v="Mid"/>
    <n v="20.80351671"/>
    <n v="-156.02235479000001"/>
    <s v="MAI_NE"/>
    <s v="MAI_NE"/>
    <n v="2012"/>
    <x v="0"/>
    <x v="0"/>
    <n v="13.7"/>
    <n v="9"/>
    <n v="3.5"/>
    <n v="13.5"/>
    <n v="5"/>
    <n v="0.72375"/>
    <n v="2"/>
    <n v="1"/>
  </r>
  <r>
    <n v="5197"/>
    <s v="nSPC"/>
    <x v="3"/>
    <x v="0"/>
    <s v="Main Hawaiian Islands"/>
    <x v="18"/>
    <s v="MAI-00347"/>
    <d v="2012-09-08T00:00:00"/>
    <s v="Forereef"/>
    <s v="Deep"/>
    <n v="20.829834460000001"/>
    <n v="-156.08630669999999"/>
    <s v="MAI_NE"/>
    <s v="MAI_NE"/>
    <n v="2012"/>
    <x v="1"/>
    <x v="0"/>
    <n v="20.45"/>
    <n v="3"/>
    <n v="5"/>
    <n v="2.5"/>
    <n v="0.5"/>
    <n v="1.2475000000000001"/>
    <n v="2"/>
    <n v="1"/>
  </r>
  <r>
    <n v="5198"/>
    <s v="nSPC"/>
    <x v="3"/>
    <x v="0"/>
    <s v="Main Hawaiian Islands"/>
    <x v="18"/>
    <s v="MAI-00272"/>
    <d v="2012-09-08T00:00:00"/>
    <s v="Forereef"/>
    <s v="Deep"/>
    <n v="20.887700349999999"/>
    <n v="-156.18731650999999"/>
    <s v="MAI_NE"/>
    <s v="MAI_NE"/>
    <n v="2012"/>
    <x v="1"/>
    <x v="0"/>
    <n v="21.85"/>
    <n v="3.5"/>
    <n v="20"/>
    <n v="22"/>
    <n v="3.5"/>
    <n v="0.91125"/>
    <n v="2"/>
    <n v="1"/>
  </r>
  <r>
    <n v="5199"/>
    <s v="nSPC"/>
    <x v="3"/>
    <x v="0"/>
    <s v="Main Hawaiian Islands"/>
    <x v="18"/>
    <s v="MAI-00274"/>
    <d v="2012-09-08T00:00:00"/>
    <s v="Forereef"/>
    <s v="Deep"/>
    <n v="20.900178159999999"/>
    <n v="-156.20058170999999"/>
    <s v="MAI_NE"/>
    <s v="MAI_NE"/>
    <n v="2012"/>
    <x v="1"/>
    <x v="0"/>
    <n v="23.55"/>
    <n v="3.5"/>
    <n v="9"/>
    <n v="10"/>
    <n v="1"/>
    <n v="0.81125000000000003"/>
    <n v="2"/>
    <n v="1"/>
  </r>
  <r>
    <n v="5200"/>
    <s v="nSPC"/>
    <x v="3"/>
    <x v="0"/>
    <s v="Main Hawaiian Islands"/>
    <x v="18"/>
    <s v="MAI-00321"/>
    <d v="2012-09-09T00:00:00"/>
    <s v="Forereef"/>
    <s v="Mid"/>
    <n v="21.025436899999999"/>
    <n v="-156.61466523999999"/>
    <s v="MAI_NW"/>
    <s v="MAI_NW"/>
    <n v="2012"/>
    <x v="0"/>
    <x v="0"/>
    <n v="13.65"/>
    <n v="4"/>
    <n v="17.5"/>
    <n v="17.5"/>
    <n v="0.5"/>
    <n v="0.90249999999999997"/>
    <n v="2"/>
    <n v="1"/>
  </r>
  <r>
    <n v="5201"/>
    <s v="nSPC"/>
    <x v="3"/>
    <x v="0"/>
    <s v="Main Hawaiian Islands"/>
    <x v="18"/>
    <s v="MAI-00329"/>
    <d v="2012-09-09T00:00:00"/>
    <s v="Forereef"/>
    <s v="Shallow"/>
    <n v="20.992396939999999"/>
    <n v="-156.66962538000001"/>
    <s v="MAI_LAHAINA"/>
    <s v="MAI_LAHAINA"/>
    <n v="2012"/>
    <x v="2"/>
    <x v="0"/>
    <n v="3.75"/>
    <n v="11"/>
    <n v="17.5"/>
    <n v="22.5"/>
    <n v="0.5"/>
    <n v="0.91374999999999995"/>
    <n v="2"/>
    <n v="1"/>
  </r>
  <r>
    <n v="5202"/>
    <s v="nSPC"/>
    <x v="3"/>
    <x v="0"/>
    <s v="Main Hawaiian Islands"/>
    <x v="18"/>
    <s v="MAI-00325"/>
    <d v="2012-09-09T00:00:00"/>
    <s v="Forereef"/>
    <s v="Shallow"/>
    <n v="20.979426119999999"/>
    <n v="-156.68046301999999"/>
    <s v="MAI_LAHAINA"/>
    <s v="MAI_LAHAINA"/>
    <n v="2012"/>
    <x v="2"/>
    <x v="0"/>
    <n v="2.9"/>
    <n v="4.5"/>
    <n v="5"/>
    <n v="10.5"/>
    <n v="0"/>
    <n v="0.22750000000000001"/>
    <n v="2"/>
    <n v="1"/>
  </r>
  <r>
    <n v="5203"/>
    <s v="nSPC"/>
    <x v="3"/>
    <x v="0"/>
    <s v="Main Hawaiian Islands"/>
    <x v="18"/>
    <s v="MAI-00390"/>
    <d v="2012-09-09T00:00:00"/>
    <s v="Forereef"/>
    <s v="Deep"/>
    <n v="21.01638788"/>
    <n v="-156.56380905"/>
    <s v="MAI_NW"/>
    <s v="MAI_NW"/>
    <n v="2012"/>
    <x v="1"/>
    <x v="0"/>
    <n v="21.5"/>
    <n v="3.5"/>
    <n v="12.5"/>
    <n v="4"/>
    <n v="1.5"/>
    <n v="0.98875000000000002"/>
    <n v="2"/>
    <n v="1"/>
  </r>
  <r>
    <n v="5204"/>
    <s v="nSPC"/>
    <x v="3"/>
    <x v="0"/>
    <s v="Main Hawaiian Islands"/>
    <x v="18"/>
    <s v="MAI-00320"/>
    <d v="2012-09-09T00:00:00"/>
    <s v="Forereef"/>
    <s v="Mid"/>
    <n v="21.024233590000001"/>
    <n v="-156.58595136"/>
    <s v="MAI_NW"/>
    <s v="MAI_NW"/>
    <n v="2012"/>
    <x v="0"/>
    <x v="0"/>
    <n v="16.350000000000001"/>
    <n v="13.5"/>
    <n v="8.5"/>
    <n v="2"/>
    <n v="7.5"/>
    <n v="0.79874999999999996"/>
    <n v="2"/>
    <n v="1"/>
  </r>
  <r>
    <n v="5205"/>
    <s v="nSPC"/>
    <x v="3"/>
    <x v="0"/>
    <s v="Main Hawaiian Islands"/>
    <x v="18"/>
    <s v="MAI-00392"/>
    <d v="2012-09-09T00:00:00"/>
    <s v="Forereef"/>
    <s v="Mid"/>
    <n v="21.003058809999999"/>
    <n v="-156.67488419"/>
    <s v="MAI_LAHAINA"/>
    <s v="MAI_LAHAINA"/>
    <n v="2012"/>
    <x v="0"/>
    <x v="0"/>
    <n v="24.1"/>
    <n v="4.5"/>
    <n v="14"/>
    <n v="45"/>
    <n v="0"/>
    <n v="0.13750000000000001"/>
    <n v="2"/>
    <n v="1"/>
  </r>
  <r>
    <n v="5206"/>
    <s v="nSPC"/>
    <x v="3"/>
    <x v="0"/>
    <s v="Main Hawaiian Islands"/>
    <x v="18"/>
    <s v="MAI-00399"/>
    <d v="2012-09-09T00:00:00"/>
    <s v="Forereef"/>
    <s v="Mid"/>
    <n v="20.985455559999998"/>
    <n v="-156.67975960999999"/>
    <s v="MAI_LAHAINA"/>
    <s v="MAI_LAHAINA"/>
    <n v="2012"/>
    <x v="0"/>
    <x v="0"/>
    <n v="10.85"/>
    <n v="3.5"/>
    <n v="15"/>
    <n v="24"/>
    <n v="0"/>
    <n v="0.13150000000000001"/>
    <n v="2"/>
    <n v="1"/>
  </r>
  <r>
    <n v="5207"/>
    <s v="nSPC"/>
    <x v="3"/>
    <x v="0"/>
    <s v="Main Hawaiian Islands"/>
    <x v="18"/>
    <s v="MAI-00397"/>
    <d v="2012-09-09T00:00:00"/>
    <s v="Forereef"/>
    <s v="Mid"/>
    <n v="21.03291926"/>
    <n v="-156.60306979999999"/>
    <s v="MAI_NW"/>
    <s v="MAI_NW"/>
    <n v="2012"/>
    <x v="0"/>
    <x v="0"/>
    <n v="11.6"/>
    <n v="9"/>
    <n v="5.5"/>
    <n v="1.5"/>
    <n v="8.5"/>
    <n v="1.1425000000000001"/>
    <n v="2"/>
    <n v="1"/>
  </r>
  <r>
    <n v="5208"/>
    <s v="nSPC"/>
    <x v="3"/>
    <x v="0"/>
    <s v="Main Hawaiian Islands"/>
    <x v="18"/>
    <s v="MAI-00315"/>
    <d v="2012-09-09T00:00:00"/>
    <s v="Forereef"/>
    <s v="Deep"/>
    <n v="21.028867689999998"/>
    <n v="-156.63646205000001"/>
    <s v="MAI_NW"/>
    <s v="MAI_NW"/>
    <n v="2012"/>
    <x v="1"/>
    <x v="0"/>
    <n v="23.8"/>
    <n v="10"/>
    <n v="7.5"/>
    <n v="25"/>
    <n v="5"/>
    <n v="0.59125000000000005"/>
    <n v="2"/>
    <n v="1"/>
  </r>
  <r>
    <n v="5209"/>
    <s v="nSPC"/>
    <x v="3"/>
    <x v="0"/>
    <s v="Main Hawaiian Islands"/>
    <x v="18"/>
    <s v="MAI-00396"/>
    <d v="2012-09-09T00:00:00"/>
    <s v="Forereef"/>
    <s v="Mid"/>
    <n v="21.01285231"/>
    <n v="-156.64830258000001"/>
    <s v="MAI_LAHAINA"/>
    <s v="MAI_LAHAINA"/>
    <n v="2012"/>
    <x v="0"/>
    <x v="0"/>
    <n v="14.6"/>
    <n v="9.5"/>
    <n v="4"/>
    <n v="27.5"/>
    <n v="3.5"/>
    <n v="0.53100000000000003"/>
    <n v="2"/>
    <n v="1"/>
  </r>
  <r>
    <n v="5211"/>
    <s v="nSPC"/>
    <x v="3"/>
    <x v="0"/>
    <s v="Main Hawaiian Islands"/>
    <x v="18"/>
    <s v="MAI-00401"/>
    <d v="2012-09-09T00:00:00"/>
    <s v="Forereef"/>
    <s v="Shallow"/>
    <n v="21.008831839999999"/>
    <n v="-156.64935358"/>
    <s v="MAI_LAHAINA"/>
    <s v="MAI_LAHAINA"/>
    <n v="2012"/>
    <x v="2"/>
    <x v="0"/>
    <n v="5.05"/>
    <n v="7.5"/>
    <n v="11"/>
    <n v="27.5"/>
    <n v="3.5"/>
    <n v="0.38750000000000001"/>
    <n v="2"/>
    <n v="1"/>
  </r>
  <r>
    <n v="5212"/>
    <s v="nSPC"/>
    <x v="3"/>
    <x v="0"/>
    <s v="Main Hawaiian Islands"/>
    <x v="20"/>
    <s v="MOL-00200"/>
    <d v="2012-09-10T00:00:00"/>
    <s v="Forereef"/>
    <s v="Deep"/>
    <n v="21.032999220000001"/>
    <n v="-156.86219156000001"/>
    <s v="MOL_SOUTH"/>
    <s v="MOL_SOUTH"/>
    <n v="2012"/>
    <x v="1"/>
    <x v="0"/>
    <n v="20.85"/>
    <n v="67"/>
    <n v="0"/>
    <n v="7.5"/>
    <n v="5"/>
    <n v="0.40625"/>
    <n v="2"/>
    <n v="1"/>
  </r>
  <r>
    <n v="5213"/>
    <s v="nSPC"/>
    <x v="3"/>
    <x v="0"/>
    <s v="Main Hawaiian Islands"/>
    <x v="20"/>
    <s v="MOL-00207"/>
    <d v="2012-09-10T00:00:00"/>
    <s v="Forereef"/>
    <s v="Mid"/>
    <n v="21.032766290000001"/>
    <n v="-156.87240097"/>
    <s v="MOL_SOUTH"/>
    <s v="MOL_SOUTH"/>
    <n v="2012"/>
    <x v="0"/>
    <x v="0"/>
    <n v="11"/>
    <n v="75"/>
    <n v="1.5"/>
    <n v="0.5"/>
    <n v="1"/>
    <n v="0.45500000000000002"/>
    <n v="2"/>
    <n v="1"/>
  </r>
  <r>
    <n v="5214"/>
    <s v="nSPC"/>
    <x v="3"/>
    <x v="0"/>
    <s v="Main Hawaiian Islands"/>
    <x v="20"/>
    <s v="MOL-00206"/>
    <d v="2012-09-10T00:00:00"/>
    <s v="Forereef"/>
    <s v="Mid"/>
    <n v="21.03416481"/>
    <n v="-156.88630957000001"/>
    <s v="MOL_SOUTH"/>
    <s v="MOL_SOUTH"/>
    <n v="2012"/>
    <x v="0"/>
    <x v="0"/>
    <n v="15.85"/>
    <n v="64"/>
    <n v="0"/>
    <n v="1"/>
    <n v="6.5"/>
    <n v="0.81"/>
    <n v="2"/>
    <n v="1"/>
  </r>
  <r>
    <n v="5215"/>
    <s v="nSPC"/>
    <x v="3"/>
    <x v="0"/>
    <s v="Main Hawaiian Islands"/>
    <x v="20"/>
    <s v="MOL-00201"/>
    <d v="2012-09-10T00:00:00"/>
    <s v="Forereef"/>
    <s v="Deep"/>
    <n v="21.044574879999999"/>
    <n v="-156.93154057999999"/>
    <s v="MOL_SOUTH"/>
    <s v="MOL_SOUTH"/>
    <n v="2012"/>
    <x v="1"/>
    <x v="0"/>
    <n v="21.2"/>
    <n v="55"/>
    <n v="6.5"/>
    <n v="0.5"/>
    <n v="8"/>
    <n v="0.72375"/>
    <n v="2"/>
    <n v="1"/>
  </r>
  <r>
    <n v="5216"/>
    <s v="nSPC"/>
    <x v="3"/>
    <x v="0"/>
    <s v="Main Hawaiian Islands"/>
    <x v="20"/>
    <s v="MOL-00202"/>
    <d v="2012-09-10T00:00:00"/>
    <s v="Forereef"/>
    <s v="Deep"/>
    <n v="21.04869433"/>
    <n v="-156.94752285999999"/>
    <s v="MOL_SOUTH"/>
    <s v="MOL_SOUTH"/>
    <n v="2012"/>
    <x v="1"/>
    <x v="0"/>
    <n v="22.55"/>
    <n v="57.5"/>
    <n v="3.5"/>
    <n v="1"/>
    <n v="6.5"/>
    <n v="0.53625"/>
    <n v="2"/>
    <n v="1"/>
  </r>
  <r>
    <n v="5217"/>
    <s v="nSPC"/>
    <x v="3"/>
    <x v="0"/>
    <s v="Main Hawaiian Islands"/>
    <x v="20"/>
    <s v="MOL-00208"/>
    <d v="2012-09-10T00:00:00"/>
    <s v="Forereef"/>
    <s v="Mid"/>
    <n v="21.058261689999998"/>
    <n v="-156.96958284999999"/>
    <s v="MOL_SOUTH"/>
    <s v="MOL_SOUTH"/>
    <n v="2012"/>
    <x v="0"/>
    <x v="0"/>
    <n v="14.75"/>
    <n v="65"/>
    <n v="0"/>
    <n v="1"/>
    <n v="11"/>
    <n v="0.59050000000000002"/>
    <n v="2"/>
    <n v="1"/>
  </r>
  <r>
    <n v="5218"/>
    <s v="nSPC"/>
    <x v="3"/>
    <x v="0"/>
    <s v="Main Hawaiian Islands"/>
    <x v="20"/>
    <s v="MOL-00205"/>
    <d v="2012-09-10T00:00:00"/>
    <s v="Forereef"/>
    <s v="Mid"/>
    <n v="21.070553749999998"/>
    <n v="-157.01277891000001"/>
    <s v="MOL_SOUTH"/>
    <s v="MOL_SOUTH"/>
    <n v="2012"/>
    <x v="0"/>
    <x v="0"/>
    <n v="11.55"/>
    <n v="6.5"/>
    <n v="15"/>
    <n v="12.5"/>
    <n v="1"/>
    <n v="0.19575000000000001"/>
    <n v="2"/>
    <n v="1"/>
  </r>
  <r>
    <n v="5219"/>
    <s v="nSPC"/>
    <x v="3"/>
    <x v="0"/>
    <s v="Main Hawaiian Islands"/>
    <x v="20"/>
    <s v="MOL-00209"/>
    <d v="2012-09-10T00:00:00"/>
    <s v="Forereef"/>
    <s v="Shallow"/>
    <n v="21.08050407"/>
    <n v="-157.04025227"/>
    <s v="MOL_SOUTH"/>
    <s v="MOL_SOUTH"/>
    <n v="2012"/>
    <x v="2"/>
    <x v="0"/>
    <n v="4.3499999999999996"/>
    <n v="42.5"/>
    <n v="7.5"/>
    <n v="7.5"/>
    <n v="4"/>
    <n v="0.94499999999999995"/>
    <n v="2"/>
    <n v="1"/>
  </r>
  <r>
    <n v="5220"/>
    <s v="nSPC"/>
    <x v="3"/>
    <x v="0"/>
    <s v="Main Hawaiian Islands"/>
    <x v="20"/>
    <s v="MOL-00203"/>
    <d v="2012-09-10T00:00:00"/>
    <s v="Forereef"/>
    <s v="Deep"/>
    <n v="21.077685320000001"/>
    <n v="-157.04360679000001"/>
    <s v="MOL_SOUTH"/>
    <s v="MOL_SOUTH"/>
    <n v="2012"/>
    <x v="1"/>
    <x v="0"/>
    <n v="23.85"/>
    <n v="37.5"/>
    <n v="12.5"/>
    <n v="8.5"/>
    <n v="1.5"/>
    <n v="0.36"/>
    <n v="2"/>
    <n v="1"/>
  </r>
  <r>
    <n v="5221"/>
    <s v="nSPC"/>
    <x v="3"/>
    <x v="0"/>
    <s v="Main Hawaiian Islands"/>
    <x v="20"/>
    <s v="MOL-00210"/>
    <d v="2012-09-10T00:00:00"/>
    <s v="Forereef"/>
    <s v="Shallow"/>
    <n v="21.083939399999998"/>
    <n v="-157.07440994999999"/>
    <s v="MOL_SOUTH"/>
    <s v="MOL_SOUTH"/>
    <n v="2012"/>
    <x v="2"/>
    <x v="0"/>
    <n v="5.4"/>
    <n v="32.5"/>
    <n v="0"/>
    <n v="12.5"/>
    <n v="7.5"/>
    <n v="0.66374999999999995"/>
    <n v="2"/>
    <n v="1"/>
  </r>
  <r>
    <n v="5223"/>
    <s v="nSPC"/>
    <x v="3"/>
    <x v="0"/>
    <s v="Main Hawaiian Islands"/>
    <x v="20"/>
    <s v="MOL-00204"/>
    <d v="2012-09-10T00:00:00"/>
    <s v="Forereef"/>
    <s v="Mid"/>
    <n v="21.041977580000001"/>
    <n v="-156.91310852000001"/>
    <s v="MOL_SOUTH"/>
    <s v="MOL_SOUTH"/>
    <n v="2012"/>
    <x v="0"/>
    <x v="0"/>
    <n v="8.4499999999999993"/>
    <n v="45"/>
    <n v="3"/>
    <n v="11"/>
    <n v="2"/>
    <n v="0.42249999999999999"/>
    <n v="2"/>
    <n v="1"/>
  </r>
  <r>
    <n v="5224"/>
    <s v="nSPC"/>
    <x v="3"/>
    <x v="0"/>
    <s v="Main Hawaiian Islands"/>
    <x v="20"/>
    <s v="MOL-00212"/>
    <d v="2012-09-10T00:00:00"/>
    <s v="Forereef"/>
    <s v="Shallow"/>
    <n v="21.045345090000001"/>
    <n v="-156.92088315999999"/>
    <s v="MOL_SOUTH"/>
    <s v="MOL_SOUTH"/>
    <n v="2012"/>
    <x v="2"/>
    <x v="0"/>
    <n v="5.8"/>
    <n v="28.5"/>
    <n v="0"/>
    <n v="40"/>
    <n v="1.5"/>
    <n v="0.35499999999999998"/>
    <n v="2"/>
    <n v="1"/>
  </r>
  <r>
    <n v="5225"/>
    <s v="nSPC"/>
    <x v="3"/>
    <x v="0"/>
    <s v="Main Hawaiian Islands"/>
    <x v="20"/>
    <s v="MOL-00211"/>
    <d v="2012-09-10T00:00:00"/>
    <s v="Forereef"/>
    <s v="Shallow"/>
    <n v="21.05840611"/>
    <n v="-156.9517439"/>
    <s v="MOL_SOUTH"/>
    <s v="MOL_SOUTH"/>
    <n v="2012"/>
    <x v="2"/>
    <x v="0"/>
    <n v="5.05"/>
    <n v="47.5"/>
    <n v="17.5"/>
    <n v="7.5"/>
    <n v="1"/>
    <n v="1.0625"/>
    <n v="2"/>
    <n v="1"/>
  </r>
  <r>
    <n v="5227"/>
    <s v="nSPC"/>
    <x v="3"/>
    <x v="0"/>
    <s v="Main Hawaiian Islands"/>
    <x v="20"/>
    <s v="MOL-00246"/>
    <d v="2012-09-10T00:00:00"/>
    <s v="Forereef"/>
    <s v="Deep"/>
    <n v="21.061463660000001"/>
    <n v="-156.98372086000001"/>
    <s v="MOL_SOUTH"/>
    <s v="MOL_SOUTH"/>
    <n v="2012"/>
    <x v="1"/>
    <x v="0"/>
    <n v="23.1"/>
    <n v="70"/>
    <n v="3.5"/>
    <n v="2"/>
    <n v="3.5"/>
    <n v="0.32374999999999998"/>
    <n v="2"/>
    <n v="1"/>
  </r>
  <r>
    <n v="5229"/>
    <s v="nSPC"/>
    <x v="3"/>
    <x v="0"/>
    <s v="Main Hawaiian Islands"/>
    <x v="20"/>
    <s v="MOL-00214"/>
    <d v="2012-09-10T00:00:00"/>
    <s v="Forereef"/>
    <s v="Shallow"/>
    <n v="21.06706629"/>
    <n v="-156.99217408999999"/>
    <s v="MOL_SOUTH"/>
    <s v="MOL_SOUTH"/>
    <n v="2012"/>
    <x v="2"/>
    <x v="0"/>
    <n v="5.55"/>
    <n v="3.5"/>
    <n v="22.5"/>
    <n v="4"/>
    <n v="0"/>
    <n v="0.16"/>
    <n v="2"/>
    <n v="1"/>
  </r>
  <r>
    <n v="5230"/>
    <s v="nSPC"/>
    <x v="3"/>
    <x v="0"/>
    <s v="Main Hawaiian Islands"/>
    <x v="20"/>
    <s v="MOL-00258"/>
    <d v="2012-09-10T00:00:00"/>
    <s v="Forereef"/>
    <s v="Shallow"/>
    <n v="21.071329080000002"/>
    <n v="-157.0160745"/>
    <s v="MOL_SOUTH"/>
    <s v="MOL_SOUTH"/>
    <n v="2012"/>
    <x v="2"/>
    <x v="0"/>
    <n v="6.4"/>
    <n v="3"/>
    <n v="20"/>
    <n v="14"/>
    <n v="1"/>
    <n v="0.125"/>
    <n v="2"/>
    <n v="1"/>
  </r>
  <r>
    <n v="5231"/>
    <s v="nSPC"/>
    <x v="3"/>
    <x v="0"/>
    <s v="Main Hawaiian Islands"/>
    <x v="20"/>
    <s v="MOL-00249"/>
    <d v="2012-09-10T00:00:00"/>
    <s v="Forereef"/>
    <s v="Mid"/>
    <n v="21.078475319999999"/>
    <n v="-157.03648150000001"/>
    <s v="MOL_SOUTH"/>
    <s v="MOL_SOUTH"/>
    <n v="2012"/>
    <x v="0"/>
    <x v="0"/>
    <n v="8.6"/>
    <n v="52.5"/>
    <n v="3.5"/>
    <n v="16"/>
    <n v="0"/>
    <n v="0.57999999999999996"/>
    <n v="2"/>
    <n v="1"/>
  </r>
  <r>
    <n v="5232"/>
    <s v="nSPC"/>
    <x v="3"/>
    <x v="0"/>
    <s v="Main Hawaiian Islands"/>
    <x v="19"/>
    <s v="LAN-00227"/>
    <d v="2012-09-11T00:00:00"/>
    <s v="Forereef"/>
    <s v="Shallow"/>
    <n v="20.796500000000002"/>
    <n v="-156.80974000000001"/>
    <s v="LAN_SOUTH"/>
    <s v="LAN_SOUTH"/>
    <n v="2012"/>
    <x v="2"/>
    <x v="0"/>
    <n v="3.35"/>
    <n v="15.5"/>
    <n v="1"/>
    <n v="34.5"/>
    <n v="4"/>
    <n v="0.31874999999999998"/>
    <n v="2"/>
    <n v="1"/>
  </r>
  <r>
    <n v="5233"/>
    <s v="nSPC"/>
    <x v="3"/>
    <x v="0"/>
    <s v="Main Hawaiian Islands"/>
    <x v="19"/>
    <s v="LAN-00191"/>
    <d v="2012-09-11T00:00:00"/>
    <s v="Forereef"/>
    <s v="Shallow"/>
    <n v="20.800650000000001"/>
    <n v="-156.80817999999999"/>
    <s v="LAN_SOUTH"/>
    <s v="LAN_SOUTH"/>
    <n v="2012"/>
    <x v="2"/>
    <x v="0"/>
    <n v="2.1"/>
    <n v="3.5"/>
    <n v="0.5"/>
    <n v="41.5"/>
    <n v="1"/>
    <n v="0.27"/>
    <n v="2"/>
    <n v="1"/>
  </r>
  <r>
    <n v="5234"/>
    <s v="nSPC"/>
    <x v="3"/>
    <x v="0"/>
    <s v="Main Hawaiian Islands"/>
    <x v="19"/>
    <s v="LAN-00225"/>
    <d v="2012-09-11T00:00:00"/>
    <s v="Forereef"/>
    <s v="Shallow"/>
    <n v="20.81785"/>
    <n v="-156.80247"/>
    <s v="LAN_SOUTH"/>
    <s v="LAN_SOUTH"/>
    <n v="2012"/>
    <x v="2"/>
    <x v="0"/>
    <n v="5.75"/>
    <n v="36"/>
    <n v="12.5"/>
    <n v="20"/>
    <n v="3.5"/>
    <n v="0.47749999999999998"/>
    <n v="2"/>
    <n v="1"/>
  </r>
  <r>
    <n v="5235"/>
    <s v="nSPC"/>
    <x v="3"/>
    <x v="0"/>
    <s v="Main Hawaiian Islands"/>
    <x v="19"/>
    <s v="LAN-00198"/>
    <d v="2012-09-11T00:00:00"/>
    <s v="Forereef"/>
    <s v="Mid"/>
    <n v="20.770099999999999"/>
    <n v="-156.82587000000001"/>
    <s v="LAN_SOUTH"/>
    <s v="LAN_SOUTH"/>
    <n v="2012"/>
    <x v="0"/>
    <x v="0"/>
    <n v="15.3"/>
    <n v="30"/>
    <n v="17.5"/>
    <n v="5"/>
    <n v="2.5"/>
    <n v="0.63249999999999995"/>
    <n v="2"/>
    <n v="1"/>
  </r>
  <r>
    <n v="5236"/>
    <s v="nSPC"/>
    <x v="3"/>
    <x v="0"/>
    <s v="Main Hawaiian Islands"/>
    <x v="19"/>
    <s v="LAN-00207"/>
    <d v="2012-09-11T00:00:00"/>
    <s v="Forereef"/>
    <s v="Deep"/>
    <n v="20.851342420000002"/>
    <n v="-156.81759238000001"/>
    <s v="LAN_SOUTH"/>
    <s v="LAN_SOUTH"/>
    <n v="2012"/>
    <x v="1"/>
    <x v="0"/>
    <n v="20.2"/>
    <n v="42.5"/>
    <n v="17.5"/>
    <n v="3"/>
    <n v="1.5"/>
    <n v="0.63"/>
    <n v="2"/>
    <n v="1"/>
  </r>
  <r>
    <n v="5237"/>
    <s v="nSPC"/>
    <x v="3"/>
    <x v="0"/>
    <s v="Main Hawaiian Islands"/>
    <x v="19"/>
    <s v="LAN-00182"/>
    <d v="2012-09-11T00:00:00"/>
    <s v="Forereef"/>
    <s v="Shallow"/>
    <n v="20.766452019999999"/>
    <n v="-156.82929895999999"/>
    <s v="LAN_SOUTH"/>
    <s v="LAN_SOUTH"/>
    <n v="2012"/>
    <x v="2"/>
    <x v="0"/>
    <n v="3.15"/>
    <n v="30"/>
    <n v="1"/>
    <n v="3.5"/>
    <n v="3"/>
    <n v="0.60375000000000001"/>
    <n v="2"/>
    <n v="1"/>
  </r>
  <r>
    <n v="5238"/>
    <s v="nSPC"/>
    <x v="3"/>
    <x v="0"/>
    <s v="Main Hawaiian Islands"/>
    <x v="19"/>
    <s v="LAN-00212"/>
    <d v="2012-09-11T00:00:00"/>
    <s v="Forereef"/>
    <s v="Shallow"/>
    <n v="20.756986250000001"/>
    <n v="-156.84523823999999"/>
    <s v="LAN_SOUTH"/>
    <s v="LAN_SOUTH"/>
    <n v="2012"/>
    <x v="2"/>
    <x v="0"/>
    <n v="4.4000000000000004"/>
    <n v="17.5"/>
    <n v="0"/>
    <n v="0.5"/>
    <n v="2.5"/>
    <n v="0.87624999999999997"/>
    <n v="2"/>
    <n v="1"/>
  </r>
  <r>
    <n v="5239"/>
    <s v="nSPC"/>
    <x v="3"/>
    <x v="0"/>
    <s v="Main Hawaiian Islands"/>
    <x v="19"/>
    <s v="LAN-00168"/>
    <d v="2012-09-11T00:00:00"/>
    <s v="Forereef"/>
    <s v="Mid"/>
    <n v="20.736651250000001"/>
    <n v="-156.88689395"/>
    <s v="LAN_SOUTH"/>
    <s v="LAN_SOUTH"/>
    <n v="2012"/>
    <x v="0"/>
    <x v="0"/>
    <n v="13.05"/>
    <n v="44"/>
    <n v="5"/>
    <n v="16.5"/>
    <n v="3"/>
    <n v="0.61"/>
    <n v="2"/>
    <n v="1"/>
  </r>
  <r>
    <n v="5240"/>
    <s v="nSPC"/>
    <x v="3"/>
    <x v="0"/>
    <s v="Main Hawaiian Islands"/>
    <x v="19"/>
    <s v="LAN-00202"/>
    <d v="2012-09-11T00:00:00"/>
    <s v="Forereef"/>
    <s v="Deep"/>
    <n v="20.834334699999999"/>
    <n v="-156.80703990000001"/>
    <s v="LAN_SOUTH"/>
    <s v="LAN_SOUTH"/>
    <n v="2012"/>
    <x v="1"/>
    <x v="0"/>
    <n v="20.05"/>
    <n v="42.5"/>
    <n v="22.5"/>
    <n v="3.5"/>
    <n v="2.5"/>
    <n v="0.41875000000000001"/>
    <n v="2"/>
    <n v="1"/>
  </r>
  <r>
    <n v="5241"/>
    <s v="nSPC"/>
    <x v="3"/>
    <x v="0"/>
    <s v="Main Hawaiian Islands"/>
    <x v="19"/>
    <s v="LAN-00152"/>
    <d v="2012-09-11T00:00:00"/>
    <s v="Forereef"/>
    <s v="Deep"/>
    <n v="20.89798386"/>
    <n v="-156.86043932999999"/>
    <s v="LAN_NORTH"/>
    <s v="LAN_NORTH"/>
    <n v="2012"/>
    <x v="1"/>
    <x v="0"/>
    <n v="21.7"/>
    <n v="38.5"/>
    <n v="15"/>
    <n v="26.5"/>
    <n v="5"/>
    <n v="0.65749999999999997"/>
    <n v="2"/>
    <n v="1"/>
  </r>
  <r>
    <n v="5242"/>
    <s v="nSPC"/>
    <x v="3"/>
    <x v="0"/>
    <s v="Main Hawaiian Islands"/>
    <x v="19"/>
    <s v="LAN-00177"/>
    <d v="2012-09-11T00:00:00"/>
    <s v="Forereef"/>
    <s v="Deep"/>
    <n v="20.87822972"/>
    <n v="-156.83970367000001"/>
    <s v="LAN_NORTH"/>
    <s v="LAN_NORTH"/>
    <n v="2012"/>
    <x v="1"/>
    <x v="0"/>
    <n v="20.55"/>
    <n v="42.5"/>
    <n v="10"/>
    <n v="22.5"/>
    <n v="0.5"/>
    <n v="0.55625000000000002"/>
    <n v="2"/>
    <n v="1"/>
  </r>
  <r>
    <n v="5243"/>
    <s v="nSPC"/>
    <x v="3"/>
    <x v="0"/>
    <s v="Main Hawaiian Islands"/>
    <x v="19"/>
    <s v="LAN-00218"/>
    <d v="2012-09-11T00:00:00"/>
    <s v="Forereef"/>
    <s v="Shallow"/>
    <n v="20.856251279999999"/>
    <n v="-156.82188115"/>
    <s v="LAN_SOUTH"/>
    <s v="LAN_SOUTH"/>
    <n v="2012"/>
    <x v="2"/>
    <x v="0"/>
    <n v="15.3"/>
    <n v="40"/>
    <n v="5"/>
    <n v="41.5"/>
    <n v="2.5"/>
    <n v="0.50249999999999995"/>
    <n v="2"/>
    <n v="1"/>
  </r>
  <r>
    <n v="5244"/>
    <s v="nSPC"/>
    <x v="3"/>
    <x v="0"/>
    <s v="Main Hawaiian Islands"/>
    <x v="19"/>
    <s v="LAN-00221"/>
    <d v="2012-09-11T00:00:00"/>
    <s v="Forereef"/>
    <s v="Mid"/>
    <n v="20.84348104"/>
    <n v="-156.81487421"/>
    <s v="LAN_SOUTH"/>
    <s v="LAN_SOUTH"/>
    <n v="2012"/>
    <x v="0"/>
    <x v="0"/>
    <n v="4.8"/>
    <n v="30"/>
    <n v="9"/>
    <n v="3"/>
    <n v="6.5"/>
    <n v="0.82"/>
    <n v="2"/>
    <n v="1"/>
  </r>
  <r>
    <n v="5245"/>
    <s v="nSPC"/>
    <x v="3"/>
    <x v="0"/>
    <s v="Main Hawaiian Islands"/>
    <x v="0"/>
    <s v="OAH-00353"/>
    <d v="2012-09-12T00:00:00"/>
    <s v="Forereef"/>
    <s v="Mid"/>
    <n v="21.372335870000001"/>
    <n v="-158.14351726000001"/>
    <s v="OAH_SOUTH"/>
    <s v="OAH_SOUTH"/>
    <n v="2012"/>
    <x v="0"/>
    <x v="0"/>
    <n v="6.5"/>
    <n v="7.5"/>
    <n v="17"/>
    <n v="2"/>
    <n v="1.5"/>
    <n v="0.505"/>
    <n v="2"/>
    <n v="1"/>
  </r>
  <r>
    <n v="5246"/>
    <s v="nSPC"/>
    <x v="3"/>
    <x v="0"/>
    <s v="Main Hawaiian Islands"/>
    <x v="0"/>
    <s v="OAH-00357"/>
    <d v="2012-09-12T00:00:00"/>
    <s v="Forereef"/>
    <s v="Shallow"/>
    <n v="21.375005430000002"/>
    <n v="-158.14478335000001"/>
    <s v="OAH_SOUTH"/>
    <s v="OAH_SOUTH"/>
    <n v="2012"/>
    <x v="2"/>
    <x v="0"/>
    <n v="5.5"/>
    <n v="4.5"/>
    <n v="15"/>
    <n v="1"/>
    <n v="1.5"/>
    <n v="0.31"/>
    <n v="2"/>
    <n v="1"/>
  </r>
  <r>
    <n v="5247"/>
    <s v="nSPC"/>
    <x v="3"/>
    <x v="0"/>
    <s v="Main Hawaiian Islands"/>
    <x v="0"/>
    <s v="OAH-00293"/>
    <d v="2012-09-12T00:00:00"/>
    <s v="Forereef"/>
    <s v="Mid"/>
    <n v="21.41148733"/>
    <n v="-158.18974304"/>
    <s v="OAH_SOUTH"/>
    <s v="OAH_SOUTH"/>
    <n v="2012"/>
    <x v="0"/>
    <x v="0"/>
    <n v="12"/>
    <n v="7.5"/>
    <n v="5"/>
    <n v="6.5"/>
    <n v="1.5"/>
    <n v="0.374"/>
    <n v="2"/>
    <n v="1"/>
  </r>
  <r>
    <n v="5248"/>
    <s v="nSPC"/>
    <x v="3"/>
    <x v="0"/>
    <s v="Main Hawaiian Islands"/>
    <x v="0"/>
    <s v="OAH-00300"/>
    <d v="2012-09-12T00:00:00"/>
    <s v="Forereef"/>
    <s v="Shallow"/>
    <n v="21.450111719999999"/>
    <n v="-158.20040004000001"/>
    <s v="OAH_SOUTH"/>
    <s v="OAH_SOUTH"/>
    <n v="2012"/>
    <x v="2"/>
    <x v="0"/>
    <n v="4.5999999999999996"/>
    <n v="4.5"/>
    <n v="20"/>
    <n v="8.5"/>
    <n v="1"/>
    <n v="0.22875000000000001"/>
    <n v="2"/>
    <n v="1"/>
  </r>
  <r>
    <n v="5249"/>
    <s v="nSPC"/>
    <x v="3"/>
    <x v="0"/>
    <s v="Main Hawaiian Islands"/>
    <x v="0"/>
    <s v="OAH-00298"/>
    <d v="2012-09-12T00:00:00"/>
    <s v="Forereef"/>
    <s v="Mid"/>
    <n v="21.533136150000001"/>
    <n v="-158.23181047"/>
    <s v="OAH_SOUTH"/>
    <s v="OAH_SOUTH"/>
    <n v="2012"/>
    <x v="0"/>
    <x v="0"/>
    <n v="9.65"/>
    <n v="3"/>
    <n v="22.5"/>
    <n v="19.5"/>
    <n v="0.5"/>
    <n v="0.16"/>
    <n v="2"/>
    <n v="1"/>
  </r>
  <r>
    <n v="5250"/>
    <s v="nSPC"/>
    <x v="3"/>
    <x v="0"/>
    <s v="Main Hawaiian Islands"/>
    <x v="0"/>
    <s v="OAH-00292"/>
    <d v="2012-09-12T00:00:00"/>
    <s v="Forereef"/>
    <s v="Deep"/>
    <n v="21.556898090000001"/>
    <n v="-158.26663131999999"/>
    <s v="OAH_KAENA"/>
    <s v="OAH_KAENA"/>
    <n v="2012"/>
    <x v="1"/>
    <x v="0"/>
    <n v="26.05"/>
    <n v="4"/>
    <n v="15"/>
    <n v="27.5"/>
    <n v="3"/>
    <n v="0.28125"/>
    <n v="2"/>
    <n v="1"/>
  </r>
  <r>
    <n v="5251"/>
    <s v="nSPC"/>
    <x v="3"/>
    <x v="0"/>
    <s v="Main Hawaiian Islands"/>
    <x v="0"/>
    <s v="OAH-00347"/>
    <d v="2012-09-12T00:00:00"/>
    <s v="Forereef"/>
    <s v="Deep"/>
    <n v="21.376217950000001"/>
    <n v="-158.1542264"/>
    <s v="OAH_SOUTH"/>
    <s v="OAH_SOUTH"/>
    <n v="2012"/>
    <x v="1"/>
    <x v="0"/>
    <n v="26.45"/>
    <n v="6"/>
    <n v="12.5"/>
    <n v="24"/>
    <n v="6"/>
    <n v="0.10249999999999999"/>
    <n v="2"/>
    <n v="1"/>
  </r>
  <r>
    <n v="5252"/>
    <s v="nSPC"/>
    <x v="3"/>
    <x v="0"/>
    <s v="Main Hawaiian Islands"/>
    <x v="0"/>
    <s v="OAH-00349"/>
    <d v="2012-09-12T00:00:00"/>
    <s v="Forereef"/>
    <s v="Mid"/>
    <n v="21.394939099999998"/>
    <n v="-158.18518839000001"/>
    <s v="OAH_SOUTH"/>
    <s v="OAH_SOUTH"/>
    <n v="2012"/>
    <x v="0"/>
    <x v="0"/>
    <n v="14.7"/>
    <n v="3.5"/>
    <n v="4"/>
    <n v="7.5"/>
    <n v="1"/>
    <n v="0.13500000000000001"/>
    <n v="2"/>
    <n v="1"/>
  </r>
  <r>
    <n v="5253"/>
    <s v="nSPC"/>
    <x v="3"/>
    <x v="0"/>
    <s v="Main Hawaiian Islands"/>
    <x v="0"/>
    <s v="OAH-00352"/>
    <d v="2012-09-12T00:00:00"/>
    <s v="Forereef"/>
    <s v="Mid"/>
    <n v="21.412497009999999"/>
    <n v="-158.18927549"/>
    <s v="OAH_SOUTH"/>
    <s v="OAH_SOUTH"/>
    <n v="2012"/>
    <x v="0"/>
    <x v="0"/>
    <n v="10.95"/>
    <n v="16.5"/>
    <n v="4"/>
    <n v="3.5"/>
    <n v="5"/>
    <n v="0.19750000000000001"/>
    <n v="2"/>
    <n v="1"/>
  </r>
  <r>
    <n v="5254"/>
    <s v="nSPC"/>
    <x v="3"/>
    <x v="0"/>
    <s v="Main Hawaiian Islands"/>
    <x v="0"/>
    <s v="OAH-00356"/>
    <d v="2012-09-12T00:00:00"/>
    <s v="Forereef"/>
    <s v="Shallow"/>
    <n v="21.460239990000002"/>
    <n v="-158.21746635"/>
    <s v="OAH_SOUTH"/>
    <s v="OAH_SOUTH"/>
    <n v="2012"/>
    <x v="2"/>
    <x v="0"/>
    <n v="5.3"/>
    <n v="3"/>
    <n v="17.5"/>
    <n v="10"/>
    <n v="1"/>
    <n v="0.28499999999999998"/>
    <n v="2"/>
    <n v="1"/>
  </r>
  <r>
    <n v="5255"/>
    <s v="nSPC"/>
    <x v="3"/>
    <x v="0"/>
    <s v="Main Hawaiian Islands"/>
    <x v="0"/>
    <s v="OAH-00303"/>
    <d v="2012-09-12T00:00:00"/>
    <s v="Forereef"/>
    <s v="Shallow"/>
    <n v="21.495050460000002"/>
    <n v="-158.23242436000001"/>
    <s v="OAH_SOUTH"/>
    <s v="OAH_SOUTH"/>
    <n v="2012"/>
    <x v="2"/>
    <x v="0"/>
    <n v="4.25"/>
    <n v="1.5"/>
    <n v="25"/>
    <n v="9.5"/>
    <n v="3"/>
    <n v="0.625"/>
    <n v="2"/>
    <n v="1"/>
  </r>
  <r>
    <n v="5256"/>
    <s v="nSPC"/>
    <x v="3"/>
    <x v="0"/>
    <s v="Main Hawaiian Islands"/>
    <x v="0"/>
    <s v="OAH-00362"/>
    <d v="2012-09-12T00:00:00"/>
    <s v="Forereef"/>
    <s v="Deep"/>
    <n v="21.571822239999999"/>
    <n v="-158.29127328000001"/>
    <s v="OAH_KAENA"/>
    <s v="OAH_KAENA"/>
    <n v="2012"/>
    <x v="1"/>
    <x v="0"/>
    <n v="24.35"/>
    <n v="22.5"/>
    <n v="12.5"/>
    <n v="0"/>
    <n v="15"/>
    <n v="0.66"/>
    <n v="2"/>
    <n v="1"/>
  </r>
  <r>
    <n v="5257"/>
    <s v="nSPC"/>
    <x v="3"/>
    <x v="0"/>
    <s v="Main Hawaiian Islands"/>
    <x v="0"/>
    <s v="OAH-00294"/>
    <d v="2012-09-12T00:00:00"/>
    <s v="Forereef"/>
    <s v="Mid"/>
    <n v="21.55167432"/>
    <n v="-158.25427346000001"/>
    <s v="OAH_SOUTH"/>
    <s v="OAH_SOUTH"/>
    <n v="2012"/>
    <x v="0"/>
    <x v="0"/>
    <n v="13.5"/>
    <n v="1.5"/>
    <n v="6.5"/>
    <n v="35"/>
    <n v="2"/>
    <n v="0.11275"/>
    <n v="2"/>
    <n v="1"/>
  </r>
  <r>
    <n v="5258"/>
    <s v="nSPC"/>
    <x v="3"/>
    <x v="0"/>
    <s v="Main Hawaiian Islands"/>
    <x v="0"/>
    <s v="OAH-00460"/>
    <d v="2012-09-13T00:00:00"/>
    <s v="Forereef"/>
    <s v="Deep"/>
    <n v="21.286577019999999"/>
    <n v="-158.11379998000001"/>
    <s v="OAH_SOUTH"/>
    <s v="OAH_SOUTH"/>
    <n v="2012"/>
    <x v="1"/>
    <x v="0"/>
    <n v="26.5"/>
    <n v="0"/>
    <n v="37.5"/>
    <n v="52.5"/>
    <n v="0"/>
    <n v="0.1"/>
    <n v="2"/>
    <n v="1"/>
  </r>
  <r>
    <n v="5259"/>
    <s v="nSPC"/>
    <x v="3"/>
    <x v="0"/>
    <s v="Main Hawaiian Islands"/>
    <x v="0"/>
    <s v="OAH-00469"/>
    <d v="2012-09-13T00:00:00"/>
    <s v="Forereef"/>
    <s v="Shallow"/>
    <n v="21.289638929999999"/>
    <n v="-158.08930419999999"/>
    <s v="OAH_SOUTH"/>
    <s v="OAH_SOUTH"/>
    <n v="2012"/>
    <x v="2"/>
    <x v="0"/>
    <n v="5"/>
    <n v="0.5"/>
    <n v="37.5"/>
    <n v="25"/>
    <n v="0"/>
    <n v="0.16250000000000001"/>
    <n v="2"/>
    <n v="1"/>
  </r>
  <r>
    <n v="5261"/>
    <s v="nSPC"/>
    <x v="3"/>
    <x v="0"/>
    <s v="Main Hawaiian Islands"/>
    <x v="0"/>
    <s v="OAH-00461"/>
    <d v="2012-09-13T00:00:00"/>
    <s v="Forereef"/>
    <s v="Mid"/>
    <n v="21.28592566"/>
    <n v="-158.10047904000001"/>
    <s v="OAH_SOUTH"/>
    <s v="OAH_SOUTH"/>
    <n v="2012"/>
    <x v="0"/>
    <x v="0"/>
    <n v="6.5"/>
    <n v="1"/>
    <n v="15"/>
    <n v="42"/>
    <n v="0"/>
    <n v="0.14749999999999999"/>
    <n v="2"/>
    <n v="1"/>
  </r>
  <r>
    <n v="5324"/>
    <s v="nSPC"/>
    <x v="3"/>
    <x v="1"/>
    <s v="Northwestern Hawaiian Islands"/>
    <x v="2"/>
    <s v="FFS-00123"/>
    <d v="2012-08-05T00:00:00"/>
    <s v="Protected Slope"/>
    <s v="Deep"/>
    <n v="23.86164101"/>
    <n v="-166.34938529999999"/>
    <s v="French Frigate"/>
    <s v="French Frigate"/>
    <n v="2012"/>
    <x v="4"/>
    <x v="0"/>
    <n v="18.850000000000001"/>
    <n v="72.5"/>
    <n v="7.5"/>
    <n v="0"/>
    <n v="0"/>
    <n v="0.22500000000000001"/>
    <n v="2"/>
    <n v="1"/>
  </r>
  <r>
    <n v="5353"/>
    <s v="nSPC"/>
    <x v="3"/>
    <x v="1"/>
    <s v="Northwestern Hawaiian Islands"/>
    <x v="2"/>
    <s v="FFS-00158"/>
    <d v="2012-08-04T00:00:00"/>
    <s v="Protected Slope"/>
    <s v="Mid"/>
    <n v="23.657392219999998"/>
    <n v="-166.18116394"/>
    <s v="French Frigate"/>
    <s v="French Frigate"/>
    <n v="2012"/>
    <x v="3"/>
    <x v="0"/>
    <n v="12.55"/>
    <n v="75"/>
    <n v="15"/>
    <n v="0"/>
    <n v="5"/>
    <n v="0.29125000000000001"/>
    <n v="2"/>
    <n v="1"/>
  </r>
  <r>
    <n v="5369"/>
    <s v="nSPC"/>
    <x v="3"/>
    <x v="1"/>
    <s v="Northwestern Hawaiian Islands"/>
    <x v="2"/>
    <s v="FFS-00180"/>
    <d v="2012-08-04T00:00:00"/>
    <s v="Protected Slope"/>
    <s v="Mid"/>
    <n v="23.680821730000002"/>
    <n v="-166.2618219"/>
    <s v="French Frigate"/>
    <s v="French Frigate"/>
    <n v="2012"/>
    <x v="3"/>
    <x v="0"/>
    <n v="15.75"/>
    <n v="80"/>
    <n v="0"/>
    <n v="0"/>
    <n v="12.5"/>
    <n v="0.35249999999999998"/>
    <n v="2"/>
    <n v="1"/>
  </r>
  <r>
    <n v="5370"/>
    <s v="nSPC"/>
    <x v="3"/>
    <x v="1"/>
    <s v="Northwestern Hawaiian Islands"/>
    <x v="2"/>
    <s v="FFS-00181"/>
    <d v="2012-08-04T00:00:00"/>
    <s v="Forereef"/>
    <s v="Mid"/>
    <n v="23.626728700000001"/>
    <n v="-166.10988990000001"/>
    <s v="French Frigate"/>
    <s v="French Frigate"/>
    <n v="2012"/>
    <x v="0"/>
    <x v="0"/>
    <n v="16.475000000000001"/>
    <n v="2"/>
    <n v="4.5"/>
    <n v="58.75"/>
    <n v="0"/>
    <n v="0.10312499999999999"/>
    <n v="4"/>
    <n v="2"/>
  </r>
  <r>
    <n v="5371"/>
    <s v="nSPC"/>
    <x v="3"/>
    <x v="1"/>
    <s v="Northwestern Hawaiian Islands"/>
    <x v="2"/>
    <s v="FFS-00182"/>
    <d v="2012-08-05T00:00:00"/>
    <s v="Protected Slope"/>
    <s v="Deep"/>
    <n v="23.838450290000001"/>
    <n v="-166.32672893"/>
    <s v="French Frigate"/>
    <s v="French Frigate"/>
    <n v="2012"/>
    <x v="4"/>
    <x v="0"/>
    <n v="18.675000000000001"/>
    <n v="47.5"/>
    <n v="12.5"/>
    <n v="7.5"/>
    <n v="17.5"/>
    <n v="0.73624999999999996"/>
    <n v="2"/>
    <n v="1"/>
  </r>
  <r>
    <n v="5380"/>
    <s v="nSPC"/>
    <x v="3"/>
    <x v="1"/>
    <s v="Northwestern Hawaiian Islands"/>
    <x v="2"/>
    <s v="FFS-00518"/>
    <d v="2012-08-04T00:00:00"/>
    <s v="Forereef"/>
    <s v="Mid"/>
    <n v="23.677626629999999"/>
    <n v="-166.06351470999999"/>
    <s v="French Frigate"/>
    <s v="French Frigate"/>
    <n v="2012"/>
    <x v="0"/>
    <x v="0"/>
    <n v="18.925000000000001"/>
    <n v="5.5"/>
    <n v="6.75"/>
    <n v="32.5"/>
    <n v="0.5"/>
    <n v="0.10312499999999999"/>
    <n v="4"/>
    <n v="2"/>
  </r>
  <r>
    <n v="5386"/>
    <s v="nSPC"/>
    <x v="3"/>
    <x v="1"/>
    <s v="Northwestern Hawaiian Islands"/>
    <x v="2"/>
    <s v="FFS-00162"/>
    <d v="2012-08-06T00:00:00"/>
    <s v="Protected Slope"/>
    <s v="Deep"/>
    <n v="23.67251242"/>
    <n v="-166.21914092"/>
    <s v="French Frigate"/>
    <s v="French Frigate"/>
    <n v="2012"/>
    <x v="4"/>
    <x v="0"/>
    <n v="18.5"/>
    <n v="80"/>
    <n v="3"/>
    <n v="3"/>
    <n v="3"/>
    <n v="0.47875000000000001"/>
    <n v="2"/>
    <n v="1"/>
  </r>
  <r>
    <n v="5387"/>
    <s v="nSPC"/>
    <x v="3"/>
    <x v="1"/>
    <s v="Northwestern Hawaiian Islands"/>
    <x v="2"/>
    <s v="FFS-00198"/>
    <d v="2012-08-06T00:00:00"/>
    <s v="Protected Slope"/>
    <s v="Deep"/>
    <n v="23.682916290000001"/>
    <n v="-166.22112181"/>
    <s v="French Frigate"/>
    <s v="French Frigate"/>
    <n v="2012"/>
    <x v="4"/>
    <x v="0"/>
    <n v="20.55"/>
    <n v="70"/>
    <n v="10"/>
    <n v="0"/>
    <n v="5"/>
    <n v="0.3175"/>
    <n v="2"/>
    <n v="1"/>
  </r>
  <r>
    <n v="5388"/>
    <s v="nSPC"/>
    <x v="3"/>
    <x v="1"/>
    <s v="Northwestern Hawaiian Islands"/>
    <x v="2"/>
    <s v="FFS-00197"/>
    <d v="2012-08-06T00:00:00"/>
    <s v="Protected Slope"/>
    <s v="Deep"/>
    <n v="23.684886200000001"/>
    <n v="-166.23780210000001"/>
    <s v="French Frigate"/>
    <s v="French Frigate"/>
    <n v="2012"/>
    <x v="4"/>
    <x v="0"/>
    <n v="20.75"/>
    <n v="55"/>
    <n v="22.5"/>
    <n v="2.5"/>
    <n v="5"/>
    <n v="0.59499999999999997"/>
    <n v="2"/>
    <n v="1"/>
  </r>
  <r>
    <n v="5389"/>
    <s v="nSPC"/>
    <x v="3"/>
    <x v="1"/>
    <s v="Northwestern Hawaiian Islands"/>
    <x v="2"/>
    <s v="FFS-00196"/>
    <d v="2012-08-06T00:00:00"/>
    <s v="Protected Slope"/>
    <s v="Mid"/>
    <n v="23.67634404"/>
    <n v="-166.2330675"/>
    <s v="French Frigate"/>
    <s v="French Frigate"/>
    <n v="2012"/>
    <x v="3"/>
    <x v="0"/>
    <n v="15.025"/>
    <n v="55"/>
    <n v="0"/>
    <n v="5"/>
    <n v="20"/>
    <n v="0.44750000000000001"/>
    <n v="2"/>
    <n v="1"/>
  </r>
  <r>
    <n v="5390"/>
    <s v="nSPC"/>
    <x v="3"/>
    <x v="1"/>
    <s v="Northwestern Hawaiian Islands"/>
    <x v="2"/>
    <s v="FFS-00157"/>
    <d v="2012-08-06T00:00:00"/>
    <s v="Protected Slope"/>
    <s v="Mid"/>
    <n v="23.6708414"/>
    <n v="-166.24295825999999"/>
    <s v="French Frigate"/>
    <s v="French Frigate"/>
    <n v="2012"/>
    <x v="3"/>
    <x v="0"/>
    <n v="15"/>
    <n v="60"/>
    <n v="0"/>
    <n v="5"/>
    <n v="35"/>
    <n v="0.86875000000000002"/>
    <n v="2"/>
    <n v="1"/>
  </r>
  <r>
    <n v="5391"/>
    <s v="nSPC"/>
    <x v="3"/>
    <x v="1"/>
    <s v="Northwestern Hawaiian Islands"/>
    <x v="2"/>
    <s v="FFS-00156"/>
    <d v="2012-08-06T00:00:00"/>
    <s v="Protected Slope"/>
    <s v="Mid"/>
    <n v="23.673543729999999"/>
    <n v="-166.24615302000001"/>
    <s v="French Frigate"/>
    <s v="French Frigate"/>
    <n v="2012"/>
    <x v="3"/>
    <x v="0"/>
    <n v="16.2"/>
    <n v="75"/>
    <n v="0"/>
    <n v="0"/>
    <n v="12.5"/>
    <n v="0.24124999999999999"/>
    <n v="2"/>
    <n v="1"/>
  </r>
  <r>
    <n v="5392"/>
    <s v="nSPC"/>
    <x v="3"/>
    <x v="1"/>
    <s v="Northwestern Hawaiian Islands"/>
    <x v="3"/>
    <s v="PHR-00748"/>
    <d v="2012-08-09T00:00:00"/>
    <s v="Forereef"/>
    <s v="Deep"/>
    <n v="27.90504134"/>
    <n v="-175.92246058999999"/>
    <s v="Pearl &amp; Hermes"/>
    <s v="Pearl &amp; Hermes"/>
    <n v="2012"/>
    <x v="1"/>
    <x v="0"/>
    <n v="23.5"/>
    <n v="10"/>
    <n v="7.5"/>
    <n v="20"/>
    <n v="30"/>
    <n v="0.60499999999999998"/>
    <n v="2"/>
    <n v="1"/>
  </r>
  <r>
    <n v="5393"/>
    <s v="nSPC"/>
    <x v="3"/>
    <x v="1"/>
    <s v="Northwestern Hawaiian Islands"/>
    <x v="3"/>
    <s v="PHR-00750"/>
    <d v="2012-08-09T00:00:00"/>
    <s v="Forereef"/>
    <s v="Deep"/>
    <n v="27.891817970000002"/>
    <n v="-175.94924186"/>
    <s v="Pearl &amp; Hermes"/>
    <s v="Pearl &amp; Hermes"/>
    <n v="2012"/>
    <x v="1"/>
    <x v="0"/>
    <n v="22.024999999999999"/>
    <n v="5"/>
    <n v="2.5"/>
    <n v="17.5"/>
    <n v="12.5"/>
    <n v="0.28499999999999998"/>
    <n v="2"/>
    <n v="1"/>
  </r>
  <r>
    <n v="5402"/>
    <s v="nSPC"/>
    <x v="3"/>
    <x v="1"/>
    <s v="Northwestern Hawaiian Islands"/>
    <x v="3"/>
    <s v="PHR-00383"/>
    <d v="2012-08-10T00:00:00"/>
    <s v="Forereef"/>
    <s v="Mid"/>
    <n v="27.79556547"/>
    <n v="-175.99657883"/>
    <s v="Pearl &amp; Hermes"/>
    <s v="Pearl &amp; Hermes"/>
    <n v="2012"/>
    <x v="0"/>
    <x v="0"/>
    <n v="15.375"/>
    <n v="7.5"/>
    <n v="15"/>
    <n v="15"/>
    <n v="10"/>
    <n v="0.55000000000000004"/>
    <n v="2"/>
    <n v="1"/>
  </r>
  <r>
    <n v="5415"/>
    <s v="nSPC"/>
    <x v="3"/>
    <x v="1"/>
    <s v="Northwestern Hawaiian Islands"/>
    <x v="3"/>
    <s v="PHR-00104"/>
    <d v="2012-08-11T00:00:00"/>
    <s v="Forereef"/>
    <s v="Deep"/>
    <n v="27.964950829999999"/>
    <n v="-175.75054499000001"/>
    <s v="Pearl &amp; Hermes"/>
    <s v="Pearl &amp; Hermes"/>
    <n v="2012"/>
    <x v="1"/>
    <x v="0"/>
    <n v="25.2"/>
    <n v="10"/>
    <n v="0"/>
    <n v="5"/>
    <n v="15"/>
    <n v="0.15"/>
    <n v="2"/>
    <n v="1"/>
  </r>
  <r>
    <n v="5416"/>
    <s v="nSPC"/>
    <x v="3"/>
    <x v="1"/>
    <s v="Northwestern Hawaiian Islands"/>
    <x v="3"/>
    <s v="PHR-00378"/>
    <d v="2012-08-11T00:00:00"/>
    <s v="Forereef"/>
    <s v="Deep"/>
    <n v="27.964104339999999"/>
    <n v="-175.75798427000001"/>
    <s v="Pearl &amp; Hermes"/>
    <s v="Pearl &amp; Hermes"/>
    <n v="2012"/>
    <x v="1"/>
    <x v="0"/>
    <n v="22.824999999999999"/>
    <n v="12.5"/>
    <n v="15"/>
    <n v="15"/>
    <n v="10"/>
    <n v="1.1837500000000001"/>
    <n v="2"/>
    <n v="1"/>
  </r>
  <r>
    <n v="5417"/>
    <s v="nSPC"/>
    <x v="3"/>
    <x v="1"/>
    <s v="Northwestern Hawaiian Islands"/>
    <x v="3"/>
    <s v="PHR-00102"/>
    <d v="2012-08-11T00:00:00"/>
    <s v="Forereef"/>
    <s v="Mid"/>
    <n v="27.965266320000001"/>
    <n v="-175.77356497"/>
    <s v="Pearl &amp; Hermes"/>
    <s v="Pearl &amp; Hermes"/>
    <n v="2012"/>
    <x v="0"/>
    <x v="0"/>
    <n v="16.399999999999999"/>
    <n v="10"/>
    <n v="7.5"/>
    <n v="3"/>
    <n v="17.5"/>
    <n v="0.17749999999999999"/>
    <n v="2"/>
    <n v="1"/>
  </r>
  <r>
    <n v="5418"/>
    <s v="nSPC"/>
    <x v="3"/>
    <x v="1"/>
    <s v="Northwestern Hawaiian Islands"/>
    <x v="3"/>
    <s v="PHR-00101"/>
    <d v="2012-08-11T00:00:00"/>
    <s v="Forereef"/>
    <s v="Mid"/>
    <n v="27.965404710000001"/>
    <n v="-175.78657770000001"/>
    <s v="Pearl &amp; Hermes"/>
    <s v="Pearl &amp; Hermes"/>
    <n v="2012"/>
    <x v="0"/>
    <x v="0"/>
    <n v="15.375"/>
    <n v="44"/>
    <n v="6"/>
    <n v="12.5"/>
    <n v="15"/>
    <n v="0.92625000000000002"/>
    <n v="2"/>
    <n v="1"/>
  </r>
  <r>
    <n v="5419"/>
    <s v="nSPC"/>
    <x v="3"/>
    <x v="1"/>
    <s v="Northwestern Hawaiian Islands"/>
    <x v="3"/>
    <s v="PHR-00376"/>
    <d v="2012-08-11T00:00:00"/>
    <s v="Forereef"/>
    <s v="Deep"/>
    <n v="27.969053689999999"/>
    <n v="-175.79479699999999"/>
    <s v="Pearl &amp; Hermes"/>
    <s v="Pearl &amp; Hermes"/>
    <n v="2012"/>
    <x v="1"/>
    <x v="0"/>
    <n v="27.6"/>
    <n v="7.5"/>
    <n v="5"/>
    <n v="7.5"/>
    <n v="25"/>
    <n v="0.17499999999999999"/>
    <n v="2"/>
    <n v="1"/>
  </r>
  <r>
    <n v="5420"/>
    <s v="nSPC"/>
    <x v="3"/>
    <x v="1"/>
    <s v="Northwestern Hawaiian Islands"/>
    <x v="3"/>
    <s v="PHR-00363"/>
    <d v="2012-08-11T00:00:00"/>
    <s v="Forereef"/>
    <s v="Mid"/>
    <n v="27.95935708"/>
    <n v="-175.8202119"/>
    <s v="Pearl &amp; Hermes"/>
    <s v="Pearl &amp; Hermes"/>
    <n v="2012"/>
    <x v="0"/>
    <x v="0"/>
    <n v="17.875"/>
    <n v="12.5"/>
    <n v="0"/>
    <n v="17.5"/>
    <n v="62.5"/>
    <n v="1.6"/>
    <n v="2"/>
    <n v="1"/>
  </r>
  <r>
    <n v="5441"/>
    <s v="nSPC"/>
    <x v="3"/>
    <x v="1"/>
    <s v="Northwestern Hawaiian Islands"/>
    <x v="3"/>
    <s v="PHR-00381"/>
    <d v="2012-08-12T00:00:00"/>
    <s v="Forereef"/>
    <s v="Deep"/>
    <n v="27.888044350000001"/>
    <n v="-175.72543901"/>
    <s v="Pearl &amp; Hermes"/>
    <s v="Pearl &amp; Hermes"/>
    <n v="2012"/>
    <x v="1"/>
    <x v="0"/>
    <n v="22.25"/>
    <n v="3"/>
    <n v="7.5"/>
    <n v="29.5"/>
    <n v="2.5"/>
    <n v="0.23874999999999999"/>
    <n v="2"/>
    <n v="1"/>
  </r>
  <r>
    <n v="5442"/>
    <s v="nSPC"/>
    <x v="3"/>
    <x v="1"/>
    <s v="Northwestern Hawaiian Islands"/>
    <x v="3"/>
    <s v="PHR-00382"/>
    <d v="2012-08-12T00:00:00"/>
    <s v="Forereef"/>
    <s v="Deep"/>
    <n v="27.873364370000001"/>
    <n v="-175.72772007"/>
    <s v="Pearl &amp; Hermes"/>
    <s v="Pearl &amp; Hermes"/>
    <n v="2012"/>
    <x v="1"/>
    <x v="0"/>
    <n v="23.574999999999999"/>
    <n v="0.5"/>
    <n v="12.5"/>
    <n v="64.5"/>
    <n v="0"/>
    <n v="0.1"/>
    <n v="2"/>
    <n v="1"/>
  </r>
  <r>
    <n v="5443"/>
    <s v="nSPC"/>
    <x v="3"/>
    <x v="1"/>
    <s v="Northwestern Hawaiian Islands"/>
    <x v="3"/>
    <s v="PHR-00369"/>
    <d v="2012-08-12T00:00:00"/>
    <s v="Forereef"/>
    <s v="Mid"/>
    <n v="27.852003929999999"/>
    <n v="-175.73939354000001"/>
    <s v="Pearl &amp; Hermes"/>
    <s v="Pearl &amp; Hermes"/>
    <n v="2012"/>
    <x v="0"/>
    <x v="0"/>
    <n v="14.5"/>
    <n v="5"/>
    <n v="10"/>
    <n v="65"/>
    <n v="0"/>
    <n v="0.3125"/>
    <n v="2"/>
    <n v="1"/>
  </r>
  <r>
    <n v="5444"/>
    <s v="nSPC"/>
    <x v="3"/>
    <x v="1"/>
    <s v="Northwestern Hawaiian Islands"/>
    <x v="3"/>
    <s v="PHR-00371"/>
    <d v="2012-08-12T00:00:00"/>
    <s v="Forereef"/>
    <s v="Mid"/>
    <n v="27.8357505"/>
    <n v="-175.74969171999999"/>
    <s v="Pearl &amp; Hermes"/>
    <s v="Pearl &amp; Hermes"/>
    <n v="2012"/>
    <x v="0"/>
    <x v="0"/>
    <n v="11.5"/>
    <n v="32.5"/>
    <n v="10"/>
    <n v="30"/>
    <n v="5"/>
    <n v="0.76749999999999996"/>
    <n v="2"/>
    <n v="1"/>
  </r>
  <r>
    <n v="5445"/>
    <s v="nSPC"/>
    <x v="3"/>
    <x v="1"/>
    <s v="Northwestern Hawaiian Islands"/>
    <x v="3"/>
    <s v="PHR-00372"/>
    <d v="2012-08-12T00:00:00"/>
    <s v="Forereef"/>
    <s v="Mid"/>
    <n v="27.828352290000002"/>
    <n v="-175.75177839"/>
    <s v="Pearl &amp; Hermes"/>
    <s v="Pearl &amp; Hermes"/>
    <n v="2012"/>
    <x v="0"/>
    <x v="0"/>
    <n v="10.35"/>
    <n v="5"/>
    <n v="2.5"/>
    <n v="30"/>
    <n v="0"/>
    <n v="0.65749999999999997"/>
    <n v="2"/>
    <n v="1"/>
  </r>
  <r>
    <n v="5446"/>
    <s v="nSPC"/>
    <x v="3"/>
    <x v="1"/>
    <s v="Northwestern Hawaiian Islands"/>
    <x v="3"/>
    <s v="PHR-00373"/>
    <d v="2012-08-12T00:00:00"/>
    <s v="Forereef"/>
    <s v="Mid"/>
    <n v="27.818714109999998"/>
    <n v="-175.75468674000001"/>
    <s v="Pearl &amp; Hermes"/>
    <s v="Pearl &amp; Hermes"/>
    <n v="2012"/>
    <x v="0"/>
    <x v="0"/>
    <n v="10.1"/>
    <n v="16"/>
    <n v="9"/>
    <n v="15"/>
    <n v="37.5"/>
    <n v="0.69750000000000001"/>
    <n v="2"/>
    <n v="1"/>
  </r>
  <r>
    <n v="5451"/>
    <s v="nSPC"/>
    <x v="3"/>
    <x v="1"/>
    <s v="Northwestern Hawaiian Islands"/>
    <x v="4"/>
    <s v="KUR-00180"/>
    <d v="2012-08-13T00:00:00"/>
    <s v="Forereef"/>
    <s v="Deep"/>
    <n v="28.38644656"/>
    <n v="-178.28404789999999"/>
    <s v="Kure"/>
    <s v="Kure"/>
    <n v="2012"/>
    <x v="1"/>
    <x v="0"/>
    <n v="26.25"/>
    <n v="0"/>
    <n v="22.5"/>
    <n v="55"/>
    <n v="2.5"/>
    <n v="0.44500000000000001"/>
    <n v="2"/>
    <n v="1"/>
  </r>
  <r>
    <n v="5452"/>
    <s v="nSPC"/>
    <x v="3"/>
    <x v="1"/>
    <s v="Northwestern Hawaiian Islands"/>
    <x v="4"/>
    <s v="KUR-00137"/>
    <d v="2012-08-13T00:00:00"/>
    <s v="Forereef"/>
    <s v="Deep"/>
    <n v="28.38481084"/>
    <n v="-178.28756478"/>
    <s v="Kure"/>
    <s v="Kure"/>
    <n v="2012"/>
    <x v="1"/>
    <x v="0"/>
    <n v="22.95"/>
    <n v="3"/>
    <n v="5.5"/>
    <n v="25"/>
    <n v="0"/>
    <n v="0.11375"/>
    <n v="2"/>
    <n v="1"/>
  </r>
  <r>
    <n v="5453"/>
    <s v="nSPC"/>
    <x v="3"/>
    <x v="1"/>
    <s v="Northwestern Hawaiian Islands"/>
    <x v="4"/>
    <s v="KUR-00177"/>
    <d v="2012-08-13T00:00:00"/>
    <s v="Forereef"/>
    <s v="Mid"/>
    <n v="28.384690639999999"/>
    <n v="-178.33440981000001"/>
    <s v="Kure"/>
    <s v="Kure"/>
    <n v="2012"/>
    <x v="0"/>
    <x v="0"/>
    <n v="11.15"/>
    <n v="17.5"/>
    <n v="7.5"/>
    <n v="10"/>
    <n v="12.5"/>
    <n v="0.91500000000000004"/>
    <n v="2"/>
    <n v="1"/>
  </r>
  <r>
    <n v="5454"/>
    <s v="nSPC"/>
    <x v="3"/>
    <x v="1"/>
    <s v="Northwestern Hawaiian Islands"/>
    <x v="4"/>
    <s v="KUR-00152"/>
    <d v="2012-08-13T00:00:00"/>
    <s v="Forereef"/>
    <s v="Shallow"/>
    <n v="28.386436759999999"/>
    <n v="-178.33505529999999"/>
    <s v="Kure"/>
    <s v="Kure"/>
    <n v="2012"/>
    <x v="2"/>
    <x v="0"/>
    <n v="6.7750000000000004"/>
    <n v="3"/>
    <n v="0.5"/>
    <n v="20"/>
    <n v="10"/>
    <n v="0.88249999999999995"/>
    <n v="2"/>
    <n v="1"/>
  </r>
  <r>
    <n v="5461"/>
    <s v="nSPC"/>
    <x v="3"/>
    <x v="1"/>
    <s v="Northwestern Hawaiian Islands"/>
    <x v="4"/>
    <s v="KUR-00178"/>
    <d v="2012-08-14T00:00:00"/>
    <s v="Forereef"/>
    <s v="Deep"/>
    <n v="28.406120229999999"/>
    <n v="-178.38105275000001"/>
    <s v="Kure"/>
    <s v="Kure"/>
    <n v="2012"/>
    <x v="1"/>
    <x v="0"/>
    <n v="23.175000000000001"/>
    <n v="25"/>
    <n v="10"/>
    <n v="5"/>
    <n v="2.5"/>
    <n v="0.77749999999999997"/>
    <n v="2"/>
    <n v="1"/>
  </r>
  <r>
    <n v="5462"/>
    <s v="nSPC"/>
    <x v="3"/>
    <x v="1"/>
    <s v="Northwestern Hawaiian Islands"/>
    <x v="4"/>
    <s v="KUR-00179"/>
    <d v="2012-08-14T00:00:00"/>
    <s v="Forereef"/>
    <s v="Deep"/>
    <n v="28.385713899999999"/>
    <n v="-178.36231223999999"/>
    <s v="Kure"/>
    <s v="Kure"/>
    <n v="2012"/>
    <x v="1"/>
    <x v="0"/>
    <n v="27.15"/>
    <n v="2.5"/>
    <n v="15"/>
    <n v="72.5"/>
    <n v="0"/>
    <n v="0.6925"/>
    <n v="2"/>
    <n v="1"/>
  </r>
  <r>
    <n v="5463"/>
    <s v="nSPC"/>
    <x v="3"/>
    <x v="1"/>
    <s v="Northwestern Hawaiian Islands"/>
    <x v="4"/>
    <s v="KUR-00173"/>
    <d v="2012-08-14T00:00:00"/>
    <s v="Forereef"/>
    <s v="Mid"/>
    <n v="28.45604737"/>
    <n v="-178.33613421999999"/>
    <s v="Kure"/>
    <s v="Kure"/>
    <n v="2012"/>
    <x v="0"/>
    <x v="0"/>
    <n v="13.1"/>
    <n v="30"/>
    <n v="0"/>
    <n v="7.5"/>
    <n v="2.5"/>
    <n v="0.44"/>
    <n v="2"/>
    <n v="1"/>
  </r>
  <r>
    <n v="5464"/>
    <s v="nSPC"/>
    <x v="3"/>
    <x v="1"/>
    <s v="Northwestern Hawaiian Islands"/>
    <x v="4"/>
    <s v="KUR-00131"/>
    <d v="2012-08-14T00:00:00"/>
    <s v="Forereef"/>
    <s v="Mid"/>
    <n v="28.45213579"/>
    <n v="-178.34804130000001"/>
    <s v="Kure"/>
    <s v="Kure"/>
    <n v="2012"/>
    <x v="0"/>
    <x v="0"/>
    <n v="11.175000000000001"/>
    <n v="20"/>
    <n v="0"/>
    <n v="17.5"/>
    <n v="7.5"/>
    <n v="0.23499999999999999"/>
    <n v="2"/>
    <n v="1"/>
  </r>
  <r>
    <n v="5465"/>
    <s v="nSPC"/>
    <x v="3"/>
    <x v="1"/>
    <s v="Northwestern Hawaiian Islands"/>
    <x v="4"/>
    <s v="KUR-00108"/>
    <d v="2012-08-14T00:00:00"/>
    <s v="Forereef"/>
    <s v="Mid"/>
    <n v="28.442360059999999"/>
    <n v="-178.29459224999999"/>
    <s v="Kure"/>
    <s v="Kure"/>
    <n v="2012"/>
    <x v="0"/>
    <x v="0"/>
    <n v="11.55"/>
    <n v="15"/>
    <n v="10"/>
    <n v="15.5"/>
    <n v="10"/>
    <n v="1.6212500000000001"/>
    <n v="2"/>
    <n v="1"/>
  </r>
  <r>
    <n v="5466"/>
    <s v="nSPC"/>
    <x v="3"/>
    <x v="1"/>
    <s v="Northwestern Hawaiian Islands"/>
    <x v="4"/>
    <s v="KUR-00132"/>
    <d v="2012-08-14T00:00:00"/>
    <s v="Forereef"/>
    <s v="Mid"/>
    <n v="28.447681809999999"/>
    <n v="-178.29775910000001"/>
    <s v="Kure"/>
    <s v="Kure"/>
    <n v="2012"/>
    <x v="0"/>
    <x v="0"/>
    <n v="14.2"/>
    <n v="27.5"/>
    <n v="0"/>
    <n v="22.5"/>
    <n v="15"/>
    <n v="1.0275000000000001"/>
    <n v="2"/>
    <n v="1"/>
  </r>
  <r>
    <n v="5467"/>
    <s v="nSPC"/>
    <x v="3"/>
    <x v="1"/>
    <s v="Northwestern Hawaiian Islands"/>
    <x v="4"/>
    <s v="KUR-00112"/>
    <d v="2012-08-14T00:00:00"/>
    <s v="Forereef"/>
    <s v="Mid"/>
    <n v="28.455187049999999"/>
    <n v="-178.31154104000001"/>
    <s v="Kure"/>
    <s v="Kure"/>
    <n v="2012"/>
    <x v="0"/>
    <x v="0"/>
    <n v="11.65"/>
    <n v="20"/>
    <n v="0.5"/>
    <n v="10.5"/>
    <n v="15"/>
    <n v="0.89500000000000002"/>
    <n v="2"/>
    <n v="1"/>
  </r>
  <r>
    <n v="5468"/>
    <s v="nSPC"/>
    <x v="3"/>
    <x v="1"/>
    <s v="Northwestern Hawaiian Islands"/>
    <x v="4"/>
    <s v="KUR-00172"/>
    <d v="2012-08-14T00:00:00"/>
    <s v="Forereef"/>
    <s v="Mid"/>
    <n v="28.45708849"/>
    <n v="-178.32408950999999"/>
    <s v="Kure"/>
    <s v="Kure"/>
    <n v="2012"/>
    <x v="0"/>
    <x v="0"/>
    <n v="8.6999999999999993"/>
    <n v="20"/>
    <n v="0"/>
    <n v="10.5"/>
    <n v="20"/>
    <n v="0.39250000000000002"/>
    <n v="2"/>
    <n v="1"/>
  </r>
  <r>
    <n v="5474"/>
    <s v="nSPC"/>
    <x v="3"/>
    <x v="1"/>
    <s v="Northwestern Hawaiian Islands"/>
    <x v="4"/>
    <s v="KUR-00570"/>
    <d v="2012-08-15T00:00:00"/>
    <s v="Forereef"/>
    <s v="Deep"/>
    <n v="28.433975060000002"/>
    <n v="-178.37490915000001"/>
    <s v="Kure"/>
    <s v="Kure"/>
    <n v="2012"/>
    <x v="1"/>
    <x v="0"/>
    <n v="25.35"/>
    <n v="15"/>
    <n v="2.5"/>
    <n v="15"/>
    <n v="15"/>
    <n v="0.55000000000000004"/>
    <n v="2"/>
    <n v="1"/>
  </r>
  <r>
    <n v="5476"/>
    <s v="nSPC"/>
    <x v="3"/>
    <x v="1"/>
    <s v="Northwestern Hawaiian Islands"/>
    <x v="4"/>
    <s v="KUR-00566"/>
    <d v="2012-08-15T00:00:00"/>
    <s v="Forereef"/>
    <s v="Mid"/>
    <n v="28.39817184"/>
    <n v="-178.37594708"/>
    <s v="Kure"/>
    <s v="Kure"/>
    <n v="2012"/>
    <x v="0"/>
    <x v="0"/>
    <n v="18"/>
    <n v="3"/>
    <n v="8"/>
    <n v="40.5"/>
    <n v="5"/>
    <n v="0.36"/>
    <n v="2"/>
    <n v="1"/>
  </r>
  <r>
    <n v="5480"/>
    <s v="nSPC"/>
    <x v="3"/>
    <x v="1"/>
    <s v="Northwestern Hawaiian Islands"/>
    <x v="5"/>
    <s v="LIS-00263"/>
    <d v="2012-08-17T00:00:00"/>
    <s v="Forereef"/>
    <s v="Deep"/>
    <n v="25.941547419999999"/>
    <n v="-173.95145149999999"/>
    <s v="Lisianski"/>
    <s v="Lisianski"/>
    <n v="2012"/>
    <x v="1"/>
    <x v="0"/>
    <n v="28.1"/>
    <n v="50"/>
    <n v="20"/>
    <n v="5"/>
    <n v="5"/>
    <n v="0.93"/>
    <n v="2"/>
    <n v="1"/>
  </r>
  <r>
    <n v="5481"/>
    <s v="nSPC"/>
    <x v="3"/>
    <x v="1"/>
    <s v="Northwestern Hawaiian Islands"/>
    <x v="5"/>
    <s v="LIS-00264"/>
    <d v="2012-08-17T00:00:00"/>
    <s v="Forereef"/>
    <s v="Deep"/>
    <n v="25.924960469999998"/>
    <n v="-173.91902178999999"/>
    <s v="Lisianski"/>
    <s v="Lisianski"/>
    <n v="2012"/>
    <x v="1"/>
    <x v="0"/>
    <n v="21.8"/>
    <n v="80"/>
    <n v="0"/>
    <n v="0"/>
    <n v="10"/>
    <n v="0.57250000000000001"/>
    <n v="2"/>
    <n v="1"/>
  </r>
  <r>
    <n v="5482"/>
    <s v="nSPC"/>
    <x v="3"/>
    <x v="1"/>
    <s v="Northwestern Hawaiian Islands"/>
    <x v="5"/>
    <s v="LIS-00253"/>
    <d v="2012-08-17T00:00:00"/>
    <s v="Forereef"/>
    <s v="Mid"/>
    <n v="25.982509019999998"/>
    <n v="-173.88596322000001"/>
    <s v="Lisianski"/>
    <s v="Lisianski"/>
    <n v="2012"/>
    <x v="0"/>
    <x v="0"/>
    <n v="7.65"/>
    <n v="15"/>
    <n v="12.5"/>
    <n v="10"/>
    <n v="10"/>
    <n v="0.70750000000000002"/>
    <n v="2"/>
    <n v="1"/>
  </r>
  <r>
    <n v="5483"/>
    <s v="nSPC"/>
    <x v="3"/>
    <x v="1"/>
    <s v="Northwestern Hawaiian Islands"/>
    <x v="5"/>
    <s v="LIS-00254"/>
    <d v="2012-08-17T00:00:00"/>
    <s v="Forereef"/>
    <s v="Mid"/>
    <n v="25.964334879999999"/>
    <n v="-173.86896530999999"/>
    <s v="Lisianski"/>
    <s v="Lisianski"/>
    <n v="2012"/>
    <x v="0"/>
    <x v="0"/>
    <n v="18.524999999999999"/>
    <n v="65"/>
    <n v="0"/>
    <n v="2.5"/>
    <n v="15"/>
    <n v="0.68625000000000003"/>
    <n v="2"/>
    <n v="1"/>
  </r>
  <r>
    <n v="5484"/>
    <s v="nSPC"/>
    <x v="3"/>
    <x v="1"/>
    <s v="Northwestern Hawaiian Islands"/>
    <x v="5"/>
    <s v="LIS-00255"/>
    <d v="2012-08-17T00:00:00"/>
    <s v="Forereef"/>
    <s v="Mid"/>
    <n v="25.959119820000002"/>
    <n v="-173.89222265999999"/>
    <s v="Lisianski"/>
    <s v="Lisianski"/>
    <n v="2012"/>
    <x v="0"/>
    <x v="0"/>
    <n v="8.9"/>
    <n v="12.5"/>
    <n v="7.5"/>
    <n v="15"/>
    <n v="27.5"/>
    <n v="0.31624999999999998"/>
    <n v="2"/>
    <n v="1"/>
  </r>
  <r>
    <n v="5485"/>
    <s v="nSPC"/>
    <x v="3"/>
    <x v="1"/>
    <s v="Northwestern Hawaiian Islands"/>
    <x v="5"/>
    <s v="LIS-00256"/>
    <d v="2012-08-17T00:00:00"/>
    <s v="Forereef"/>
    <s v="Mid"/>
    <n v="25.942786349999999"/>
    <n v="-173.88847394000001"/>
    <s v="Lisianski"/>
    <s v="Lisianski"/>
    <n v="2012"/>
    <x v="0"/>
    <x v="0"/>
    <n v="13.525"/>
    <n v="82.5"/>
    <n v="0"/>
    <n v="2.5"/>
    <n v="7.5"/>
    <n v="0.58625000000000005"/>
    <n v="2"/>
    <n v="1"/>
  </r>
  <r>
    <n v="5490"/>
    <s v="nSPC"/>
    <x v="3"/>
    <x v="1"/>
    <s v="Northwestern Hawaiian Islands"/>
    <x v="5"/>
    <s v="LIS-00259"/>
    <d v="2012-08-18T00:00:00"/>
    <s v="Forereef"/>
    <s v="Deep"/>
    <n v="26.079431400000001"/>
    <n v="-173.92549496000001"/>
    <s v="Lisianski"/>
    <s v="Lisianski"/>
    <n v="2012"/>
    <x v="1"/>
    <x v="0"/>
    <n v="23.3"/>
    <n v="15"/>
    <n v="10"/>
    <n v="25"/>
    <n v="20"/>
    <n v="2.0449999999999999"/>
    <n v="2"/>
    <n v="1"/>
  </r>
  <r>
    <n v="5491"/>
    <s v="nSPC"/>
    <x v="3"/>
    <x v="1"/>
    <s v="Northwestern Hawaiian Islands"/>
    <x v="5"/>
    <s v="LIS-00257"/>
    <d v="2012-08-18T00:00:00"/>
    <s v="Forereef"/>
    <s v="Deep"/>
    <n v="26.086469430000001"/>
    <n v="-173.93537488000001"/>
    <s v="Lisianski"/>
    <s v="Lisianski"/>
    <n v="2012"/>
    <x v="1"/>
    <x v="0"/>
    <n v="20.625"/>
    <n v="40"/>
    <n v="17.5"/>
    <n v="25"/>
    <n v="15"/>
    <n v="2.2725"/>
    <n v="2"/>
    <n v="1"/>
  </r>
  <r>
    <n v="5492"/>
    <s v="nSPC"/>
    <x v="3"/>
    <x v="1"/>
    <s v="Northwestern Hawaiian Islands"/>
    <x v="5"/>
    <s v="LIS-00236"/>
    <d v="2012-08-18T00:00:00"/>
    <s v="Forereef"/>
    <s v="Mid"/>
    <n v="26.086929179999998"/>
    <n v="-173.94931750000001"/>
    <s v="Lisianski"/>
    <s v="Lisianski"/>
    <n v="2012"/>
    <x v="0"/>
    <x v="0"/>
    <n v="14.85"/>
    <n v="37.5"/>
    <n v="2.5"/>
    <n v="12.5"/>
    <n v="12.5"/>
    <n v="0.69"/>
    <n v="2"/>
    <n v="1"/>
  </r>
  <r>
    <n v="5493"/>
    <s v="nSPC"/>
    <x v="3"/>
    <x v="1"/>
    <s v="Northwestern Hawaiian Islands"/>
    <x v="5"/>
    <s v="LIS-00227"/>
    <d v="2012-08-18T00:00:00"/>
    <s v="Forereef"/>
    <s v="Shallow"/>
    <n v="26.052532280000001"/>
    <n v="-173.95286347000001"/>
    <s v="Lisianski"/>
    <s v="Lisianski"/>
    <n v="2012"/>
    <x v="2"/>
    <x v="0"/>
    <n v="3.0249999999999999"/>
    <n v="17.5"/>
    <n v="10"/>
    <n v="35"/>
    <n v="10"/>
    <n v="1.2775000000000001"/>
    <n v="2"/>
    <n v="1"/>
  </r>
  <r>
    <n v="5494"/>
    <s v="nSPC"/>
    <x v="3"/>
    <x v="1"/>
    <s v="Northwestern Hawaiian Islands"/>
    <x v="5"/>
    <s v="LIS-00238"/>
    <d v="2012-08-18T00:00:00"/>
    <s v="Forereef"/>
    <s v="Mid"/>
    <n v="26.075048840000001"/>
    <n v="-173.95568464999999"/>
    <s v="Lisianski"/>
    <s v="Lisianski"/>
    <n v="2012"/>
    <x v="0"/>
    <x v="0"/>
    <n v="9.4749999999999996"/>
    <n v="25"/>
    <n v="7.5"/>
    <n v="17.5"/>
    <n v="10"/>
    <n v="0.67125000000000001"/>
    <n v="2"/>
    <n v="1"/>
  </r>
  <r>
    <n v="5495"/>
    <s v="nSPC"/>
    <x v="3"/>
    <x v="1"/>
    <s v="Northwestern Hawaiian Islands"/>
    <x v="5"/>
    <s v="LIS-00235"/>
    <d v="2012-08-18T00:00:00"/>
    <s v="Forereef"/>
    <s v="Mid"/>
    <n v="26.088369019999998"/>
    <n v="-173.96740154"/>
    <s v="Lisianski"/>
    <s v="Lisianski"/>
    <n v="2012"/>
    <x v="0"/>
    <x v="0"/>
    <n v="12.775"/>
    <n v="20"/>
    <n v="0"/>
    <n v="32.5"/>
    <n v="20"/>
    <n v="2.2675000000000001"/>
    <n v="2"/>
    <n v="1"/>
  </r>
  <r>
    <n v="5496"/>
    <s v="nSPC"/>
    <x v="3"/>
    <x v="1"/>
    <s v="Northwestern Hawaiian Islands"/>
    <x v="5"/>
    <s v="LIS-00261"/>
    <d v="2012-08-18T00:00:00"/>
    <s v="Forereef"/>
    <s v="Deep"/>
    <n v="26.091349999999998"/>
    <n v="-174.07286667"/>
    <s v="Lisianski"/>
    <s v="Lisianski"/>
    <n v="2012"/>
    <x v="1"/>
    <x v="0"/>
    <n v="25.65"/>
    <n v="12.5"/>
    <n v="30"/>
    <n v="30"/>
    <n v="0"/>
    <n v="0.31125000000000003"/>
    <n v="2"/>
    <n v="1"/>
  </r>
  <r>
    <n v="5497"/>
    <s v="nSPC"/>
    <x v="3"/>
    <x v="1"/>
    <s v="Northwestern Hawaiian Islands"/>
    <x v="5"/>
    <s v="LIS-00226"/>
    <d v="2012-08-18T00:00:00"/>
    <s v="Forereef"/>
    <s v="Shallow"/>
    <n v="26.071449999999999"/>
    <n v="-173.96301"/>
    <s v="Lisianski"/>
    <s v="Lisianski"/>
    <n v="2012"/>
    <x v="2"/>
    <x v="0"/>
    <n v="1.8"/>
    <n v="67.5"/>
    <n v="10"/>
    <n v="7.5"/>
    <n v="7.5"/>
    <n v="0.70250000000000001"/>
    <n v="2"/>
    <n v="1"/>
  </r>
  <r>
    <n v="5498"/>
    <s v="nSPC"/>
    <x v="3"/>
    <x v="1"/>
    <s v="Northwestern Hawaiian Islands"/>
    <x v="5"/>
    <s v="LIS-00225"/>
    <d v="2012-08-18T00:00:00"/>
    <s v="Forereef"/>
    <s v="Shallow"/>
    <n v="26.073853249999999"/>
    <n v="-173.97023181"/>
    <s v="Lisianski"/>
    <s v="Lisianski"/>
    <n v="2012"/>
    <x v="2"/>
    <x v="0"/>
    <n v="1.55"/>
    <n v="67.5"/>
    <n v="7.5"/>
    <n v="17.5"/>
    <n v="0"/>
    <n v="0.33750000000000002"/>
    <n v="2"/>
    <n v="1"/>
  </r>
  <r>
    <n v="5502"/>
    <s v="nSPC"/>
    <x v="3"/>
    <x v="1"/>
    <s v="Northwestern Hawaiian Islands"/>
    <x v="5"/>
    <s v="LIS-00243"/>
    <d v="2012-08-19T00:00:00"/>
    <s v="Forereef"/>
    <s v="Mid"/>
    <n v="26.036511449999999"/>
    <n v="-173.89085908999999"/>
    <s v="Lisianski"/>
    <s v="Lisianski"/>
    <n v="2012"/>
    <x v="0"/>
    <x v="0"/>
    <n v="16.25"/>
    <n v="60"/>
    <n v="0"/>
    <n v="20"/>
    <n v="17.5"/>
    <n v="2.25"/>
    <n v="2"/>
    <n v="1"/>
  </r>
  <r>
    <n v="5503"/>
    <s v="nSPC"/>
    <x v="3"/>
    <x v="1"/>
    <s v="Northwestern Hawaiian Islands"/>
    <x v="5"/>
    <s v="LIS-00244"/>
    <d v="2012-08-19T00:00:00"/>
    <s v="Forereef"/>
    <s v="Mid"/>
    <n v="26.02250386"/>
    <n v="-173.87464471999999"/>
    <s v="Lisianski"/>
    <s v="Lisianski"/>
    <n v="2012"/>
    <x v="0"/>
    <x v="0"/>
    <n v="13.45"/>
    <n v="35"/>
    <n v="0"/>
    <n v="15"/>
    <n v="7.5"/>
    <n v="0.35"/>
    <n v="2"/>
    <n v="1"/>
  </r>
  <r>
    <n v="5504"/>
    <s v="nSPC"/>
    <x v="3"/>
    <x v="1"/>
    <s v="Northwestern Hawaiian Islands"/>
    <x v="5"/>
    <s v="LIS-00248"/>
    <d v="2012-08-19T00:00:00"/>
    <s v="Forereef"/>
    <s v="Mid"/>
    <n v="26.01242688"/>
    <n v="-173.87486081"/>
    <s v="Lisianski"/>
    <s v="Lisianski"/>
    <n v="2012"/>
    <x v="0"/>
    <x v="0"/>
    <n v="13.925000000000001"/>
    <n v="55"/>
    <n v="2"/>
    <n v="10"/>
    <n v="19"/>
    <n v="1.27"/>
    <n v="2"/>
    <n v="1"/>
  </r>
  <r>
    <n v="5505"/>
    <s v="nSPC"/>
    <x v="3"/>
    <x v="1"/>
    <s v="Northwestern Hawaiian Islands"/>
    <x v="5"/>
    <s v="LIS-00249"/>
    <d v="2012-08-19T00:00:00"/>
    <s v="Forereef"/>
    <s v="Mid"/>
    <n v="26.006029819999998"/>
    <n v="-173.86895299"/>
    <s v="Lisianski"/>
    <s v="Lisianski"/>
    <n v="2012"/>
    <x v="0"/>
    <x v="0"/>
    <n v="15.9"/>
    <n v="27.5"/>
    <n v="0"/>
    <n v="40"/>
    <n v="10"/>
    <n v="0.29749999999999999"/>
    <n v="2"/>
    <n v="1"/>
  </r>
  <r>
    <n v="5506"/>
    <s v="nSPC"/>
    <x v="3"/>
    <x v="1"/>
    <s v="Northwestern Hawaiian Islands"/>
    <x v="5"/>
    <s v="LIS-00250"/>
    <d v="2012-08-19T00:00:00"/>
    <s v="Forereef"/>
    <s v="Mid"/>
    <n v="25.99991589"/>
    <n v="-173.86622652"/>
    <s v="Lisianski"/>
    <s v="Lisianski"/>
    <n v="2012"/>
    <x v="0"/>
    <x v="0"/>
    <n v="14.1"/>
    <n v="62.5"/>
    <n v="0"/>
    <n v="10"/>
    <n v="15"/>
    <n v="0.63424999999999998"/>
    <n v="2"/>
    <n v="1"/>
  </r>
  <r>
    <n v="5507"/>
    <s v="nSPC"/>
    <x v="3"/>
    <x v="1"/>
    <s v="Northwestern Hawaiian Islands"/>
    <x v="5"/>
    <s v="LIS-00100"/>
    <d v="2012-08-19T00:00:00"/>
    <s v="Forereef"/>
    <s v="Shallow"/>
    <n v="26.004864900000001"/>
    <n v="-173.9285567"/>
    <s v="Lisianski"/>
    <s v="Lisianski"/>
    <n v="2012"/>
    <x v="2"/>
    <x v="0"/>
    <n v="2.2999999999999998"/>
    <n v="3"/>
    <n v="9"/>
    <n v="22.5"/>
    <n v="0.5"/>
    <n v="0.13750000000000001"/>
    <n v="2"/>
    <n v="1"/>
  </r>
  <r>
    <n v="5508"/>
    <s v="nSPC"/>
    <x v="3"/>
    <x v="1"/>
    <s v="Northwestern Hawaiian Islands"/>
    <x v="5"/>
    <s v="LIS-00262"/>
    <d v="2012-08-19T00:00:00"/>
    <s v="Forereef"/>
    <s v="Deep"/>
    <n v="25.97857917"/>
    <n v="-174.02077205000001"/>
    <s v="Lisianski"/>
    <s v="Lisianski"/>
    <n v="2012"/>
    <x v="1"/>
    <x v="0"/>
    <n v="21.25"/>
    <n v="50"/>
    <n v="10"/>
    <n v="30"/>
    <n v="10"/>
    <n v="1.0625"/>
    <n v="2"/>
    <n v="1"/>
  </r>
  <r>
    <n v="5509"/>
    <s v="nSPC"/>
    <x v="3"/>
    <x v="1"/>
    <s v="Northwestern Hawaiian Islands"/>
    <x v="5"/>
    <s v="LIS-00251"/>
    <d v="2012-08-19T00:00:00"/>
    <s v="Forereef"/>
    <s v="Mid"/>
    <n v="25.98906702"/>
    <n v="-174.01502550999999"/>
    <s v="Lisianski"/>
    <s v="Lisianski"/>
    <n v="2012"/>
    <x v="0"/>
    <x v="0"/>
    <n v="10.9"/>
    <n v="52.5"/>
    <n v="0"/>
    <n v="17.5"/>
    <n v="12.5"/>
    <n v="0.73624999999999996"/>
    <n v="2"/>
    <n v="1"/>
  </r>
  <r>
    <n v="5510"/>
    <s v="nSPC"/>
    <x v="3"/>
    <x v="1"/>
    <s v="Northwestern Hawaiian Islands"/>
    <x v="5"/>
    <s v="LIS-00252"/>
    <d v="2012-08-19T00:00:00"/>
    <s v="Forereef"/>
    <s v="Mid"/>
    <n v="25.988289429999998"/>
    <n v="-174.00823181000001"/>
    <s v="Lisianski"/>
    <s v="Lisianski"/>
    <n v="2012"/>
    <x v="0"/>
    <x v="0"/>
    <n v="10.9"/>
    <n v="75"/>
    <n v="1"/>
    <n v="10"/>
    <n v="5"/>
    <n v="0.435"/>
    <n v="2"/>
    <n v="1"/>
  </r>
  <r>
    <n v="5511"/>
    <s v="nSPC"/>
    <x v="3"/>
    <x v="1"/>
    <s v="Northwestern Hawaiian Islands"/>
    <x v="5"/>
    <s v="LIS-00247"/>
    <d v="2012-08-19T00:00:00"/>
    <s v="Forereef"/>
    <s v="Mid"/>
    <n v="26.01535887"/>
    <n v="-174.01263255999999"/>
    <s v="Lisianski"/>
    <s v="Lisianski"/>
    <n v="2012"/>
    <x v="0"/>
    <x v="0"/>
    <n v="14.55"/>
    <n v="32.5"/>
    <n v="17.5"/>
    <n v="32.5"/>
    <n v="17.5"/>
    <n v="1.605"/>
    <n v="2"/>
    <n v="1"/>
  </r>
  <r>
    <n v="5909"/>
    <s v="nSPC"/>
    <x v="4"/>
    <x v="0"/>
    <s v="Main Hawaiian Islands"/>
    <x v="18"/>
    <s v="MAI-00430"/>
    <d v="2013-08-02T00:00:00"/>
    <s v="Forereef"/>
    <s v="Deep"/>
    <n v="20.76041579"/>
    <n v="-156.48108973000001"/>
    <s v="MAI_KIHEI"/>
    <s v="MAI_KIHEI"/>
    <n v="2013"/>
    <x v="1"/>
    <x v="0"/>
    <n v="20.5"/>
    <n v="70"/>
    <n v="5"/>
    <n v="0"/>
    <n v="1"/>
    <n v="0.29749999999999999"/>
    <n v="2"/>
    <n v="1"/>
  </r>
  <r>
    <n v="5910"/>
    <s v="nSPC"/>
    <x v="4"/>
    <x v="0"/>
    <s v="Main Hawaiian Islands"/>
    <x v="18"/>
    <s v="MAI-00447"/>
    <d v="2013-08-02T00:00:00"/>
    <s v="Forereef"/>
    <s v="Shallow"/>
    <n v="20.756114119999999"/>
    <n v="-156.46477720999999"/>
    <s v="MAI_KIHEI"/>
    <s v="MAI_KIHEI"/>
    <n v="2013"/>
    <x v="2"/>
    <x v="0"/>
    <n v="4.9000000000000004"/>
    <n v="27.5"/>
    <n v="32.5"/>
    <n v="0"/>
    <n v="5"/>
    <n v="0.73750000000000004"/>
    <n v="2"/>
    <n v="1"/>
  </r>
  <r>
    <n v="5911"/>
    <s v="nSPC"/>
    <x v="4"/>
    <x v="0"/>
    <s v="Main Hawaiian Islands"/>
    <x v="18"/>
    <s v="MAI-00587"/>
    <d v="2013-08-02T00:00:00"/>
    <s v="Forereef"/>
    <s v="Mid"/>
    <n v="20.719467179999999"/>
    <n v="-156.45784771999999"/>
    <s v="MAI_KIHEI"/>
    <s v="MAI_KIHEI"/>
    <n v="2013"/>
    <x v="0"/>
    <x v="0"/>
    <n v="12.5"/>
    <n v="75"/>
    <n v="0"/>
    <n v="0"/>
    <n v="6"/>
    <n v="0.49"/>
    <n v="2"/>
    <n v="1"/>
  </r>
  <r>
    <n v="5913"/>
    <s v="nSPC"/>
    <x v="4"/>
    <x v="0"/>
    <s v="Main Hawaiian Islands"/>
    <x v="18"/>
    <s v="MAI-00438"/>
    <d v="2013-08-02T00:00:00"/>
    <s v="Forereef"/>
    <s v="Mid"/>
    <n v="20.672858770000001"/>
    <n v="-156.44863584000001"/>
    <s v="MAI_KIHEI"/>
    <s v="MAI_KIHEI"/>
    <n v="2013"/>
    <x v="0"/>
    <x v="0"/>
    <n v="16.3"/>
    <n v="15"/>
    <n v="35"/>
    <n v="7.5"/>
    <n v="2.5"/>
    <n v="0.18"/>
    <n v="2"/>
    <n v="1"/>
  </r>
  <r>
    <n v="5914"/>
    <s v="nSPC"/>
    <x v="4"/>
    <x v="0"/>
    <s v="Main Hawaiian Islands"/>
    <x v="18"/>
    <s v="MAI-00439"/>
    <d v="2013-08-02T00:00:00"/>
    <s v="Forereef"/>
    <s v="Mid"/>
    <n v="20.589496629999999"/>
    <n v="-156.41570358999999"/>
    <s v="MAI_KIHEI"/>
    <s v="MAI_KIHEI"/>
    <n v="2013"/>
    <x v="0"/>
    <x v="0"/>
    <n v="12.35"/>
    <n v="27.5"/>
    <n v="15"/>
    <n v="0"/>
    <n v="1.5"/>
    <n v="0.46500000000000002"/>
    <n v="2"/>
    <n v="1"/>
  </r>
  <r>
    <n v="5915"/>
    <s v="nSPC"/>
    <x v="4"/>
    <x v="0"/>
    <s v="Main Hawaiian Islands"/>
    <x v="18"/>
    <s v="MAI-00432"/>
    <d v="2013-08-02T00:00:00"/>
    <s v="Forereef"/>
    <s v="Deep"/>
    <n v="20.708687300000001"/>
    <n v="-156.45577872999999"/>
    <s v="MAI_KIHEI"/>
    <s v="MAI_KIHEI"/>
    <n v="2013"/>
    <x v="1"/>
    <x v="0"/>
    <n v="19.7"/>
    <n v="67.5"/>
    <n v="1"/>
    <n v="0"/>
    <n v="18.5"/>
    <n v="0.44124999999999998"/>
    <n v="2"/>
    <n v="1"/>
  </r>
  <r>
    <n v="5916"/>
    <s v="nSPC"/>
    <x v="4"/>
    <x v="0"/>
    <s v="Main Hawaiian Islands"/>
    <x v="18"/>
    <s v="MAI-00449"/>
    <d v="2013-08-02T00:00:00"/>
    <s v="Forereef"/>
    <s v="Shallow"/>
    <n v="20.73140896"/>
    <n v="-156.45860209"/>
    <s v="MAI_KIHEI"/>
    <s v="MAI_KIHEI"/>
    <n v="2013"/>
    <x v="2"/>
    <x v="0"/>
    <n v="3.5"/>
    <n v="40"/>
    <n v="12.5"/>
    <n v="0"/>
    <n v="17.5"/>
    <n v="1.2250000000000001"/>
    <n v="2"/>
    <n v="1"/>
  </r>
  <r>
    <n v="5917"/>
    <s v="nSPC"/>
    <x v="4"/>
    <x v="0"/>
    <s v="Main Hawaiian Islands"/>
    <x v="18"/>
    <s v="MAI-00435"/>
    <d v="2013-08-02T00:00:00"/>
    <s v="Forereef"/>
    <s v="Mid"/>
    <n v="20.64671637"/>
    <n v="-156.44700062000001"/>
    <s v="MAI_KIHEI"/>
    <s v="MAI_KIHEI"/>
    <n v="2013"/>
    <x v="0"/>
    <x v="0"/>
    <n v="9.9499999999999993"/>
    <n v="42.5"/>
    <n v="10"/>
    <n v="15"/>
    <n v="7.5"/>
    <n v="0.31125000000000003"/>
    <n v="2"/>
    <n v="1"/>
  </r>
  <r>
    <n v="5918"/>
    <s v="nSPC"/>
    <x v="4"/>
    <x v="0"/>
    <s v="Main Hawaiian Islands"/>
    <x v="18"/>
    <s v="MAI-00441"/>
    <d v="2013-08-02T00:00:00"/>
    <s v="Forereef"/>
    <s v="Mid"/>
    <n v="20.638031120000001"/>
    <n v="-156.45286820000001"/>
    <s v="MAI_KIHEI"/>
    <s v="MAI_KIHEI"/>
    <n v="2013"/>
    <x v="0"/>
    <x v="0"/>
    <n v="10.25"/>
    <n v="20"/>
    <n v="10"/>
    <n v="7.5"/>
    <n v="10"/>
    <n v="0.32750000000000001"/>
    <n v="2"/>
    <n v="1"/>
  </r>
  <r>
    <n v="5919"/>
    <s v="nSPC"/>
    <x v="4"/>
    <x v="0"/>
    <s v="Main Hawaiian Islands"/>
    <x v="18"/>
    <s v="MAI-00433"/>
    <d v="2013-08-02T00:00:00"/>
    <s v="Forereef"/>
    <s v="Shallow"/>
    <n v="20.64979387"/>
    <n v="-156.44357224999999"/>
    <s v="MAI_KIHEI"/>
    <s v="MAI_KIHEI"/>
    <n v="2013"/>
    <x v="2"/>
    <x v="0"/>
    <n v="4.3499999999999996"/>
    <n v="32.5"/>
    <n v="12.5"/>
    <n v="7.5"/>
    <n v="5"/>
    <n v="0.58750000000000002"/>
    <n v="2"/>
    <n v="1"/>
  </r>
  <r>
    <n v="5923"/>
    <s v="nSPC"/>
    <x v="4"/>
    <x v="0"/>
    <s v="Main Hawaiian Islands"/>
    <x v="17"/>
    <s v="HAW-00416"/>
    <d v="2013-08-03T00:00:00"/>
    <s v="Forereef"/>
    <s v="Mid"/>
    <n v="20.224561479999998"/>
    <n v="-155.73706063"/>
    <s v="HAW_HAMAKUA"/>
    <s v="HAW_HAMAKUA"/>
    <n v="2013"/>
    <x v="0"/>
    <x v="0"/>
    <n v="10.15"/>
    <n v="10"/>
    <n v="3"/>
    <n v="5"/>
    <n v="7.5"/>
    <n v="0.20499999999999999"/>
    <n v="2"/>
    <n v="1"/>
  </r>
  <r>
    <n v="5924"/>
    <s v="nSPC"/>
    <x v="4"/>
    <x v="0"/>
    <s v="Main Hawaiian Islands"/>
    <x v="17"/>
    <s v="HAW-00402"/>
    <d v="2013-08-03T00:00:00"/>
    <s v="Forereef"/>
    <s v="Deep"/>
    <n v="20.243265189999999"/>
    <n v="-155.75887259999999"/>
    <s v="HAW_HAMAKUA"/>
    <s v="HAW_HAMAKUA"/>
    <n v="2013"/>
    <x v="1"/>
    <x v="0"/>
    <n v="28.5"/>
    <n v="5"/>
    <n v="30"/>
    <n v="15"/>
    <n v="5"/>
    <n v="0.82125000000000004"/>
    <n v="2"/>
    <n v="1"/>
  </r>
  <r>
    <n v="5925"/>
    <s v="nSPC"/>
    <x v="4"/>
    <x v="0"/>
    <s v="Main Hawaiian Islands"/>
    <x v="17"/>
    <s v="HAW-00469"/>
    <d v="2013-08-03T00:00:00"/>
    <s v="Forereef"/>
    <s v="Shallow"/>
    <n v="20.244333050000002"/>
    <n v="-155.77398231999999"/>
    <s v="HAW_HAMAKUA"/>
    <s v="HAW_HAMAKUA"/>
    <n v="2013"/>
    <x v="2"/>
    <x v="0"/>
    <n v="5.0999999999999996"/>
    <n v="3.5"/>
    <n v="15"/>
    <n v="20"/>
    <n v="0"/>
    <n v="0.38250000000000001"/>
    <n v="2"/>
    <n v="1"/>
  </r>
  <r>
    <n v="5926"/>
    <s v="nSPC"/>
    <x v="4"/>
    <x v="0"/>
    <s v="Main Hawaiian Islands"/>
    <x v="17"/>
    <s v="HAW-00468"/>
    <d v="2013-08-03T00:00:00"/>
    <s v="Forereef"/>
    <s v="Shallow"/>
    <n v="20.24934433"/>
    <n v="-155.7970292"/>
    <s v="HAW_HAMAKUA"/>
    <s v="HAW_HAMAKUA"/>
    <n v="2013"/>
    <x v="2"/>
    <x v="0"/>
    <n v="5.15"/>
    <n v="7"/>
    <n v="12.5"/>
    <n v="10.5"/>
    <n v="5"/>
    <n v="0.66874999999999996"/>
    <n v="2"/>
    <n v="1"/>
  </r>
  <r>
    <n v="5927"/>
    <s v="nSPC"/>
    <x v="4"/>
    <x v="0"/>
    <s v="Main Hawaiian Islands"/>
    <x v="17"/>
    <s v="HAW-00433"/>
    <d v="2013-08-03T00:00:00"/>
    <s v="Forereef"/>
    <s v="Mid"/>
    <n v="20.26168551"/>
    <n v="-155.82469585000001"/>
    <s v="HAW_HAMAKUA"/>
    <s v="HAW_HAMAKUA"/>
    <n v="2013"/>
    <x v="0"/>
    <x v="0"/>
    <n v="13.6"/>
    <n v="12.5"/>
    <n v="12.5"/>
    <n v="17.5"/>
    <n v="5"/>
    <n v="0.76500000000000001"/>
    <n v="2"/>
    <n v="1"/>
  </r>
  <r>
    <n v="5928"/>
    <s v="nSPC"/>
    <x v="4"/>
    <x v="0"/>
    <s v="Main Hawaiian Islands"/>
    <x v="17"/>
    <s v="HAW-00398"/>
    <d v="2013-08-03T00:00:00"/>
    <s v="Forereef"/>
    <s v="Deep"/>
    <n v="20.270299430000001"/>
    <n v="-155.84218847"/>
    <s v="HAW_HAMAKUA"/>
    <s v="HAW_HAMAKUA"/>
    <n v="2013"/>
    <x v="1"/>
    <x v="0"/>
    <n v="24.05"/>
    <n v="7.5"/>
    <n v="2.5"/>
    <n v="22.5"/>
    <n v="5"/>
    <n v="0.5575"/>
    <n v="2"/>
    <n v="1"/>
  </r>
  <r>
    <n v="5929"/>
    <s v="nSPC"/>
    <x v="4"/>
    <x v="0"/>
    <s v="Main Hawaiian Islands"/>
    <x v="17"/>
    <s v="HAW-00397"/>
    <d v="2013-08-03T00:00:00"/>
    <s v="Forereef"/>
    <s v="Deep"/>
    <n v="20.19749522"/>
    <n v="-155.70913447000001"/>
    <s v="HAW_HAMAKUA"/>
    <s v="HAW_HAMAKUA"/>
    <n v="2013"/>
    <x v="1"/>
    <x v="0"/>
    <n v="22.35"/>
    <n v="5"/>
    <n v="25"/>
    <n v="0"/>
    <n v="3"/>
    <n v="0.71"/>
    <n v="2"/>
    <n v="1"/>
  </r>
  <r>
    <n v="5930"/>
    <s v="nSPC"/>
    <x v="4"/>
    <x v="0"/>
    <s v="Main Hawaiian Islands"/>
    <x v="17"/>
    <s v="HAW-00431"/>
    <d v="2013-08-03T00:00:00"/>
    <s v="Forereef"/>
    <s v="Mid"/>
    <n v="20.196132240000001"/>
    <n v="-155.71175289000001"/>
    <s v="HAW_HAMAKUA"/>
    <s v="HAW_HAMAKUA"/>
    <n v="2013"/>
    <x v="0"/>
    <x v="0"/>
    <n v="11.35"/>
    <n v="5"/>
    <n v="32.5"/>
    <n v="13"/>
    <n v="1.5"/>
    <n v="0.50749999999999995"/>
    <n v="2"/>
    <n v="1"/>
  </r>
  <r>
    <n v="5931"/>
    <s v="nSPC"/>
    <x v="4"/>
    <x v="0"/>
    <s v="Main Hawaiian Islands"/>
    <x v="17"/>
    <s v="HAW-00448"/>
    <d v="2013-08-03T00:00:00"/>
    <s v="Forereef"/>
    <s v="Mid"/>
    <n v="20.250595329999999"/>
    <n v="-155.79246140000001"/>
    <s v="HAW_HAMAKUA"/>
    <s v="HAW_HAMAKUA"/>
    <n v="2013"/>
    <x v="0"/>
    <x v="0"/>
    <n v="12.9"/>
    <n v="10"/>
    <n v="5"/>
    <n v="5"/>
    <n v="3"/>
    <n v="1.5375000000000001"/>
    <n v="2"/>
    <n v="1"/>
  </r>
  <r>
    <n v="5932"/>
    <s v="nSPC"/>
    <x v="4"/>
    <x v="0"/>
    <s v="Main Hawaiian Islands"/>
    <x v="17"/>
    <s v="HAW-00395"/>
    <d v="2013-08-03T00:00:00"/>
    <s v="Forereef"/>
    <s v="Deep"/>
    <n v="20.257494479999998"/>
    <n v="-155.80384419000001"/>
    <s v="HAW_HAMAKUA"/>
    <s v="HAW_HAMAKUA"/>
    <n v="2013"/>
    <x v="1"/>
    <x v="0"/>
    <n v="24.25"/>
    <n v="6.5"/>
    <n v="19"/>
    <n v="1"/>
    <n v="2.5"/>
    <n v="0.50249999999999995"/>
    <n v="2"/>
    <n v="1"/>
  </r>
  <r>
    <n v="5933"/>
    <s v="nSPC"/>
    <x v="4"/>
    <x v="0"/>
    <s v="Main Hawaiian Islands"/>
    <x v="17"/>
    <s v="HAW-00407"/>
    <d v="2013-08-03T00:00:00"/>
    <s v="Forereef"/>
    <s v="Mid"/>
    <n v="20.267598280000001"/>
    <n v="-155.84732381000001"/>
    <s v="HAW_HAMAKUA"/>
    <s v="HAW_HAMAKUA"/>
    <n v="2013"/>
    <x v="0"/>
    <x v="0"/>
    <n v="14.9"/>
    <n v="5"/>
    <n v="25"/>
    <n v="5"/>
    <n v="3"/>
    <n v="0.57750000000000001"/>
    <n v="2"/>
    <n v="1"/>
  </r>
  <r>
    <n v="5934"/>
    <s v="nSPC"/>
    <x v="4"/>
    <x v="0"/>
    <s v="Main Hawaiian Islands"/>
    <x v="17"/>
    <s v="HAW-00460"/>
    <d v="2013-08-03T00:00:00"/>
    <s v="Forereef"/>
    <s v="Shallow"/>
    <n v="20.243616809999999"/>
    <n v="-155.88990362000001"/>
    <s v="HAW_HAMAKUA"/>
    <s v="HAW_HAMAKUA"/>
    <n v="2013"/>
    <x v="2"/>
    <x v="0"/>
    <n v="5.65"/>
    <n v="5"/>
    <n v="5"/>
    <n v="0"/>
    <n v="5"/>
    <n v="0.65125"/>
    <n v="2"/>
    <n v="1"/>
  </r>
  <r>
    <n v="5949"/>
    <s v="nSPC"/>
    <x v="4"/>
    <x v="0"/>
    <s v="Main Hawaiian Islands"/>
    <x v="17"/>
    <s v="HAW-00765"/>
    <d v="2013-08-04T00:00:00"/>
    <s v="Forereef"/>
    <s v="Deep"/>
    <n v="19.12053332"/>
    <n v="-155.92019339000001"/>
    <s v="HAW_KONA"/>
    <s v="HAW_KONA"/>
    <n v="2013"/>
    <x v="1"/>
    <x v="0"/>
    <n v="27.2"/>
    <n v="42.5"/>
    <n v="5"/>
    <n v="12.5"/>
    <n v="5"/>
    <n v="0.49875000000000003"/>
    <n v="2"/>
    <n v="1"/>
  </r>
  <r>
    <n v="5950"/>
    <s v="nSPC"/>
    <x v="4"/>
    <x v="0"/>
    <s v="Main Hawaiian Islands"/>
    <x v="17"/>
    <s v="HAW-00506"/>
    <d v="2013-08-04T00:00:00"/>
    <s v="Forereef"/>
    <s v="Mid"/>
    <n v="19.13674979"/>
    <n v="-155.91901883"/>
    <s v="HAW_KONA"/>
    <s v="HAW_KONA"/>
    <n v="2013"/>
    <x v="0"/>
    <x v="0"/>
    <n v="18"/>
    <n v="72.5"/>
    <n v="0.5"/>
    <n v="0"/>
    <n v="12.5"/>
    <n v="0.45250000000000001"/>
    <n v="2"/>
    <n v="1"/>
  </r>
  <r>
    <n v="5951"/>
    <s v="nSPC"/>
    <x v="4"/>
    <x v="0"/>
    <s v="Main Hawaiian Islands"/>
    <x v="17"/>
    <s v="HAW-00487"/>
    <d v="2013-08-04T00:00:00"/>
    <s v="Forereef"/>
    <s v="Shallow"/>
    <n v="19.153022159999999"/>
    <n v="-155.91550673"/>
    <s v="HAW_KONA"/>
    <s v="HAW_KONA"/>
    <n v="2013"/>
    <x v="2"/>
    <x v="0"/>
    <n v="4.8499999999999996"/>
    <n v="15"/>
    <n v="3.5"/>
    <n v="10"/>
    <n v="15"/>
    <n v="0.67"/>
    <n v="2"/>
    <n v="1"/>
  </r>
  <r>
    <n v="5958"/>
    <s v="nSPC"/>
    <x v="4"/>
    <x v="0"/>
    <s v="Main Hawaiian Islands"/>
    <x v="17"/>
    <s v="HAW-00631"/>
    <d v="2013-08-05T00:00:00"/>
    <s v="Forereef"/>
    <s v="Deep"/>
    <n v="19.8325335"/>
    <n v="-155.08038042000001"/>
    <s v="HAW_PUNA"/>
    <s v="HAW_PUNA"/>
    <n v="2013"/>
    <x v="1"/>
    <x v="0"/>
    <n v="23.4"/>
    <n v="5"/>
    <n v="8.5"/>
    <n v="2.5"/>
    <n v="2.5"/>
    <n v="0.69750000000000001"/>
    <n v="2"/>
    <n v="1"/>
  </r>
  <r>
    <n v="5959"/>
    <s v="nSPC"/>
    <x v="4"/>
    <x v="0"/>
    <s v="Main Hawaiian Islands"/>
    <x v="17"/>
    <s v="HAW-00643"/>
    <d v="2013-08-05T00:00:00"/>
    <s v="Forereef"/>
    <s v="Mid"/>
    <n v="19.74481596"/>
    <n v="-155.05385815"/>
    <s v="HAW_PUNA"/>
    <s v="HAW_PUNA"/>
    <n v="2013"/>
    <x v="0"/>
    <x v="0"/>
    <n v="11.25"/>
    <n v="37.5"/>
    <n v="0"/>
    <n v="3.5"/>
    <n v="5"/>
    <n v="0.46750000000000003"/>
    <n v="2"/>
    <n v="1"/>
  </r>
  <r>
    <n v="5960"/>
    <s v="nSPC"/>
    <x v="4"/>
    <x v="0"/>
    <s v="Main Hawaiian Islands"/>
    <x v="17"/>
    <s v="HAW-00748"/>
    <d v="2013-08-05T00:00:00"/>
    <s v="Forereef"/>
    <s v="Shallow"/>
    <n v="19.7366633"/>
    <n v="-155.01567632000001"/>
    <s v="HAW_PUNA"/>
    <s v="HAW_PUNA"/>
    <n v="2013"/>
    <x v="2"/>
    <x v="0"/>
    <n v="3.15"/>
    <n v="5"/>
    <n v="0"/>
    <n v="2.5"/>
    <n v="5"/>
    <n v="0.62250000000000005"/>
    <n v="2"/>
    <n v="1"/>
  </r>
  <r>
    <n v="5961"/>
    <s v="nSPC"/>
    <x v="4"/>
    <x v="0"/>
    <s v="Main Hawaiian Islands"/>
    <x v="17"/>
    <s v="HAW-00629"/>
    <d v="2013-08-05T00:00:00"/>
    <s v="Forereef"/>
    <s v="Deep"/>
    <n v="19.745574019999999"/>
    <n v="-155.02553319"/>
    <s v="HAW_PUNA"/>
    <s v="HAW_PUNA"/>
    <n v="2013"/>
    <x v="1"/>
    <x v="0"/>
    <n v="23.1"/>
    <n v="27.5"/>
    <n v="0"/>
    <n v="17.5"/>
    <n v="12.5"/>
    <n v="0.22875000000000001"/>
    <n v="2"/>
    <n v="1"/>
  </r>
  <r>
    <n v="5962"/>
    <s v="nSPC"/>
    <x v="4"/>
    <x v="0"/>
    <s v="Main Hawaiian Islands"/>
    <x v="17"/>
    <s v="HAW-00640"/>
    <d v="2013-08-05T00:00:00"/>
    <s v="Forereef"/>
    <s v="Mid"/>
    <n v="19.746910010000001"/>
    <n v="-155.05798113"/>
    <s v="HAW_PUNA"/>
    <s v="HAW_PUNA"/>
    <n v="2013"/>
    <x v="0"/>
    <x v="0"/>
    <n v="11.1"/>
    <n v="35"/>
    <n v="0"/>
    <n v="17.5"/>
    <n v="22.5"/>
    <n v="0.40500000000000003"/>
    <n v="2"/>
    <n v="1"/>
  </r>
  <r>
    <n v="5963"/>
    <s v="nSPC"/>
    <x v="4"/>
    <x v="0"/>
    <s v="Main Hawaiian Islands"/>
    <x v="17"/>
    <s v="HAW-00649"/>
    <d v="2013-08-05T00:00:00"/>
    <s v="Forereef"/>
    <s v="Mid"/>
    <n v="19.664512970000001"/>
    <n v="-154.97484571999999"/>
    <s v="HAW_PUNA"/>
    <s v="HAW_PUNA"/>
    <n v="2013"/>
    <x v="0"/>
    <x v="0"/>
    <n v="12.35"/>
    <n v="20"/>
    <n v="3.5"/>
    <n v="9"/>
    <n v="16.5"/>
    <n v="0.32"/>
    <n v="2"/>
    <n v="1"/>
  </r>
  <r>
    <n v="5964"/>
    <s v="nSPC"/>
    <x v="4"/>
    <x v="0"/>
    <s v="Main Hawaiian Islands"/>
    <x v="17"/>
    <s v="HAW-00632"/>
    <d v="2013-08-05T00:00:00"/>
    <s v="Forereef"/>
    <s v="Deep"/>
    <n v="19.74418798"/>
    <n v="-155.04680210000001"/>
    <s v="HAW_PUNA"/>
    <s v="HAW_PUNA"/>
    <n v="2013"/>
    <x v="1"/>
    <x v="0"/>
    <n v="22.6"/>
    <n v="70"/>
    <n v="0"/>
    <n v="0"/>
    <n v="12.5"/>
    <n v="0.23"/>
    <n v="2"/>
    <n v="1"/>
  </r>
  <r>
    <n v="5965"/>
    <s v="nSPC"/>
    <x v="4"/>
    <x v="0"/>
    <s v="Main Hawaiian Islands"/>
    <x v="17"/>
    <s v="HAW-00664"/>
    <d v="2013-08-05T00:00:00"/>
    <s v="Forereef"/>
    <s v="Shallow"/>
    <n v="19.773161630000001"/>
    <n v="-155.08776320000001"/>
    <s v="HAW_PUNA"/>
    <s v="HAW_PUNA"/>
    <n v="2013"/>
    <x v="2"/>
    <x v="0"/>
    <n v="4.5"/>
    <n v="15"/>
    <n v="0"/>
    <n v="1.5"/>
    <n v="14"/>
    <n v="0.74750000000000005"/>
    <n v="2"/>
    <n v="1"/>
  </r>
  <r>
    <n v="5970"/>
    <s v="nSPC"/>
    <x v="4"/>
    <x v="0"/>
    <s v="Main Hawaiian Islands"/>
    <x v="17"/>
    <s v="HAW-00642"/>
    <d v="2013-08-06T00:00:00"/>
    <s v="Forereef"/>
    <s v="Mid"/>
    <n v="19.46009243"/>
    <n v="-154.83479543999999"/>
    <s v="HAW_PUNA"/>
    <s v="HAW_PUNA"/>
    <n v="2013"/>
    <x v="0"/>
    <x v="0"/>
    <n v="14.4"/>
    <n v="12.5"/>
    <n v="3.5"/>
    <n v="2.5"/>
    <n v="19"/>
    <n v="0.94499999999999995"/>
    <n v="2"/>
    <n v="1"/>
  </r>
  <r>
    <n v="5971"/>
    <s v="nSPC"/>
    <x v="4"/>
    <x v="0"/>
    <s v="Main Hawaiian Islands"/>
    <x v="17"/>
    <s v="HAW-00625"/>
    <d v="2013-08-06T00:00:00"/>
    <s v="Forereef"/>
    <s v="Deep"/>
    <n v="19.44146164"/>
    <n v="-154.85740175999999"/>
    <s v="HAW_PUNA"/>
    <s v="HAW_PUNA"/>
    <n v="2013"/>
    <x v="1"/>
    <x v="0"/>
    <n v="21.55"/>
    <n v="7.5"/>
    <n v="3.5"/>
    <n v="12.5"/>
    <n v="17.5"/>
    <n v="0.29499999999999998"/>
    <n v="2"/>
    <n v="1"/>
  </r>
  <r>
    <n v="5972"/>
    <s v="nSPC"/>
    <x v="4"/>
    <x v="0"/>
    <s v="Main Hawaiian Islands"/>
    <x v="17"/>
    <s v="HAW-00648"/>
    <d v="2013-08-06T00:00:00"/>
    <s v="Forereef"/>
    <s v="Mid"/>
    <n v="19.408568030000001"/>
    <n v="-154.90092865"/>
    <s v="HAW_PUNA"/>
    <s v="HAW_PUNA"/>
    <n v="2013"/>
    <x v="0"/>
    <x v="0"/>
    <n v="11.7"/>
    <n v="17.5"/>
    <n v="30"/>
    <n v="5"/>
    <n v="7.5"/>
    <n v="0.52375000000000005"/>
    <n v="2"/>
    <n v="1"/>
  </r>
  <r>
    <n v="5973"/>
    <s v="nSPC"/>
    <x v="4"/>
    <x v="0"/>
    <s v="Main Hawaiian Islands"/>
    <x v="17"/>
    <s v="HAW-00754"/>
    <d v="2013-08-06T00:00:00"/>
    <s v="Forereef"/>
    <s v="Mid"/>
    <n v="19.381445280000001"/>
    <n v="-154.93578195000001"/>
    <s v="HAW_PUNA"/>
    <s v="HAW_PUNA"/>
    <n v="2013"/>
    <x v="0"/>
    <x v="0"/>
    <n v="14.25"/>
    <n v="20"/>
    <n v="5"/>
    <n v="5"/>
    <n v="5"/>
    <n v="0.54374999999999996"/>
    <n v="2"/>
    <n v="1"/>
  </r>
  <r>
    <n v="5974"/>
    <s v="nSPC"/>
    <x v="4"/>
    <x v="0"/>
    <s v="Main Hawaiian Islands"/>
    <x v="17"/>
    <s v="HAW-00662"/>
    <d v="2013-08-06T00:00:00"/>
    <s v="Forereef"/>
    <s v="Shallow"/>
    <n v="19.394155430000001"/>
    <n v="-154.92583472000001"/>
    <s v="HAW_PUNA"/>
    <s v="HAW_PUNA"/>
    <n v="2013"/>
    <x v="2"/>
    <x v="0"/>
    <n v="5.65"/>
    <n v="15"/>
    <n v="5"/>
    <n v="10"/>
    <n v="17.5"/>
    <n v="0.72875000000000001"/>
    <n v="2"/>
    <n v="1"/>
  </r>
  <r>
    <n v="5975"/>
    <s v="nSPC"/>
    <x v="4"/>
    <x v="0"/>
    <s v="Main Hawaiian Islands"/>
    <x v="17"/>
    <s v="HAW-00759"/>
    <d v="2013-08-06T00:00:00"/>
    <s v="Forereef"/>
    <s v="Deep"/>
    <n v="19.490322429999999"/>
    <n v="-154.81463327"/>
    <s v="HAW_PUNA"/>
    <s v="HAW_PUNA"/>
    <n v="2013"/>
    <x v="1"/>
    <x v="0"/>
    <n v="23"/>
    <n v="22.5"/>
    <n v="1"/>
    <n v="1"/>
    <n v="7.5"/>
    <n v="0.48749999999999999"/>
    <n v="2"/>
    <n v="1"/>
  </r>
  <r>
    <n v="5976"/>
    <s v="nSPC"/>
    <x v="4"/>
    <x v="0"/>
    <s v="Main Hawaiian Islands"/>
    <x v="17"/>
    <s v="HAW-00750"/>
    <d v="2013-08-06T00:00:00"/>
    <s v="Forereef"/>
    <s v="Mid"/>
    <n v="19.443361400000001"/>
    <n v="-154.85562974999999"/>
    <s v="HAW_PUNA"/>
    <s v="HAW_PUNA"/>
    <n v="2013"/>
    <x v="0"/>
    <x v="0"/>
    <n v="14.4"/>
    <n v="17.5"/>
    <n v="0"/>
    <n v="0"/>
    <n v="10"/>
    <n v="0.66749999999999998"/>
    <n v="2"/>
    <n v="1"/>
  </r>
  <r>
    <n v="5977"/>
    <s v="nSPC"/>
    <x v="4"/>
    <x v="0"/>
    <s v="Main Hawaiian Islands"/>
    <x v="17"/>
    <s v="HAW-00751"/>
    <d v="2013-08-06T00:00:00"/>
    <s v="Forereef"/>
    <s v="Deep"/>
    <n v="19.427178789999999"/>
    <n v="-154.87536979999999"/>
    <s v="HAW_PUNA"/>
    <s v="HAW_PUNA"/>
    <n v="2013"/>
    <x v="1"/>
    <x v="0"/>
    <n v="21.8"/>
    <n v="9"/>
    <n v="0"/>
    <n v="0"/>
    <n v="3"/>
    <n v="0.62124999999999997"/>
    <n v="2"/>
    <n v="1"/>
  </r>
  <r>
    <n v="5978"/>
    <s v="nSPC"/>
    <x v="4"/>
    <x v="0"/>
    <s v="Main Hawaiian Islands"/>
    <x v="17"/>
    <s v="HAW-00663"/>
    <d v="2013-08-06T00:00:00"/>
    <s v="Forereef"/>
    <s v="Shallow"/>
    <n v="19.423182799999999"/>
    <n v="-154.88391455999999"/>
    <s v="HAW_PUNA"/>
    <s v="HAW_PUNA"/>
    <n v="2013"/>
    <x v="2"/>
    <x v="0"/>
    <n v="5.5"/>
    <n v="17.5"/>
    <n v="0.5"/>
    <n v="2.5"/>
    <n v="3.5"/>
    <n v="0.52375000000000005"/>
    <n v="2"/>
    <n v="1"/>
  </r>
  <r>
    <n v="5979"/>
    <s v="nSPC"/>
    <x v="4"/>
    <x v="0"/>
    <s v="Main Hawaiian Islands"/>
    <x v="17"/>
    <s v="HAW-00757"/>
    <d v="2013-08-06T00:00:00"/>
    <s v="Forereef"/>
    <s v="Mid"/>
    <n v="19.367235529999999"/>
    <n v="-154.95483677999999"/>
    <s v="HAW_PUNA"/>
    <s v="HAW_PUNA"/>
    <n v="2013"/>
    <x v="0"/>
    <x v="0"/>
    <n v="11.75"/>
    <n v="15"/>
    <n v="10"/>
    <n v="3"/>
    <n v="1.5"/>
    <n v="0.58499999999999996"/>
    <n v="2"/>
    <n v="1"/>
  </r>
  <r>
    <n v="5980"/>
    <s v="nSPC"/>
    <x v="4"/>
    <x v="0"/>
    <s v="Main Hawaiian Islands"/>
    <x v="17"/>
    <s v="HAW-00755"/>
    <d v="2013-08-06T00:00:00"/>
    <s v="Forereef"/>
    <s v="Mid"/>
    <n v="19.373399330000002"/>
    <n v="-154.94640315999999"/>
    <s v="HAW_PUNA"/>
    <s v="HAW_PUNA"/>
    <n v="2013"/>
    <x v="0"/>
    <x v="0"/>
    <n v="12.05"/>
    <n v="15"/>
    <n v="10"/>
    <n v="1"/>
    <n v="7.5"/>
    <n v="0.97375"/>
    <n v="2"/>
    <n v="1"/>
  </r>
  <r>
    <n v="5990"/>
    <s v="nSPC"/>
    <x v="4"/>
    <x v="0"/>
    <s v="Main Hawaiian Islands"/>
    <x v="17"/>
    <s v="HAW-00679"/>
    <d v="2013-08-07T00:00:00"/>
    <s v="Forereef"/>
    <s v="Deep"/>
    <n v="19.082455670000002"/>
    <n v="-155.54522861999999"/>
    <s v="HAW_SE"/>
    <s v="HAW_SE"/>
    <n v="2013"/>
    <x v="1"/>
    <x v="0"/>
    <n v="23.7"/>
    <n v="17.5"/>
    <n v="2.5"/>
    <n v="10"/>
    <n v="17.5"/>
    <n v="0.19375000000000001"/>
    <n v="2"/>
    <n v="1"/>
  </r>
  <r>
    <n v="5991"/>
    <s v="nSPC"/>
    <x v="4"/>
    <x v="0"/>
    <s v="Main Hawaiian Islands"/>
    <x v="17"/>
    <s v="HAW-00697"/>
    <d v="2013-08-07T00:00:00"/>
    <s v="Forereef"/>
    <s v="Mid"/>
    <n v="19.048859409999999"/>
    <n v="-155.55203707000001"/>
    <s v="HAW_SE"/>
    <s v="HAW_SE"/>
    <n v="2013"/>
    <x v="0"/>
    <x v="0"/>
    <n v="13.6"/>
    <n v="27.5"/>
    <n v="5"/>
    <n v="3"/>
    <n v="17"/>
    <n v="0.34375"/>
    <n v="2"/>
    <n v="1"/>
  </r>
  <r>
    <n v="5992"/>
    <s v="nSPC"/>
    <x v="4"/>
    <x v="0"/>
    <s v="Main Hawaiian Islands"/>
    <x v="17"/>
    <s v="HAW-00735"/>
    <d v="2013-08-07T00:00:00"/>
    <s v="Forereef"/>
    <s v="Mid"/>
    <n v="19.039117709999999"/>
    <n v="-155.55666647999999"/>
    <s v="HAW_SE"/>
    <s v="HAW_SE"/>
    <n v="2013"/>
    <x v="0"/>
    <x v="0"/>
    <n v="12.75"/>
    <n v="12.5"/>
    <n v="0"/>
    <n v="0"/>
    <n v="32.5"/>
    <n v="1.47"/>
    <n v="2"/>
    <n v="1"/>
  </r>
  <r>
    <n v="5993"/>
    <s v="nSPC"/>
    <x v="4"/>
    <x v="0"/>
    <s v="Main Hawaiian Islands"/>
    <x v="17"/>
    <s v="HAW-00687"/>
    <d v="2013-08-07T00:00:00"/>
    <s v="Forereef"/>
    <s v="Mid"/>
    <n v="19.004620979999999"/>
    <n v="-155.58381513"/>
    <s v="HAW_SE"/>
    <s v="HAW_SE"/>
    <n v="2013"/>
    <x v="0"/>
    <x v="0"/>
    <n v="15.2"/>
    <n v="15"/>
    <n v="5.5"/>
    <n v="2.5"/>
    <n v="17.5"/>
    <n v="1.0287500000000001"/>
    <n v="2"/>
    <n v="1"/>
  </r>
  <r>
    <n v="5994"/>
    <s v="nSPC"/>
    <x v="4"/>
    <x v="0"/>
    <s v="Main Hawaiian Islands"/>
    <x v="17"/>
    <s v="HAW-00733"/>
    <d v="2013-08-07T00:00:00"/>
    <s v="Forereef"/>
    <s v="Shallow"/>
    <n v="18.96727181"/>
    <n v="-155.61379242000001"/>
    <s v="HAW_SE"/>
    <s v="HAW_SE"/>
    <n v="2013"/>
    <x v="2"/>
    <x v="0"/>
    <n v="4.25"/>
    <n v="5"/>
    <n v="11"/>
    <n v="10"/>
    <n v="2.5"/>
    <n v="0.32"/>
    <n v="2"/>
    <n v="1"/>
  </r>
  <r>
    <n v="5996"/>
    <s v="nSPC"/>
    <x v="4"/>
    <x v="0"/>
    <s v="Main Hawaiian Islands"/>
    <x v="17"/>
    <s v="HAW-00705"/>
    <d v="2013-08-07T00:00:00"/>
    <s v="Forereef"/>
    <s v="Mid"/>
    <n v="19.13276888"/>
    <n v="-155.50239768"/>
    <s v="HAW_SE"/>
    <s v="HAW_SE"/>
    <n v="2013"/>
    <x v="0"/>
    <x v="0"/>
    <n v="12.7"/>
    <n v="20"/>
    <n v="1"/>
    <n v="1"/>
    <n v="2"/>
    <n v="0.47149999999999997"/>
    <n v="2"/>
    <n v="1"/>
  </r>
  <r>
    <n v="5997"/>
    <s v="nSPC"/>
    <x v="4"/>
    <x v="0"/>
    <s v="Main Hawaiian Islands"/>
    <x v="17"/>
    <s v="HAW-00719"/>
    <d v="2013-08-07T00:00:00"/>
    <s v="Forereef"/>
    <s v="Mid"/>
    <n v="19.103527110000002"/>
    <n v="-155.53123335000001"/>
    <s v="HAW_SE"/>
    <s v="HAW_SE"/>
    <n v="2013"/>
    <x v="0"/>
    <x v="0"/>
    <n v="9"/>
    <n v="32.5"/>
    <n v="1"/>
    <n v="0"/>
    <n v="7.5"/>
    <n v="0.93625000000000003"/>
    <n v="2"/>
    <n v="1"/>
  </r>
  <r>
    <n v="5998"/>
    <s v="nSPC"/>
    <x v="4"/>
    <x v="0"/>
    <s v="Main Hawaiian Islands"/>
    <x v="17"/>
    <s v="HAW-00700"/>
    <d v="2013-08-07T00:00:00"/>
    <s v="Forereef"/>
    <s v="Deep"/>
    <n v="19.082675949999999"/>
    <n v="-155.54811375"/>
    <s v="HAW_SE"/>
    <s v="HAW_SE"/>
    <n v="2013"/>
    <x v="1"/>
    <x v="0"/>
    <n v="22.7"/>
    <n v="15"/>
    <n v="25"/>
    <n v="2.5"/>
    <n v="0"/>
    <n v="0.26900000000000002"/>
    <n v="2"/>
    <n v="1"/>
  </r>
  <r>
    <n v="5999"/>
    <s v="nSPC"/>
    <x v="4"/>
    <x v="0"/>
    <s v="Main Hawaiian Islands"/>
    <x v="17"/>
    <s v="HAW-00721"/>
    <d v="2013-08-07T00:00:00"/>
    <s v="Forereef"/>
    <s v="Shallow"/>
    <n v="19.02496713"/>
    <n v="-155.56912735"/>
    <s v="HAW_SE"/>
    <s v="HAW_SE"/>
    <n v="2013"/>
    <x v="2"/>
    <x v="0"/>
    <n v="5.85"/>
    <n v="14"/>
    <n v="0"/>
    <n v="0"/>
    <n v="20"/>
    <n v="1.2075"/>
    <n v="2"/>
    <n v="1"/>
  </r>
  <r>
    <n v="6000"/>
    <s v="nSPC"/>
    <x v="4"/>
    <x v="0"/>
    <s v="Main Hawaiian Islands"/>
    <x v="17"/>
    <s v="HAW-00675"/>
    <d v="2013-08-07T00:00:00"/>
    <s v="Forereef"/>
    <s v="Deep"/>
    <n v="18.963603299999999"/>
    <n v="-155.60637427"/>
    <s v="HAW_SE"/>
    <s v="HAW_SE"/>
    <n v="2013"/>
    <x v="1"/>
    <x v="0"/>
    <n v="22.4"/>
    <n v="70"/>
    <n v="0"/>
    <n v="3.5"/>
    <n v="12.5"/>
    <n v="0.3125"/>
    <n v="2"/>
    <n v="1"/>
  </r>
  <r>
    <n v="6001"/>
    <s v="nSPC"/>
    <x v="4"/>
    <x v="0"/>
    <s v="Main Hawaiian Islands"/>
    <x v="17"/>
    <s v="HAW-00732"/>
    <d v="2013-08-07T00:00:00"/>
    <s v="Forereef"/>
    <s v="Mid"/>
    <n v="18.91922507"/>
    <n v="-155.68496098"/>
    <s v="HAW_SE"/>
    <s v="HAW_SE"/>
    <n v="2013"/>
    <x v="0"/>
    <x v="0"/>
    <n v="10.6"/>
    <n v="7.5"/>
    <n v="0"/>
    <n v="0"/>
    <n v="15"/>
    <n v="1.2925"/>
    <n v="2"/>
    <n v="1"/>
  </r>
  <r>
    <n v="6002"/>
    <s v="nSPC"/>
    <x v="4"/>
    <x v="0"/>
    <s v="Main Hawaiian Islands"/>
    <x v="17"/>
    <s v="HAW-00532"/>
    <d v="2013-08-08T00:00:00"/>
    <s v="Forereef"/>
    <s v="Mid"/>
    <n v="20.037862709999999"/>
    <n v="-155.83679101999999"/>
    <s v="HAW_KONA"/>
    <s v="HAW_KONA"/>
    <n v="2013"/>
    <x v="0"/>
    <x v="0"/>
    <n v="8.6999999999999993"/>
    <n v="20"/>
    <n v="15"/>
    <n v="5"/>
    <n v="27.5"/>
    <n v="0.60499999999999998"/>
    <n v="2"/>
    <n v="1"/>
  </r>
  <r>
    <n v="6003"/>
    <s v="nSPC"/>
    <x v="4"/>
    <x v="0"/>
    <s v="Main Hawaiian Islands"/>
    <x v="17"/>
    <s v="HAW-00486"/>
    <d v="2013-08-08T00:00:00"/>
    <s v="Forereef"/>
    <s v="Deep"/>
    <n v="19.989972290000001"/>
    <n v="-155.83812861000001"/>
    <s v="HAW_KONA"/>
    <s v="HAW_KONA"/>
    <n v="2013"/>
    <x v="1"/>
    <x v="0"/>
    <n v="19.350000000000001"/>
    <n v="32.5"/>
    <n v="7.5"/>
    <n v="5"/>
    <n v="25"/>
    <n v="0.43874999999999997"/>
    <n v="2"/>
    <n v="1"/>
  </r>
  <r>
    <n v="6004"/>
    <s v="nSPC"/>
    <x v="4"/>
    <x v="0"/>
    <s v="Main Hawaiian Islands"/>
    <x v="17"/>
    <s v="HAW-00591"/>
    <d v="2013-08-08T00:00:00"/>
    <s v="Forereef"/>
    <s v="Shallow"/>
    <n v="19.946410870000001"/>
    <n v="-155.87149310999999"/>
    <s v="HAW_KONA"/>
    <s v="HAW_KONA"/>
    <n v="2013"/>
    <x v="2"/>
    <x v="0"/>
    <n v="1.6"/>
    <n v="27.5"/>
    <n v="0"/>
    <n v="0"/>
    <n v="7.5"/>
    <n v="0.23624999999999999"/>
    <n v="2"/>
    <n v="1"/>
  </r>
  <r>
    <n v="6005"/>
    <s v="nSPC"/>
    <x v="4"/>
    <x v="0"/>
    <s v="Main Hawaiian Islands"/>
    <x v="17"/>
    <s v="HAW-00549"/>
    <d v="2013-08-08T00:00:00"/>
    <s v="Forereef"/>
    <s v="Mid"/>
    <n v="19.91792388"/>
    <n v="-155.89317374000001"/>
    <s v="HAW_KONA"/>
    <s v="HAW_KONA"/>
    <n v="2013"/>
    <x v="0"/>
    <x v="0"/>
    <n v="6.8"/>
    <n v="33.5"/>
    <n v="7.5"/>
    <n v="6.5"/>
    <n v="37.5"/>
    <n v="0.37"/>
    <n v="2"/>
    <n v="1"/>
  </r>
  <r>
    <n v="6006"/>
    <s v="nSPC"/>
    <x v="4"/>
    <x v="0"/>
    <s v="Main Hawaiian Islands"/>
    <x v="17"/>
    <s v="HAW-00583"/>
    <d v="2013-08-08T00:00:00"/>
    <s v="Forereef"/>
    <s v="Shallow"/>
    <n v="19.911232859999998"/>
    <n v="-155.89697770000001"/>
    <s v="HAW_KONA"/>
    <s v="HAW_KONA"/>
    <n v="2013"/>
    <x v="2"/>
    <x v="0"/>
    <n v="2.2000000000000002"/>
    <n v="60"/>
    <n v="12.5"/>
    <n v="0"/>
    <n v="12.5"/>
    <n v="0.45"/>
    <n v="2"/>
    <n v="1"/>
  </r>
  <r>
    <n v="6007"/>
    <s v="nSPC"/>
    <x v="4"/>
    <x v="0"/>
    <s v="Main Hawaiian Islands"/>
    <x v="17"/>
    <s v="HAW-00526"/>
    <d v="2013-08-08T00:00:00"/>
    <s v="Forereef"/>
    <s v="Mid"/>
    <n v="19.898593030000001"/>
    <n v="-155.90915760999999"/>
    <s v="HAW_KONA"/>
    <s v="HAW_KONA"/>
    <n v="2013"/>
    <x v="0"/>
    <x v="0"/>
    <n v="7.55"/>
    <n v="65"/>
    <n v="9"/>
    <n v="3.5"/>
    <n v="10"/>
    <n v="0.41375000000000001"/>
    <n v="2"/>
    <n v="1"/>
  </r>
  <r>
    <n v="6008"/>
    <s v="nSPC"/>
    <x v="4"/>
    <x v="0"/>
    <s v="Main Hawaiian Islands"/>
    <x v="17"/>
    <s v="HAW-00488"/>
    <d v="2013-08-08T00:00:00"/>
    <s v="Forereef"/>
    <s v="Deep"/>
    <n v="20.063003899999998"/>
    <n v="-155.85326330999999"/>
    <s v="HAW_KONA"/>
    <s v="HAW_KONA"/>
    <n v="2013"/>
    <x v="1"/>
    <x v="0"/>
    <n v="22.3"/>
    <n v="12.5"/>
    <n v="30"/>
    <n v="1.5"/>
    <n v="7.5"/>
    <n v="1.65"/>
    <n v="2"/>
    <n v="1"/>
  </r>
  <r>
    <n v="6009"/>
    <s v="nSPC"/>
    <x v="4"/>
    <x v="0"/>
    <s v="Main Hawaiian Islands"/>
    <x v="17"/>
    <s v="HAW-00540"/>
    <d v="2013-08-08T00:00:00"/>
    <s v="Forereef"/>
    <s v="Mid"/>
    <n v="20.003445200000002"/>
    <n v="-155.83330239"/>
    <s v="HAW_KONA"/>
    <s v="HAW_KONA"/>
    <n v="2013"/>
    <x v="0"/>
    <x v="0"/>
    <n v="15.75"/>
    <n v="35"/>
    <n v="2.5"/>
    <n v="0"/>
    <n v="20"/>
    <n v="0.61599999999999999"/>
    <n v="2"/>
    <n v="1"/>
  </r>
  <r>
    <n v="6010"/>
    <s v="nSPC"/>
    <x v="4"/>
    <x v="0"/>
    <s v="Main Hawaiian Islands"/>
    <x v="17"/>
    <s v="HAW-00582"/>
    <d v="2013-08-08T00:00:00"/>
    <s v="Forereef"/>
    <s v="Shallow"/>
    <n v="19.977235910000001"/>
    <n v="-155.83395282999999"/>
    <s v="HAW_KONA"/>
    <s v="HAW_KONA"/>
    <n v="2013"/>
    <x v="2"/>
    <x v="0"/>
    <n v="3.4"/>
    <n v="50"/>
    <n v="5"/>
    <n v="0.5"/>
    <n v="10"/>
    <n v="0.83374999999999999"/>
    <n v="2"/>
    <n v="1"/>
  </r>
  <r>
    <n v="6011"/>
    <s v="nSPC"/>
    <x v="4"/>
    <x v="0"/>
    <s v="Main Hawaiian Islands"/>
    <x v="17"/>
    <s v="HAW-00492"/>
    <d v="2013-08-08T00:00:00"/>
    <s v="Forereef"/>
    <s v="Deep"/>
    <n v="19.939098999999999"/>
    <n v="-155.88288621000001"/>
    <s v="HAW_KONA"/>
    <s v="HAW_KONA"/>
    <n v="2013"/>
    <x v="1"/>
    <x v="0"/>
    <n v="18.75"/>
    <n v="32.5"/>
    <n v="5.5"/>
    <n v="0.5"/>
    <n v="25"/>
    <n v="0.58625000000000005"/>
    <n v="2"/>
    <n v="1"/>
  </r>
  <r>
    <n v="6012"/>
    <s v="nSPC"/>
    <x v="4"/>
    <x v="0"/>
    <s v="Main Hawaiian Islands"/>
    <x v="17"/>
    <s v="HAW-00617"/>
    <d v="2013-08-08T00:00:00"/>
    <s v="Forereef"/>
    <s v="Shallow"/>
    <n v="19.893164909999999"/>
    <n v="-155.90632134000001"/>
    <s v="HAW_KONA"/>
    <s v="HAW_KONA"/>
    <n v="2013"/>
    <x v="2"/>
    <x v="0"/>
    <n v="4.5999999999999996"/>
    <n v="57.5"/>
    <n v="8.5"/>
    <n v="0"/>
    <n v="15"/>
    <n v="0.86"/>
    <n v="2"/>
    <n v="1"/>
  </r>
  <r>
    <n v="6013"/>
    <s v="nSPC"/>
    <x v="4"/>
    <x v="0"/>
    <s v="Main Hawaiian Islands"/>
    <x v="17"/>
    <s v="HAW-00535"/>
    <d v="2013-08-08T00:00:00"/>
    <s v="Forereef"/>
    <s v="Mid"/>
    <n v="19.878474369999999"/>
    <n v="-155.91609498"/>
    <s v="HAW_KONA"/>
    <s v="HAW_KONA"/>
    <n v="2013"/>
    <x v="0"/>
    <x v="0"/>
    <n v="8.5"/>
    <n v="40"/>
    <n v="2.5"/>
    <n v="0"/>
    <n v="12.5"/>
    <n v="1.05"/>
    <n v="2"/>
    <n v="1"/>
  </r>
  <r>
    <n v="6014"/>
    <s v="nSPC"/>
    <x v="4"/>
    <x v="0"/>
    <s v="Main Hawaiian Islands"/>
    <x v="17"/>
    <s v="HAW-00623"/>
    <d v="2013-08-08T00:00:00"/>
    <s v="Forereef"/>
    <s v="Mid"/>
    <n v="19.862097980000001"/>
    <n v="-155.92813466000001"/>
    <s v="HAW_KONA"/>
    <s v="HAW_KONA"/>
    <n v="2013"/>
    <x v="0"/>
    <x v="0"/>
    <n v="12.45"/>
    <n v="40"/>
    <n v="0"/>
    <n v="0"/>
    <n v="37.5"/>
    <n v="0.55874999999999997"/>
    <n v="2"/>
    <n v="1"/>
  </r>
  <r>
    <n v="6022"/>
    <s v="nSPC"/>
    <x v="4"/>
    <x v="0"/>
    <s v="Main Hawaiian Islands"/>
    <x v="18"/>
    <s v="MAI-00493"/>
    <d v="2013-08-09T00:00:00"/>
    <s v="Forereef"/>
    <s v="Mid"/>
    <n v="20.814886340000001"/>
    <n v="-156.06313485000001"/>
    <s v="MAI_NE"/>
    <s v="MAI_NE"/>
    <n v="2013"/>
    <x v="0"/>
    <x v="0"/>
    <n v="8.8000000000000007"/>
    <n v="4"/>
    <n v="10"/>
    <n v="28.5"/>
    <n v="2.5"/>
    <n v="0.62050000000000005"/>
    <n v="2"/>
    <n v="1"/>
  </r>
  <r>
    <n v="6023"/>
    <s v="nSPC"/>
    <x v="4"/>
    <x v="0"/>
    <s v="Main Hawaiian Islands"/>
    <x v="18"/>
    <s v="MAI-00486"/>
    <d v="2013-08-09T00:00:00"/>
    <s v="Forereef"/>
    <s v="Deep"/>
    <n v="20.855336739999998"/>
    <n v="-156.12394588999999"/>
    <s v="MAI_NE"/>
    <s v="MAI_NE"/>
    <n v="2013"/>
    <x v="1"/>
    <x v="0"/>
    <n v="24.3"/>
    <n v="3.5"/>
    <n v="15"/>
    <n v="15"/>
    <n v="1.5"/>
    <n v="0.35499999999999998"/>
    <n v="2"/>
    <n v="1"/>
  </r>
  <r>
    <n v="6024"/>
    <s v="nSPC"/>
    <x v="4"/>
    <x v="0"/>
    <s v="Main Hawaiian Islands"/>
    <x v="18"/>
    <s v="MAI-00488"/>
    <d v="2013-08-09T00:00:00"/>
    <s v="Forereef"/>
    <s v="Mid"/>
    <n v="20.864772670000001"/>
    <n v="-156.14076979000001"/>
    <s v="MAI_NE"/>
    <s v="MAI_NE"/>
    <n v="2013"/>
    <x v="0"/>
    <x v="0"/>
    <n v="13.85"/>
    <n v="4"/>
    <n v="1"/>
    <n v="22.5"/>
    <n v="2.5"/>
    <n v="1.1825000000000001"/>
    <n v="2"/>
    <n v="1"/>
  </r>
  <r>
    <n v="6025"/>
    <s v="nSPC"/>
    <x v="4"/>
    <x v="0"/>
    <s v="Main Hawaiian Islands"/>
    <x v="18"/>
    <s v="MAI-00572"/>
    <d v="2013-08-09T00:00:00"/>
    <s v="Forereef"/>
    <s v="Shallow"/>
    <n v="20.85941219"/>
    <n v="-156.14048657000001"/>
    <s v="MAI_NE"/>
    <s v="MAI_NE"/>
    <n v="2013"/>
    <x v="2"/>
    <x v="0"/>
    <n v="4.9000000000000004"/>
    <n v="2.5"/>
    <n v="5"/>
    <n v="47.5"/>
    <n v="2.5"/>
    <n v="0.66125"/>
    <n v="2"/>
    <n v="1"/>
  </r>
  <r>
    <n v="6026"/>
    <s v="nSPC"/>
    <x v="4"/>
    <x v="0"/>
    <s v="Main Hawaiian Islands"/>
    <x v="18"/>
    <s v="MAI-00568"/>
    <d v="2013-08-09T00:00:00"/>
    <s v="Forereef"/>
    <s v="Deep"/>
    <n v="20.880767179999999"/>
    <n v="-156.17862170999999"/>
    <s v="MAI_NE"/>
    <s v="MAI_NE"/>
    <n v="2013"/>
    <x v="1"/>
    <x v="0"/>
    <n v="24.1"/>
    <n v="5"/>
    <n v="12"/>
    <n v="22.5"/>
    <n v="0.5"/>
    <n v="1.2275"/>
    <n v="2"/>
    <n v="1"/>
  </r>
  <r>
    <n v="6027"/>
    <s v="nSPC"/>
    <x v="4"/>
    <x v="0"/>
    <s v="Main Hawaiian Islands"/>
    <x v="18"/>
    <s v="MAI-00500"/>
    <d v="2013-08-09T00:00:00"/>
    <s v="Forereef"/>
    <s v="Mid"/>
    <n v="20.915670349999999"/>
    <n v="-156.21737972"/>
    <s v="MAI_NE"/>
    <s v="MAI_NE"/>
    <n v="2013"/>
    <x v="0"/>
    <x v="0"/>
    <n v="12.1"/>
    <n v="3.5"/>
    <n v="0"/>
    <n v="27.5"/>
    <n v="4"/>
    <n v="1.7324999999999999"/>
    <n v="2"/>
    <n v="1"/>
  </r>
  <r>
    <n v="6028"/>
    <s v="nSPC"/>
    <x v="4"/>
    <x v="0"/>
    <s v="Main Hawaiian Islands"/>
    <x v="18"/>
    <s v="MAI-00471"/>
    <d v="2013-08-09T00:00:00"/>
    <s v="Forereef"/>
    <s v="Deep"/>
    <n v="20.819433020000002"/>
    <n v="-156.06584849000001"/>
    <s v="MAI_NE"/>
    <s v="MAI_NE"/>
    <n v="2013"/>
    <x v="1"/>
    <x v="0"/>
    <n v="23.2"/>
    <n v="3.5"/>
    <n v="15"/>
    <n v="22.5"/>
    <n v="3.5"/>
    <n v="0.54749999999999999"/>
    <n v="2"/>
    <n v="1"/>
  </r>
  <r>
    <n v="6029"/>
    <s v="nSPC"/>
    <x v="4"/>
    <x v="0"/>
    <s v="Main Hawaiian Islands"/>
    <x v="18"/>
    <s v="MAI-00484"/>
    <d v="2013-08-09T00:00:00"/>
    <s v="Forereef"/>
    <s v="Shallow"/>
    <n v="20.827970659999998"/>
    <n v="-156.10057839999999"/>
    <s v="MAI_NE"/>
    <s v="MAI_NE"/>
    <n v="2013"/>
    <x v="2"/>
    <x v="0"/>
    <n v="4.05"/>
    <n v="22.5"/>
    <n v="0"/>
    <n v="10"/>
    <n v="10"/>
    <n v="1.82125"/>
    <n v="2"/>
    <n v="1"/>
  </r>
  <r>
    <n v="6030"/>
    <s v="nSPC"/>
    <x v="4"/>
    <x v="0"/>
    <s v="Main Hawaiian Islands"/>
    <x v="18"/>
    <s v="MAI-00492"/>
    <d v="2013-08-09T00:00:00"/>
    <s v="Forereef"/>
    <s v="Deep"/>
    <n v="20.84505248"/>
    <n v="-156.12125438000001"/>
    <s v="MAI_NE"/>
    <s v="MAI_NE"/>
    <n v="2013"/>
    <x v="1"/>
    <x v="0"/>
    <n v="21.05"/>
    <n v="13.5"/>
    <n v="0"/>
    <n v="3"/>
    <n v="12.5"/>
    <n v="0.49875000000000003"/>
    <n v="2"/>
    <n v="1"/>
  </r>
  <r>
    <n v="6031"/>
    <s v="nSPC"/>
    <x v="4"/>
    <x v="0"/>
    <s v="Main Hawaiian Islands"/>
    <x v="18"/>
    <s v="MAI-00571"/>
    <d v="2013-08-09T00:00:00"/>
    <s v="Forereef"/>
    <s v="Mid"/>
    <n v="20.895749250000001"/>
    <n v="-156.19619974"/>
    <s v="MAI_NE"/>
    <s v="MAI_NE"/>
    <n v="2013"/>
    <x v="0"/>
    <x v="0"/>
    <n v="13.65"/>
    <n v="10"/>
    <n v="6.5"/>
    <n v="15"/>
    <n v="3"/>
    <n v="1.1225000000000001"/>
    <n v="2"/>
    <n v="1"/>
  </r>
  <r>
    <n v="6032"/>
    <s v="nSPC"/>
    <x v="4"/>
    <x v="0"/>
    <s v="Main Hawaiian Islands"/>
    <x v="18"/>
    <s v="MAI-00497"/>
    <d v="2013-08-09T00:00:00"/>
    <s v="Forereef"/>
    <s v="Mid"/>
    <n v="20.907551130000002"/>
    <n v="-156.21246642"/>
    <s v="MAI_NE"/>
    <s v="MAI_NE"/>
    <n v="2013"/>
    <x v="0"/>
    <x v="0"/>
    <n v="16.399999999999999"/>
    <n v="3"/>
    <n v="7.5"/>
    <n v="30"/>
    <n v="3"/>
    <n v="0.6"/>
    <n v="2"/>
    <n v="1"/>
  </r>
  <r>
    <n v="6033"/>
    <s v="nSPC"/>
    <x v="4"/>
    <x v="0"/>
    <s v="Main Hawaiian Islands"/>
    <x v="18"/>
    <s v="MAI-00477"/>
    <d v="2013-08-09T00:00:00"/>
    <s v="Forereef"/>
    <s v="Deep"/>
    <n v="20.933788669999998"/>
    <n v="-156.23527919"/>
    <s v="MAI_NE"/>
    <s v="MAI_NE"/>
    <n v="2013"/>
    <x v="1"/>
    <x v="0"/>
    <n v="22.95"/>
    <n v="1.5"/>
    <n v="10"/>
    <n v="12.5"/>
    <n v="1"/>
    <n v="0.36"/>
    <n v="2"/>
    <n v="1"/>
  </r>
  <r>
    <n v="6041"/>
    <s v="nSPC"/>
    <x v="4"/>
    <x v="0"/>
    <s v="Main Hawaiian Islands"/>
    <x v="18"/>
    <s v="MAI-00472"/>
    <d v="2013-08-10T00:00:00"/>
    <s v="Forereef"/>
    <s v="Shallow"/>
    <n v="20.9179773"/>
    <n v="-156.69872107"/>
    <s v="MAI_LAHAINA"/>
    <s v="MAI_LAHAINA"/>
    <n v="2013"/>
    <x v="2"/>
    <x v="0"/>
    <n v="3.65"/>
    <n v="35"/>
    <n v="7.5"/>
    <n v="2.5"/>
    <n v="5"/>
    <n v="0.56999999999999995"/>
    <n v="2"/>
    <n v="1"/>
  </r>
  <r>
    <n v="6042"/>
    <s v="nSPC"/>
    <x v="4"/>
    <x v="0"/>
    <s v="Main Hawaiian Islands"/>
    <x v="18"/>
    <s v="MAI-00480"/>
    <d v="2013-08-10T00:00:00"/>
    <s v="Forereef"/>
    <s v="Mid"/>
    <n v="20.876305330000001"/>
    <n v="-156.68546860999999"/>
    <s v="MAI_LAHAINA"/>
    <s v="MAI_LAHAINA"/>
    <n v="2013"/>
    <x v="0"/>
    <x v="0"/>
    <n v="7.15"/>
    <n v="22.5"/>
    <n v="27.5"/>
    <n v="3.5"/>
    <n v="2.5"/>
    <n v="0.32750000000000001"/>
    <n v="2"/>
    <n v="1"/>
  </r>
  <r>
    <n v="6043"/>
    <s v="nSPC"/>
    <x v="4"/>
    <x v="0"/>
    <s v="Main Hawaiian Islands"/>
    <x v="18"/>
    <s v="MAI-00576"/>
    <d v="2013-08-10T00:00:00"/>
    <s v="Forereef"/>
    <s v="Mid"/>
    <n v="20.848802630000002"/>
    <n v="-156.66216833999999"/>
    <s v="MAI_LAHAINA"/>
    <s v="MAI_LAHAINA"/>
    <n v="2013"/>
    <x v="0"/>
    <x v="0"/>
    <n v="9.4"/>
    <n v="5"/>
    <n v="32.5"/>
    <n v="35"/>
    <n v="0.5"/>
    <n v="0.15"/>
    <n v="2"/>
    <n v="1"/>
  </r>
  <r>
    <n v="6044"/>
    <s v="nSPC"/>
    <x v="4"/>
    <x v="0"/>
    <s v="Main Hawaiian Islands"/>
    <x v="18"/>
    <s v="MAI-00470"/>
    <d v="2013-08-10T00:00:00"/>
    <s v="Forereef"/>
    <s v="Shallow"/>
    <n v="20.823086029999999"/>
    <n v="-156.63266472000001"/>
    <s v="MAI_LAHAINA"/>
    <s v="MAI_LAHAINA"/>
    <n v="2013"/>
    <x v="2"/>
    <x v="0"/>
    <n v="4.7"/>
    <n v="1.5"/>
    <n v="39.5"/>
    <n v="12.5"/>
    <n v="2"/>
    <n v="0.185"/>
    <n v="2"/>
    <n v="1"/>
  </r>
  <r>
    <n v="6045"/>
    <s v="nSPC"/>
    <x v="4"/>
    <x v="0"/>
    <s v="Main Hawaiian Islands"/>
    <x v="18"/>
    <s v="MAI-00474"/>
    <d v="2013-08-10T00:00:00"/>
    <s v="Forereef"/>
    <s v="Shallow"/>
    <n v="20.831606229999998"/>
    <n v="-156.64108467"/>
    <s v="MAI_LAHAINA"/>
    <s v="MAI_LAHAINA"/>
    <n v="2013"/>
    <x v="2"/>
    <x v="0"/>
    <n v="5.2"/>
    <n v="4"/>
    <n v="24"/>
    <n v="15"/>
    <n v="1"/>
    <n v="0.36749999999999999"/>
    <n v="2"/>
    <n v="1"/>
  </r>
  <r>
    <n v="6046"/>
    <s v="nSPC"/>
    <x v="4"/>
    <x v="0"/>
    <s v="Main Hawaiian Islands"/>
    <x v="18"/>
    <s v="MAI-00478"/>
    <d v="2013-08-10T00:00:00"/>
    <s v="Forereef"/>
    <s v="Mid"/>
    <n v="20.85259795"/>
    <n v="-156.66440925000001"/>
    <s v="MAI_LAHAINA"/>
    <s v="MAI_LAHAINA"/>
    <n v="2013"/>
    <x v="0"/>
    <x v="0"/>
    <n v="6.9"/>
    <n v="3.5"/>
    <n v="37.5"/>
    <n v="10"/>
    <n v="1.5"/>
    <n v="0.19375000000000001"/>
    <n v="2"/>
    <n v="1"/>
  </r>
  <r>
    <n v="6047"/>
    <s v="nSPC"/>
    <x v="4"/>
    <x v="0"/>
    <s v="Main Hawaiian Islands"/>
    <x v="18"/>
    <s v="MAI-00468"/>
    <d v="2013-08-10T00:00:00"/>
    <s v="Forereef"/>
    <s v="Shallow"/>
    <n v="20.92632098"/>
    <n v="-156.69716757"/>
    <s v="MAI_LAHAINA"/>
    <s v="MAI_LAHAINA"/>
    <n v="2013"/>
    <x v="2"/>
    <x v="0"/>
    <n v="1.95"/>
    <n v="15"/>
    <n v="12.5"/>
    <n v="3"/>
    <n v="10"/>
    <n v="1.1125"/>
    <n v="2"/>
    <n v="1"/>
  </r>
  <r>
    <n v="6048"/>
    <s v="nSPC"/>
    <x v="4"/>
    <x v="0"/>
    <s v="Main Hawaiian Islands"/>
    <x v="18"/>
    <s v="MAI-00464"/>
    <d v="2013-08-10T00:00:00"/>
    <s v="Forereef"/>
    <s v="Mid"/>
    <n v="20.861857520000001"/>
    <n v="-156.67585448"/>
    <s v="MAI_LAHAINA"/>
    <s v="MAI_LAHAINA"/>
    <n v="2013"/>
    <x v="0"/>
    <x v="0"/>
    <n v="7.95"/>
    <n v="42.5"/>
    <n v="11"/>
    <n v="0.5"/>
    <n v="0.5"/>
    <n v="0.40749999999999997"/>
    <n v="2"/>
    <n v="1"/>
  </r>
  <r>
    <n v="6049"/>
    <s v="nSPC"/>
    <x v="4"/>
    <x v="0"/>
    <s v="Main Hawaiian Islands"/>
    <x v="18"/>
    <s v="MAI-00482"/>
    <d v="2013-08-10T00:00:00"/>
    <s v="Forereef"/>
    <s v="Shallow"/>
    <n v="20.84659894"/>
    <n v="-156.65782978999999"/>
    <s v="MAI_LAHAINA"/>
    <s v="MAI_LAHAINA"/>
    <n v="2013"/>
    <x v="2"/>
    <x v="0"/>
    <n v="2.85"/>
    <n v="4.5"/>
    <n v="7.5"/>
    <n v="50"/>
    <n v="2"/>
    <n v="0.31874999999999998"/>
    <n v="2"/>
    <n v="1"/>
  </r>
  <r>
    <n v="6050"/>
    <s v="nSPC"/>
    <x v="4"/>
    <x v="0"/>
    <s v="Main Hawaiian Islands"/>
    <x v="18"/>
    <s v="MAI-00481"/>
    <d v="2013-08-10T00:00:00"/>
    <s v="Forereef"/>
    <s v="Mid"/>
    <n v="20.834349289999999"/>
    <n v="-156.65093693"/>
    <s v="MAI_LAHAINA"/>
    <s v="MAI_LAHAINA"/>
    <n v="2013"/>
    <x v="0"/>
    <x v="0"/>
    <n v="8.35"/>
    <n v="7.5"/>
    <n v="22.5"/>
    <n v="22.5"/>
    <n v="0.5"/>
    <n v="0.24249999999999999"/>
    <n v="2"/>
    <n v="1"/>
  </r>
  <r>
    <n v="6051"/>
    <s v="nSPC"/>
    <x v="4"/>
    <x v="0"/>
    <s v="Main Hawaiian Islands"/>
    <x v="18"/>
    <s v="MAI-00583"/>
    <d v="2013-08-10T00:00:00"/>
    <s v="Forereef"/>
    <s v="Shallow"/>
    <n v="20.855852729999999"/>
    <n v="-156.66659357"/>
    <s v="MAI_LAHAINA"/>
    <s v="MAI_LAHAINA"/>
    <n v="2013"/>
    <x v="2"/>
    <x v="0"/>
    <n v="3.3"/>
    <n v="22.5"/>
    <n v="7.5"/>
    <n v="5.5"/>
    <n v="3.5"/>
    <n v="0.49"/>
    <n v="2"/>
    <n v="1"/>
  </r>
  <r>
    <n v="6052"/>
    <s v="nSPC"/>
    <x v="4"/>
    <x v="0"/>
    <s v="Main Hawaiian Islands"/>
    <x v="18"/>
    <s v="MAI-00565"/>
    <d v="2013-08-10T00:00:00"/>
    <s v="Forereef"/>
    <s v="Mid"/>
    <n v="20.859799930000001"/>
    <n v="-156.67409512"/>
    <s v="MAI_LAHAINA"/>
    <s v="MAI_LAHAINA"/>
    <n v="2013"/>
    <x v="0"/>
    <x v="0"/>
    <n v="8.35"/>
    <n v="27.5"/>
    <n v="7.5"/>
    <n v="6"/>
    <n v="1.5"/>
    <n v="0.42499999999999999"/>
    <n v="2"/>
    <n v="1"/>
  </r>
  <r>
    <n v="6054"/>
    <s v="nSPC"/>
    <x v="4"/>
    <x v="0"/>
    <s v="Main Hawaiian Islands"/>
    <x v="20"/>
    <s v="MOL-00482"/>
    <d v="2013-08-11T00:00:00"/>
    <s v="Forereef"/>
    <s v="Shallow"/>
    <n v="21.047627739999999"/>
    <n v="-156.92659702"/>
    <s v="MOL_SOUTH"/>
    <s v="MOL_SOUTH"/>
    <n v="2013"/>
    <x v="2"/>
    <x v="0"/>
    <n v="4.75"/>
    <n v="40"/>
    <n v="3"/>
    <n v="5.5"/>
    <n v="8"/>
    <n v="0.45500000000000002"/>
    <n v="2"/>
    <n v="1"/>
  </r>
  <r>
    <n v="6055"/>
    <s v="nSPC"/>
    <x v="4"/>
    <x v="0"/>
    <s v="Main Hawaiian Islands"/>
    <x v="20"/>
    <s v="MOL-00471"/>
    <d v="2013-08-11T00:00:00"/>
    <s v="Forereef"/>
    <s v="Mid"/>
    <n v="21.06391378"/>
    <n v="-156.98066918000001"/>
    <s v="MOL_SOUTH"/>
    <s v="MOL_SOUTH"/>
    <n v="2013"/>
    <x v="0"/>
    <x v="0"/>
    <n v="9.1999999999999993"/>
    <n v="30"/>
    <n v="7.5"/>
    <n v="3"/>
    <n v="0"/>
    <n v="0.245"/>
    <n v="2"/>
    <n v="1"/>
  </r>
  <r>
    <n v="6056"/>
    <s v="nSPC"/>
    <x v="4"/>
    <x v="0"/>
    <s v="Main Hawaiian Islands"/>
    <x v="20"/>
    <s v="MOL-00493"/>
    <d v="2013-08-11T00:00:00"/>
    <s v="Forereef"/>
    <s v="Shallow"/>
    <n v="21.070693649999999"/>
    <n v="-156.99770322000001"/>
    <s v="MOL_SOUTH"/>
    <s v="MOL_SOUTH"/>
    <n v="2013"/>
    <x v="2"/>
    <x v="0"/>
    <n v="1.3"/>
    <n v="5"/>
    <n v="12.5"/>
    <n v="15"/>
    <n v="7.5"/>
    <n v="0.16875000000000001"/>
    <n v="2"/>
    <n v="1"/>
  </r>
  <r>
    <n v="6057"/>
    <s v="nSPC"/>
    <x v="4"/>
    <x v="0"/>
    <s v="Main Hawaiian Islands"/>
    <x v="20"/>
    <s v="MOL-00451"/>
    <d v="2013-08-11T00:00:00"/>
    <s v="Forereef"/>
    <s v="Deep"/>
    <n v="21.069722349999999"/>
    <n v="-157.01452158999999"/>
    <s v="MOL_SOUTH"/>
    <s v="MOL_SOUTH"/>
    <n v="2013"/>
    <x v="1"/>
    <x v="0"/>
    <n v="20.5"/>
    <n v="32.5"/>
    <n v="16.5"/>
    <n v="6"/>
    <n v="1"/>
    <n v="0.28499999999999998"/>
    <n v="2"/>
    <n v="1"/>
  </r>
  <r>
    <n v="6058"/>
    <s v="nSPC"/>
    <x v="4"/>
    <x v="0"/>
    <s v="Main Hawaiian Islands"/>
    <x v="20"/>
    <s v="MOL-00448"/>
    <d v="2013-08-11T00:00:00"/>
    <s v="Forereef"/>
    <s v="Mid"/>
    <n v="21.08717347"/>
    <n v="-157.10669571"/>
    <s v="MOL_SOUTH"/>
    <s v="MOL_SOUTH"/>
    <n v="2013"/>
    <x v="0"/>
    <x v="0"/>
    <n v="12.6"/>
    <n v="77.5"/>
    <n v="0"/>
    <n v="4.5"/>
    <n v="2.5"/>
    <n v="0.30875000000000002"/>
    <n v="2"/>
    <n v="1"/>
  </r>
  <r>
    <n v="6059"/>
    <s v="nSPC"/>
    <x v="4"/>
    <x v="0"/>
    <s v="Main Hawaiian Islands"/>
    <x v="20"/>
    <s v="MOL-00456"/>
    <d v="2013-08-11T00:00:00"/>
    <s v="Forereef"/>
    <s v="Shallow"/>
    <n v="21.086840209999998"/>
    <n v="-157.07989817000001"/>
    <s v="MOL_SOUTH"/>
    <s v="MOL_SOUTH"/>
    <n v="2013"/>
    <x v="2"/>
    <x v="0"/>
    <n v="2.25"/>
    <n v="5"/>
    <n v="1"/>
    <n v="3.5"/>
    <n v="12.5"/>
    <n v="0.62749999999999995"/>
    <n v="2"/>
    <n v="1"/>
  </r>
  <r>
    <n v="6063"/>
    <s v="nSPC"/>
    <x v="4"/>
    <x v="0"/>
    <s v="Main Hawaiian Islands"/>
    <x v="20"/>
    <s v="MOL-00465"/>
    <d v="2013-08-11T00:00:00"/>
    <s v="Forereef"/>
    <s v="Deep"/>
    <n v="21.046809"/>
    <n v="-156.93978652999999"/>
    <s v="MOL_SOUTH"/>
    <s v="MOL_SOUTH"/>
    <n v="2013"/>
    <x v="1"/>
    <x v="0"/>
    <n v="19.3"/>
    <n v="55"/>
    <n v="2.5"/>
    <n v="5"/>
    <n v="20"/>
    <n v="0.59750000000000003"/>
    <n v="2"/>
    <n v="1"/>
  </r>
  <r>
    <n v="6064"/>
    <s v="nSPC"/>
    <x v="4"/>
    <x v="0"/>
    <s v="Main Hawaiian Islands"/>
    <x v="20"/>
    <s v="MOL-00467"/>
    <d v="2013-08-11T00:00:00"/>
    <s v="Forereef"/>
    <s v="Mid"/>
    <n v="21.05540933"/>
    <n v="-156.95993519999999"/>
    <s v="MOL_SOUTH"/>
    <s v="MOL_SOUTH"/>
    <n v="2013"/>
    <x v="0"/>
    <x v="0"/>
    <n v="11.05"/>
    <n v="60"/>
    <n v="20"/>
    <n v="2.5"/>
    <n v="7.5"/>
    <n v="0.42125000000000001"/>
    <n v="2"/>
    <n v="1"/>
  </r>
  <r>
    <n v="6065"/>
    <s v="nSPC"/>
    <x v="4"/>
    <x v="0"/>
    <s v="Main Hawaiian Islands"/>
    <x v="20"/>
    <s v="MOL-00490"/>
    <d v="2013-08-11T00:00:00"/>
    <s v="Forereef"/>
    <s v="Shallow"/>
    <n v="21.059304650000001"/>
    <n v="-156.96111529000001"/>
    <s v="MOL_SOUTH"/>
    <s v="MOL_SOUTH"/>
    <n v="2013"/>
    <x v="2"/>
    <x v="0"/>
    <n v="4.8499999999999996"/>
    <n v="47.5"/>
    <n v="20"/>
    <n v="5"/>
    <n v="0.5"/>
    <n v="0.3175"/>
    <n v="2"/>
    <n v="1"/>
  </r>
  <r>
    <n v="6066"/>
    <s v="nSPC"/>
    <x v="4"/>
    <x v="0"/>
    <s v="Main Hawaiian Islands"/>
    <x v="20"/>
    <s v="MOL-00445"/>
    <d v="2013-08-11T00:00:00"/>
    <s v="Forereef"/>
    <s v="Deep"/>
    <n v="21.083710320000002"/>
    <n v="-157.12050128999999"/>
    <s v="MOL_SOUTH"/>
    <s v="MOL_SOUTH"/>
    <n v="2013"/>
    <x v="1"/>
    <x v="0"/>
    <n v="20.9"/>
    <n v="81.5"/>
    <n v="2.5"/>
    <n v="1"/>
    <n v="3"/>
    <n v="0.42875000000000002"/>
    <n v="2"/>
    <n v="1"/>
  </r>
  <r>
    <n v="6067"/>
    <s v="nSPC"/>
    <x v="4"/>
    <x v="0"/>
    <s v="Main Hawaiian Islands"/>
    <x v="20"/>
    <s v="MOL-00489"/>
    <d v="2013-08-11T00:00:00"/>
    <s v="Forereef"/>
    <s v="Shallow"/>
    <n v="21.089299879999999"/>
    <n v="-157.12200777000001"/>
    <s v="MOL_SOUTH"/>
    <s v="MOL_SOUTH"/>
    <n v="2013"/>
    <x v="2"/>
    <x v="0"/>
    <n v="1.7"/>
    <n v="13.5"/>
    <n v="15"/>
    <n v="20"/>
    <n v="5"/>
    <n v="0.98750000000000004"/>
    <n v="2"/>
    <n v="1"/>
  </r>
  <r>
    <n v="6068"/>
    <s v="nSPC"/>
    <x v="4"/>
    <x v="0"/>
    <s v="Main Hawaiian Islands"/>
    <x v="20"/>
    <s v="MOL-00461"/>
    <d v="2013-08-11T00:00:00"/>
    <s v="Forereef"/>
    <s v="Mid"/>
    <n v="21.083369520000002"/>
    <n v="-157.13279746000001"/>
    <s v="MOL_SOUTH"/>
    <s v="MOL_SOUTH"/>
    <n v="2013"/>
    <x v="0"/>
    <x v="0"/>
    <n v="10.3"/>
    <n v="65"/>
    <n v="3.5"/>
    <n v="5"/>
    <n v="7.5"/>
    <n v="0.40250000000000002"/>
    <n v="2"/>
    <n v="1"/>
  </r>
  <r>
    <n v="6075"/>
    <s v="nSPC"/>
    <x v="4"/>
    <x v="0"/>
    <s v="Main Hawaiian Islands"/>
    <x v="21"/>
    <s v="KAU-00253"/>
    <d v="2013-08-13T00:00:00"/>
    <s v="Forereef"/>
    <s v="Mid"/>
    <n v="22.144252250000001"/>
    <n v="-159.28875178000001"/>
    <s v="KAU_EAST"/>
    <s v="KAU_EAST"/>
    <n v="2013"/>
    <x v="0"/>
    <x v="0"/>
    <n v="13.75"/>
    <n v="1"/>
    <n v="12.5"/>
    <n v="39.5"/>
    <n v="5.5"/>
    <n v="0.1125"/>
    <n v="2"/>
    <n v="1"/>
  </r>
  <r>
    <n v="6076"/>
    <s v="nSPC"/>
    <x v="4"/>
    <x v="0"/>
    <s v="Main Hawaiian Islands"/>
    <x v="21"/>
    <s v="KAU-00228"/>
    <d v="2013-08-13T00:00:00"/>
    <s v="Forereef"/>
    <s v="Deep"/>
    <n v="22.080739049999998"/>
    <n v="-159.29588143000001"/>
    <s v="KAU_EAST"/>
    <s v="KAU_EAST"/>
    <n v="2013"/>
    <x v="1"/>
    <x v="0"/>
    <n v="19.55"/>
    <n v="2"/>
    <n v="15"/>
    <n v="35"/>
    <n v="30"/>
    <n v="0.10625"/>
    <n v="2"/>
    <n v="1"/>
  </r>
  <r>
    <n v="6077"/>
    <s v="nSPC"/>
    <x v="4"/>
    <x v="0"/>
    <s v="Main Hawaiian Islands"/>
    <x v="21"/>
    <s v="KAU-00248"/>
    <d v="2013-08-13T00:00:00"/>
    <s v="Forereef"/>
    <s v="Mid"/>
    <n v="22.04769499"/>
    <n v="-159.31018313000001"/>
    <s v="KAU_EAST"/>
    <s v="KAU_EAST"/>
    <n v="2013"/>
    <x v="0"/>
    <x v="0"/>
    <n v="16.55"/>
    <n v="1"/>
    <n v="16"/>
    <n v="40"/>
    <n v="3"/>
    <n v="0.10125000000000001"/>
    <n v="2"/>
    <n v="1"/>
  </r>
  <r>
    <n v="6078"/>
    <s v="nSPC"/>
    <x v="4"/>
    <x v="0"/>
    <s v="Main Hawaiian Islands"/>
    <x v="21"/>
    <s v="KAU-00298"/>
    <d v="2013-08-13T00:00:00"/>
    <s v="Forereef"/>
    <s v="Shallow"/>
    <n v="21.994593949999999"/>
    <n v="-159.33638547000001"/>
    <s v="KAU_EAST"/>
    <s v="KAU_EAST"/>
    <n v="2013"/>
    <x v="2"/>
    <x v="0"/>
    <n v="4.7"/>
    <n v="1"/>
    <n v="20"/>
    <n v="32.5"/>
    <n v="5.5"/>
    <n v="0.14124999999999999"/>
    <n v="2"/>
    <n v="1"/>
  </r>
  <r>
    <n v="6079"/>
    <s v="nSPC"/>
    <x v="4"/>
    <x v="0"/>
    <s v="Main Hawaiian Islands"/>
    <x v="21"/>
    <s v="KAU-00262"/>
    <d v="2013-08-13T00:00:00"/>
    <s v="Forereef"/>
    <s v="Mid"/>
    <n v="21.955625309999999"/>
    <n v="-159.33087184999999"/>
    <s v="KAU_EAST"/>
    <s v="KAU_EAST"/>
    <n v="2013"/>
    <x v="0"/>
    <x v="0"/>
    <n v="15.15"/>
    <n v="1"/>
    <n v="8"/>
    <n v="37.5"/>
    <n v="7.5"/>
    <n v="0.1"/>
    <n v="2"/>
    <n v="1"/>
  </r>
  <r>
    <n v="6080"/>
    <s v="nSPC"/>
    <x v="4"/>
    <x v="0"/>
    <s v="Main Hawaiian Islands"/>
    <x v="21"/>
    <s v="KAU-00294"/>
    <d v="2013-08-13T00:00:00"/>
    <s v="Forereef"/>
    <s v="Shallow"/>
    <n v="21.93601426"/>
    <n v="-159.35265616999999"/>
    <s v="KAU_EAST"/>
    <s v="KAU_EAST"/>
    <n v="2013"/>
    <x v="2"/>
    <x v="0"/>
    <n v="5.45"/>
    <n v="10"/>
    <n v="0"/>
    <n v="3"/>
    <n v="10"/>
    <n v="0.82"/>
    <n v="2"/>
    <n v="1"/>
  </r>
  <r>
    <n v="6081"/>
    <s v="nSPC"/>
    <x v="4"/>
    <x v="0"/>
    <s v="Main Hawaiian Islands"/>
    <x v="21"/>
    <s v="KAU-00227"/>
    <d v="2013-08-13T00:00:00"/>
    <s v="Forereef"/>
    <s v="Deep"/>
    <n v="21.91129737"/>
    <n v="-159.37992593000001"/>
    <s v="KAU_EAST"/>
    <s v="KAU_EAST"/>
    <n v="2013"/>
    <x v="1"/>
    <x v="0"/>
    <n v="18.8"/>
    <n v="5"/>
    <n v="7.5"/>
    <n v="27.5"/>
    <n v="35"/>
    <n v="0.1045"/>
    <n v="2"/>
    <n v="1"/>
  </r>
  <r>
    <n v="6082"/>
    <s v="nSPC"/>
    <x v="4"/>
    <x v="0"/>
    <s v="Main Hawaiian Islands"/>
    <x v="21"/>
    <s v="KAU-00286"/>
    <d v="2013-08-13T00:00:00"/>
    <s v="Forereef"/>
    <s v="Mid"/>
    <n v="21.897404529999999"/>
    <n v="-159.39514739000001"/>
    <s v="KAU_EAST"/>
    <s v="KAU_EAST"/>
    <n v="2013"/>
    <x v="0"/>
    <x v="0"/>
    <n v="15.8"/>
    <n v="3"/>
    <n v="35"/>
    <n v="22.5"/>
    <n v="3"/>
    <n v="0.10825"/>
    <n v="2"/>
    <n v="1"/>
  </r>
  <r>
    <n v="6084"/>
    <s v="nSPC"/>
    <x v="4"/>
    <x v="0"/>
    <s v="Main Hawaiian Islands"/>
    <x v="21"/>
    <s v="KAU-00231"/>
    <d v="2013-08-13T00:00:00"/>
    <s v="Forereef"/>
    <s v="Deep"/>
    <n v="21.997845959999999"/>
    <n v="-159.32878751999999"/>
    <s v="KAU_EAST"/>
    <s v="KAU_EAST"/>
    <n v="2013"/>
    <x v="1"/>
    <x v="0"/>
    <n v="20"/>
    <n v="4"/>
    <n v="8.5"/>
    <n v="2"/>
    <n v="0.5"/>
    <n v="0.1515"/>
    <n v="2"/>
    <n v="1"/>
  </r>
  <r>
    <n v="6085"/>
    <s v="nSPC"/>
    <x v="4"/>
    <x v="0"/>
    <s v="Main Hawaiian Islands"/>
    <x v="21"/>
    <s v="KAU-00246"/>
    <d v="2013-08-13T00:00:00"/>
    <s v="Forereef"/>
    <s v="Mid"/>
    <n v="21.962282720000001"/>
    <n v="-159.32777171999999"/>
    <s v="KAU_EAST"/>
    <s v="KAU_EAST"/>
    <n v="2013"/>
    <x v="0"/>
    <x v="0"/>
    <n v="11.15"/>
    <n v="10"/>
    <n v="2.5"/>
    <n v="5"/>
    <n v="5"/>
    <n v="0.48249999999999998"/>
    <n v="2"/>
    <n v="1"/>
  </r>
  <r>
    <n v="6086"/>
    <s v="nSPC"/>
    <x v="4"/>
    <x v="0"/>
    <s v="Main Hawaiian Islands"/>
    <x v="21"/>
    <s v="KAU-00276"/>
    <d v="2013-08-13T00:00:00"/>
    <s v="Forereef"/>
    <s v="Shallow"/>
    <n v="21.956170719999999"/>
    <n v="-159.33746102999999"/>
    <s v="KAU_EAST"/>
    <s v="KAU_EAST"/>
    <n v="2013"/>
    <x v="2"/>
    <x v="0"/>
    <n v="4"/>
    <n v="16.5"/>
    <n v="10"/>
    <n v="1.5"/>
    <n v="4"/>
    <n v="0.42875000000000002"/>
    <n v="2"/>
    <n v="1"/>
  </r>
  <r>
    <n v="6092"/>
    <s v="nSPC"/>
    <x v="4"/>
    <x v="0"/>
    <s v="Main Hawaiian Islands"/>
    <x v="22"/>
    <s v="NII-00207"/>
    <d v="2013-08-14T00:00:00"/>
    <s v="Forereef"/>
    <s v="Shallow"/>
    <n v="21.957229689999998"/>
    <n v="-160.06935841999999"/>
    <s v="NII_EAST"/>
    <s v="NII_EAST"/>
    <n v="2013"/>
    <x v="2"/>
    <x v="0"/>
    <n v="5.4"/>
    <n v="5.5"/>
    <n v="6"/>
    <n v="20"/>
    <n v="0"/>
    <n v="0.14749999999999999"/>
    <n v="2"/>
    <n v="1"/>
  </r>
  <r>
    <n v="6093"/>
    <s v="nSPC"/>
    <x v="4"/>
    <x v="0"/>
    <s v="Main Hawaiian Islands"/>
    <x v="22"/>
    <s v="NII-00197"/>
    <d v="2013-08-14T00:00:00"/>
    <s v="Forereef"/>
    <s v="Deep"/>
    <n v="21.90111302"/>
    <n v="-160.07098827999999"/>
    <s v="NII_EAST"/>
    <s v="NII_EAST"/>
    <n v="2013"/>
    <x v="1"/>
    <x v="0"/>
    <n v="23.15"/>
    <n v="5"/>
    <n v="7.5"/>
    <n v="5"/>
    <n v="3"/>
    <n v="0.26324999999999998"/>
    <n v="2"/>
    <n v="1"/>
  </r>
  <r>
    <n v="6094"/>
    <s v="nSPC"/>
    <x v="4"/>
    <x v="0"/>
    <s v="Main Hawaiian Islands"/>
    <x v="22"/>
    <s v="NII-00215"/>
    <d v="2013-08-14T00:00:00"/>
    <s v="Forereef"/>
    <s v="Mid"/>
    <n v="21.889041989999999"/>
    <n v="-160.08384688000001"/>
    <s v="NII_EAST"/>
    <s v="NII_EAST"/>
    <n v="2013"/>
    <x v="0"/>
    <x v="0"/>
    <n v="10.7"/>
    <n v="15"/>
    <n v="5"/>
    <n v="5"/>
    <n v="2.5"/>
    <n v="0.74124999999999996"/>
    <n v="2"/>
    <n v="1"/>
  </r>
  <r>
    <n v="6095"/>
    <s v="nSPC"/>
    <x v="4"/>
    <x v="0"/>
    <s v="Main Hawaiian Islands"/>
    <x v="22"/>
    <s v="NII-00209"/>
    <d v="2013-08-14T00:00:00"/>
    <s v="Forereef"/>
    <s v="Shallow"/>
    <n v="21.878596040000001"/>
    <n v="-160.11466763999999"/>
    <s v="NII_EAST"/>
    <s v="NII_EAST"/>
    <n v="2013"/>
    <x v="2"/>
    <x v="0"/>
    <n v="4.5"/>
    <n v="0"/>
    <n v="20"/>
    <n v="5"/>
    <n v="5"/>
    <n v="0.55500000000000005"/>
    <n v="2"/>
    <n v="1"/>
  </r>
  <r>
    <n v="6096"/>
    <s v="nSPC"/>
    <x v="4"/>
    <x v="0"/>
    <s v="Main Hawaiian Islands"/>
    <x v="22"/>
    <s v="NII-00205"/>
    <d v="2013-08-14T00:00:00"/>
    <s v="Forereef"/>
    <s v="Shallow"/>
    <n v="21.86897244"/>
    <n v="-160.14998068"/>
    <s v="NII_EAST"/>
    <s v="NII_EAST"/>
    <n v="2013"/>
    <x v="2"/>
    <x v="0"/>
    <n v="4.0999999999999996"/>
    <n v="11.5"/>
    <n v="32.5"/>
    <n v="7.5"/>
    <n v="10"/>
    <n v="0.63624999999999998"/>
    <n v="2"/>
    <n v="1"/>
  </r>
  <r>
    <n v="6097"/>
    <s v="nSPC"/>
    <x v="4"/>
    <x v="0"/>
    <s v="Main Hawaiian Islands"/>
    <x v="22"/>
    <s v="NII-00190"/>
    <d v="2013-08-14T00:00:00"/>
    <s v="Forereef"/>
    <s v="Deep"/>
    <n v="21.83896171"/>
    <n v="-160.16314378999999"/>
    <s v="NII_EAST"/>
    <s v="NII_EAST"/>
    <n v="2013"/>
    <x v="1"/>
    <x v="0"/>
    <n v="23.7"/>
    <n v="1"/>
    <n v="14"/>
    <n v="7"/>
    <n v="0.5"/>
    <n v="0.11375"/>
    <n v="2"/>
    <n v="1"/>
  </r>
  <r>
    <n v="6098"/>
    <s v="nSPC"/>
    <x v="4"/>
    <x v="0"/>
    <s v="Main Hawaiian Islands"/>
    <x v="22"/>
    <s v="NII-00204"/>
    <d v="2013-08-14T00:00:00"/>
    <s v="Forereef"/>
    <s v="Mid"/>
    <n v="21.823925500000001"/>
    <n v="-160.18369788999999"/>
    <s v="NII_EAST"/>
    <s v="NII_EAST"/>
    <n v="2013"/>
    <x v="0"/>
    <x v="0"/>
    <n v="9.35"/>
    <n v="3.5"/>
    <n v="25"/>
    <n v="24"/>
    <n v="0"/>
    <n v="0.18124999999999999"/>
    <n v="2"/>
    <n v="1"/>
  </r>
  <r>
    <n v="6099"/>
    <s v="nSPC"/>
    <x v="4"/>
    <x v="0"/>
    <s v="Main Hawaiian Islands"/>
    <x v="22"/>
    <s v="NII-00199"/>
    <d v="2013-08-14T00:00:00"/>
    <s v="Forereef"/>
    <s v="Mid"/>
    <n v="21.94092689"/>
    <n v="-160.07126815999999"/>
    <s v="NII_EAST"/>
    <s v="NII_EAST"/>
    <n v="2013"/>
    <x v="0"/>
    <x v="0"/>
    <n v="15.95"/>
    <n v="5"/>
    <n v="15"/>
    <n v="8.5"/>
    <n v="6.5"/>
    <n v="0.155"/>
    <n v="2"/>
    <n v="1"/>
  </r>
  <r>
    <n v="6100"/>
    <s v="nSPC"/>
    <x v="4"/>
    <x v="0"/>
    <s v="Main Hawaiian Islands"/>
    <x v="22"/>
    <s v="NII-00206"/>
    <d v="2013-08-14T00:00:00"/>
    <s v="Forereef"/>
    <s v="Shallow"/>
    <n v="21.916205219999998"/>
    <n v="-160.07899517999999"/>
    <s v="NII_EAST"/>
    <s v="NII_EAST"/>
    <n v="2013"/>
    <x v="2"/>
    <x v="0"/>
    <n v="4.9000000000000004"/>
    <n v="2"/>
    <n v="17.5"/>
    <n v="4"/>
    <n v="7.5"/>
    <n v="0.48875000000000002"/>
    <n v="2"/>
    <n v="1"/>
  </r>
  <r>
    <n v="6101"/>
    <s v="nSPC"/>
    <x v="4"/>
    <x v="0"/>
    <s v="Main Hawaiian Islands"/>
    <x v="22"/>
    <s v="NII-00195"/>
    <d v="2013-08-14T00:00:00"/>
    <s v="Forereef"/>
    <s v="Deep"/>
    <n v="21.879009020000002"/>
    <n v="-160.09039809000001"/>
    <s v="NII_EAST"/>
    <s v="NII_EAST"/>
    <n v="2013"/>
    <x v="1"/>
    <x v="0"/>
    <n v="27.3"/>
    <n v="1"/>
    <n v="5"/>
    <n v="12"/>
    <n v="3.5"/>
    <n v="0.12625"/>
    <n v="2"/>
    <n v="1"/>
  </r>
  <r>
    <n v="6102"/>
    <s v="nSPC"/>
    <x v="4"/>
    <x v="0"/>
    <s v="Main Hawaiian Islands"/>
    <x v="22"/>
    <s v="NII-00303"/>
    <d v="2013-08-14T00:00:00"/>
    <s v="Forereef"/>
    <s v="Mid"/>
    <n v="21.850868040000002"/>
    <n v="-160.16358828"/>
    <s v="NII_EAST"/>
    <s v="NII_EAST"/>
    <n v="2013"/>
    <x v="0"/>
    <x v="0"/>
    <n v="12.55"/>
    <n v="4"/>
    <n v="10"/>
    <n v="35"/>
    <n v="3.5"/>
    <n v="0.10249999999999999"/>
    <n v="2"/>
    <n v="1"/>
  </r>
  <r>
    <n v="6103"/>
    <s v="nSPC"/>
    <x v="4"/>
    <x v="0"/>
    <s v="Main Hawaiian Islands"/>
    <x v="22"/>
    <s v="NII-00194"/>
    <d v="2013-08-14T00:00:00"/>
    <s v="Forereef"/>
    <s v="Deep"/>
    <n v="21.814379850000002"/>
    <n v="-160.18243390000001"/>
    <s v="NII_EAST"/>
    <s v="NII_EAST"/>
    <n v="2013"/>
    <x v="1"/>
    <x v="0"/>
    <n v="24.1"/>
    <n v="3.5"/>
    <n v="60"/>
    <n v="6.5"/>
    <n v="5"/>
    <n v="0.11874999999999999"/>
    <n v="2"/>
    <n v="1"/>
  </r>
  <r>
    <n v="6104"/>
    <s v="nSPC"/>
    <x v="4"/>
    <x v="0"/>
    <s v="Main Hawaiian Islands"/>
    <x v="22"/>
    <s v="NII-00210"/>
    <d v="2013-08-14T00:00:00"/>
    <s v="Forereef"/>
    <s v="Mid"/>
    <n v="21.80733888"/>
    <n v="-160.19023393000001"/>
    <s v="NII_EAST"/>
    <s v="NII_EAST"/>
    <n v="2013"/>
    <x v="0"/>
    <x v="0"/>
    <n v="15.5"/>
    <n v="5"/>
    <n v="1"/>
    <n v="4.5"/>
    <n v="2"/>
    <n v="0.13125000000000001"/>
    <n v="2"/>
    <n v="1"/>
  </r>
  <r>
    <n v="6105"/>
    <s v="nSPC"/>
    <x v="4"/>
    <x v="0"/>
    <s v="Main Hawaiian Islands"/>
    <x v="22"/>
    <s v="NII-00272"/>
    <d v="2013-08-14T00:00:00"/>
    <s v="Forereef"/>
    <s v="Shallow"/>
    <n v="21.78182026"/>
    <n v="-160.2147137"/>
    <s v="NII_WEST"/>
    <s v="NII_WEST"/>
    <n v="2013"/>
    <x v="2"/>
    <x v="0"/>
    <n v="3.9"/>
    <n v="14"/>
    <n v="2.5"/>
    <n v="6"/>
    <n v="15"/>
    <n v="1.45"/>
    <n v="2"/>
    <n v="1"/>
  </r>
  <r>
    <n v="6111"/>
    <s v="nSPC"/>
    <x v="4"/>
    <x v="0"/>
    <s v="Main Hawaiian Islands"/>
    <x v="21"/>
    <s v="KAU-00363"/>
    <d v="2013-08-15T00:00:00"/>
    <s v="Forereef"/>
    <s v="Mid"/>
    <n v="22.16838886"/>
    <n v="-159.7005375"/>
    <s v="KAU_NAPALI"/>
    <s v="KAU_NAPALI"/>
    <n v="2013"/>
    <x v="0"/>
    <x v="0"/>
    <n v="13.25"/>
    <n v="6.5"/>
    <n v="7.5"/>
    <n v="10"/>
    <n v="3"/>
    <n v="0.81125000000000003"/>
    <n v="2"/>
    <n v="1"/>
  </r>
  <r>
    <n v="6112"/>
    <s v="nSPC"/>
    <x v="4"/>
    <x v="0"/>
    <s v="Main Hawaiian Islands"/>
    <x v="21"/>
    <s v="KAU-00346"/>
    <d v="2013-08-15T00:00:00"/>
    <s v="Forereef"/>
    <s v="Shallow"/>
    <n v="22.16368829"/>
    <n v="-159.69747097999999"/>
    <s v="KAU_NAPALI"/>
    <s v="KAU_NAPALI"/>
    <n v="2013"/>
    <x v="2"/>
    <x v="0"/>
    <n v="3.05"/>
    <n v="7.5"/>
    <n v="0"/>
    <n v="12.5"/>
    <n v="12.5"/>
    <n v="0.82750000000000001"/>
    <n v="2"/>
    <n v="1"/>
  </r>
  <r>
    <n v="6113"/>
    <s v="nSPC"/>
    <x v="4"/>
    <x v="0"/>
    <s v="Main Hawaiian Islands"/>
    <x v="21"/>
    <s v="KAU-00330"/>
    <d v="2013-08-15T00:00:00"/>
    <s v="Forereef"/>
    <s v="Deep"/>
    <n v="22.141699039999999"/>
    <n v="-159.76622229"/>
    <s v="KAU_NAPALI"/>
    <s v="KAU_NAPALI"/>
    <n v="2013"/>
    <x v="1"/>
    <x v="0"/>
    <n v="25.8"/>
    <n v="3"/>
    <n v="11.5"/>
    <n v="37.5"/>
    <n v="1.5"/>
    <n v="0.13875000000000001"/>
    <n v="2"/>
    <n v="1"/>
  </r>
  <r>
    <n v="6114"/>
    <s v="nSPC"/>
    <x v="4"/>
    <x v="0"/>
    <s v="Main Hawaiian Islands"/>
    <x v="21"/>
    <s v="KAU-00352"/>
    <d v="2013-08-15T00:00:00"/>
    <s v="Forereef"/>
    <s v="Shallow"/>
    <n v="22.118299950000001"/>
    <n v="-159.73854707999999"/>
    <s v="KAU_NAPALI"/>
    <s v="KAU_NAPALI"/>
    <n v="2013"/>
    <x v="2"/>
    <x v="0"/>
    <n v="2.75"/>
    <n v="2"/>
    <n v="0"/>
    <n v="32.5"/>
    <n v="20"/>
    <n v="0.83750000000000002"/>
    <n v="2"/>
    <n v="1"/>
  </r>
  <r>
    <n v="6115"/>
    <s v="nSPC"/>
    <x v="4"/>
    <x v="0"/>
    <s v="Main Hawaiian Islands"/>
    <x v="21"/>
    <s v="KAU-00333"/>
    <d v="2013-08-15T00:00:00"/>
    <s v="Forereef"/>
    <s v="Deep"/>
    <n v="22.087824439999999"/>
    <n v="-159.77669001999999"/>
    <s v="KAU_NAPALI"/>
    <s v="KAU_NAPALI"/>
    <n v="2013"/>
    <x v="1"/>
    <x v="0"/>
    <n v="19.75"/>
    <n v="2.5"/>
    <n v="12"/>
    <n v="42.5"/>
    <n v="1"/>
    <n v="0.27250000000000002"/>
    <n v="2"/>
    <n v="1"/>
  </r>
  <r>
    <n v="6123"/>
    <s v="nSPC"/>
    <x v="4"/>
    <x v="0"/>
    <s v="Main Hawaiian Islands"/>
    <x v="21"/>
    <s v="KAU-00341"/>
    <d v="2013-08-15T00:00:00"/>
    <s v="Forereef"/>
    <s v="Deep"/>
    <n v="22.168188870000002"/>
    <n v="-159.72290654"/>
    <s v="KAU_NAPALI"/>
    <s v="KAU_NAPALI"/>
    <n v="2013"/>
    <x v="1"/>
    <x v="0"/>
    <n v="21.5"/>
    <n v="2.5"/>
    <n v="7.5"/>
    <n v="14"/>
    <n v="4"/>
    <n v="0.13500000000000001"/>
    <n v="2"/>
    <n v="1"/>
  </r>
  <r>
    <n v="6124"/>
    <s v="nSPC"/>
    <x v="4"/>
    <x v="0"/>
    <s v="Main Hawaiian Islands"/>
    <x v="21"/>
    <s v="KAU-00357"/>
    <d v="2013-08-15T00:00:00"/>
    <s v="Forereef"/>
    <s v="Mid"/>
    <n v="22.167782259999999"/>
    <n v="-159.68681054000001"/>
    <s v="KAU_NAPALI"/>
    <s v="KAU_NAPALI"/>
    <n v="2013"/>
    <x v="0"/>
    <x v="0"/>
    <n v="12.4"/>
    <n v="5.5"/>
    <n v="15"/>
    <n v="12"/>
    <n v="1.5"/>
    <n v="0.34125"/>
    <n v="2"/>
    <n v="1"/>
  </r>
  <r>
    <n v="6125"/>
    <s v="nSPC"/>
    <x v="4"/>
    <x v="0"/>
    <s v="Main Hawaiian Islands"/>
    <x v="21"/>
    <s v="KAU-00348"/>
    <d v="2013-08-15T00:00:00"/>
    <s v="Forereef"/>
    <s v="Shallow"/>
    <n v="22.15610895"/>
    <n v="-159.71093148"/>
    <s v="KAU_NAPALI"/>
    <s v="KAU_NAPALI"/>
    <n v="2013"/>
    <x v="2"/>
    <x v="0"/>
    <n v="3.15"/>
    <n v="3"/>
    <n v="0"/>
    <n v="6.5"/>
    <n v="23.5"/>
    <n v="0.65500000000000003"/>
    <n v="2"/>
    <n v="1"/>
  </r>
  <r>
    <n v="6126"/>
    <s v="nSPC"/>
    <x v="4"/>
    <x v="0"/>
    <s v="Main Hawaiian Islands"/>
    <x v="21"/>
    <s v="KAU-00361"/>
    <d v="2013-08-15T00:00:00"/>
    <s v="Forereef"/>
    <s v="Mid"/>
    <n v="22.154606659999999"/>
    <n v="-159.72220547000001"/>
    <s v="KAU_NAPALI"/>
    <s v="KAU_NAPALI"/>
    <n v="2013"/>
    <x v="0"/>
    <x v="0"/>
    <n v="9.6999999999999993"/>
    <n v="6"/>
    <n v="12.5"/>
    <n v="14"/>
    <n v="5"/>
    <n v="1.0900000000000001"/>
    <n v="2"/>
    <n v="1"/>
  </r>
  <r>
    <n v="6127"/>
    <s v="nSPC"/>
    <x v="4"/>
    <x v="0"/>
    <s v="Main Hawaiian Islands"/>
    <x v="21"/>
    <s v="KAU-00347"/>
    <d v="2013-08-15T00:00:00"/>
    <s v="Forereef"/>
    <s v="Mid"/>
    <n v="22.123058019999998"/>
    <n v="-159.73647407000001"/>
    <s v="KAU_NAPALI"/>
    <s v="KAU_NAPALI"/>
    <n v="2013"/>
    <x v="0"/>
    <x v="0"/>
    <n v="7.1"/>
    <n v="3.5"/>
    <n v="1"/>
    <n v="6.5"/>
    <n v="3.5"/>
    <n v="0.91625000000000001"/>
    <n v="2"/>
    <n v="1"/>
  </r>
  <r>
    <n v="6128"/>
    <s v="nSPC"/>
    <x v="4"/>
    <x v="0"/>
    <s v="Main Hawaiian Islands"/>
    <x v="21"/>
    <s v="KAU-00320"/>
    <d v="2013-08-15T00:00:00"/>
    <s v="Forereef"/>
    <s v="Deep"/>
    <n v="22.10335753"/>
    <n v="-159.76027214000001"/>
    <s v="KAU_NAPALI"/>
    <s v="KAU_NAPALI"/>
    <n v="2013"/>
    <x v="1"/>
    <x v="0"/>
    <n v="23.5"/>
    <n v="6.5"/>
    <n v="37.5"/>
    <n v="18.5"/>
    <n v="0"/>
    <n v="0.37375000000000003"/>
    <n v="2"/>
    <n v="1"/>
  </r>
  <r>
    <n v="6133"/>
    <s v="nSPC"/>
    <x v="4"/>
    <x v="0"/>
    <s v="Main Hawaiian Islands"/>
    <x v="22"/>
    <s v="NII-00220"/>
    <d v="2013-08-16T00:00:00"/>
    <s v="Forereef"/>
    <s v="Deep"/>
    <n v="22.012235350000001"/>
    <n v="-160.09994725999999"/>
    <s v="NII_LEHUA"/>
    <s v="NII_LEHUA"/>
    <n v="2013"/>
    <x v="1"/>
    <x v="0"/>
    <n v="27.2"/>
    <n v="3.5"/>
    <n v="5"/>
    <n v="12.5"/>
    <n v="12.5"/>
    <n v="0.10875"/>
    <n v="2"/>
    <n v="1"/>
  </r>
  <r>
    <n v="6134"/>
    <s v="nSPC"/>
    <x v="4"/>
    <x v="0"/>
    <s v="Main Hawaiian Islands"/>
    <x v="22"/>
    <s v="NII-00259"/>
    <d v="2013-08-16T00:00:00"/>
    <s v="Forereef"/>
    <s v="Mid"/>
    <n v="21.987083429999998"/>
    <n v="-160.12523512000001"/>
    <s v="NII_WEST"/>
    <s v="NII_WEST"/>
    <n v="2013"/>
    <x v="0"/>
    <x v="0"/>
    <n v="14.65"/>
    <n v="1.5"/>
    <n v="0"/>
    <n v="3.5"/>
    <n v="20"/>
    <n v="0.16250000000000001"/>
    <n v="2"/>
    <n v="1"/>
  </r>
  <r>
    <n v="6135"/>
    <s v="nSPC"/>
    <x v="4"/>
    <x v="0"/>
    <s v="Main Hawaiian Islands"/>
    <x v="22"/>
    <s v="NII-00249"/>
    <d v="2013-08-16T00:00:00"/>
    <s v="Forereef"/>
    <s v="Deep"/>
    <n v="21.959964459999998"/>
    <n v="-160.17194964999999"/>
    <s v="NII_WEST"/>
    <s v="NII_WEST"/>
    <n v="2013"/>
    <x v="1"/>
    <x v="0"/>
    <n v="19.2"/>
    <n v="1"/>
    <n v="7.5"/>
    <n v="29.5"/>
    <n v="5"/>
    <n v="0.315"/>
    <n v="2"/>
    <n v="1"/>
  </r>
  <r>
    <n v="6136"/>
    <s v="nSPC"/>
    <x v="4"/>
    <x v="0"/>
    <s v="Main Hawaiian Islands"/>
    <x v="22"/>
    <s v="NII-00300"/>
    <d v="2013-08-16T00:00:00"/>
    <s v="Forereef"/>
    <s v="Mid"/>
    <n v="21.941051860000002"/>
    <n v="-160.17774230000001"/>
    <s v="NII_WEST"/>
    <s v="NII_WEST"/>
    <n v="2013"/>
    <x v="0"/>
    <x v="0"/>
    <n v="16.649999999999999"/>
    <n v="0.5"/>
    <n v="2.5"/>
    <n v="32"/>
    <n v="3"/>
    <n v="0.10249999999999999"/>
    <n v="2"/>
    <n v="1"/>
  </r>
  <r>
    <n v="6137"/>
    <s v="nSPC"/>
    <x v="4"/>
    <x v="0"/>
    <s v="Main Hawaiian Islands"/>
    <x v="22"/>
    <s v="NII-00285"/>
    <d v="2013-08-16T00:00:00"/>
    <s v="Forereef"/>
    <s v="Shallow"/>
    <n v="21.92810493"/>
    <n v="-160.18484201999999"/>
    <s v="NII_WEST"/>
    <s v="NII_WEST"/>
    <n v="2013"/>
    <x v="2"/>
    <x v="0"/>
    <n v="4.9000000000000004"/>
    <n v="12.5"/>
    <n v="7.5"/>
    <n v="5"/>
    <n v="15"/>
    <n v="0.74875000000000003"/>
    <n v="2"/>
    <n v="1"/>
  </r>
  <r>
    <n v="6138"/>
    <s v="nSPC"/>
    <x v="4"/>
    <x v="0"/>
    <s v="Main Hawaiian Islands"/>
    <x v="22"/>
    <s v="NII-00297"/>
    <d v="2013-08-16T00:00:00"/>
    <s v="Forereef"/>
    <s v="Mid"/>
    <n v="21.909934889999999"/>
    <n v="-160.21648647000001"/>
    <s v="NII_WEST"/>
    <s v="NII_WEST"/>
    <n v="2013"/>
    <x v="0"/>
    <x v="0"/>
    <n v="16.149999999999999"/>
    <n v="1.5"/>
    <n v="15"/>
    <n v="11"/>
    <n v="0.5"/>
    <n v="0.16625000000000001"/>
    <n v="2"/>
    <n v="1"/>
  </r>
  <r>
    <n v="6139"/>
    <s v="nSPC"/>
    <x v="4"/>
    <x v="0"/>
    <s v="Main Hawaiian Islands"/>
    <x v="22"/>
    <s v="NII-00251"/>
    <d v="2013-08-16T00:00:00"/>
    <s v="Forereef"/>
    <s v="Deep"/>
    <n v="21.966177630000001"/>
    <n v="-160.14099386000001"/>
    <s v="NII_WEST"/>
    <s v="NII_WEST"/>
    <n v="2013"/>
    <x v="1"/>
    <x v="0"/>
    <n v="21.75"/>
    <n v="2.5"/>
    <n v="6"/>
    <n v="7"/>
    <n v="6"/>
    <n v="1.03"/>
    <n v="2"/>
    <n v="1"/>
  </r>
  <r>
    <n v="6140"/>
    <s v="nSPC"/>
    <x v="4"/>
    <x v="0"/>
    <s v="Main Hawaiian Islands"/>
    <x v="22"/>
    <s v="NII-00296"/>
    <d v="2013-08-16T00:00:00"/>
    <s v="Forereef"/>
    <s v="Mid"/>
    <n v="21.953369739999999"/>
    <n v="-160.14680335"/>
    <s v="NII_WEST"/>
    <s v="NII_WEST"/>
    <n v="2013"/>
    <x v="0"/>
    <x v="0"/>
    <n v="16.05"/>
    <n v="1.5"/>
    <n v="4"/>
    <n v="20.5"/>
    <n v="2"/>
    <n v="0.61124999999999996"/>
    <n v="2"/>
    <n v="1"/>
  </r>
  <r>
    <n v="6141"/>
    <s v="nSPC"/>
    <x v="4"/>
    <x v="0"/>
    <s v="Main Hawaiian Islands"/>
    <x v="22"/>
    <s v="NII-00286"/>
    <d v="2013-08-16T00:00:00"/>
    <s v="Forereef"/>
    <s v="Shallow"/>
    <n v="21.938018119999999"/>
    <n v="-160.16507505999999"/>
    <s v="NII_WEST"/>
    <s v="NII_WEST"/>
    <n v="2013"/>
    <x v="2"/>
    <x v="0"/>
    <n v="2.65"/>
    <n v="3"/>
    <n v="0"/>
    <n v="2"/>
    <n v="17.5"/>
    <n v="1.7662500000000001"/>
    <n v="2"/>
    <n v="1"/>
  </r>
  <r>
    <n v="6142"/>
    <s v="nSPC"/>
    <x v="4"/>
    <x v="0"/>
    <s v="Main Hawaiian Islands"/>
    <x v="22"/>
    <s v="NII-00293"/>
    <d v="2013-08-16T00:00:00"/>
    <s v="Forereef"/>
    <s v="Deep"/>
    <n v="21.935677219999999"/>
    <n v="-160.20241182999999"/>
    <s v="NII_WEST"/>
    <s v="NII_WEST"/>
    <n v="2013"/>
    <x v="1"/>
    <x v="0"/>
    <n v="21.45"/>
    <n v="1"/>
    <n v="10"/>
    <n v="7"/>
    <n v="0.5"/>
    <n v="0.35749999999999998"/>
    <n v="2"/>
    <n v="1"/>
  </r>
  <r>
    <n v="6143"/>
    <s v="nSPC"/>
    <x v="4"/>
    <x v="0"/>
    <s v="Main Hawaiian Islands"/>
    <x v="22"/>
    <s v="NII-00287"/>
    <d v="2013-08-16T00:00:00"/>
    <s v="Forereef"/>
    <s v="Shallow"/>
    <n v="21.909590730000001"/>
    <n v="-160.20206449"/>
    <s v="NII_WEST"/>
    <s v="NII_WEST"/>
    <n v="2013"/>
    <x v="2"/>
    <x v="0"/>
    <n v="5.2"/>
    <n v="1"/>
    <n v="20"/>
    <n v="8"/>
    <n v="0"/>
    <n v="0.36749999999999999"/>
    <n v="2"/>
    <n v="1"/>
  </r>
  <r>
    <n v="6144"/>
    <s v="nSPC"/>
    <x v="4"/>
    <x v="0"/>
    <s v="Main Hawaiian Islands"/>
    <x v="22"/>
    <s v="NII-00268"/>
    <d v="2013-08-16T00:00:00"/>
    <s v="Forereef"/>
    <s v="Mid"/>
    <n v="21.88420421"/>
    <n v="-160.23491543"/>
    <s v="NII_WEST"/>
    <s v="NII_WEST"/>
    <n v="2013"/>
    <x v="0"/>
    <x v="0"/>
    <n v="6.35"/>
    <n v="3"/>
    <n v="1"/>
    <n v="3.5"/>
    <n v="2.5"/>
    <n v="0.85875000000000001"/>
    <n v="2"/>
    <n v="1"/>
  </r>
  <r>
    <n v="6160"/>
    <s v="nSPC"/>
    <x v="4"/>
    <x v="0"/>
    <s v="Main Hawaiian Islands"/>
    <x v="21"/>
    <s v="KAU-00266"/>
    <d v="2013-08-17T00:00:00"/>
    <s v="Forereef"/>
    <s v="Mid"/>
    <n v="21.881042969999999"/>
    <n v="-159.49099494999999"/>
    <s v="KAU_EAST"/>
    <s v="KAU_EAST"/>
    <n v="2013"/>
    <x v="0"/>
    <x v="0"/>
    <n v="15.8"/>
    <n v="11.5"/>
    <n v="21"/>
    <n v="7.5"/>
    <n v="0"/>
    <n v="0.69"/>
    <n v="2"/>
    <n v="1"/>
  </r>
  <r>
    <n v="6161"/>
    <s v="nSPC"/>
    <x v="4"/>
    <x v="0"/>
    <s v="Main Hawaiian Islands"/>
    <x v="21"/>
    <s v="KAU-00223"/>
    <d v="2013-08-17T00:00:00"/>
    <s v="Forereef"/>
    <s v="Deep"/>
    <n v="21.869806270000002"/>
    <n v="-159.51187142000001"/>
    <s v="KAU_EAST"/>
    <s v="KAU_EAST"/>
    <n v="2013"/>
    <x v="1"/>
    <x v="0"/>
    <n v="29.1"/>
    <n v="2"/>
    <n v="12.5"/>
    <n v="16"/>
    <n v="12.5"/>
    <n v="0.1"/>
    <n v="2"/>
    <n v="1"/>
  </r>
  <r>
    <n v="6162"/>
    <s v="nSPC"/>
    <x v="4"/>
    <x v="0"/>
    <s v="Main Hawaiian Islands"/>
    <x v="21"/>
    <s v="KAU-00252"/>
    <d v="2013-08-17T00:00:00"/>
    <s v="Forereef"/>
    <s v="Mid"/>
    <n v="21.889160839999999"/>
    <n v="-159.56745383000001"/>
    <s v="KAU_EAST"/>
    <s v="KAU_EAST"/>
    <n v="2013"/>
    <x v="0"/>
    <x v="0"/>
    <n v="13.8"/>
    <n v="10"/>
    <n v="1"/>
    <n v="14"/>
    <n v="25"/>
    <n v="0.129"/>
    <n v="2"/>
    <n v="1"/>
  </r>
  <r>
    <n v="6163"/>
    <s v="nSPC"/>
    <x v="4"/>
    <x v="0"/>
    <s v="Main Hawaiian Islands"/>
    <x v="21"/>
    <s v="KAU-00292"/>
    <d v="2013-08-17T00:00:00"/>
    <s v="Forereef"/>
    <s v="Shallow"/>
    <n v="21.892897999999999"/>
    <n v="-159.60839816999999"/>
    <s v="KAU_EAST"/>
    <s v="KAU_EAST"/>
    <n v="2013"/>
    <x v="2"/>
    <x v="0"/>
    <n v="4.8499999999999996"/>
    <n v="11.5"/>
    <n v="7.5"/>
    <n v="11"/>
    <n v="3"/>
    <n v="0.70625000000000004"/>
    <n v="2"/>
    <n v="1"/>
  </r>
  <r>
    <n v="6164"/>
    <s v="nSPC"/>
    <x v="4"/>
    <x v="0"/>
    <s v="Main Hawaiian Islands"/>
    <x v="21"/>
    <s v="KAU-00297"/>
    <d v="2013-08-17T00:00:00"/>
    <s v="Forereef"/>
    <s v="Shallow"/>
    <n v="21.899677369999999"/>
    <n v="-159.61135732"/>
    <s v="KAU_EAST"/>
    <s v="KAU_EAST"/>
    <n v="2013"/>
    <x v="2"/>
    <x v="0"/>
    <n v="4.45"/>
    <n v="16"/>
    <n v="2.5"/>
    <n v="40"/>
    <n v="4.5"/>
    <n v="0.44500000000000001"/>
    <n v="2"/>
    <n v="1"/>
  </r>
  <r>
    <n v="6165"/>
    <s v="nSPC"/>
    <x v="4"/>
    <x v="0"/>
    <s v="Main Hawaiian Islands"/>
    <x v="21"/>
    <s v="KAU-00283"/>
    <d v="2013-08-17T00:00:00"/>
    <s v="Forereef"/>
    <s v="Mid"/>
    <n v="21.91751867"/>
    <n v="-159.65799557"/>
    <s v="KAU_EAST"/>
    <s v="KAU_EAST"/>
    <n v="2013"/>
    <x v="0"/>
    <x v="0"/>
    <n v="16.55"/>
    <n v="6.5"/>
    <n v="5.5"/>
    <n v="5"/>
    <n v="5.5"/>
    <n v="0.15525"/>
    <n v="2"/>
    <n v="1"/>
  </r>
  <r>
    <n v="6166"/>
    <s v="nSPC"/>
    <x v="4"/>
    <x v="0"/>
    <s v="Main Hawaiian Islands"/>
    <x v="21"/>
    <s v="KAU-00274"/>
    <d v="2013-08-17T00:00:00"/>
    <s v="Forereef"/>
    <s v="Mid"/>
    <n v="21.9539346"/>
    <n v="-159.70635253"/>
    <s v="KAU_EAST"/>
    <s v="KAU_EAST"/>
    <n v="2013"/>
    <x v="0"/>
    <x v="0"/>
    <n v="9.3000000000000007"/>
    <n v="2"/>
    <n v="20"/>
    <n v="33.5"/>
    <n v="3.5"/>
    <n v="0.14749999999999999"/>
    <n v="2"/>
    <n v="1"/>
  </r>
  <r>
    <n v="6167"/>
    <s v="nSPC"/>
    <x v="4"/>
    <x v="0"/>
    <s v="Main Hawaiian Islands"/>
    <x v="21"/>
    <s v="KAU-00281"/>
    <d v="2013-08-17T00:00:00"/>
    <s v="Forereef"/>
    <s v="Shallow"/>
    <n v="21.95538844"/>
    <n v="-159.70066414999999"/>
    <s v="KAU_EAST"/>
    <s v="KAU_EAST"/>
    <n v="2013"/>
    <x v="2"/>
    <x v="0"/>
    <n v="5.25"/>
    <n v="2"/>
    <n v="35"/>
    <n v="25.5"/>
    <n v="11.5"/>
    <n v="0.19500000000000001"/>
    <n v="2"/>
    <n v="1"/>
  </r>
  <r>
    <n v="6168"/>
    <s v="nSPC"/>
    <x v="4"/>
    <x v="0"/>
    <s v="Main Hawaiian Islands"/>
    <x v="21"/>
    <s v="KAU-00267"/>
    <d v="2013-08-17T00:00:00"/>
    <s v="Forereef"/>
    <s v="Shallow"/>
    <n v="21.878366459999999"/>
    <n v="-159.47192017"/>
    <s v="KAU_EAST"/>
    <s v="KAU_EAST"/>
    <n v="2013"/>
    <x v="2"/>
    <x v="0"/>
    <n v="3.7"/>
    <n v="7.5"/>
    <n v="0.5"/>
    <n v="3"/>
    <n v="3"/>
    <n v="0.66625000000000001"/>
    <n v="2"/>
    <n v="1"/>
  </r>
  <r>
    <n v="6169"/>
    <s v="nSPC"/>
    <x v="4"/>
    <x v="0"/>
    <s v="Main Hawaiian Islands"/>
    <x v="21"/>
    <s v="KAU-00271"/>
    <d v="2013-08-17T00:00:00"/>
    <s v="Forereef"/>
    <s v="Mid"/>
    <n v="21.878114750000002"/>
    <n v="-159.47683641"/>
    <s v="KAU_EAST"/>
    <s v="KAU_EAST"/>
    <n v="2013"/>
    <x v="0"/>
    <x v="0"/>
    <n v="10.199999999999999"/>
    <n v="3"/>
    <n v="5"/>
    <n v="3.5"/>
    <n v="0.5"/>
    <n v="0.40875"/>
    <n v="2"/>
    <n v="1"/>
  </r>
  <r>
    <n v="6170"/>
    <s v="nSPC"/>
    <x v="4"/>
    <x v="0"/>
    <s v="Main Hawaiian Islands"/>
    <x v="21"/>
    <s v="KAU-00226"/>
    <d v="2013-08-17T00:00:00"/>
    <s v="Forereef"/>
    <s v="Deep"/>
    <n v="21.881066440000001"/>
    <n v="-159.4998247"/>
    <s v="KAU_EAST"/>
    <s v="KAU_EAST"/>
    <n v="2013"/>
    <x v="1"/>
    <x v="0"/>
    <n v="19.850000000000001"/>
    <n v="1"/>
    <n v="35"/>
    <n v="29.5"/>
    <n v="3"/>
    <n v="0.10125000000000001"/>
    <n v="2"/>
    <n v="1"/>
  </r>
  <r>
    <n v="6171"/>
    <s v="nSPC"/>
    <x v="4"/>
    <x v="0"/>
    <s v="Main Hawaiian Islands"/>
    <x v="21"/>
    <s v="KAU-00217"/>
    <d v="2013-08-17T00:00:00"/>
    <s v="Forereef"/>
    <s v="Deep"/>
    <n v="21.888000030000001"/>
    <n v="-159.57213236000001"/>
    <s v="KAU_EAST"/>
    <s v="KAU_EAST"/>
    <n v="2013"/>
    <x v="1"/>
    <x v="0"/>
    <n v="18.899999999999999"/>
    <n v="20"/>
    <n v="0"/>
    <n v="5"/>
    <n v="25"/>
    <n v="0.10125000000000001"/>
    <n v="2"/>
    <n v="1"/>
  </r>
  <r>
    <n v="6172"/>
    <s v="nSPC"/>
    <x v="4"/>
    <x v="0"/>
    <s v="Main Hawaiian Islands"/>
    <x v="21"/>
    <s v="KAU-00263"/>
    <d v="2013-08-17T00:00:00"/>
    <s v="Forereef"/>
    <s v="Mid"/>
    <n v="21.912126669999999"/>
    <n v="-159.65217308000001"/>
    <s v="KAU_EAST"/>
    <s v="KAU_EAST"/>
    <n v="2013"/>
    <x v="0"/>
    <x v="0"/>
    <n v="16.2"/>
    <n v="4.5"/>
    <n v="12.5"/>
    <n v="29"/>
    <n v="0.5"/>
    <n v="0.13750000000000001"/>
    <n v="2"/>
    <n v="1"/>
  </r>
  <r>
    <n v="6173"/>
    <s v="nSPC"/>
    <x v="4"/>
    <x v="0"/>
    <s v="Main Hawaiian Islands"/>
    <x v="21"/>
    <s v="KAU-00251"/>
    <d v="2013-08-17T00:00:00"/>
    <s v="Forereef"/>
    <s v="Mid"/>
    <n v="21.951080139999998"/>
    <n v="-159.67920715"/>
    <s v="KAU_EAST"/>
    <s v="KAU_EAST"/>
    <n v="2013"/>
    <x v="0"/>
    <x v="0"/>
    <n v="6.75"/>
    <n v="2"/>
    <n v="32.5"/>
    <n v="26"/>
    <n v="0.5"/>
    <n v="0.1"/>
    <n v="2"/>
    <n v="1"/>
  </r>
  <r>
    <n v="6174"/>
    <s v="nSPC"/>
    <x v="4"/>
    <x v="0"/>
    <s v="Main Hawaiian Islands"/>
    <x v="21"/>
    <s v="KAU-00291"/>
    <d v="2013-08-17T00:00:00"/>
    <s v="Forereef"/>
    <s v="Mid"/>
    <n v="21.951869049999999"/>
    <n v="-159.70259786"/>
    <s v="KAU_EAST"/>
    <s v="KAU_EAST"/>
    <n v="2013"/>
    <x v="0"/>
    <x v="0"/>
    <n v="12.85"/>
    <n v="8.5"/>
    <n v="1"/>
    <n v="27.5"/>
    <n v="3"/>
    <n v="0.24374999999999999"/>
    <n v="2"/>
    <n v="1"/>
  </r>
  <r>
    <n v="6182"/>
    <s v="nSPC"/>
    <x v="4"/>
    <x v="0"/>
    <s v="Main Hawaiian Islands"/>
    <x v="0"/>
    <s v="OAH-00524"/>
    <d v="2013-08-18T00:00:00"/>
    <s v="Forereef"/>
    <s v="Mid"/>
    <n v="21.699703759999998"/>
    <n v="-158.02915382"/>
    <s v="OAH_NORTH"/>
    <s v="OAH_NORTH"/>
    <n v="2013"/>
    <x v="0"/>
    <x v="0"/>
    <n v="14.2"/>
    <n v="4"/>
    <n v="17.5"/>
    <n v="3.5"/>
    <n v="2.5"/>
    <n v="0.15"/>
    <n v="2"/>
    <n v="1"/>
  </r>
  <r>
    <n v="6183"/>
    <s v="nSPC"/>
    <x v="4"/>
    <x v="0"/>
    <s v="Main Hawaiian Islands"/>
    <x v="0"/>
    <s v="OAH-00508"/>
    <d v="2013-08-18T00:00:00"/>
    <s v="Forereef"/>
    <s v="Deep"/>
    <n v="21.68698414"/>
    <n v="-158.04889496000001"/>
    <s v="OAH_NORTH"/>
    <s v="OAH_NORTH"/>
    <n v="2013"/>
    <x v="1"/>
    <x v="0"/>
    <n v="23.4"/>
    <n v="5.5"/>
    <n v="12.5"/>
    <n v="17"/>
    <n v="2.5"/>
    <n v="0.19875000000000001"/>
    <n v="2"/>
    <n v="1"/>
  </r>
  <r>
    <n v="6184"/>
    <s v="nSPC"/>
    <x v="4"/>
    <x v="0"/>
    <s v="Main Hawaiian Islands"/>
    <x v="0"/>
    <s v="OAH-00554"/>
    <d v="2013-08-18T00:00:00"/>
    <s v="Forereef"/>
    <s v="Shallow"/>
    <n v="21.678461339999998"/>
    <n v="-158.04152065"/>
    <s v="OAH_NORTH"/>
    <s v="OAH_NORTH"/>
    <n v="2013"/>
    <x v="2"/>
    <x v="0"/>
    <n v="3.15"/>
    <n v="7"/>
    <n v="1"/>
    <n v="8"/>
    <n v="19"/>
    <n v="0.74250000000000005"/>
    <n v="2"/>
    <n v="1"/>
  </r>
  <r>
    <n v="6185"/>
    <s v="nSPC"/>
    <x v="4"/>
    <x v="0"/>
    <s v="Main Hawaiian Islands"/>
    <x v="0"/>
    <s v="OAH-00504"/>
    <d v="2013-08-18T00:00:00"/>
    <s v="Forereef"/>
    <s v="Deep"/>
    <n v="21.621433889999999"/>
    <n v="-158.10064609"/>
    <s v="OAH_NORTH"/>
    <s v="OAH_NORTH"/>
    <n v="2013"/>
    <x v="1"/>
    <x v="0"/>
    <n v="23.9"/>
    <n v="20"/>
    <n v="20"/>
    <n v="17.5"/>
    <n v="3.5"/>
    <n v="0.3075"/>
    <n v="2"/>
    <n v="1"/>
  </r>
  <r>
    <n v="6186"/>
    <s v="nSPC"/>
    <x v="4"/>
    <x v="0"/>
    <s v="Main Hawaiian Islands"/>
    <x v="0"/>
    <s v="OAH-00532"/>
    <d v="2013-08-18T00:00:00"/>
    <s v="Forereef"/>
    <s v="Mid"/>
    <n v="21.601490829999999"/>
    <n v="-158.11758524999999"/>
    <s v="OAH_NORTH"/>
    <s v="OAH_NORTH"/>
    <n v="2013"/>
    <x v="0"/>
    <x v="0"/>
    <n v="9.4"/>
    <n v="4.5"/>
    <n v="20"/>
    <n v="15.5"/>
    <n v="2.5"/>
    <n v="0.17125000000000001"/>
    <n v="2"/>
    <n v="1"/>
  </r>
  <r>
    <n v="6187"/>
    <s v="nSPC"/>
    <x v="4"/>
    <x v="0"/>
    <s v="Main Hawaiian Islands"/>
    <x v="0"/>
    <s v="OAH-00523"/>
    <d v="2013-08-18T00:00:00"/>
    <s v="Forereef"/>
    <s v="Shallow"/>
    <n v="21.583172340000001"/>
    <n v="-158.16212390999999"/>
    <s v="OAH_NORTH"/>
    <s v="OAH_NORTH"/>
    <n v="2013"/>
    <x v="2"/>
    <x v="0"/>
    <n v="3.9"/>
    <n v="10"/>
    <n v="9"/>
    <n v="2.5"/>
    <n v="22.5"/>
    <n v="1.0449999999999999"/>
    <n v="2"/>
    <n v="1"/>
  </r>
  <r>
    <n v="6188"/>
    <s v="nSPC"/>
    <x v="4"/>
    <x v="0"/>
    <s v="Main Hawaiian Islands"/>
    <x v="0"/>
    <s v="OAH-00522"/>
    <d v="2013-08-18T00:00:00"/>
    <s v="Forereef"/>
    <s v="Mid"/>
    <n v="21.669212829999999"/>
    <n v="-158.06213593999999"/>
    <s v="OAH_NORTH"/>
    <s v="OAH_NORTH"/>
    <n v="2013"/>
    <x v="0"/>
    <x v="0"/>
    <n v="11.1"/>
    <n v="1"/>
    <n v="19"/>
    <n v="36.5"/>
    <n v="0.5"/>
    <n v="0.125"/>
    <n v="2"/>
    <n v="1"/>
  </r>
  <r>
    <n v="6189"/>
    <s v="nSPC"/>
    <x v="4"/>
    <x v="0"/>
    <s v="Main Hawaiian Islands"/>
    <x v="0"/>
    <s v="OAH-00537"/>
    <d v="2013-08-18T00:00:00"/>
    <s v="Forereef"/>
    <s v="Mid"/>
    <n v="21.618413889999999"/>
    <n v="-158.09854575"/>
    <s v="OAH_NORTH"/>
    <s v="OAH_NORTH"/>
    <n v="2013"/>
    <x v="0"/>
    <x v="0"/>
    <n v="8.65"/>
    <n v="10"/>
    <n v="1.5"/>
    <n v="12.5"/>
    <n v="3"/>
    <n v="0.26624999999999999"/>
    <n v="2"/>
    <n v="1"/>
  </r>
  <r>
    <n v="6190"/>
    <s v="nSPC"/>
    <x v="4"/>
    <x v="0"/>
    <s v="Main Hawaiian Islands"/>
    <x v="0"/>
    <s v="OAH-00558"/>
    <d v="2013-08-18T00:00:00"/>
    <s v="Forereef"/>
    <s v="Shallow"/>
    <n v="21.59508353"/>
    <n v="-158.11047328999999"/>
    <s v="OAH_NORTH"/>
    <s v="OAH_NORTH"/>
    <n v="2013"/>
    <x v="2"/>
    <x v="0"/>
    <n v="4.05"/>
    <n v="20"/>
    <n v="0"/>
    <n v="36.5"/>
    <n v="0.5"/>
    <n v="0.27124999999999999"/>
    <n v="2"/>
    <n v="1"/>
  </r>
  <r>
    <n v="6191"/>
    <s v="nSPC"/>
    <x v="4"/>
    <x v="0"/>
    <s v="Main Hawaiian Islands"/>
    <x v="0"/>
    <s v="OAH-00549"/>
    <d v="2013-08-18T00:00:00"/>
    <s v="Forereef"/>
    <s v="Shallow"/>
    <n v="21.59094949"/>
    <n v="-158.12150312"/>
    <s v="OAH_NORTH"/>
    <s v="OAH_NORTH"/>
    <n v="2013"/>
    <x v="2"/>
    <x v="0"/>
    <n v="3.45"/>
    <n v="7"/>
    <n v="2.5"/>
    <n v="55"/>
    <n v="5.5"/>
    <n v="0.18124999999999999"/>
    <n v="2"/>
    <n v="1"/>
  </r>
  <r>
    <n v="6192"/>
    <s v="nSPC"/>
    <x v="4"/>
    <x v="0"/>
    <s v="Main Hawaiian Islands"/>
    <x v="0"/>
    <s v="OAH-00515"/>
    <d v="2013-08-18T00:00:00"/>
    <s v="Forereef"/>
    <s v="Deep"/>
    <n v="21.594507530000001"/>
    <n v="-158.14941669999999"/>
    <s v="OAH_NORTH"/>
    <s v="OAH_NORTH"/>
    <n v="2013"/>
    <x v="1"/>
    <x v="0"/>
    <n v="27.35"/>
    <n v="47.5"/>
    <n v="6.5"/>
    <n v="21"/>
    <n v="2.5"/>
    <n v="0.27625"/>
    <n v="2"/>
    <n v="1"/>
  </r>
  <r>
    <n v="6193"/>
    <s v="nSPC"/>
    <x v="4"/>
    <x v="0"/>
    <s v="Main Hawaiian Islands"/>
    <x v="0"/>
    <s v="OAH-00511"/>
    <d v="2013-08-18T00:00:00"/>
    <s v="Forereef"/>
    <s v="Deep"/>
    <n v="21.593152010000001"/>
    <n v="-158.15796766"/>
    <s v="OAH_NORTH"/>
    <s v="OAH_NORTH"/>
    <n v="2013"/>
    <x v="1"/>
    <x v="0"/>
    <n v="23.9"/>
    <n v="42.5"/>
    <n v="4"/>
    <n v="15"/>
    <n v="3"/>
    <n v="0.31874999999999998"/>
    <n v="2"/>
    <n v="1"/>
  </r>
  <r>
    <n v="6194"/>
    <s v="nSPC"/>
    <x v="4"/>
    <x v="0"/>
    <s v="Main Hawaiian Islands"/>
    <x v="0"/>
    <s v="OAH-00620"/>
    <d v="2013-08-18T00:00:00"/>
    <s v="Forereef"/>
    <s v="Mid"/>
    <n v="21.59008171"/>
    <n v="-158.19099144"/>
    <s v="OAH_KAENA"/>
    <s v="OAH_KAENA"/>
    <n v="2013"/>
    <x v="0"/>
    <x v="0"/>
    <n v="9.1999999999999993"/>
    <n v="1.5"/>
    <n v="15"/>
    <n v="31.5"/>
    <n v="0.5"/>
    <n v="0.17874999999999999"/>
    <n v="2"/>
    <n v="1"/>
  </r>
  <r>
    <n v="6195"/>
    <s v="nSPC"/>
    <x v="4"/>
    <x v="0"/>
    <s v="Main Hawaiian Islands"/>
    <x v="0"/>
    <s v="OAH-00625"/>
    <d v="2013-08-18T00:00:00"/>
    <s v="Forereef"/>
    <s v="Shallow"/>
    <n v="21.58681545"/>
    <n v="-158.17658546000001"/>
    <s v="OAH_KAENA"/>
    <s v="OAH_KAENA"/>
    <n v="2013"/>
    <x v="2"/>
    <x v="0"/>
    <n v="2.85"/>
    <n v="8"/>
    <n v="5.5"/>
    <n v="3.5"/>
    <n v="3"/>
    <n v="0.15975"/>
    <n v="2"/>
    <n v="1"/>
  </r>
  <r>
    <n v="6204"/>
    <s v="nSPC"/>
    <x v="4"/>
    <x v="0"/>
    <s v="Main Hawaiian Islands"/>
    <x v="20"/>
    <s v="MOL-00505"/>
    <d v="2013-08-19T00:00:00"/>
    <s v="Forereef"/>
    <s v="Mid"/>
    <n v="21.183945059999999"/>
    <n v="-157.25197814000001"/>
    <s v="MOL_WEST"/>
    <s v="MOL_WEST"/>
    <n v="2013"/>
    <x v="0"/>
    <x v="0"/>
    <n v="7.85"/>
    <n v="1"/>
    <n v="5"/>
    <n v="10"/>
    <n v="1"/>
    <n v="0.11874999999999999"/>
    <n v="2"/>
    <n v="1"/>
  </r>
  <r>
    <n v="6205"/>
    <s v="nSPC"/>
    <x v="4"/>
    <x v="0"/>
    <s v="Main Hawaiian Islands"/>
    <x v="20"/>
    <s v="MOL-00509"/>
    <d v="2013-08-19T00:00:00"/>
    <s v="Forereef"/>
    <s v="Mid"/>
    <n v="21.13992725"/>
    <n v="-157.29331367"/>
    <s v="MOL_WEST"/>
    <s v="MOL_WEST"/>
    <n v="2013"/>
    <x v="0"/>
    <x v="0"/>
    <n v="7.25"/>
    <n v="1"/>
    <n v="22.5"/>
    <n v="28"/>
    <n v="1.5"/>
    <n v="0.16575000000000001"/>
    <n v="2"/>
    <n v="1"/>
  </r>
  <r>
    <n v="6206"/>
    <s v="nSPC"/>
    <x v="4"/>
    <x v="0"/>
    <s v="Main Hawaiian Islands"/>
    <x v="20"/>
    <s v="MOL-00502"/>
    <d v="2013-08-19T00:00:00"/>
    <s v="Forereef"/>
    <s v="Mid"/>
    <n v="21.12186307"/>
    <n v="-157.30437954000001"/>
    <s v="MOL_WEST"/>
    <s v="MOL_WEST"/>
    <n v="2013"/>
    <x v="0"/>
    <x v="0"/>
    <n v="13.15"/>
    <n v="14"/>
    <n v="10"/>
    <n v="5"/>
    <n v="4"/>
    <n v="0.40749999999999997"/>
    <n v="2"/>
    <n v="1"/>
  </r>
  <r>
    <n v="6207"/>
    <s v="nSPC"/>
    <x v="4"/>
    <x v="0"/>
    <s v="Main Hawaiian Islands"/>
    <x v="20"/>
    <s v="MOL-00500"/>
    <d v="2013-08-19T00:00:00"/>
    <s v="Forereef"/>
    <s v="Deep"/>
    <n v="21.087810749999999"/>
    <n v="-157.2973633"/>
    <s v="MOL_WEST"/>
    <s v="MOL_WEST"/>
    <n v="2013"/>
    <x v="1"/>
    <x v="0"/>
    <n v="19.25"/>
    <n v="1"/>
    <n v="50"/>
    <n v="32.5"/>
    <n v="2"/>
    <n v="0.10125000000000001"/>
    <n v="2"/>
    <n v="1"/>
  </r>
  <r>
    <n v="6208"/>
    <s v="nSPC"/>
    <x v="4"/>
    <x v="0"/>
    <s v="Main Hawaiian Islands"/>
    <x v="20"/>
    <s v="MOL-00506"/>
    <d v="2013-08-19T00:00:00"/>
    <s v="Forereef"/>
    <s v="Mid"/>
    <n v="21.090628580000001"/>
    <n v="-157.29026224"/>
    <s v="MOL_WEST"/>
    <s v="MOL_WEST"/>
    <n v="2013"/>
    <x v="0"/>
    <x v="0"/>
    <n v="7.15"/>
    <n v="2.5"/>
    <n v="26"/>
    <n v="12.5"/>
    <n v="2.5"/>
    <n v="0.22950000000000001"/>
    <n v="2"/>
    <n v="1"/>
  </r>
  <r>
    <n v="6209"/>
    <s v="nSPC"/>
    <x v="4"/>
    <x v="0"/>
    <s v="Main Hawaiian Islands"/>
    <x v="20"/>
    <s v="MOL-00512"/>
    <d v="2013-08-19T00:00:00"/>
    <s v="Forereef"/>
    <s v="Shallow"/>
    <n v="21.084395709999999"/>
    <n v="-157.24282536000001"/>
    <s v="MOL_WEST"/>
    <s v="MOL_WEST"/>
    <n v="2013"/>
    <x v="2"/>
    <x v="0"/>
    <n v="3"/>
    <n v="11"/>
    <n v="1"/>
    <n v="20"/>
    <n v="6.5"/>
    <n v="0.28249999999999997"/>
    <n v="2"/>
    <n v="1"/>
  </r>
  <r>
    <n v="6210"/>
    <s v="nSPC"/>
    <x v="4"/>
    <x v="0"/>
    <s v="Main Hawaiian Islands"/>
    <x v="20"/>
    <s v="MOL-00514"/>
    <d v="2013-08-19T00:00:00"/>
    <s v="Forereef"/>
    <s v="Shallow"/>
    <n v="21.085321069999999"/>
    <n v="-157.25718046"/>
    <s v="MOL_WEST"/>
    <s v="MOL_WEST"/>
    <n v="2013"/>
    <x v="2"/>
    <x v="0"/>
    <n v="4.6500000000000004"/>
    <n v="12.5"/>
    <n v="0"/>
    <n v="17.5"/>
    <n v="2.5"/>
    <n v="0.39"/>
    <n v="2"/>
    <n v="1"/>
  </r>
  <r>
    <n v="6211"/>
    <s v="nSPC"/>
    <x v="4"/>
    <x v="0"/>
    <s v="Main Hawaiian Islands"/>
    <x v="20"/>
    <s v="MOL-00497"/>
    <d v="2013-08-19T00:00:00"/>
    <s v="Forereef"/>
    <s v="Deep"/>
    <n v="21.07987099"/>
    <n v="-157.25769468999999"/>
    <s v="MOL_WEST"/>
    <s v="MOL_WEST"/>
    <n v="2013"/>
    <x v="1"/>
    <x v="0"/>
    <n v="18.649999999999999"/>
    <n v="20.5"/>
    <n v="5"/>
    <n v="4.5"/>
    <n v="3"/>
    <n v="0.3725"/>
    <n v="2"/>
    <n v="1"/>
  </r>
  <r>
    <n v="6212"/>
    <s v="nSPC"/>
    <x v="4"/>
    <x v="0"/>
    <s v="Main Hawaiian Islands"/>
    <x v="20"/>
    <s v="MOL-00501"/>
    <d v="2013-08-19T00:00:00"/>
    <s v="Forereef"/>
    <s v="Deep"/>
    <n v="21.160820900000001"/>
    <n v="-157.29007532"/>
    <s v="MOL_WEST"/>
    <s v="MOL_WEST"/>
    <n v="2013"/>
    <x v="1"/>
    <x v="0"/>
    <n v="28.75"/>
    <n v="7.5"/>
    <n v="22.5"/>
    <n v="12.5"/>
    <n v="5"/>
    <n v="0.18124999999999999"/>
    <n v="2"/>
    <n v="1"/>
  </r>
  <r>
    <n v="6213"/>
    <s v="nSPC"/>
    <x v="4"/>
    <x v="0"/>
    <s v="Main Hawaiian Islands"/>
    <x v="20"/>
    <s v="MOL-00508"/>
    <d v="2013-08-19T00:00:00"/>
    <s v="Forereef"/>
    <s v="Mid"/>
    <n v="21.105307719999999"/>
    <n v="-157.31182853999999"/>
    <s v="MOL_WEST"/>
    <s v="MOL_WEST"/>
    <n v="2013"/>
    <x v="0"/>
    <x v="0"/>
    <n v="9.5"/>
    <n v="7.5"/>
    <n v="1"/>
    <n v="4"/>
    <n v="4"/>
    <n v="0.25750000000000001"/>
    <n v="2"/>
    <n v="1"/>
  </r>
  <r>
    <n v="6214"/>
    <s v="nSPC"/>
    <x v="4"/>
    <x v="0"/>
    <s v="Main Hawaiian Islands"/>
    <x v="20"/>
    <s v="MOL-00516"/>
    <d v="2013-08-19T00:00:00"/>
    <s v="Forereef"/>
    <s v="Shallow"/>
    <n v="21.104142549999999"/>
    <n v="-157.30965628000001"/>
    <s v="MOL_WEST"/>
    <s v="MOL_WEST"/>
    <n v="2013"/>
    <x v="2"/>
    <x v="0"/>
    <n v="3.65"/>
    <n v="6.5"/>
    <n v="0"/>
    <n v="5"/>
    <n v="12.5"/>
    <n v="0.3175"/>
    <n v="2"/>
    <n v="1"/>
  </r>
  <r>
    <n v="6215"/>
    <s v="nSPC"/>
    <x v="4"/>
    <x v="0"/>
    <s v="Main Hawaiian Islands"/>
    <x v="20"/>
    <s v="MOL-00510"/>
    <d v="2013-08-19T00:00:00"/>
    <s v="Forereef"/>
    <s v="Mid"/>
    <n v="21.096678300000001"/>
    <n v="-157.31422835999999"/>
    <s v="MOL_WEST"/>
    <s v="MOL_WEST"/>
    <n v="2013"/>
    <x v="0"/>
    <x v="0"/>
    <n v="12.45"/>
    <n v="16.5"/>
    <n v="2.5"/>
    <n v="23.5"/>
    <n v="4"/>
    <n v="0.78625"/>
    <n v="2"/>
    <n v="1"/>
  </r>
  <r>
    <n v="6216"/>
    <s v="nSPC"/>
    <x v="4"/>
    <x v="0"/>
    <s v="Main Hawaiian Islands"/>
    <x v="20"/>
    <s v="MOL-00499"/>
    <d v="2013-08-19T00:00:00"/>
    <s v="Forereef"/>
    <s v="Deep"/>
    <n v="21.08158744"/>
    <n v="-157.28632836"/>
    <s v="MOL_WEST"/>
    <s v="MOL_WEST"/>
    <n v="2013"/>
    <x v="1"/>
    <x v="0"/>
    <n v="25.6"/>
    <n v="11.5"/>
    <n v="22.5"/>
    <n v="3"/>
    <n v="3.5"/>
    <n v="0.20499999999999999"/>
    <n v="2"/>
    <n v="1"/>
  </r>
  <r>
    <n v="6217"/>
    <s v="nSPC"/>
    <x v="4"/>
    <x v="0"/>
    <s v="Main Hawaiian Islands"/>
    <x v="20"/>
    <s v="MOL-00513"/>
    <d v="2013-08-19T00:00:00"/>
    <s v="Forereef"/>
    <s v="Shallow"/>
    <n v="21.090882969999999"/>
    <n v="-157.28106779000001"/>
    <s v="MOL_WEST"/>
    <s v="MOL_WEST"/>
    <n v="2013"/>
    <x v="2"/>
    <x v="0"/>
    <n v="3.7"/>
    <n v="1.5"/>
    <n v="32.5"/>
    <n v="17"/>
    <n v="1.5"/>
    <n v="0.41499999999999998"/>
    <n v="2"/>
    <n v="1"/>
  </r>
  <r>
    <n v="6225"/>
    <s v="nSPC"/>
    <x v="4"/>
    <x v="0"/>
    <s v="Main Hawaiian Islands"/>
    <x v="20"/>
    <s v="MOL-00443"/>
    <d v="2013-08-20T00:00:00"/>
    <s v="Forereef"/>
    <s v="Shallow"/>
    <n v="21.176943909999999"/>
    <n v="-156.76639453999999"/>
    <s v="MOL_PALI"/>
    <s v="MOL_PALI"/>
    <n v="2013"/>
    <x v="2"/>
    <x v="0"/>
    <n v="4.0999999999999996"/>
    <n v="1.5"/>
    <n v="0"/>
    <n v="1"/>
    <n v="13.5"/>
    <n v="0.70250000000000001"/>
    <n v="2"/>
    <n v="1"/>
  </r>
  <r>
    <n v="6226"/>
    <s v="nSPC"/>
    <x v="4"/>
    <x v="0"/>
    <s v="Main Hawaiian Islands"/>
    <x v="20"/>
    <s v="MOL-00435"/>
    <d v="2013-08-20T00:00:00"/>
    <s v="Forereef"/>
    <s v="Mid"/>
    <n v="21.168598469999999"/>
    <n v="-156.84091905"/>
    <s v="MOL_PALI"/>
    <s v="MOL_PALI"/>
    <n v="2013"/>
    <x v="0"/>
    <x v="0"/>
    <n v="8.65"/>
    <n v="1"/>
    <n v="15"/>
    <n v="26.5"/>
    <n v="0.5"/>
    <n v="0.69374999999999998"/>
    <n v="2"/>
    <n v="1"/>
  </r>
  <r>
    <n v="6227"/>
    <s v="nSPC"/>
    <x v="4"/>
    <x v="0"/>
    <s v="Main Hawaiian Islands"/>
    <x v="20"/>
    <s v="MOL-00430"/>
    <d v="2013-08-20T00:00:00"/>
    <s v="Forereef"/>
    <s v="Deep"/>
    <n v="21.168021620000001"/>
    <n v="-156.86230975000001"/>
    <s v="MOL_PALI"/>
    <s v="MOL_PALI"/>
    <n v="2013"/>
    <x v="1"/>
    <x v="0"/>
    <n v="22.75"/>
    <n v="1"/>
    <n v="20"/>
    <n v="12.5"/>
    <n v="2.5"/>
    <n v="0.71750000000000003"/>
    <n v="2"/>
    <n v="1"/>
  </r>
  <r>
    <n v="6228"/>
    <s v="nSPC"/>
    <x v="4"/>
    <x v="0"/>
    <s v="Main Hawaiian Islands"/>
    <x v="20"/>
    <s v="MOL-00444"/>
    <d v="2013-08-20T00:00:00"/>
    <s v="Forereef"/>
    <s v="Shallow"/>
    <n v="21.170687409999999"/>
    <n v="-156.93565684999999"/>
    <s v="MOL_PALI"/>
    <s v="MOL_PALI"/>
    <n v="2013"/>
    <x v="2"/>
    <x v="0"/>
    <n v="4.0999999999999996"/>
    <n v="1"/>
    <n v="35"/>
    <n v="3"/>
    <n v="2.5"/>
    <n v="0.4375"/>
    <n v="2"/>
    <n v="1"/>
  </r>
  <r>
    <n v="6229"/>
    <s v="nSPC"/>
    <x v="4"/>
    <x v="0"/>
    <s v="Main Hawaiian Islands"/>
    <x v="20"/>
    <s v="MOL-00426"/>
    <d v="2013-08-20T00:00:00"/>
    <s v="Forereef"/>
    <s v="Deep"/>
    <n v="21.185909280000001"/>
    <n v="-156.94609685"/>
    <s v="MOL_PALI"/>
    <s v="MOL_PALI"/>
    <n v="2013"/>
    <x v="1"/>
    <x v="0"/>
    <n v="25"/>
    <n v="11.5"/>
    <n v="2.5"/>
    <n v="7.5"/>
    <n v="6"/>
    <n v="0.86499999999999999"/>
    <n v="2"/>
    <n v="1"/>
  </r>
  <r>
    <n v="6230"/>
    <s v="nSPC"/>
    <x v="4"/>
    <x v="0"/>
    <s v="Main Hawaiian Islands"/>
    <x v="20"/>
    <s v="MOL-00437"/>
    <d v="2013-08-20T00:00:00"/>
    <s v="Forereef"/>
    <s v="Mid"/>
    <n v="21.182183859999999"/>
    <n v="-156.94722371"/>
    <s v="MOL_PALI"/>
    <s v="MOL_PALI"/>
    <n v="2013"/>
    <x v="0"/>
    <x v="0"/>
    <n v="12.5"/>
    <n v="13.5"/>
    <n v="0.5"/>
    <n v="5"/>
    <n v="6.5"/>
    <n v="1.07375"/>
    <n v="2"/>
    <n v="1"/>
  </r>
  <r>
    <n v="6239"/>
    <s v="nSPC"/>
    <x v="4"/>
    <x v="0"/>
    <s v="Main Hawaiian Islands"/>
    <x v="20"/>
    <s v="MOL-00441"/>
    <d v="2013-08-20T00:00:00"/>
    <s v="Forereef"/>
    <s v="Shallow"/>
    <n v="21.175399380000002"/>
    <n v="-156.75032802999999"/>
    <s v="MOL_PALI"/>
    <s v="MOL_PALI"/>
    <n v="2013"/>
    <x v="2"/>
    <x v="0"/>
    <n v="4.3"/>
    <n v="3.5"/>
    <n v="0"/>
    <n v="0"/>
    <n v="25"/>
    <n v="0.995"/>
    <n v="2"/>
    <n v="1"/>
  </r>
  <r>
    <n v="6240"/>
    <s v="nSPC"/>
    <x v="4"/>
    <x v="0"/>
    <s v="Main Hawaiian Islands"/>
    <x v="20"/>
    <s v="MOL-00438"/>
    <d v="2013-08-20T00:00:00"/>
    <s v="Forereef"/>
    <s v="Mid"/>
    <n v="21.177457050000001"/>
    <n v="-156.77569367999999"/>
    <s v="MOL_PALI"/>
    <s v="MOL_PALI"/>
    <n v="2013"/>
    <x v="0"/>
    <x v="0"/>
    <n v="15.25"/>
    <n v="1.5"/>
    <n v="9"/>
    <n v="16.5"/>
    <n v="1"/>
    <n v="0.69"/>
    <n v="2"/>
    <n v="1"/>
  </r>
  <r>
    <n v="6241"/>
    <s v="nSPC"/>
    <x v="4"/>
    <x v="0"/>
    <s v="Main Hawaiian Islands"/>
    <x v="20"/>
    <s v="MOL-00425"/>
    <d v="2013-08-20T00:00:00"/>
    <s v="Forereef"/>
    <s v="Deep"/>
    <n v="21.176198670000002"/>
    <n v="-156.78884489000001"/>
    <s v="MOL_PALI"/>
    <s v="MOL_PALI"/>
    <n v="2013"/>
    <x v="1"/>
    <x v="0"/>
    <n v="22.95"/>
    <n v="2"/>
    <n v="14.5"/>
    <n v="25"/>
    <n v="5"/>
    <n v="0.65500000000000003"/>
    <n v="2"/>
    <n v="1"/>
  </r>
  <r>
    <n v="6242"/>
    <s v="nSPC"/>
    <x v="4"/>
    <x v="0"/>
    <s v="Main Hawaiian Islands"/>
    <x v="20"/>
    <s v="MOL-00440"/>
    <d v="2013-08-20T00:00:00"/>
    <s v="Forereef"/>
    <s v="Shallow"/>
    <n v="21.165525160000001"/>
    <n v="-156.84961476999999"/>
    <s v="MOL_PALI"/>
    <s v="MOL_PALI"/>
    <n v="2013"/>
    <x v="2"/>
    <x v="0"/>
    <n v="3"/>
    <n v="13"/>
    <n v="14.5"/>
    <n v="14.5"/>
    <n v="1"/>
    <n v="0.55249999999999999"/>
    <n v="2"/>
    <n v="1"/>
  </r>
  <r>
    <n v="6243"/>
    <s v="nSPC"/>
    <x v="4"/>
    <x v="0"/>
    <s v="Main Hawaiian Islands"/>
    <x v="20"/>
    <s v="MOL-00436"/>
    <d v="2013-08-20T00:00:00"/>
    <s v="Forereef"/>
    <s v="Mid"/>
    <n v="21.169088139999999"/>
    <n v="-156.87167108"/>
    <s v="MOL_PALI"/>
    <s v="MOL_PALI"/>
    <n v="2013"/>
    <x v="0"/>
    <x v="0"/>
    <n v="12.05"/>
    <n v="5"/>
    <n v="9"/>
    <n v="37.5"/>
    <n v="2.5"/>
    <n v="0.45874999999999999"/>
    <n v="2"/>
    <n v="1"/>
  </r>
  <r>
    <n v="6244"/>
    <s v="nSPC"/>
    <x v="4"/>
    <x v="0"/>
    <s v="Main Hawaiian Islands"/>
    <x v="20"/>
    <s v="MOL-00429"/>
    <d v="2013-08-20T00:00:00"/>
    <s v="Forereef"/>
    <s v="Deep"/>
    <n v="21.166907420000001"/>
    <n v="-156.87682545000001"/>
    <s v="MOL_PALI"/>
    <s v="MOL_PALI"/>
    <n v="2013"/>
    <x v="1"/>
    <x v="0"/>
    <n v="18.5"/>
    <n v="1"/>
    <n v="22"/>
    <n v="3"/>
    <n v="2"/>
    <n v="0.62749999999999995"/>
    <n v="2"/>
    <n v="1"/>
  </r>
  <r>
    <n v="6245"/>
    <s v="nSPC"/>
    <x v="4"/>
    <x v="0"/>
    <s v="Main Hawaiian Islands"/>
    <x v="20"/>
    <s v="MOL-00439"/>
    <d v="2013-08-20T00:00:00"/>
    <s v="Forereef"/>
    <s v="Mid"/>
    <n v="21.171588629999999"/>
    <n v="-156.92320243"/>
    <s v="MOL_PALI"/>
    <s v="MOL_PALI"/>
    <n v="2013"/>
    <x v="0"/>
    <x v="0"/>
    <n v="9.9"/>
    <n v="4"/>
    <n v="3.5"/>
    <n v="47.5"/>
    <n v="1.5"/>
    <n v="0.73"/>
    <n v="2"/>
    <n v="1"/>
  </r>
  <r>
    <n v="6250"/>
    <s v="nSPC"/>
    <x v="4"/>
    <x v="0"/>
    <s v="Main Hawaiian Islands"/>
    <x v="19"/>
    <s v="LAN-00238"/>
    <d v="2013-08-21T00:00:00"/>
    <s v="Forereef"/>
    <s v="Mid"/>
    <n v="20.888440809999999"/>
    <n v="-156.85221023"/>
    <s v="LAN_NORTH"/>
    <s v="LAN_NORTH"/>
    <n v="2013"/>
    <x v="0"/>
    <x v="0"/>
    <n v="17.850000000000001"/>
    <n v="17.5"/>
    <n v="15"/>
    <n v="55"/>
    <n v="2.5"/>
    <n v="0.4"/>
    <n v="2"/>
    <n v="1"/>
  </r>
  <r>
    <n v="6251"/>
    <s v="nSPC"/>
    <x v="4"/>
    <x v="0"/>
    <s v="Main Hawaiian Islands"/>
    <x v="19"/>
    <s v="LAN-00249"/>
    <d v="2013-08-21T00:00:00"/>
    <s v="Forereef"/>
    <s v="Shallow"/>
    <n v="20.88514932"/>
    <n v="-156.85481901"/>
    <s v="LAN_NORTH"/>
    <s v="LAN_NORTH"/>
    <n v="2013"/>
    <x v="2"/>
    <x v="0"/>
    <n v="2.5"/>
    <n v="27.5"/>
    <n v="0"/>
    <n v="22.5"/>
    <n v="10"/>
    <n v="0.27750000000000002"/>
    <n v="2"/>
    <n v="1"/>
  </r>
  <r>
    <n v="6252"/>
    <s v="nSPC"/>
    <x v="4"/>
    <x v="0"/>
    <s v="Main Hawaiian Islands"/>
    <x v="19"/>
    <s v="LAN-00242"/>
    <d v="2013-08-21T00:00:00"/>
    <s v="Forereef"/>
    <s v="Mid"/>
    <n v="20.90388372"/>
    <n v="-156.87534227"/>
    <s v="LAN_NORTH"/>
    <s v="LAN_NORTH"/>
    <n v="2013"/>
    <x v="0"/>
    <x v="0"/>
    <n v="7.2"/>
    <n v="42.5"/>
    <n v="8.5"/>
    <n v="12.5"/>
    <n v="10"/>
    <n v="0.60875000000000001"/>
    <n v="2"/>
    <n v="1"/>
  </r>
  <r>
    <n v="6253"/>
    <s v="nSPC"/>
    <x v="4"/>
    <x v="0"/>
    <s v="Main Hawaiian Islands"/>
    <x v="19"/>
    <s v="LAN-00313"/>
    <d v="2013-08-21T00:00:00"/>
    <s v="Forereef"/>
    <s v="Shallow"/>
    <n v="20.915982320000001"/>
    <n v="-156.89783771"/>
    <s v="LAN_NORTH"/>
    <s v="LAN_NORTH"/>
    <n v="2013"/>
    <x v="2"/>
    <x v="0"/>
    <n v="2.95"/>
    <n v="7.5"/>
    <n v="15"/>
    <n v="11"/>
    <n v="2.5"/>
    <n v="0.38500000000000001"/>
    <n v="2"/>
    <n v="1"/>
  </r>
  <r>
    <n v="6254"/>
    <s v="nSPC"/>
    <x v="4"/>
    <x v="0"/>
    <s v="Main Hawaiian Islands"/>
    <x v="19"/>
    <s v="LAN-00309"/>
    <d v="2013-08-21T00:00:00"/>
    <s v="Forereef"/>
    <s v="Deep"/>
    <n v="20.92707502"/>
    <n v="-156.93919317999999"/>
    <s v="LAN_NORTH"/>
    <s v="LAN_NORTH"/>
    <n v="2013"/>
    <x v="1"/>
    <x v="0"/>
    <n v="19.55"/>
    <n v="6"/>
    <n v="15"/>
    <n v="55"/>
    <n v="0"/>
    <n v="0.1"/>
    <n v="2"/>
    <n v="1"/>
  </r>
  <r>
    <n v="6255"/>
    <s v="nSPC"/>
    <x v="4"/>
    <x v="0"/>
    <s v="Main Hawaiian Islands"/>
    <x v="19"/>
    <s v="LAN-00255"/>
    <d v="2013-08-21T00:00:00"/>
    <s v="Forereef"/>
    <s v="Shallow"/>
    <n v="20.924470509999999"/>
    <n v="-156.94203196000001"/>
    <s v="LAN_NORTH"/>
    <s v="LAN_NORTH"/>
    <n v="2013"/>
    <x v="2"/>
    <x v="0"/>
    <n v="1.9"/>
    <n v="6"/>
    <n v="9"/>
    <n v="10"/>
    <n v="3.5"/>
    <n v="0.14124999999999999"/>
    <n v="2"/>
    <n v="1"/>
  </r>
  <r>
    <n v="6256"/>
    <s v="nSPC"/>
    <x v="4"/>
    <x v="0"/>
    <s v="Main Hawaiian Islands"/>
    <x v="19"/>
    <s v="LAN-00250"/>
    <d v="2013-08-21T00:00:00"/>
    <s v="Forereef"/>
    <s v="Mid"/>
    <n v="20.92758388"/>
    <n v="-156.96728672"/>
    <s v="LAN_NORTH"/>
    <s v="LAN_NORTH"/>
    <n v="2013"/>
    <x v="0"/>
    <x v="0"/>
    <n v="9.0500000000000007"/>
    <n v="4"/>
    <n v="17.5"/>
    <n v="22.5"/>
    <n v="2"/>
    <n v="0.1575"/>
    <n v="2"/>
    <n v="1"/>
  </r>
  <r>
    <n v="6257"/>
    <s v="nSPC"/>
    <x v="4"/>
    <x v="0"/>
    <s v="Main Hawaiian Islands"/>
    <x v="19"/>
    <s v="LAN-00312"/>
    <d v="2013-08-21T00:00:00"/>
    <s v="Forereef"/>
    <s v="Shallow"/>
    <n v="20.926337490000002"/>
    <n v="-156.96799691999999"/>
    <s v="LAN_NORTH"/>
    <s v="LAN_NORTH"/>
    <n v="2013"/>
    <x v="2"/>
    <x v="0"/>
    <n v="2.75"/>
    <n v="10"/>
    <n v="1"/>
    <n v="22.5"/>
    <n v="3.5"/>
    <n v="0.16375000000000001"/>
    <n v="2"/>
    <n v="1"/>
  </r>
  <r>
    <n v="6258"/>
    <s v="nSPC"/>
    <x v="4"/>
    <x v="0"/>
    <s v="Main Hawaiian Islands"/>
    <x v="19"/>
    <s v="LAN-00252"/>
    <d v="2013-08-21T00:00:00"/>
    <s v="Forereef"/>
    <s v="Mid"/>
    <n v="20.881094659999999"/>
    <n v="-156.84683139000001"/>
    <s v="LAN_NORTH"/>
    <s v="LAN_NORTH"/>
    <n v="2013"/>
    <x v="0"/>
    <x v="0"/>
    <n v="8.25"/>
    <n v="69.5"/>
    <n v="12.5"/>
    <n v="5.5"/>
    <n v="2.5"/>
    <n v="0.36249999999999999"/>
    <n v="2"/>
    <n v="1"/>
  </r>
  <r>
    <n v="6259"/>
    <s v="nSPC"/>
    <x v="4"/>
    <x v="0"/>
    <s v="Main Hawaiian Islands"/>
    <x v="19"/>
    <s v="LAN-00239"/>
    <d v="2013-08-21T00:00:00"/>
    <s v="Forereef"/>
    <s v="Deep"/>
    <n v="20.898874360000001"/>
    <n v="-156.86177799999999"/>
    <s v="LAN_NORTH"/>
    <s v="LAN_NORTH"/>
    <n v="2013"/>
    <x v="1"/>
    <x v="0"/>
    <n v="20.3"/>
    <n v="20"/>
    <n v="11"/>
    <n v="47.5"/>
    <n v="1"/>
    <n v="0.46375"/>
    <n v="2"/>
    <n v="1"/>
  </r>
  <r>
    <n v="6260"/>
    <s v="nSPC"/>
    <x v="4"/>
    <x v="0"/>
    <s v="Main Hawaiian Islands"/>
    <x v="19"/>
    <s v="LAN-00243"/>
    <d v="2013-08-21T00:00:00"/>
    <s v="Forereef"/>
    <s v="Shallow"/>
    <n v="20.908383709999999"/>
    <n v="-156.88387865000001"/>
    <s v="LAN_NORTH"/>
    <s v="LAN_NORTH"/>
    <n v="2013"/>
    <x v="2"/>
    <x v="0"/>
    <n v="1.85"/>
    <n v="3"/>
    <n v="11"/>
    <n v="22.5"/>
    <n v="10"/>
    <n v="0.40375"/>
    <n v="2"/>
    <n v="1"/>
  </r>
  <r>
    <n v="6261"/>
    <s v="nSPC"/>
    <x v="4"/>
    <x v="0"/>
    <s v="Main Hawaiian Islands"/>
    <x v="19"/>
    <s v="LAN-00241"/>
    <d v="2013-08-21T00:00:00"/>
    <s v="Forereef"/>
    <s v="Deep"/>
    <n v="20.925368630000001"/>
    <n v="-156.89892635000001"/>
    <s v="LAN_NORTH"/>
    <s v="LAN_NORTH"/>
    <n v="2013"/>
    <x v="1"/>
    <x v="0"/>
    <n v="22.7"/>
    <n v="5.5"/>
    <n v="7.5"/>
    <n v="75"/>
    <n v="1"/>
    <n v="0.11824999999999999"/>
    <n v="2"/>
    <n v="1"/>
  </r>
  <r>
    <n v="6262"/>
    <s v="nSPC"/>
    <x v="4"/>
    <x v="0"/>
    <s v="Main Hawaiian Islands"/>
    <x v="19"/>
    <s v="LAN-00244"/>
    <d v="2013-08-21T00:00:00"/>
    <s v="Forereef"/>
    <s v="Mid"/>
    <n v="20.92600079"/>
    <n v="-156.91587287999999"/>
    <s v="LAN_NORTH"/>
    <s v="LAN_NORTH"/>
    <n v="2013"/>
    <x v="0"/>
    <x v="0"/>
    <n v="14.55"/>
    <n v="10"/>
    <n v="12.5"/>
    <n v="17.5"/>
    <n v="7.5"/>
    <n v="0.33875"/>
    <n v="2"/>
    <n v="1"/>
  </r>
  <r>
    <n v="6263"/>
    <s v="nSPC"/>
    <x v="4"/>
    <x v="0"/>
    <s v="Main Hawaiian Islands"/>
    <x v="19"/>
    <s v="LAN-00254"/>
    <d v="2013-08-21T00:00:00"/>
    <s v="Forereef"/>
    <s v="Shallow"/>
    <n v="20.923186900000001"/>
    <n v="-156.91714189999999"/>
    <s v="LAN_NORTH"/>
    <s v="LAN_NORTH"/>
    <n v="2013"/>
    <x v="2"/>
    <x v="0"/>
    <n v="3.3"/>
    <n v="7.5"/>
    <n v="3"/>
    <n v="12.5"/>
    <n v="6"/>
    <n v="0.54749999999999999"/>
    <n v="2"/>
    <n v="1"/>
  </r>
  <r>
    <n v="6264"/>
    <s v="nSPC"/>
    <x v="4"/>
    <x v="0"/>
    <s v="Main Hawaiian Islands"/>
    <x v="19"/>
    <s v="LAN-00237"/>
    <d v="2013-08-21T00:00:00"/>
    <s v="Forereef"/>
    <s v="Shallow"/>
    <n v="20.929639380000001"/>
    <n v="-157.00462415999999"/>
    <s v="LAN_NORTH"/>
    <s v="LAN_NORTH"/>
    <n v="2013"/>
    <x v="2"/>
    <x v="0"/>
    <n v="4.2"/>
    <n v="2"/>
    <n v="25"/>
    <n v="31"/>
    <n v="0"/>
    <n v="0.16250000000000001"/>
    <n v="2"/>
    <n v="1"/>
  </r>
  <r>
    <n v="6274"/>
    <s v="nSPC"/>
    <x v="4"/>
    <x v="0"/>
    <s v="Main Hawaiian Islands"/>
    <x v="19"/>
    <s v="LAN-00292"/>
    <d v="2013-08-22T00:00:00"/>
    <s v="Forereef"/>
    <s v="Shallow"/>
    <n v="20.812805869999998"/>
    <n v="-156.80439054999999"/>
    <s v="LAN_SOUTH"/>
    <s v="LAN_SOUTH"/>
    <n v="2013"/>
    <x v="2"/>
    <x v="0"/>
    <n v="1.95"/>
    <n v="1"/>
    <n v="17.5"/>
    <n v="23.5"/>
    <n v="1.5"/>
    <n v="0.28375"/>
    <n v="2"/>
    <n v="1"/>
  </r>
  <r>
    <n v="6275"/>
    <s v="nSPC"/>
    <x v="4"/>
    <x v="0"/>
    <s v="Main Hawaiian Islands"/>
    <x v="19"/>
    <s v="LAN-00264"/>
    <d v="2013-08-22T00:00:00"/>
    <s v="Forereef"/>
    <s v="Mid"/>
    <n v="20.804960080000001"/>
    <n v="-156.80379869999999"/>
    <s v="LAN_SOUTH"/>
    <s v="LAN_SOUTH"/>
    <n v="2013"/>
    <x v="0"/>
    <x v="0"/>
    <n v="13.55"/>
    <n v="27.5"/>
    <n v="25"/>
    <n v="6"/>
    <n v="8.5"/>
    <n v="0.54"/>
    <n v="2"/>
    <n v="1"/>
  </r>
  <r>
    <n v="6276"/>
    <s v="nSPC"/>
    <x v="4"/>
    <x v="0"/>
    <s v="Main Hawaiian Islands"/>
    <x v="19"/>
    <s v="LAN-00285"/>
    <d v="2013-08-22T00:00:00"/>
    <s v="Forereef"/>
    <s v="Shallow"/>
    <n v="20.777284120000001"/>
    <n v="-156.82344714000001"/>
    <s v="LAN_SOUTH"/>
    <s v="LAN_SOUTH"/>
    <n v="2013"/>
    <x v="2"/>
    <x v="0"/>
    <n v="2.5"/>
    <n v="27.5"/>
    <n v="4"/>
    <n v="12.5"/>
    <n v="5.5"/>
    <n v="0.55000000000000004"/>
    <n v="2"/>
    <n v="1"/>
  </r>
  <r>
    <n v="6277"/>
    <s v="nSPC"/>
    <x v="4"/>
    <x v="0"/>
    <s v="Main Hawaiian Islands"/>
    <x v="19"/>
    <s v="LAN-00277"/>
    <d v="2013-08-22T00:00:00"/>
    <s v="Forereef"/>
    <s v="Mid"/>
    <n v="20.740988049999999"/>
    <n v="-156.87515343000001"/>
    <s v="LAN_SOUTH"/>
    <s v="LAN_SOUTH"/>
    <n v="2013"/>
    <x v="0"/>
    <x v="0"/>
    <n v="14.5"/>
    <n v="35"/>
    <n v="5"/>
    <n v="12.5"/>
    <n v="4"/>
    <n v="0.31374999999999997"/>
    <n v="2"/>
    <n v="1"/>
  </r>
  <r>
    <n v="6278"/>
    <s v="nSPC"/>
    <x v="4"/>
    <x v="0"/>
    <s v="Main Hawaiian Islands"/>
    <x v="19"/>
    <s v="LAN-00272"/>
    <d v="2013-08-22T00:00:00"/>
    <s v="Forereef"/>
    <s v="Mid"/>
    <n v="20.742763759999999"/>
    <n v="-156.87603822"/>
    <s v="LAN_SOUTH"/>
    <s v="LAN_SOUTH"/>
    <n v="2013"/>
    <x v="0"/>
    <x v="0"/>
    <n v="8"/>
    <n v="17.5"/>
    <n v="20"/>
    <n v="2"/>
    <n v="1"/>
    <n v="0.38250000000000001"/>
    <n v="2"/>
    <n v="1"/>
  </r>
  <r>
    <n v="6279"/>
    <s v="nSPC"/>
    <x v="4"/>
    <x v="0"/>
    <s v="Main Hawaiian Islands"/>
    <x v="19"/>
    <s v="LAN-00302"/>
    <d v="2013-08-22T00:00:00"/>
    <s v="Forereef"/>
    <s v="Mid"/>
    <n v="20.734978139999999"/>
    <n v="-156.92740655"/>
    <s v="LAN_SOUTH"/>
    <s v="LAN_SOUTH"/>
    <n v="2013"/>
    <x v="0"/>
    <x v="0"/>
    <n v="13.4"/>
    <n v="35"/>
    <n v="5"/>
    <n v="14"/>
    <n v="5.5"/>
    <n v="0.31"/>
    <n v="2"/>
    <n v="1"/>
  </r>
  <r>
    <n v="6280"/>
    <s v="nSPC"/>
    <x v="4"/>
    <x v="0"/>
    <s v="Main Hawaiian Islands"/>
    <x v="19"/>
    <s v="LAN-00295"/>
    <d v="2013-08-22T00:00:00"/>
    <s v="Forereef"/>
    <s v="Shallow"/>
    <n v="20.73548868"/>
    <n v="-156.93911674"/>
    <s v="LAN_SOUTH"/>
    <s v="LAN_SOUTH"/>
    <n v="2013"/>
    <x v="2"/>
    <x v="0"/>
    <n v="5"/>
    <n v="15"/>
    <n v="6.5"/>
    <n v="1.5"/>
    <n v="3.5"/>
    <n v="0.4975"/>
    <n v="2"/>
    <n v="1"/>
  </r>
  <r>
    <n v="6285"/>
    <s v="nSPC"/>
    <x v="4"/>
    <x v="0"/>
    <s v="Main Hawaiian Islands"/>
    <x v="19"/>
    <s v="LAN-00289"/>
    <d v="2013-08-22T00:00:00"/>
    <s v="Forereef"/>
    <s v="Shallow"/>
    <n v="20.792999600000002"/>
    <n v="-156.81121225000001"/>
    <s v="LAN_SOUTH"/>
    <s v="LAN_SOUTH"/>
    <n v="2013"/>
    <x v="2"/>
    <x v="0"/>
    <n v="3.75"/>
    <n v="10.5"/>
    <n v="3"/>
    <n v="21"/>
    <n v="1"/>
    <n v="0.48"/>
    <n v="2"/>
    <n v="1"/>
  </r>
  <r>
    <n v="6286"/>
    <s v="nSPC"/>
    <x v="4"/>
    <x v="0"/>
    <s v="Main Hawaiian Islands"/>
    <x v="19"/>
    <s v="LAN-00265"/>
    <d v="2013-08-22T00:00:00"/>
    <s v="Forereef"/>
    <s v="Deep"/>
    <n v="20.77903225"/>
    <n v="-156.82091338000001"/>
    <s v="LAN_SOUTH"/>
    <s v="LAN_SOUTH"/>
    <n v="2013"/>
    <x v="1"/>
    <x v="0"/>
    <n v="17.850000000000001"/>
    <n v="25"/>
    <n v="35"/>
    <n v="7.5"/>
    <n v="7.5"/>
    <n v="0.33750000000000002"/>
    <n v="2"/>
    <n v="1"/>
  </r>
  <r>
    <n v="6287"/>
    <s v="nSPC"/>
    <x v="4"/>
    <x v="0"/>
    <s v="Main Hawaiian Islands"/>
    <x v="19"/>
    <s v="LAN-00269"/>
    <d v="2013-08-22T00:00:00"/>
    <s v="Forereef"/>
    <s v="Mid"/>
    <n v="20.762127799999998"/>
    <n v="-156.83345044000001"/>
    <s v="LAN_SOUTH"/>
    <s v="LAN_SOUTH"/>
    <n v="2013"/>
    <x v="0"/>
    <x v="0"/>
    <n v="8.9499999999999993"/>
    <n v="26"/>
    <n v="3"/>
    <n v="27.5"/>
    <n v="6.5"/>
    <n v="0.59375"/>
    <n v="2"/>
    <n v="1"/>
  </r>
  <r>
    <n v="6288"/>
    <s v="nSPC"/>
    <x v="4"/>
    <x v="0"/>
    <s v="Main Hawaiian Islands"/>
    <x v="19"/>
    <s v="LAN-00284"/>
    <d v="2013-08-22T00:00:00"/>
    <s v="Forereef"/>
    <s v="Shallow"/>
    <n v="20.73538014"/>
    <n v="-156.91140591000001"/>
    <s v="LAN_SOUTH"/>
    <s v="LAN_SOUTH"/>
    <n v="2013"/>
    <x v="2"/>
    <x v="0"/>
    <n v="3.45"/>
    <n v="30"/>
    <n v="0"/>
    <n v="2.5"/>
    <n v="15"/>
    <n v="0.75624999999999998"/>
    <n v="2"/>
    <n v="1"/>
  </r>
  <r>
    <n v="6289"/>
    <s v="nSPC"/>
    <x v="4"/>
    <x v="0"/>
    <s v="Main Hawaiian Islands"/>
    <x v="19"/>
    <s v="LAN-00283"/>
    <d v="2013-08-22T00:00:00"/>
    <s v="Forereef"/>
    <s v="Mid"/>
    <n v="20.736090340000001"/>
    <n v="-156.91657477999999"/>
    <s v="LAN_SOUTH"/>
    <s v="LAN_SOUTH"/>
    <n v="2013"/>
    <x v="0"/>
    <x v="0"/>
    <n v="14.35"/>
    <n v="7.5"/>
    <n v="45"/>
    <n v="4"/>
    <n v="1"/>
    <n v="0.21274999999999999"/>
    <n v="2"/>
    <n v="1"/>
  </r>
  <r>
    <n v="6290"/>
    <s v="nSPC"/>
    <x v="4"/>
    <x v="0"/>
    <s v="Main Hawaiian Islands"/>
    <x v="19"/>
    <s v="LAN-00261"/>
    <d v="2013-08-22T00:00:00"/>
    <s v="Forereef"/>
    <s v="Shallow"/>
    <n v="20.734765580000001"/>
    <n v="-156.92499767000001"/>
    <s v="LAN_SOUTH"/>
    <s v="LAN_SOUTH"/>
    <n v="2013"/>
    <x v="2"/>
    <x v="0"/>
    <n v="4"/>
    <n v="25"/>
    <n v="0"/>
    <n v="5"/>
    <n v="25"/>
    <n v="1.4737499999999999"/>
    <n v="2"/>
    <n v="1"/>
  </r>
  <r>
    <n v="6291"/>
    <s v="nSPC"/>
    <x v="4"/>
    <x v="0"/>
    <s v="Main Hawaiian Islands"/>
    <x v="19"/>
    <s v="LAN-00257"/>
    <d v="2013-08-22T00:00:00"/>
    <s v="Forereef"/>
    <s v="Deep"/>
    <n v="20.734364329999998"/>
    <n v="-156.94337877000001"/>
    <s v="LAN_SOUTH"/>
    <s v="LAN_SOUTH"/>
    <n v="2013"/>
    <x v="1"/>
    <x v="0"/>
    <n v="19.25"/>
    <n v="11"/>
    <n v="20"/>
    <n v="40"/>
    <n v="3"/>
    <n v="0.5625"/>
    <n v="2"/>
    <n v="1"/>
  </r>
  <r>
    <n v="6382"/>
    <s v="nSPC"/>
    <x v="4"/>
    <x v="0"/>
    <s v="Main Hawaiian Islands"/>
    <x v="0"/>
    <s v="OAH-00569"/>
    <d v="2013-09-18T00:00:00"/>
    <s v="Forereef"/>
    <s v="Deep"/>
    <n v="21.33591517"/>
    <n v="-158.14233474"/>
    <s v="OAH_SOUTH"/>
    <s v="OAH_SOUTH"/>
    <n v="2013"/>
    <x v="1"/>
    <x v="0"/>
    <n v="26.85"/>
    <n v="4"/>
    <n v="12.5"/>
    <n v="12.5"/>
    <n v="1"/>
    <n v="0.10625"/>
    <n v="2"/>
    <n v="1"/>
  </r>
  <r>
    <n v="6383"/>
    <s v="nSPC"/>
    <x v="4"/>
    <x v="0"/>
    <s v="Main Hawaiian Islands"/>
    <x v="0"/>
    <s v="OAH-00605"/>
    <d v="2013-09-18T00:00:00"/>
    <s v="Forereef"/>
    <s v="Shallow"/>
    <n v="21.3304355"/>
    <n v="-158.12558594000001"/>
    <s v="OAH_SOUTH"/>
    <s v="OAH_SOUTH"/>
    <n v="2013"/>
    <x v="2"/>
    <x v="0"/>
    <n v="4.5999999999999996"/>
    <n v="10"/>
    <n v="5"/>
    <n v="3"/>
    <n v="6.5"/>
    <n v="0.54"/>
    <n v="2"/>
    <n v="1"/>
  </r>
  <r>
    <n v="6384"/>
    <s v="nSPC"/>
    <x v="4"/>
    <x v="0"/>
    <s v="Main Hawaiian Islands"/>
    <x v="0"/>
    <s v="OAH-00578"/>
    <d v="2013-09-18T00:00:00"/>
    <s v="Forereef"/>
    <s v="Mid"/>
    <n v="21.323641720000001"/>
    <n v="-158.13306444"/>
    <s v="OAH_SOUTH"/>
    <s v="OAH_SOUTH"/>
    <n v="2013"/>
    <x v="0"/>
    <x v="0"/>
    <n v="11.6"/>
    <n v="5"/>
    <n v="4"/>
    <n v="4"/>
    <n v="0.5"/>
    <n v="0.14749999999999999"/>
    <n v="2"/>
    <n v="1"/>
  </r>
  <r>
    <n v="6385"/>
    <s v="nSPC"/>
    <x v="4"/>
    <x v="0"/>
    <s v="Main Hawaiian Islands"/>
    <x v="0"/>
    <s v="OAH-00572"/>
    <d v="2013-09-18T00:00:00"/>
    <s v="Forereef"/>
    <s v="Mid"/>
    <n v="21.370519940000001"/>
    <n v="-158.14581625"/>
    <s v="OAH_SOUTH"/>
    <s v="OAH_SOUTH"/>
    <n v="2013"/>
    <x v="0"/>
    <x v="0"/>
    <n v="12.55"/>
    <n v="10"/>
    <n v="1.5"/>
    <n v="3.5"/>
    <n v="1.5"/>
    <n v="0.13750000000000001"/>
    <n v="2"/>
    <n v="1"/>
  </r>
  <r>
    <n v="6386"/>
    <s v="nSPC"/>
    <x v="4"/>
    <x v="0"/>
    <s v="Main Hawaiian Islands"/>
    <x v="0"/>
    <s v="OAH-00587"/>
    <d v="2013-09-18T00:00:00"/>
    <s v="Forereef"/>
    <s v="Mid"/>
    <n v="21.396648429999999"/>
    <n v="-158.18396129000001"/>
    <s v="OAH_SOUTH"/>
    <s v="OAH_SOUTH"/>
    <n v="2013"/>
    <x v="0"/>
    <x v="0"/>
    <n v="12.55"/>
    <n v="3.5"/>
    <n v="1.5"/>
    <n v="3.5"/>
    <n v="0.5"/>
    <n v="0.17"/>
    <n v="2"/>
    <n v="1"/>
  </r>
  <r>
    <n v="6387"/>
    <s v="nSPC"/>
    <x v="4"/>
    <x v="0"/>
    <s v="Main Hawaiian Islands"/>
    <x v="0"/>
    <s v="OAH-00604"/>
    <d v="2013-09-18T00:00:00"/>
    <s v="Forereef"/>
    <s v="Shallow"/>
    <n v="21.413935349999999"/>
    <n v="-158.18150890999999"/>
    <s v="OAH_SOUTH"/>
    <s v="OAH_SOUTH"/>
    <n v="2013"/>
    <x v="2"/>
    <x v="0"/>
    <n v="5.25"/>
    <n v="2"/>
    <n v="15"/>
    <n v="10"/>
    <n v="0"/>
    <n v="0.11874999999999999"/>
    <n v="2"/>
    <n v="1"/>
  </r>
  <r>
    <n v="6388"/>
    <s v="nSPC"/>
    <x v="4"/>
    <x v="0"/>
    <s v="Main Hawaiian Islands"/>
    <x v="0"/>
    <s v="OAH-00630"/>
    <d v="2013-09-18T00:00:00"/>
    <s v="Forereef"/>
    <s v="Shallow"/>
    <n v="21.433040139999999"/>
    <n v="-158.18752837"/>
    <s v="OAH_SOUTH"/>
    <s v="OAH_SOUTH"/>
    <n v="2013"/>
    <x v="2"/>
    <x v="0"/>
    <n v="5.4"/>
    <n v="15"/>
    <n v="12.5"/>
    <n v="4"/>
    <n v="3"/>
    <n v="0.58625000000000005"/>
    <n v="2"/>
    <n v="1"/>
  </r>
  <r>
    <n v="6395"/>
    <s v="nSPC"/>
    <x v="4"/>
    <x v="0"/>
    <s v="Main Hawaiian Islands"/>
    <x v="0"/>
    <s v="OAH-00910"/>
    <d v="2013-09-18T00:00:00"/>
    <s v="Forereef"/>
    <s v="Deep"/>
    <n v="21.505459779999999"/>
    <n v="-158.23931739"/>
    <s v="OAH_SOUTH"/>
    <s v="OAH_SOUTH"/>
    <n v="2013"/>
    <x v="1"/>
    <x v="0"/>
    <n v="22.05"/>
    <n v="4"/>
    <n v="30"/>
    <n v="25"/>
    <n v="1"/>
    <n v="0.14374999999999999"/>
    <n v="2"/>
    <n v="1"/>
  </r>
  <r>
    <n v="6396"/>
    <s v="nSPC"/>
    <x v="4"/>
    <x v="0"/>
    <s v="Main Hawaiian Islands"/>
    <x v="0"/>
    <s v="OAH-00629"/>
    <d v="2013-09-18T00:00:00"/>
    <s v="Forereef"/>
    <s v="Mid"/>
    <n v="21.541167940000001"/>
    <n v="-158.23987344"/>
    <s v="OAH_SOUTH"/>
    <s v="OAH_SOUTH"/>
    <n v="2013"/>
    <x v="0"/>
    <x v="0"/>
    <n v="11.85"/>
    <n v="3"/>
    <n v="40"/>
    <n v="27.5"/>
    <n v="0"/>
    <n v="0.23125000000000001"/>
    <n v="2"/>
    <n v="1"/>
  </r>
  <r>
    <n v="6397"/>
    <s v="nSPC"/>
    <x v="4"/>
    <x v="0"/>
    <s v="Main Hawaiian Islands"/>
    <x v="0"/>
    <s v="OAH-00585"/>
    <d v="2013-09-18T00:00:00"/>
    <s v="Forereef"/>
    <s v="Mid"/>
    <n v="21.422581529999999"/>
    <n v="-158.18690476"/>
    <s v="OAH_SOUTH"/>
    <s v="OAH_SOUTH"/>
    <n v="2013"/>
    <x v="0"/>
    <x v="0"/>
    <n v="6.95"/>
    <n v="7"/>
    <n v="7.5"/>
    <n v="3"/>
    <n v="5.5"/>
    <n v="0.3175"/>
    <n v="2"/>
    <n v="1"/>
  </r>
  <r>
    <n v="6398"/>
    <s v="nSPC"/>
    <x v="4"/>
    <x v="0"/>
    <s v="Main Hawaiian Islands"/>
    <x v="0"/>
    <s v="OAH-00586"/>
    <d v="2013-09-18T00:00:00"/>
    <s v="Forereef"/>
    <s v="Shallow"/>
    <n v="21.436413770000001"/>
    <n v="-158.19040312000001"/>
    <s v="OAH_SOUTH"/>
    <s v="OAH_SOUTH"/>
    <n v="2013"/>
    <x v="2"/>
    <x v="0"/>
    <n v="5.95"/>
    <n v="6"/>
    <n v="22.5"/>
    <n v="1.5"/>
    <n v="5"/>
    <n v="0.23150000000000001"/>
    <n v="2"/>
    <n v="1"/>
  </r>
  <r>
    <n v="6410"/>
    <s v="nSPC"/>
    <x v="4"/>
    <x v="0"/>
    <s v="Main Hawaiian Islands"/>
    <x v="0"/>
    <s v="OAH-00453"/>
    <d v="2013-10-21T00:00:00"/>
    <s v="Forereef"/>
    <s v="Deep"/>
    <n v="21.52123804"/>
    <n v="-157.80929775999999"/>
    <s v="OAH_NE"/>
    <s v="OAH_NE"/>
    <n v="2013"/>
    <x v="1"/>
    <x v="0"/>
    <n v="25.4"/>
    <n v="10"/>
    <n v="10"/>
    <n v="12.5"/>
    <n v="3"/>
    <n v="0.14374999999999999"/>
    <n v="2"/>
    <n v="1"/>
  </r>
  <r>
    <n v="6411"/>
    <s v="nSPC"/>
    <x v="4"/>
    <x v="0"/>
    <s v="Main Hawaiian Islands"/>
    <x v="0"/>
    <s v="OAH-00438"/>
    <d v="2013-10-21T00:00:00"/>
    <s v="Forereef"/>
    <s v="Mid"/>
    <n v="21.561556419999999"/>
    <n v="-157.83667958999999"/>
    <s v="OAH_NE"/>
    <s v="OAH_NE"/>
    <n v="2013"/>
    <x v="0"/>
    <x v="0"/>
    <n v="11.15"/>
    <n v="16.5"/>
    <n v="3.5"/>
    <n v="11.5"/>
    <n v="3.5"/>
    <n v="0.435"/>
    <n v="2"/>
    <n v="1"/>
  </r>
  <r>
    <n v="6412"/>
    <s v="nSPC"/>
    <x v="4"/>
    <x v="0"/>
    <s v="Main Hawaiian Islands"/>
    <x v="0"/>
    <s v="OAH-00445"/>
    <d v="2013-10-21T00:00:00"/>
    <s v="Forereef"/>
    <s v="Mid"/>
    <n v="21.583181400000001"/>
    <n v="-157.86468269"/>
    <s v="OAH_NE"/>
    <s v="OAH_NE"/>
    <n v="2013"/>
    <x v="0"/>
    <x v="0"/>
    <n v="7.8"/>
    <n v="6.5"/>
    <n v="6"/>
    <n v="15"/>
    <n v="3.5"/>
    <n v="0.1575"/>
    <n v="2"/>
    <n v="1"/>
  </r>
  <r>
    <n v="6413"/>
    <s v="nSPC"/>
    <x v="4"/>
    <x v="0"/>
    <s v="Main Hawaiian Islands"/>
    <x v="0"/>
    <s v="OAH-00492"/>
    <d v="2013-10-21T00:00:00"/>
    <s v="Forereef"/>
    <s v="Shallow"/>
    <n v="21.58095449"/>
    <n v="-157.87429958999999"/>
    <s v="OAH_NE"/>
    <s v="OAH_NE"/>
    <n v="2013"/>
    <x v="2"/>
    <x v="0"/>
    <n v="3.7"/>
    <n v="10"/>
    <n v="0.5"/>
    <n v="6"/>
    <n v="12.5"/>
    <n v="0.45250000000000001"/>
    <n v="2"/>
    <n v="1"/>
  </r>
  <r>
    <n v="6414"/>
    <s v="nSPC"/>
    <x v="4"/>
    <x v="0"/>
    <s v="Main Hawaiian Islands"/>
    <x v="0"/>
    <s v="OAH-00451"/>
    <d v="2013-10-21T00:00:00"/>
    <s v="Forereef"/>
    <s v="Shallow"/>
    <n v="21.608002559999999"/>
    <n v="-157.88315247"/>
    <s v="OAH_NE"/>
    <s v="OAH_NE"/>
    <n v="2013"/>
    <x v="2"/>
    <x v="0"/>
    <n v="21.1"/>
    <n v="7.5"/>
    <n v="3.5"/>
    <n v="14"/>
    <n v="1.5"/>
    <n v="0.33624999999999999"/>
    <n v="2"/>
    <n v="1"/>
  </r>
  <r>
    <n v="6421"/>
    <s v="nSPC"/>
    <x v="4"/>
    <x v="0"/>
    <s v="Main Hawaiian Islands"/>
    <x v="0"/>
    <s v="OAH-00432"/>
    <d v="2013-10-21T00:00:00"/>
    <s v="Forereef"/>
    <s v="Mid"/>
    <n v="21.50356"/>
    <n v="-157.79841999999999"/>
    <s v="OAH_NE"/>
    <s v="OAH_NE"/>
    <n v="2013"/>
    <x v="0"/>
    <x v="0"/>
    <n v="16.95"/>
    <n v="30"/>
    <n v="7.5"/>
    <n v="15"/>
    <n v="2.5"/>
    <n v="0.125"/>
    <n v="2"/>
    <n v="1"/>
  </r>
  <r>
    <n v="6422"/>
    <s v="nSPC"/>
    <x v="4"/>
    <x v="0"/>
    <s v="Main Hawaiian Islands"/>
    <x v="0"/>
    <s v="OAH-00485"/>
    <d v="2013-10-21T00:00:00"/>
    <s v="Forereef"/>
    <s v="Mid"/>
    <n v="21.554449999999999"/>
    <n v="-157.82811000000001"/>
    <s v="OAH_NE"/>
    <s v="OAH_NE"/>
    <n v="2013"/>
    <x v="0"/>
    <x v="0"/>
    <n v="14.15"/>
    <n v="27.5"/>
    <n v="10"/>
    <n v="17.5"/>
    <n v="2.5"/>
    <n v="0.1575"/>
    <n v="2"/>
    <n v="1"/>
  </r>
  <r>
    <n v="6423"/>
    <s v="nSPC"/>
    <x v="4"/>
    <x v="0"/>
    <s v="Main Hawaiian Islands"/>
    <x v="0"/>
    <s v="OAH-00444"/>
    <d v="2013-10-21T00:00:00"/>
    <s v="Forereef"/>
    <s v="Shallow"/>
    <n v="21.570910000000001"/>
    <n v="-157.85567"/>
    <s v="OAH_NE"/>
    <s v="OAH_NE"/>
    <n v="2013"/>
    <x v="2"/>
    <x v="0"/>
    <n v="6"/>
    <n v="22.5"/>
    <n v="5"/>
    <n v="15"/>
    <n v="7.5"/>
    <n v="0.1125"/>
    <n v="2"/>
    <n v="1"/>
  </r>
  <r>
    <n v="6424"/>
    <s v="nSPC"/>
    <x v="4"/>
    <x v="0"/>
    <s v="Main Hawaiian Islands"/>
    <x v="0"/>
    <s v="OAH-00421"/>
    <d v="2013-10-21T00:00:00"/>
    <s v="Forereef"/>
    <s v="Deep"/>
    <n v="21.579879999999999"/>
    <n v="-157.85533000000001"/>
    <s v="OAH_NE"/>
    <s v="OAH_NE"/>
    <n v="2013"/>
    <x v="1"/>
    <x v="0"/>
    <n v="19.2"/>
    <n v="22.5"/>
    <n v="5"/>
    <n v="30"/>
    <n v="2.5"/>
    <n v="0.13500000000000001"/>
    <n v="2"/>
    <n v="1"/>
  </r>
  <r>
    <n v="6425"/>
    <s v="nSPC"/>
    <x v="4"/>
    <x v="0"/>
    <s v="Main Hawaiian Islands"/>
    <x v="0"/>
    <s v="OAH-00401"/>
    <d v="2013-10-24T00:00:00"/>
    <s v="Forereef"/>
    <s v="Mid"/>
    <n v="21.400049639999999"/>
    <n v="-157.70278037"/>
    <s v="OAH_EAST"/>
    <s v="OAH_EAST"/>
    <n v="2013"/>
    <x v="0"/>
    <x v="0"/>
    <n v="12.65"/>
    <n v="35"/>
    <n v="3.5"/>
    <n v="1"/>
    <n v="2.5"/>
    <n v="0.48249999999999998"/>
    <n v="2"/>
    <n v="1"/>
  </r>
  <r>
    <n v="6426"/>
    <s v="nSPC"/>
    <x v="4"/>
    <x v="0"/>
    <s v="Main Hawaiian Islands"/>
    <x v="0"/>
    <s v="OAH-00437"/>
    <d v="2013-10-24T00:00:00"/>
    <s v="Forereef"/>
    <s v="Shallow"/>
    <n v="21.41352925"/>
    <n v="-157.72682854999999"/>
    <s v="OAH_EAST"/>
    <s v="OAH_EAST"/>
    <n v="2013"/>
    <x v="2"/>
    <x v="0"/>
    <n v="6.05"/>
    <n v="15"/>
    <n v="10"/>
    <n v="2.5"/>
    <n v="7.5"/>
    <n v="0.26"/>
    <n v="2"/>
    <n v="1"/>
  </r>
  <r>
    <n v="6427"/>
    <s v="nSPC"/>
    <x v="4"/>
    <x v="0"/>
    <s v="Main Hawaiian Islands"/>
    <x v="0"/>
    <s v="OAH-00403"/>
    <d v="2013-10-24T00:00:00"/>
    <s v="Forereef"/>
    <s v="Mid"/>
    <n v="21.434216450000001"/>
    <n v="-157.71831111"/>
    <s v="OAH_EAST"/>
    <s v="OAH_EAST"/>
    <n v="2013"/>
    <x v="0"/>
    <x v="0"/>
    <n v="15.8"/>
    <n v="25"/>
    <n v="5"/>
    <n v="10"/>
    <n v="2"/>
    <n v="0.22500000000000001"/>
    <n v="2"/>
    <n v="1"/>
  </r>
  <r>
    <n v="6428"/>
    <s v="nSPC"/>
    <x v="4"/>
    <x v="0"/>
    <s v="Main Hawaiian Islands"/>
    <x v="0"/>
    <s v="OAH-00417"/>
    <d v="2013-10-24T00:00:00"/>
    <s v="Forereef"/>
    <s v="Deep"/>
    <n v="21.464249649999999"/>
    <n v="-157.74340418"/>
    <s v="OAH_NE"/>
    <s v="OAH_NE"/>
    <n v="2013"/>
    <x v="1"/>
    <x v="0"/>
    <n v="25.75"/>
    <n v="3"/>
    <n v="17.5"/>
    <n v="22.5"/>
    <n v="12.5"/>
    <n v="0.10249999999999999"/>
    <n v="2"/>
    <n v="1"/>
  </r>
  <r>
    <n v="6429"/>
    <s v="nSPC"/>
    <x v="4"/>
    <x v="0"/>
    <s v="Main Hawaiian Islands"/>
    <x v="0"/>
    <s v="OAH-00466"/>
    <d v="2013-10-24T00:00:00"/>
    <s v="Forereef"/>
    <s v="Mid"/>
    <n v="21.474868600000001"/>
    <n v="-157.78331989"/>
    <s v="OAH_NE"/>
    <s v="OAH_NE"/>
    <n v="2013"/>
    <x v="0"/>
    <x v="0"/>
    <n v="9.15"/>
    <n v="22.5"/>
    <n v="8.5"/>
    <n v="3.5"/>
    <n v="7.5"/>
    <n v="0.41125"/>
    <n v="2"/>
    <n v="1"/>
  </r>
  <r>
    <n v="6430"/>
    <s v="nSPC"/>
    <x v="4"/>
    <x v="0"/>
    <s v="Main Hawaiian Islands"/>
    <x v="0"/>
    <s v="OAH-00495"/>
    <d v="2013-10-24T00:00:00"/>
    <s v="Forereef"/>
    <s v="Shallow"/>
    <n v="21.472250760000001"/>
    <n v="-157.78984152000001"/>
    <s v="OAH_NE"/>
    <s v="OAH_NE"/>
    <n v="2013"/>
    <x v="2"/>
    <x v="0"/>
    <n v="4.45"/>
    <n v="3"/>
    <n v="7.5"/>
    <n v="10"/>
    <n v="10"/>
    <n v="0.1575"/>
    <n v="2"/>
    <n v="1"/>
  </r>
  <r>
    <n v="6431"/>
    <s v="nSPC"/>
    <x v="4"/>
    <x v="0"/>
    <s v="Main Hawaiian Islands"/>
    <x v="0"/>
    <s v="OAH-00382"/>
    <d v="2013-10-24T00:00:00"/>
    <s v="Forereef"/>
    <s v="Deep"/>
    <n v="21.39029687"/>
    <n v="-157.68739220000001"/>
    <s v="OAH_EAST"/>
    <s v="OAH_EAST"/>
    <n v="2013"/>
    <x v="1"/>
    <x v="0"/>
    <n v="19.2"/>
    <n v="32.5"/>
    <n v="10"/>
    <n v="25"/>
    <n v="12.5"/>
    <n v="0.1125"/>
    <n v="2"/>
    <n v="1"/>
  </r>
  <r>
    <n v="6432"/>
    <s v="nSPC"/>
    <x v="4"/>
    <x v="0"/>
    <s v="Main Hawaiian Islands"/>
    <x v="0"/>
    <s v="OAH-00428"/>
    <d v="2013-10-24T00:00:00"/>
    <s v="Forereef"/>
    <s v="Shallow"/>
    <n v="21.403504659999999"/>
    <n v="-157.71570743999999"/>
    <s v="OAH_EAST"/>
    <s v="OAH_EAST"/>
    <n v="2013"/>
    <x v="2"/>
    <x v="0"/>
    <n v="4.8499999999999996"/>
    <n v="5.5"/>
    <n v="8.5"/>
    <n v="8"/>
    <n v="17.5"/>
    <n v="0.90249999999999997"/>
    <n v="2"/>
    <n v="1"/>
  </r>
  <r>
    <n v="6433"/>
    <s v="nSPC"/>
    <x v="4"/>
    <x v="0"/>
    <s v="Main Hawaiian Islands"/>
    <x v="0"/>
    <s v="OAH-00418"/>
    <d v="2013-10-24T00:00:00"/>
    <s v="Forereef"/>
    <s v="Shallow"/>
    <n v="21.418107110000001"/>
    <n v="-157.73792007"/>
    <s v="OAH_EAST"/>
    <s v="OAH_EAST"/>
    <n v="2013"/>
    <x v="2"/>
    <x v="0"/>
    <n v="3.85"/>
    <n v="6"/>
    <n v="10"/>
    <n v="42.5"/>
    <n v="2.5"/>
    <n v="0.16250000000000001"/>
    <n v="2"/>
    <n v="1"/>
  </r>
  <r>
    <n v="6434"/>
    <s v="nSPC"/>
    <x v="4"/>
    <x v="0"/>
    <s v="Main Hawaiian Islands"/>
    <x v="0"/>
    <s v="OAH-00384"/>
    <d v="2013-10-24T00:00:00"/>
    <s v="Forereef"/>
    <s v="Deep"/>
    <n v="21.44367635"/>
    <n v="-157.71985816"/>
    <s v="OAH_EAST"/>
    <s v="OAH_EAST"/>
    <n v="2013"/>
    <x v="1"/>
    <x v="0"/>
    <n v="23.6"/>
    <n v="10"/>
    <n v="6"/>
    <n v="10"/>
    <n v="8"/>
    <n v="0.10375"/>
    <n v="2"/>
    <n v="1"/>
  </r>
  <r>
    <n v="6435"/>
    <s v="nSPC"/>
    <x v="4"/>
    <x v="0"/>
    <s v="Main Hawaiian Islands"/>
    <x v="0"/>
    <s v="OAH-00404"/>
    <d v="2013-10-24T00:00:00"/>
    <s v="Forereef"/>
    <s v="Mid"/>
    <n v="21.460880629999998"/>
    <n v="-157.7163888"/>
    <s v="OAH_EAST"/>
    <s v="OAH_EAST"/>
    <n v="2013"/>
    <x v="0"/>
    <x v="0"/>
    <n v="11.95"/>
    <n v="35"/>
    <n v="7.5"/>
    <n v="12.5"/>
    <n v="7.5"/>
    <n v="0.47249999999999998"/>
    <n v="2"/>
    <n v="1"/>
  </r>
  <r>
    <n v="6436"/>
    <s v="nSPC"/>
    <x v="4"/>
    <x v="0"/>
    <s v="Main Hawaiian Islands"/>
    <x v="0"/>
    <s v="OAH-00462"/>
    <d v="2013-10-24T00:00:00"/>
    <s v="Forereef"/>
    <s v="Mid"/>
    <n v="21.466097690000002"/>
    <n v="-157.76427068000001"/>
    <s v="OAH_NE"/>
    <s v="OAH_NE"/>
    <n v="2013"/>
    <x v="0"/>
    <x v="0"/>
    <n v="11.85"/>
    <n v="17.5"/>
    <n v="5"/>
    <n v="7.5"/>
    <n v="5.5"/>
    <n v="0.48749999999999999"/>
    <n v="2"/>
    <n v="1"/>
  </r>
  <r>
    <n v="6437"/>
    <s v="nSPC"/>
    <x v="4"/>
    <x v="0"/>
    <s v="Main Hawaiian Islands"/>
    <x v="0"/>
    <s v="OAH-00435"/>
    <d v="2013-10-25T00:00:00"/>
    <s v="Forereef"/>
    <s v="Shallow"/>
    <n v="21.37308011"/>
    <n v="-157.70015867000001"/>
    <s v="OAH_EAST"/>
    <s v="OAH_EAST"/>
    <n v="2013"/>
    <x v="2"/>
    <x v="0"/>
    <n v="3.85"/>
    <n v="3.5"/>
    <n v="57.5"/>
    <n v="6"/>
    <n v="2.5"/>
    <n v="0.20125000000000001"/>
    <n v="2"/>
    <n v="1"/>
  </r>
  <r>
    <n v="6438"/>
    <s v="nSPC"/>
    <x v="4"/>
    <x v="0"/>
    <s v="Main Hawaiian Islands"/>
    <x v="0"/>
    <s v="OAH-00439"/>
    <d v="2013-10-25T00:00:00"/>
    <s v="Forereef"/>
    <s v="Shallow"/>
    <n v="21.360644050000001"/>
    <n v="-157.70120188999999"/>
    <s v="OAH_EAST"/>
    <s v="OAH_EAST"/>
    <n v="2013"/>
    <x v="2"/>
    <x v="0"/>
    <n v="4.9000000000000004"/>
    <n v="4"/>
    <n v="10"/>
    <n v="35"/>
    <n v="5"/>
    <n v="0.23125000000000001"/>
    <n v="2"/>
    <n v="1"/>
  </r>
  <r>
    <n v="6439"/>
    <s v="nSPC"/>
    <x v="4"/>
    <x v="0"/>
    <s v="Main Hawaiian Islands"/>
    <x v="0"/>
    <s v="OAH-00400"/>
    <d v="2013-10-25T00:00:00"/>
    <s v="Forereef"/>
    <s v="Mid"/>
    <n v="21.351739779999999"/>
    <n v="-157.67991194000001"/>
    <s v="OAH_EAST"/>
    <s v="OAH_EAST"/>
    <n v="2013"/>
    <x v="0"/>
    <x v="0"/>
    <n v="10.55"/>
    <n v="45"/>
    <n v="5"/>
    <n v="2.5"/>
    <n v="2.5"/>
    <n v="0.2175"/>
    <n v="2"/>
    <n v="1"/>
  </r>
  <r>
    <n v="6440"/>
    <s v="nSPC"/>
    <x v="4"/>
    <x v="0"/>
    <s v="Main Hawaiian Islands"/>
    <x v="0"/>
    <s v="OAH-00386"/>
    <d v="2013-10-25T00:00:00"/>
    <s v="Forereef"/>
    <s v="Deep"/>
    <n v="21.321020440000002"/>
    <n v="-157.65196466"/>
    <s v="OAH_EAST"/>
    <s v="OAH_EAST"/>
    <n v="2013"/>
    <x v="1"/>
    <x v="0"/>
    <n v="26.65"/>
    <n v="2.5"/>
    <n v="4"/>
    <n v="22.5"/>
    <n v="7.5"/>
    <n v="0.1125"/>
    <n v="2"/>
    <n v="1"/>
  </r>
  <r>
    <n v="6441"/>
    <s v="nSPC"/>
    <x v="4"/>
    <x v="0"/>
    <s v="Main Hawaiian Islands"/>
    <x v="0"/>
    <s v="OAH-00406"/>
    <d v="2013-10-25T00:00:00"/>
    <s v="Forereef"/>
    <s v="Mid"/>
    <n v="21.281414779999999"/>
    <n v="-157.67052462000001"/>
    <s v="OAH_EAST"/>
    <s v="OAH_EAST"/>
    <n v="2013"/>
    <x v="0"/>
    <x v="0"/>
    <n v="10.9"/>
    <n v="27.5"/>
    <n v="6.5"/>
    <n v="0"/>
    <n v="3.5"/>
    <n v="0.66749999999999998"/>
    <n v="2"/>
    <n v="1"/>
  </r>
  <r>
    <n v="6442"/>
    <s v="nSPC"/>
    <x v="4"/>
    <x v="0"/>
    <s v="Main Hawaiian Islands"/>
    <x v="0"/>
    <s v="OAH-00385"/>
    <d v="2013-10-25T00:00:00"/>
    <s v="Forereef"/>
    <s v="Deep"/>
    <n v="21.38614205"/>
    <n v="-157.68228452"/>
    <s v="OAH_EAST"/>
    <s v="OAH_EAST"/>
    <n v="2013"/>
    <x v="1"/>
    <x v="0"/>
    <n v="28.6"/>
    <n v="1"/>
    <n v="27.5"/>
    <n v="24.5"/>
    <n v="12"/>
    <n v="0.1"/>
    <n v="2"/>
    <n v="1"/>
  </r>
  <r>
    <n v="6443"/>
    <s v="nSPC"/>
    <x v="4"/>
    <x v="0"/>
    <s v="Main Hawaiian Islands"/>
    <x v="0"/>
    <s v="OAH-00392"/>
    <d v="2013-10-25T00:00:00"/>
    <s v="Forereef"/>
    <s v="Mid"/>
    <n v="21.361509559999998"/>
    <n v="-157.68291685"/>
    <s v="OAH_EAST"/>
    <s v="OAH_EAST"/>
    <n v="2013"/>
    <x v="0"/>
    <x v="0"/>
    <n v="11.75"/>
    <n v="20"/>
    <n v="10"/>
    <n v="3"/>
    <n v="9.5"/>
    <n v="0.25374999999999998"/>
    <n v="2"/>
    <n v="1"/>
  </r>
  <r>
    <n v="6444"/>
    <s v="nSPC"/>
    <x v="4"/>
    <x v="0"/>
    <s v="Main Hawaiian Islands"/>
    <x v="0"/>
    <s v="OAH-00450"/>
    <d v="2013-10-25T00:00:00"/>
    <s v="Forereef"/>
    <s v="Shallow"/>
    <n v="21.342876929999999"/>
    <n v="-157.68427681"/>
    <s v="OAH_EAST"/>
    <s v="OAH_EAST"/>
    <n v="2013"/>
    <x v="2"/>
    <x v="0"/>
    <n v="3"/>
    <n v="1"/>
    <n v="30"/>
    <n v="25"/>
    <n v="5"/>
    <n v="0.65125"/>
    <n v="2"/>
    <n v="1"/>
  </r>
  <r>
    <n v="6445"/>
    <s v="nSPC"/>
    <x v="4"/>
    <x v="0"/>
    <s v="Main Hawaiian Islands"/>
    <x v="0"/>
    <s v="OAH-00414"/>
    <d v="2013-10-25T00:00:00"/>
    <s v="Forereef"/>
    <s v="Mid"/>
    <n v="21.332093440000001"/>
    <n v="-157.66127603000001"/>
    <s v="OAH_EAST"/>
    <s v="OAH_EAST"/>
    <n v="2013"/>
    <x v="0"/>
    <x v="0"/>
    <n v="16.350000000000001"/>
    <n v="3.5"/>
    <n v="7.5"/>
    <n v="22.5"/>
    <n v="6.5"/>
    <n v="0.15"/>
    <n v="2"/>
    <n v="1"/>
  </r>
  <r>
    <n v="6446"/>
    <s v="nSPC"/>
    <x v="4"/>
    <x v="0"/>
    <s v="Main Hawaiian Islands"/>
    <x v="0"/>
    <s v="OAH-00391"/>
    <d v="2013-10-25T00:00:00"/>
    <s v="Forereef"/>
    <s v="Mid"/>
    <n v="21.299293209999998"/>
    <n v="-157.64965921999999"/>
    <s v="OAH_EAST"/>
    <s v="OAH_EAST"/>
    <n v="2013"/>
    <x v="0"/>
    <x v="0"/>
    <n v="13.95"/>
    <n v="5"/>
    <n v="5.5"/>
    <n v="2.5"/>
    <n v="5"/>
    <n v="0.26750000000000002"/>
    <n v="2"/>
    <n v="1"/>
  </r>
  <r>
    <n v="6464"/>
    <s v="nSPC"/>
    <x v="4"/>
    <x v="0"/>
    <s v="Main Hawaiian Islands"/>
    <x v="0"/>
    <s v="OAH-00458"/>
    <d v="2013-10-31T00:00:00"/>
    <s v="Forereef"/>
    <s v="Mid"/>
    <n v="21.62610286"/>
    <n v="-157.90638107000001"/>
    <s v="OAH_NE"/>
    <s v="OAH_NE"/>
    <n v="2013"/>
    <x v="0"/>
    <x v="0"/>
    <n v="10"/>
    <n v="12.5"/>
    <n v="7.5"/>
    <n v="35"/>
    <n v="2.5"/>
    <n v="0.16250000000000001"/>
    <n v="2"/>
    <n v="1"/>
  </r>
  <r>
    <n v="6465"/>
    <s v="nSPC"/>
    <x v="4"/>
    <x v="0"/>
    <s v="Main Hawaiian Islands"/>
    <x v="0"/>
    <s v="OAH-00449"/>
    <d v="2013-10-31T00:00:00"/>
    <s v="Forereef"/>
    <s v="Mid"/>
    <n v="21.638895569999999"/>
    <n v="-157.90761128"/>
    <s v="OAH_NE"/>
    <s v="OAH_NE"/>
    <n v="2013"/>
    <x v="0"/>
    <x v="0"/>
    <n v="9.4"/>
    <n v="8.5"/>
    <n v="5"/>
    <n v="16.5"/>
    <n v="12.5"/>
    <n v="0.27124999999999999"/>
    <n v="2"/>
    <n v="1"/>
  </r>
  <r>
    <n v="6466"/>
    <s v="nSPC"/>
    <x v="4"/>
    <x v="0"/>
    <s v="Main Hawaiian Islands"/>
    <x v="0"/>
    <s v="OAH-00491"/>
    <d v="2013-10-31T00:00:00"/>
    <s v="Forereef"/>
    <s v="Shallow"/>
    <n v="21.652448270000001"/>
    <n v="-157.91713153000001"/>
    <s v="OAH_NE"/>
    <s v="OAH_NE"/>
    <n v="2013"/>
    <x v="2"/>
    <x v="0"/>
    <n v="5.45"/>
    <n v="1"/>
    <n v="10"/>
    <n v="49.5"/>
    <n v="7"/>
    <n v="0.11874999999999999"/>
    <n v="2"/>
    <n v="1"/>
  </r>
  <r>
    <n v="6467"/>
    <s v="nSPC"/>
    <x v="4"/>
    <x v="0"/>
    <s v="Main Hawaiian Islands"/>
    <x v="0"/>
    <s v="OAH-00447"/>
    <d v="2013-10-31T00:00:00"/>
    <s v="Forereef"/>
    <s v="Mid"/>
    <n v="21.683334330000001"/>
    <n v="-157.92961990000001"/>
    <s v="OAH_NE"/>
    <s v="OAH_NE"/>
    <n v="2013"/>
    <x v="0"/>
    <x v="0"/>
    <n v="13.2"/>
    <n v="2"/>
    <n v="4.5"/>
    <n v="32.5"/>
    <n v="1.5"/>
    <n v="0.13875000000000001"/>
    <n v="2"/>
    <n v="1"/>
  </r>
  <r>
    <n v="6468"/>
    <s v="nSPC"/>
    <x v="4"/>
    <x v="0"/>
    <s v="Main Hawaiian Islands"/>
    <x v="0"/>
    <s v="OAH-00419"/>
    <d v="2013-10-31T00:00:00"/>
    <s v="Forereef"/>
    <s v="Deep"/>
    <n v="21.688783650000001"/>
    <n v="-157.92548275999999"/>
    <s v="OAH_NE"/>
    <s v="OAH_NE"/>
    <n v="2013"/>
    <x v="1"/>
    <x v="0"/>
    <n v="25.85"/>
    <n v="1"/>
    <n v="22.5"/>
    <n v="45"/>
    <n v="4.5"/>
    <n v="0.1"/>
    <n v="2"/>
    <n v="1"/>
  </r>
  <r>
    <n v="6469"/>
    <s v="nSPC"/>
    <x v="4"/>
    <x v="0"/>
    <s v="Main Hawaiian Islands"/>
    <x v="0"/>
    <s v="OAH-00429"/>
    <d v="2013-10-31T00:00:00"/>
    <s v="Forereef"/>
    <s v="Mid"/>
    <n v="21.618487229999999"/>
    <n v="-157.89597946000001"/>
    <s v="OAH_NE"/>
    <s v="OAH_NE"/>
    <n v="2013"/>
    <x v="0"/>
    <x v="0"/>
    <n v="12.15"/>
    <n v="4.5"/>
    <n v="5"/>
    <n v="42.5"/>
    <n v="3"/>
    <n v="0.10625"/>
    <n v="2"/>
    <n v="1"/>
  </r>
  <r>
    <n v="6470"/>
    <s v="nSPC"/>
    <x v="4"/>
    <x v="0"/>
    <s v="Main Hawaiian Islands"/>
    <x v="0"/>
    <s v="OAH-00474"/>
    <d v="2013-10-31T00:00:00"/>
    <s v="Forereef"/>
    <s v="Shallow"/>
    <n v="21.634925729999999"/>
    <n v="-157.91299271"/>
    <s v="OAH_NE"/>
    <s v="OAH_NE"/>
    <n v="2013"/>
    <x v="2"/>
    <x v="0"/>
    <n v="4.8"/>
    <n v="12.5"/>
    <n v="0"/>
    <n v="7.5"/>
    <n v="15"/>
    <n v="0.36249999999999999"/>
    <n v="2"/>
    <n v="1"/>
  </r>
  <r>
    <n v="6471"/>
    <s v="nSPC"/>
    <x v="4"/>
    <x v="0"/>
    <s v="Main Hawaiian Islands"/>
    <x v="0"/>
    <s v="OAH-00423"/>
    <d v="2013-10-31T00:00:00"/>
    <s v="Forereef"/>
    <s v="Deep"/>
    <n v="21.70443744"/>
    <n v="-157.94083782000001"/>
    <s v="OAH_NE"/>
    <s v="OAH_NE"/>
    <n v="2013"/>
    <x v="1"/>
    <x v="0"/>
    <n v="26.5"/>
    <n v="3"/>
    <n v="12.5"/>
    <n v="32.5"/>
    <n v="0"/>
    <n v="0.11874999999999999"/>
    <n v="2"/>
    <n v="1"/>
  </r>
  <r>
    <n v="6496"/>
    <s v="nSPC"/>
    <x v="5"/>
    <x v="2"/>
    <s v="Pacific Remote Island Areas"/>
    <x v="23"/>
    <s v="WAK-00168"/>
    <d v="2014-03-16T00:00:00"/>
    <s v="Forereef"/>
    <s v="Mid"/>
    <n v="19.271073560000001"/>
    <n v="166.64896608000001"/>
    <s v="Wake"/>
    <s v="Wake"/>
    <n v="2014"/>
    <x v="0"/>
    <x v="0"/>
    <n v="17.600000000000001"/>
    <n v="25"/>
    <n v="30"/>
    <n v="2"/>
    <n v="5"/>
    <n v="0.58499999999999996"/>
    <n v="1"/>
    <n v="1"/>
  </r>
  <r>
    <n v="6497"/>
    <s v="nSPC"/>
    <x v="5"/>
    <x v="2"/>
    <s v="Pacific Remote Island Areas"/>
    <x v="23"/>
    <s v="WAK-00301"/>
    <d v="2014-03-16T00:00:00"/>
    <s v="Forereef"/>
    <s v="Deep"/>
    <n v="19.274845330000002"/>
    <n v="166.64117150000001"/>
    <s v="Wake"/>
    <s v="Wake"/>
    <n v="2014"/>
    <x v="1"/>
    <x v="0"/>
    <n v="23"/>
    <n v="40"/>
    <n v="17.5"/>
    <n v="4.5"/>
    <n v="2.5"/>
    <n v="0.39374999999999999"/>
    <n v="2"/>
    <n v="1"/>
  </r>
  <r>
    <n v="6498"/>
    <s v="nSPC"/>
    <x v="5"/>
    <x v="2"/>
    <s v="Pacific Remote Island Areas"/>
    <x v="23"/>
    <s v="WAK-00153"/>
    <d v="2014-03-16T00:00:00"/>
    <s v="Forereef"/>
    <s v="Shallow"/>
    <n v="19.285508029999999"/>
    <n v="166.61540905000001"/>
    <s v="Wake"/>
    <s v="Wake"/>
    <n v="2014"/>
    <x v="2"/>
    <x v="0"/>
    <n v="3.45"/>
    <n v="20"/>
    <n v="1.5"/>
    <n v="25"/>
    <n v="7.5"/>
    <n v="0.26124999999999998"/>
    <n v="2"/>
    <n v="1"/>
  </r>
  <r>
    <n v="6499"/>
    <s v="nSPC"/>
    <x v="5"/>
    <x v="2"/>
    <s v="Pacific Remote Island Areas"/>
    <x v="23"/>
    <s v="WAK-00174"/>
    <d v="2014-03-16T00:00:00"/>
    <s v="Forereef"/>
    <s v="Mid"/>
    <n v="19.289614910000001"/>
    <n v="166.6108011"/>
    <s v="Wake"/>
    <s v="Wake"/>
    <n v="2014"/>
    <x v="0"/>
    <x v="0"/>
    <n v="13.1"/>
    <n v="22.5"/>
    <n v="32.5"/>
    <n v="1"/>
    <n v="5.5"/>
    <n v="0.71"/>
    <n v="2"/>
    <n v="1"/>
  </r>
  <r>
    <n v="6500"/>
    <s v="nSPC"/>
    <x v="5"/>
    <x v="2"/>
    <s v="Pacific Remote Island Areas"/>
    <x v="23"/>
    <s v="WAK-00285"/>
    <d v="2014-03-16T00:00:00"/>
    <s v="Forereef"/>
    <s v="Mid"/>
    <n v="19.284405809999999"/>
    <n v="166.61695551"/>
    <s v="Wake"/>
    <s v="Wake"/>
    <n v="2014"/>
    <x v="0"/>
    <x v="0"/>
    <n v="13.2"/>
    <n v="35"/>
    <n v="27.5"/>
    <n v="5"/>
    <n v="7.5"/>
    <n v="0.67625000000000002"/>
    <n v="2"/>
    <n v="1"/>
  </r>
  <r>
    <n v="6501"/>
    <s v="nSPC"/>
    <x v="5"/>
    <x v="2"/>
    <s v="Pacific Remote Island Areas"/>
    <x v="23"/>
    <s v="WAK-00280"/>
    <d v="2014-03-16T00:00:00"/>
    <s v="Forereef"/>
    <s v="Deep"/>
    <n v="19.279584960000001"/>
    <n v="166.62945637000001"/>
    <s v="Wake"/>
    <s v="Wake"/>
    <n v="2014"/>
    <x v="1"/>
    <x v="0"/>
    <n v="20.6"/>
    <n v="65"/>
    <n v="5"/>
    <n v="10"/>
    <n v="10"/>
    <n v="0.36499999999999999"/>
    <n v="1"/>
    <n v="1"/>
  </r>
  <r>
    <n v="6502"/>
    <s v="nSPC"/>
    <x v="5"/>
    <x v="2"/>
    <s v="Pacific Remote Island Areas"/>
    <x v="23"/>
    <s v="WAK-00246"/>
    <d v="2014-03-16T00:00:00"/>
    <s v="Forereef"/>
    <s v="Mid"/>
    <n v="19.272696629999999"/>
    <n v="166.64711912999999"/>
    <s v="Wake"/>
    <s v="Wake"/>
    <n v="2014"/>
    <x v="0"/>
    <x v="0"/>
    <n v="13.15"/>
    <n v="25"/>
    <n v="27.5"/>
    <n v="6.5"/>
    <n v="8.5"/>
    <n v="0.59899999999999998"/>
    <n v="2"/>
    <n v="1"/>
  </r>
  <r>
    <n v="6503"/>
    <s v="nSPC"/>
    <x v="5"/>
    <x v="2"/>
    <s v="Pacific Remote Island Areas"/>
    <x v="23"/>
    <s v="WAK-00236"/>
    <d v="2014-03-16T00:00:00"/>
    <s v="Forereef"/>
    <s v="Shallow"/>
    <n v="19.28353401"/>
    <n v="166.61867749000001"/>
    <s v="Wake"/>
    <s v="Wake"/>
    <n v="2014"/>
    <x v="2"/>
    <x v="0"/>
    <n v="4.55"/>
    <n v="25"/>
    <n v="0"/>
    <n v="37.5"/>
    <n v="22.5"/>
    <n v="0.31"/>
    <n v="2"/>
    <n v="1"/>
  </r>
  <r>
    <n v="6506"/>
    <s v="nSPC"/>
    <x v="5"/>
    <x v="2"/>
    <s v="Pacific Remote Island Areas"/>
    <x v="23"/>
    <s v="WAK-00154"/>
    <d v="2014-03-17T00:00:00"/>
    <s v="Forereef"/>
    <s v="Deep"/>
    <n v="19.307064109999999"/>
    <n v="166.59370663000001"/>
    <s v="Wake"/>
    <s v="Wake"/>
    <n v="2014"/>
    <x v="1"/>
    <x v="0"/>
    <n v="20.9"/>
    <n v="37.5"/>
    <n v="1.5"/>
    <n v="4.5"/>
    <n v="3.5"/>
    <n v="0.41625000000000001"/>
    <n v="2"/>
    <n v="1"/>
  </r>
  <r>
    <n v="6507"/>
    <s v="nSPC"/>
    <x v="5"/>
    <x v="2"/>
    <s v="Pacific Remote Island Areas"/>
    <x v="23"/>
    <s v="WAK-00302"/>
    <d v="2014-03-17T00:00:00"/>
    <s v="Forereef"/>
    <s v="Shallow"/>
    <n v="19.321322810000002"/>
    <n v="166.60385133"/>
    <s v="Wake"/>
    <s v="Wake"/>
    <n v="2014"/>
    <x v="2"/>
    <x v="0"/>
    <n v="3.95"/>
    <n v="17.5"/>
    <n v="0"/>
    <n v="0"/>
    <n v="15"/>
    <n v="0.18124999999999999"/>
    <n v="2"/>
    <n v="1"/>
  </r>
  <r>
    <n v="6508"/>
    <s v="nSPC"/>
    <x v="5"/>
    <x v="2"/>
    <s v="Pacific Remote Island Areas"/>
    <x v="23"/>
    <s v="WAK-00263"/>
    <d v="2014-03-17T00:00:00"/>
    <s v="Forereef"/>
    <s v="Shallow"/>
    <n v="19.308210330000001"/>
    <n v="166.59384266000001"/>
    <s v="Wake"/>
    <s v="Wake"/>
    <n v="2014"/>
    <x v="2"/>
    <x v="0"/>
    <n v="2.6"/>
    <n v="15"/>
    <n v="0"/>
    <n v="0"/>
    <n v="22.5"/>
    <n v="0.28749999999999998"/>
    <n v="2"/>
    <n v="1"/>
  </r>
  <r>
    <n v="6509"/>
    <s v="nSPC"/>
    <x v="5"/>
    <x v="2"/>
    <s v="Pacific Remote Island Areas"/>
    <x v="23"/>
    <s v="WAK-00267"/>
    <d v="2014-03-17T00:00:00"/>
    <s v="Forereef"/>
    <s v="Mid"/>
    <n v="19.30259873"/>
    <n v="166.59512584999999"/>
    <s v="Wake"/>
    <s v="Wake"/>
    <n v="2014"/>
    <x v="0"/>
    <x v="0"/>
    <n v="13.4"/>
    <n v="30"/>
    <n v="5"/>
    <n v="5"/>
    <n v="3.5"/>
    <n v="0.78"/>
    <n v="2"/>
    <n v="1"/>
  </r>
  <r>
    <n v="6512"/>
    <s v="nSPC"/>
    <x v="5"/>
    <x v="2"/>
    <s v="Pacific Remote Island Areas"/>
    <x v="23"/>
    <s v="WAK-00172"/>
    <d v="2014-03-17T00:00:00"/>
    <s v="Forereef"/>
    <s v="Deep"/>
    <n v="19.325733450000001"/>
    <n v="166.61041562"/>
    <s v="Wake"/>
    <s v="Wake"/>
    <n v="2014"/>
    <x v="1"/>
    <x v="0"/>
    <n v="22"/>
    <n v="27.5"/>
    <n v="0"/>
    <n v="5"/>
    <n v="10"/>
    <n v="0.34375"/>
    <n v="2"/>
    <n v="1"/>
  </r>
  <r>
    <n v="6513"/>
    <s v="nSPC"/>
    <x v="5"/>
    <x v="2"/>
    <s v="Pacific Remote Island Areas"/>
    <x v="23"/>
    <s v="WAK-00252"/>
    <d v="2014-03-17T00:00:00"/>
    <s v="Forereef"/>
    <s v="Mid"/>
    <n v="19.323596569999999"/>
    <n v="166.60566936000001"/>
    <s v="Wake"/>
    <s v="Wake"/>
    <n v="2014"/>
    <x v="0"/>
    <x v="0"/>
    <n v="12.5"/>
    <n v="32.5"/>
    <n v="0"/>
    <n v="5"/>
    <n v="20"/>
    <n v="0.48499999999999999"/>
    <n v="2"/>
    <n v="1"/>
  </r>
  <r>
    <n v="6514"/>
    <s v="nSPC"/>
    <x v="5"/>
    <x v="2"/>
    <s v="Pacific Remote Island Areas"/>
    <x v="23"/>
    <s v="WAK-00176"/>
    <d v="2014-03-17T00:00:00"/>
    <s v="Forereef"/>
    <s v="Shallow"/>
    <n v="19.316404649999999"/>
    <n v="166.59893676999999"/>
    <s v="Wake"/>
    <s v="Wake"/>
    <n v="2014"/>
    <x v="2"/>
    <x v="0"/>
    <n v="4.5999999999999996"/>
    <n v="20"/>
    <n v="0"/>
    <n v="20"/>
    <n v="17.5"/>
    <n v="0.24875"/>
    <n v="2"/>
    <n v="1"/>
  </r>
  <r>
    <n v="6515"/>
    <s v="nSPC"/>
    <x v="5"/>
    <x v="2"/>
    <s v="Pacific Remote Island Areas"/>
    <x v="23"/>
    <s v="WAK-00266"/>
    <d v="2014-03-17T00:00:00"/>
    <s v="Forereef"/>
    <s v="Shallow"/>
    <n v="19.313750519999999"/>
    <n v="166.59548366999999"/>
    <s v="Wake"/>
    <s v="Wake"/>
    <n v="2014"/>
    <x v="2"/>
    <x v="0"/>
    <n v="4.75"/>
    <n v="12.5"/>
    <n v="0"/>
    <n v="5"/>
    <n v="22.5"/>
    <n v="0.23"/>
    <n v="2"/>
    <n v="1"/>
  </r>
  <r>
    <n v="6516"/>
    <s v="nSPC"/>
    <x v="5"/>
    <x v="2"/>
    <s v="Pacific Remote Island Areas"/>
    <x v="23"/>
    <s v="WAK-00192"/>
    <d v="2014-03-17T00:00:00"/>
    <s v="Forereef"/>
    <s v="Mid"/>
    <n v="19.305815290000002"/>
    <n v="166.59415161999999"/>
    <s v="Wake"/>
    <s v="Wake"/>
    <n v="2014"/>
    <x v="0"/>
    <x v="0"/>
    <n v="12.2"/>
    <n v="70"/>
    <n v="1"/>
    <n v="5"/>
    <n v="12.5"/>
    <n v="0.36749999999999999"/>
    <n v="2"/>
    <n v="1"/>
  </r>
  <r>
    <n v="6521"/>
    <s v="nSPC"/>
    <x v="5"/>
    <x v="2"/>
    <s v="Pacific Remote Island Areas"/>
    <x v="23"/>
    <s v="WAK-00205"/>
    <d v="2014-03-18T00:00:00"/>
    <s v="Forereef"/>
    <s v="Deep"/>
    <n v="19.319355080000001"/>
    <n v="166.62319600999999"/>
    <s v="Wake"/>
    <s v="Wake"/>
    <n v="2014"/>
    <x v="1"/>
    <x v="0"/>
    <n v="20.7"/>
    <n v="10"/>
    <n v="6"/>
    <n v="4"/>
    <n v="1"/>
    <n v="0.45250000000000001"/>
    <n v="2"/>
    <n v="1"/>
  </r>
  <r>
    <n v="6522"/>
    <s v="nSPC"/>
    <x v="5"/>
    <x v="2"/>
    <s v="Pacific Remote Island Areas"/>
    <x v="23"/>
    <s v="WAK-00189"/>
    <d v="2014-03-18T00:00:00"/>
    <s v="Forereef"/>
    <s v="Mid"/>
    <n v="19.312995900000001"/>
    <n v="166.65018069999999"/>
    <s v="Wake"/>
    <s v="Wake"/>
    <n v="2014"/>
    <x v="0"/>
    <x v="0"/>
    <n v="16"/>
    <n v="15"/>
    <n v="1"/>
    <n v="2"/>
    <n v="1.5"/>
    <n v="0.35499999999999998"/>
    <n v="2"/>
    <n v="1"/>
  </r>
  <r>
    <n v="6523"/>
    <s v="nSPC"/>
    <x v="5"/>
    <x v="2"/>
    <s v="Pacific Remote Island Areas"/>
    <x v="23"/>
    <s v="WAK-00278"/>
    <d v="2014-03-18T00:00:00"/>
    <s v="Forereef"/>
    <s v="Shallow"/>
    <n v="19.313175770000001"/>
    <n v="166.64787593"/>
    <s v="Wake"/>
    <s v="Wake"/>
    <n v="2014"/>
    <x v="2"/>
    <x v="0"/>
    <n v="5.5"/>
    <n v="12.5"/>
    <n v="0"/>
    <n v="2.5"/>
    <n v="10"/>
    <n v="0.13625000000000001"/>
    <n v="2"/>
    <n v="1"/>
  </r>
  <r>
    <n v="6524"/>
    <s v="nSPC"/>
    <x v="5"/>
    <x v="2"/>
    <s v="Pacific Remote Island Areas"/>
    <x v="23"/>
    <s v="WAK-00180"/>
    <d v="2014-03-18T00:00:00"/>
    <s v="Forereef"/>
    <s v="Mid"/>
    <n v="19.316137770000001"/>
    <n v="166.64010214000001"/>
    <s v="Wake"/>
    <s v="Wake"/>
    <n v="2014"/>
    <x v="0"/>
    <x v="0"/>
    <n v="16"/>
    <n v="32.5"/>
    <n v="3"/>
    <n v="0.5"/>
    <n v="0"/>
    <n v="0.47249999999999998"/>
    <n v="2"/>
    <n v="1"/>
  </r>
  <r>
    <n v="6525"/>
    <s v="nSPC"/>
    <x v="5"/>
    <x v="2"/>
    <s v="Pacific Remote Island Areas"/>
    <x v="23"/>
    <s v="WAK-00166"/>
    <d v="2014-03-18T00:00:00"/>
    <s v="Forereef"/>
    <s v="Deep"/>
    <n v="19.31455996"/>
    <n v="166.64688000000001"/>
    <s v="Wake"/>
    <s v="Wake"/>
    <n v="2014"/>
    <x v="1"/>
    <x v="0"/>
    <n v="25"/>
    <n v="22.5"/>
    <n v="2.5"/>
    <n v="4"/>
    <n v="11"/>
    <n v="0.77"/>
    <n v="2"/>
    <n v="1"/>
  </r>
  <r>
    <n v="6526"/>
    <s v="nSPC"/>
    <x v="5"/>
    <x v="2"/>
    <s v="Pacific Remote Island Areas"/>
    <x v="23"/>
    <s v="WAK-00287"/>
    <d v="2014-03-18T00:00:00"/>
    <s v="Forereef"/>
    <s v="Shallow"/>
    <n v="19.31512146"/>
    <n v="166.64190257000001"/>
    <s v="Wake"/>
    <s v="Wake"/>
    <n v="2014"/>
    <x v="2"/>
    <x v="0"/>
    <n v="6"/>
    <n v="9"/>
    <n v="0"/>
    <n v="20"/>
    <n v="15"/>
    <n v="0.255"/>
    <n v="2"/>
    <n v="1"/>
  </r>
  <r>
    <n v="6527"/>
    <s v="nSPC"/>
    <x v="5"/>
    <x v="2"/>
    <s v="Pacific Remote Island Areas"/>
    <x v="23"/>
    <s v="WAK-00183"/>
    <d v="2014-03-18T00:00:00"/>
    <s v="Forereef"/>
    <s v="Mid"/>
    <n v="19.315249959999999"/>
    <n v="166.63225994000001"/>
    <s v="Wake"/>
    <s v="Wake"/>
    <n v="2014"/>
    <x v="0"/>
    <x v="0"/>
    <n v="13.2"/>
    <n v="37.5"/>
    <n v="0"/>
    <n v="5"/>
    <n v="3.5"/>
    <n v="0.56000000000000005"/>
    <n v="2"/>
    <n v="1"/>
  </r>
  <r>
    <n v="6528"/>
    <s v="nSPC"/>
    <x v="5"/>
    <x v="2"/>
    <s v="Pacific Remote Island Areas"/>
    <x v="23"/>
    <s v="WAK-00272"/>
    <d v="2014-03-18T00:00:00"/>
    <s v="Forereef"/>
    <s v="Shallow"/>
    <n v="19.31482407"/>
    <n v="166.63014561"/>
    <s v="Wake"/>
    <s v="Wake"/>
    <n v="2014"/>
    <x v="2"/>
    <x v="0"/>
    <n v="5.25"/>
    <n v="32.5"/>
    <n v="0"/>
    <n v="0"/>
    <n v="15"/>
    <n v="0.21625"/>
    <n v="2"/>
    <n v="1"/>
  </r>
  <r>
    <n v="6529"/>
    <s v="nSPC"/>
    <x v="5"/>
    <x v="2"/>
    <s v="Pacific Remote Island Areas"/>
    <x v="23"/>
    <s v="WAK-00258"/>
    <d v="2014-03-18T00:00:00"/>
    <s v="Forereef"/>
    <s v="Mid"/>
    <n v="19.315792349999999"/>
    <n v="166.62755669000001"/>
    <s v="Wake"/>
    <s v="Wake"/>
    <n v="2014"/>
    <x v="0"/>
    <x v="0"/>
    <n v="13.8"/>
    <n v="42.5"/>
    <n v="0"/>
    <n v="12.5"/>
    <n v="2.5"/>
    <n v="0.44"/>
    <n v="2"/>
    <n v="1"/>
  </r>
  <r>
    <n v="6530"/>
    <s v="nSPC"/>
    <x v="5"/>
    <x v="2"/>
    <s v="Pacific Remote Island Areas"/>
    <x v="23"/>
    <s v="WAK-00241"/>
    <d v="2014-03-18T00:00:00"/>
    <s v="Forereef"/>
    <s v="Deep"/>
    <n v="19.3223506"/>
    <n v="166.62141543999999"/>
    <s v="Wake"/>
    <s v="Wake"/>
    <n v="2014"/>
    <x v="1"/>
    <x v="0"/>
    <n v="20.5"/>
    <n v="45"/>
    <n v="0"/>
    <n v="5"/>
    <n v="5"/>
    <n v="0.52249999999999996"/>
    <n v="2"/>
    <n v="1"/>
  </r>
  <r>
    <n v="6538"/>
    <s v="nSPC"/>
    <x v="5"/>
    <x v="2"/>
    <s v="Pacific Remote Island Areas"/>
    <x v="23"/>
    <s v="WAK-00199"/>
    <d v="2014-03-18T00:00:00"/>
    <s v="Forereef"/>
    <s v="Deep"/>
    <n v="19.31573041"/>
    <n v="166.63363307"/>
    <s v="Wake"/>
    <s v="Wake"/>
    <n v="2014"/>
    <x v="1"/>
    <x v="0"/>
    <n v="22.25"/>
    <n v="30"/>
    <n v="2.5"/>
    <n v="12.5"/>
    <n v="12.5"/>
    <n v="0.52875000000000005"/>
    <n v="2"/>
    <n v="1"/>
  </r>
  <r>
    <n v="6539"/>
    <s v="nSPC"/>
    <x v="5"/>
    <x v="2"/>
    <s v="Pacific Remote Island Areas"/>
    <x v="23"/>
    <s v="WAK-00265"/>
    <d v="2014-03-18T00:00:00"/>
    <s v="Forereef"/>
    <s v="Deep"/>
    <n v="19.316105159999999"/>
    <n v="166.64150669"/>
    <s v="Wake"/>
    <s v="Wake"/>
    <n v="2014"/>
    <x v="1"/>
    <x v="0"/>
    <n v="24.2"/>
    <n v="27.5"/>
    <n v="2"/>
    <n v="10.5"/>
    <n v="15"/>
    <n v="0.42625000000000002"/>
    <n v="2"/>
    <n v="1"/>
  </r>
  <r>
    <n v="6543"/>
    <s v="nSPC"/>
    <x v="5"/>
    <x v="2"/>
    <s v="Pacific Remote Island Areas"/>
    <x v="23"/>
    <s v="WAK-00259"/>
    <d v="2014-03-19T00:00:00"/>
    <s v="Forereef"/>
    <s v="Deep"/>
    <n v="19.296992500000002"/>
    <n v="166.65327680999999"/>
    <s v="Wake"/>
    <s v="Wake"/>
    <n v="2014"/>
    <x v="1"/>
    <x v="0"/>
    <n v="21.8"/>
    <n v="22.5"/>
    <n v="5"/>
    <n v="5"/>
    <n v="0.5"/>
    <n v="0.49625000000000002"/>
    <n v="2"/>
    <n v="1"/>
  </r>
  <r>
    <n v="6544"/>
    <s v="nSPC"/>
    <x v="5"/>
    <x v="2"/>
    <s v="Pacific Remote Island Areas"/>
    <x v="23"/>
    <s v="WAK-00198"/>
    <d v="2014-03-19T00:00:00"/>
    <s v="Forereef"/>
    <s v="Mid"/>
    <n v="19.299305480000001"/>
    <n v="166.65158031999999"/>
    <s v="Wake"/>
    <s v="Wake"/>
    <n v="2014"/>
    <x v="0"/>
    <x v="0"/>
    <n v="14.2"/>
    <n v="35"/>
    <n v="1.5"/>
    <n v="3"/>
    <n v="0.5"/>
    <n v="0.47249999999999998"/>
    <n v="2"/>
    <n v="1"/>
  </r>
  <r>
    <n v="6545"/>
    <s v="nSPC"/>
    <x v="5"/>
    <x v="2"/>
    <s v="Pacific Remote Island Areas"/>
    <x v="23"/>
    <s v="WAK-00212"/>
    <d v="2014-03-19T00:00:00"/>
    <s v="Forereef"/>
    <s v="Shallow"/>
    <n v="19.29794175"/>
    <n v="166.65207208000001"/>
    <s v="Wake"/>
    <s v="Wake"/>
    <n v="2014"/>
    <x v="2"/>
    <x v="0"/>
    <n v="6.2"/>
    <n v="15"/>
    <n v="0"/>
    <n v="0.5"/>
    <n v="12.5"/>
    <n v="0.25624999999999998"/>
    <n v="2"/>
    <n v="1"/>
  </r>
  <r>
    <n v="6546"/>
    <s v="nSPC"/>
    <x v="5"/>
    <x v="2"/>
    <s v="Pacific Remote Island Areas"/>
    <x v="23"/>
    <s v="WAK-00147"/>
    <d v="2014-03-19T00:00:00"/>
    <s v="Forereef"/>
    <s v="Mid"/>
    <n v="19.27702772"/>
    <n v="166.65680223999999"/>
    <s v="Wake"/>
    <s v="Wake"/>
    <n v="2014"/>
    <x v="0"/>
    <x v="0"/>
    <n v="12.85"/>
    <n v="20"/>
    <n v="3.5"/>
    <n v="12.5"/>
    <n v="2.5"/>
    <n v="0.45"/>
    <n v="2"/>
    <n v="1"/>
  </r>
  <r>
    <n v="6552"/>
    <s v="nSPC"/>
    <x v="5"/>
    <x v="2"/>
    <s v="Pacific Remote Island Areas"/>
    <x v="23"/>
    <s v="WAK-00226"/>
    <d v="2014-03-19T00:00:00"/>
    <s v="Forereef"/>
    <s v="Deep"/>
    <n v="19.267377969999998"/>
    <n v="166.65654852"/>
    <s v="Wake"/>
    <s v="Wake"/>
    <n v="2014"/>
    <x v="1"/>
    <x v="0"/>
    <n v="19.100000000000001"/>
    <n v="55"/>
    <n v="2.5"/>
    <n v="17.5"/>
    <n v="2.5"/>
    <n v="0.35499999999999998"/>
    <n v="2"/>
    <n v="1"/>
  </r>
  <r>
    <n v="6553"/>
    <s v="nSPC"/>
    <x v="5"/>
    <x v="2"/>
    <s v="Pacific Remote Island Areas"/>
    <x v="23"/>
    <s v="WAK-00160"/>
    <d v="2014-03-19T00:00:00"/>
    <s v="Forereef"/>
    <s v="Deep"/>
    <n v="19.309902640000001"/>
    <n v="166.65259058999999"/>
    <s v="Wake"/>
    <s v="Wake"/>
    <n v="2014"/>
    <x v="1"/>
    <x v="0"/>
    <n v="24.65"/>
    <n v="30"/>
    <n v="4"/>
    <n v="0"/>
    <n v="5"/>
    <n v="0.81"/>
    <n v="2"/>
    <n v="1"/>
  </r>
  <r>
    <n v="6554"/>
    <s v="nSPC"/>
    <x v="5"/>
    <x v="2"/>
    <s v="Pacific Remote Island Areas"/>
    <x v="23"/>
    <s v="WAK-00242"/>
    <d v="2014-03-19T00:00:00"/>
    <s v="Forereef"/>
    <s v="Shallow"/>
    <n v="19.294347250000001"/>
    <n v="166.65448749000001"/>
    <s v="Wake"/>
    <s v="Wake"/>
    <n v="2014"/>
    <x v="2"/>
    <x v="0"/>
    <n v="6"/>
    <n v="17.5"/>
    <n v="0"/>
    <n v="7.5"/>
    <n v="14"/>
    <n v="0.20749999999999999"/>
    <n v="2"/>
    <n v="1"/>
  </r>
  <r>
    <n v="6555"/>
    <s v="nSPC"/>
    <x v="5"/>
    <x v="2"/>
    <s v="Pacific Remote Island Areas"/>
    <x v="23"/>
    <s v="WAK-00171"/>
    <d v="2014-03-19T00:00:00"/>
    <s v="Forereef"/>
    <s v="Mid"/>
    <n v="19.289209400000001"/>
    <n v="166.65695034999999"/>
    <s v="Wake"/>
    <s v="Wake"/>
    <n v="2014"/>
    <x v="0"/>
    <x v="0"/>
    <n v="14.1"/>
    <n v="47.5"/>
    <n v="0"/>
    <n v="6.5"/>
    <n v="8.5"/>
    <n v="0.4375"/>
    <n v="2"/>
    <n v="1"/>
  </r>
  <r>
    <n v="6556"/>
    <s v="nSPC"/>
    <x v="5"/>
    <x v="2"/>
    <s v="Pacific Remote Island Areas"/>
    <x v="23"/>
    <s v="WAK-00206"/>
    <d v="2014-03-19T00:00:00"/>
    <s v="Forereef"/>
    <s v="Shallow"/>
    <n v="19.290252939999998"/>
    <n v="166.65651742"/>
    <s v="Wake"/>
    <s v="Wake"/>
    <n v="2014"/>
    <x v="2"/>
    <x v="0"/>
    <n v="5.35"/>
    <n v="12.5"/>
    <n v="0"/>
    <n v="3.5"/>
    <n v="19"/>
    <n v="0.13750000000000001"/>
    <n v="2"/>
    <n v="1"/>
  </r>
  <r>
    <n v="6557"/>
    <s v="nSPC"/>
    <x v="5"/>
    <x v="2"/>
    <s v="Pacific Remote Island Areas"/>
    <x v="23"/>
    <s v="WAK-00204"/>
    <d v="2014-03-19T00:00:00"/>
    <s v="Forereef"/>
    <s v="Mid"/>
    <n v="19.283713550000002"/>
    <n v="166.65622925"/>
    <s v="Wake"/>
    <s v="Wake"/>
    <n v="2014"/>
    <x v="0"/>
    <x v="0"/>
    <n v="11"/>
    <n v="35"/>
    <n v="0"/>
    <n v="17.5"/>
    <n v="9"/>
    <n v="0.40749999999999997"/>
    <n v="2"/>
    <n v="1"/>
  </r>
  <r>
    <n v="6558"/>
    <s v="nSPC"/>
    <x v="5"/>
    <x v="2"/>
    <s v="Pacific Remote Island Areas"/>
    <x v="23"/>
    <s v="WAK-00281"/>
    <d v="2014-03-19T00:00:00"/>
    <s v="Forereef"/>
    <s v="Shallow"/>
    <n v="19.276817000000001"/>
    <n v="166.65656587000001"/>
    <s v="Wake"/>
    <s v="Wake"/>
    <n v="2014"/>
    <x v="2"/>
    <x v="0"/>
    <n v="5.15"/>
    <n v="16.5"/>
    <n v="5.5"/>
    <n v="34.5"/>
    <n v="1"/>
    <n v="0.185"/>
    <n v="2"/>
    <n v="1"/>
  </r>
  <r>
    <n v="6559"/>
    <s v="nSPC"/>
    <x v="5"/>
    <x v="2"/>
    <s v="Pacific Remote Island Areas"/>
    <x v="23"/>
    <s v="WAK-00208"/>
    <d v="2014-03-19T00:00:00"/>
    <s v="Forereef"/>
    <s v="Deep"/>
    <n v="19.289356160000001"/>
    <n v="166.65727347000001"/>
    <s v="Wake"/>
    <s v="Wake"/>
    <n v="2014"/>
    <x v="1"/>
    <x v="0"/>
    <n v="27.25"/>
    <n v="30"/>
    <n v="15"/>
    <n v="10"/>
    <n v="12.5"/>
    <n v="0.62250000000000005"/>
    <n v="2"/>
    <n v="1"/>
  </r>
  <r>
    <n v="6560"/>
    <s v="nSPC"/>
    <x v="5"/>
    <x v="2"/>
    <s v="Pacific Remote Island Areas"/>
    <x v="23"/>
    <s v="WAK-00289"/>
    <d v="2014-03-19T00:00:00"/>
    <s v="Forereef"/>
    <s v="Deep"/>
    <n v="19.2817495"/>
    <n v="166.65652857000001"/>
    <s v="Wake"/>
    <s v="Wake"/>
    <n v="2014"/>
    <x v="1"/>
    <x v="0"/>
    <n v="22.9"/>
    <n v="20"/>
    <n v="2.5"/>
    <n v="12.5"/>
    <n v="7.5"/>
    <n v="0.65375000000000005"/>
    <n v="2"/>
    <n v="1"/>
  </r>
  <r>
    <n v="6561"/>
    <s v="nSPC"/>
    <x v="5"/>
    <x v="2"/>
    <s v="Pacific Remote Island Areas"/>
    <x v="23"/>
    <s v="WAK-00275"/>
    <d v="2014-03-19T00:00:00"/>
    <s v="Forereef"/>
    <s v="Shallow"/>
    <n v="19.270822519999999"/>
    <n v="166.65169573"/>
    <s v="Wake"/>
    <s v="Wake"/>
    <n v="2014"/>
    <x v="2"/>
    <x v="0"/>
    <n v="3"/>
    <n v="30"/>
    <n v="0"/>
    <n v="17.5"/>
    <n v="0"/>
    <n v="0.30625000000000002"/>
    <n v="2"/>
    <n v="1"/>
  </r>
  <r>
    <n v="6567"/>
    <s v="nSPC"/>
    <x v="5"/>
    <x v="2"/>
    <s v="Pacific Remote Island Areas"/>
    <x v="23"/>
    <s v="WAK-00167"/>
    <d v="2014-03-20T00:00:00"/>
    <s v="Forereef"/>
    <s v="Shallow"/>
    <n v="19.291913900000001"/>
    <n v="166.60785938999999"/>
    <s v="Wake"/>
    <s v="Wake"/>
    <n v="2014"/>
    <x v="2"/>
    <x v="0"/>
    <n v="4.45"/>
    <n v="20"/>
    <n v="17.5"/>
    <n v="7.5"/>
    <n v="10"/>
    <n v="1.0475000000000001"/>
    <n v="2"/>
    <n v="1"/>
  </r>
  <r>
    <n v="6568"/>
    <s v="nSPC"/>
    <x v="5"/>
    <x v="2"/>
    <s v="Pacific Remote Island Areas"/>
    <x v="23"/>
    <s v="WAK-00182"/>
    <d v="2014-03-20T00:00:00"/>
    <s v="Forereef"/>
    <s v="Deep"/>
    <n v="19.286860699999998"/>
    <n v="166.61294762"/>
    <s v="Wake"/>
    <s v="Wake"/>
    <n v="2014"/>
    <x v="1"/>
    <x v="0"/>
    <n v="23.5"/>
    <n v="47.5"/>
    <n v="1"/>
    <n v="15"/>
    <n v="2.5"/>
    <n v="0.48499999999999999"/>
    <n v="2"/>
    <n v="1"/>
  </r>
  <r>
    <n v="6573"/>
    <s v="nSPC"/>
    <x v="5"/>
    <x v="4"/>
    <s v="Mariana Archipelago"/>
    <x v="36"/>
    <s v="GUA-01084"/>
    <d v="2014-03-25T00:00:00"/>
    <s v="Forereef"/>
    <s v="Deep"/>
    <n v="13.57210997"/>
    <n v="144.82242736000001"/>
    <s v="GUAM_WEST_OPEN"/>
    <s v="GUAM_WEST_OPEN"/>
    <n v="2014"/>
    <x v="1"/>
    <x v="0"/>
    <n v="22.5"/>
    <n v="10"/>
    <n v="10"/>
    <n v="7.5"/>
    <n v="5.5"/>
    <n v="0.55249999999999999"/>
    <n v="2"/>
    <n v="1"/>
  </r>
  <r>
    <n v="6574"/>
    <s v="nSPC"/>
    <x v="5"/>
    <x v="4"/>
    <s v="Mariana Archipelago"/>
    <x v="36"/>
    <s v="GUA-01125"/>
    <d v="2014-03-25T00:00:00"/>
    <s v="Forereef"/>
    <s v="Shallow"/>
    <n v="13.55106058"/>
    <n v="144.80899871"/>
    <s v="GUAM_WEST_OPEN"/>
    <s v="GUAM_WEST_OPEN"/>
    <n v="2014"/>
    <x v="2"/>
    <x v="0"/>
    <n v="4.8499999999999996"/>
    <n v="17.5"/>
    <n v="3.5"/>
    <n v="2.5"/>
    <n v="7.5"/>
    <n v="0.38274999999999998"/>
    <n v="2"/>
    <n v="1"/>
  </r>
  <r>
    <n v="6575"/>
    <s v="nSPC"/>
    <x v="5"/>
    <x v="4"/>
    <s v="Mariana Archipelago"/>
    <x v="36"/>
    <s v="GUA-01056"/>
    <d v="2014-03-25T00:00:00"/>
    <s v="Forereef"/>
    <s v="Mid"/>
    <n v="13.52449891"/>
    <n v="144.80131125"/>
    <s v="TUMON_BAY_MPA"/>
    <s v="GUAM_MP_MINUS_ACHANG"/>
    <n v="2014"/>
    <x v="0"/>
    <x v="0"/>
    <n v="11.05"/>
    <n v="32.5"/>
    <n v="11"/>
    <n v="0"/>
    <n v="2.5"/>
    <n v="0.54500000000000004"/>
    <n v="2"/>
    <n v="1"/>
  </r>
  <r>
    <n v="6576"/>
    <s v="nSPC"/>
    <x v="5"/>
    <x v="4"/>
    <s v="Mariana Archipelago"/>
    <x v="36"/>
    <s v="GUA-01053"/>
    <d v="2014-03-25T00:00:00"/>
    <s v="Forereef"/>
    <s v="Deep"/>
    <n v="13.510008450000001"/>
    <n v="144.78352619"/>
    <s v="TUMON_BAY_MPA"/>
    <s v="GUAM_MP_MINUS_ACHANG"/>
    <n v="2014"/>
    <x v="1"/>
    <x v="0"/>
    <n v="21.05"/>
    <n v="3"/>
    <n v="1.5"/>
    <n v="2"/>
    <n v="2.5"/>
    <n v="0.1575"/>
    <n v="2"/>
    <n v="1"/>
  </r>
  <r>
    <n v="6581"/>
    <s v="nSPC"/>
    <x v="5"/>
    <x v="4"/>
    <s v="Mariana Archipelago"/>
    <x v="36"/>
    <s v="GUA-01080"/>
    <d v="2014-03-25T00:00:00"/>
    <s v="Forereef"/>
    <s v="Deep"/>
    <n v="13.62335734"/>
    <n v="144.83401794"/>
    <s v="GUAM_WEST_OPEN"/>
    <s v="GUAM_WEST_OPEN"/>
    <n v="2014"/>
    <x v="1"/>
    <x v="0"/>
    <n v="22"/>
    <n v="10"/>
    <n v="12.5"/>
    <n v="17.5"/>
    <n v="2.5"/>
    <n v="0.16250000000000001"/>
    <n v="2"/>
    <n v="1"/>
  </r>
  <r>
    <n v="6582"/>
    <s v="nSPC"/>
    <x v="5"/>
    <x v="4"/>
    <s v="Mariana Archipelago"/>
    <x v="36"/>
    <s v="GUA-01093"/>
    <d v="2014-03-25T00:00:00"/>
    <s v="Forereef"/>
    <s v="Mid"/>
    <n v="13.60607377"/>
    <n v="144.83367913999999"/>
    <s v="GUAM_WEST_OPEN"/>
    <s v="GUAM_WEST_OPEN"/>
    <n v="2014"/>
    <x v="0"/>
    <x v="0"/>
    <n v="11.95"/>
    <n v="7.5"/>
    <n v="23.5"/>
    <n v="10"/>
    <n v="14"/>
    <n v="0.64249999999999996"/>
    <n v="2"/>
    <n v="1"/>
  </r>
  <r>
    <n v="6583"/>
    <s v="nSPC"/>
    <x v="5"/>
    <x v="4"/>
    <s v="Mariana Archipelago"/>
    <x v="36"/>
    <s v="GUA-01134"/>
    <d v="2014-03-25T00:00:00"/>
    <s v="Forereef"/>
    <s v="Mid"/>
    <n v="13.58279237"/>
    <n v="144.83093801000001"/>
    <s v="GUAM_WEST_OPEN"/>
    <s v="GUAM_WEST_OPEN"/>
    <n v="2014"/>
    <x v="0"/>
    <x v="0"/>
    <n v="8.6"/>
    <n v="15"/>
    <n v="6.5"/>
    <n v="10"/>
    <n v="5"/>
    <n v="0.34250000000000003"/>
    <n v="2"/>
    <n v="1"/>
  </r>
  <r>
    <n v="6584"/>
    <s v="nSPC"/>
    <x v="5"/>
    <x v="4"/>
    <s v="Mariana Archipelago"/>
    <x v="36"/>
    <s v="GUA-01062"/>
    <d v="2014-03-25T00:00:00"/>
    <s v="Forereef"/>
    <s v="Shallow"/>
    <n v="13.51760245"/>
    <n v="144.79886121999999"/>
    <s v="TUMON_BAY_MPA"/>
    <s v="GUAM_MP_MINUS_ACHANG"/>
    <n v="2014"/>
    <x v="2"/>
    <x v="0"/>
    <n v="6.9"/>
    <n v="7.5"/>
    <n v="20"/>
    <n v="20"/>
    <n v="7.5"/>
    <n v="0.49"/>
    <n v="2"/>
    <n v="1"/>
  </r>
  <r>
    <n v="6585"/>
    <s v="nSPC"/>
    <x v="5"/>
    <x v="4"/>
    <s v="Mariana Archipelago"/>
    <x v="36"/>
    <s v="GUA-01098"/>
    <d v="2014-03-25T00:00:00"/>
    <s v="Forereef"/>
    <s v="Mid"/>
    <n v="13.48810452"/>
    <n v="144.76437279000001"/>
    <s v="GUAM_WEST_OPEN"/>
    <s v="GUAM_WEST_OPEN"/>
    <n v="2014"/>
    <x v="0"/>
    <x v="0"/>
    <n v="12.15"/>
    <n v="42.5"/>
    <n v="5"/>
    <n v="20"/>
    <n v="7.5"/>
    <n v="0.47249999999999998"/>
    <n v="2"/>
    <n v="1"/>
  </r>
  <r>
    <n v="6589"/>
    <s v="nSPC"/>
    <x v="5"/>
    <x v="4"/>
    <s v="Mariana Archipelago"/>
    <x v="36"/>
    <s v="GUA-00955"/>
    <d v="2014-03-26T00:00:00"/>
    <s v="Forereef"/>
    <s v="Deep"/>
    <n v="13.245122029999999"/>
    <n v="144.73335011"/>
    <s v="GUAM_EAST_OPEN"/>
    <s v="GUAM_EAST_OPEN"/>
    <n v="2014"/>
    <x v="1"/>
    <x v="0"/>
    <n v="21"/>
    <n v="4.5"/>
    <n v="2"/>
    <n v="20"/>
    <n v="2.5"/>
    <n v="0.19875000000000001"/>
    <n v="2"/>
    <n v="1"/>
  </r>
  <r>
    <n v="6590"/>
    <s v="nSPC"/>
    <x v="5"/>
    <x v="4"/>
    <s v="Mariana Archipelago"/>
    <x v="36"/>
    <s v="GUA-01141"/>
    <d v="2014-03-26T00:00:00"/>
    <s v="Forereef"/>
    <s v="Shallow"/>
    <n v="13.235518300000001"/>
    <n v="144.65357299999999"/>
    <s v="GUAM_WEST_OPEN"/>
    <s v="GUAM_WEST_OPEN"/>
    <n v="2014"/>
    <x v="2"/>
    <x v="0"/>
    <n v="5.0999999999999996"/>
    <n v="20"/>
    <n v="17.5"/>
    <n v="6.5"/>
    <n v="10"/>
    <n v="0.59125000000000005"/>
    <n v="2"/>
    <n v="1"/>
  </r>
  <r>
    <n v="6591"/>
    <s v="nSPC"/>
    <x v="5"/>
    <x v="4"/>
    <s v="Mariana Archipelago"/>
    <x v="36"/>
    <s v="GUA-01128"/>
    <d v="2014-03-26T00:00:00"/>
    <s v="Forereef"/>
    <s v="Shallow"/>
    <n v="13.23855481"/>
    <n v="144.63941403999999"/>
    <s v="GUAM_WEST_OPEN"/>
    <s v="GUAM_WEST_OPEN"/>
    <n v="2014"/>
    <x v="2"/>
    <x v="0"/>
    <n v="4.0999999999999996"/>
    <n v="3"/>
    <n v="2"/>
    <n v="7.5"/>
    <n v="30"/>
    <n v="0.31"/>
    <n v="2"/>
    <n v="1"/>
  </r>
  <r>
    <n v="6592"/>
    <s v="nSPC"/>
    <x v="5"/>
    <x v="4"/>
    <s v="Mariana Archipelago"/>
    <x v="36"/>
    <s v="GUA-01086"/>
    <d v="2014-03-26T00:00:00"/>
    <s v="Forereef"/>
    <s v="Deep"/>
    <n v="13.22889458"/>
    <n v="144.64100500999999"/>
    <s v="GUAM_WEST_OPEN"/>
    <s v="GUAM_WEST_OPEN"/>
    <n v="2014"/>
    <x v="1"/>
    <x v="0"/>
    <n v="20.399999999999999"/>
    <n v="3"/>
    <n v="4.5"/>
    <n v="1.5"/>
    <n v="2"/>
    <n v="0.185"/>
    <n v="2"/>
    <n v="1"/>
  </r>
  <r>
    <n v="6593"/>
    <s v="nSPC"/>
    <x v="5"/>
    <x v="4"/>
    <s v="Mariana Archipelago"/>
    <x v="36"/>
    <s v="GUA-00954"/>
    <d v="2014-03-26T00:00:00"/>
    <s v="Forereef"/>
    <s v="Deep"/>
    <n v="13.281166730000001"/>
    <n v="144.76445049"/>
    <s v="GUAM_EAST_OPEN"/>
    <s v="GUAM_EAST_OPEN"/>
    <n v="2014"/>
    <x v="1"/>
    <x v="0"/>
    <n v="22.3"/>
    <n v="8.5"/>
    <n v="8.5"/>
    <n v="31"/>
    <n v="5.5"/>
    <n v="0.33124999999999999"/>
    <n v="2"/>
    <n v="1"/>
  </r>
  <r>
    <n v="6594"/>
    <s v="nSPC"/>
    <x v="5"/>
    <x v="4"/>
    <s v="Mariana Archipelago"/>
    <x v="36"/>
    <s v="GUA-01008"/>
    <d v="2014-03-26T00:00:00"/>
    <s v="Forereef"/>
    <s v="Shallow"/>
    <n v="13.26116667"/>
    <n v="144.74325408000001"/>
    <s v="GUAM_EAST_OPEN"/>
    <s v="GUAM_EAST_OPEN"/>
    <n v="2014"/>
    <x v="2"/>
    <x v="0"/>
    <n v="6.05"/>
    <n v="30"/>
    <n v="0"/>
    <n v="15"/>
    <n v="15"/>
    <n v="0.33500000000000002"/>
    <n v="2"/>
    <n v="1"/>
  </r>
  <r>
    <n v="6595"/>
    <s v="nSPC"/>
    <x v="5"/>
    <x v="4"/>
    <s v="Mariana Archipelago"/>
    <x v="36"/>
    <s v="GUA-01003"/>
    <d v="2014-03-26T00:00:00"/>
    <s v="Forereef"/>
    <s v="Shallow"/>
    <n v="13.25333009"/>
    <n v="144.73868134"/>
    <s v="GUAM_EAST_OPEN"/>
    <s v="GUAM_EAST_OPEN"/>
    <n v="2014"/>
    <x v="2"/>
    <x v="0"/>
    <n v="5.7"/>
    <n v="21.5"/>
    <n v="11.5"/>
    <n v="22.5"/>
    <n v="20"/>
    <n v="0.60624999999999996"/>
    <n v="2"/>
    <n v="1"/>
  </r>
  <r>
    <n v="6596"/>
    <s v="nSPC"/>
    <x v="5"/>
    <x v="4"/>
    <s v="Mariana Archipelago"/>
    <x v="36"/>
    <s v="GUA-00963"/>
    <d v="2014-03-26T00:00:00"/>
    <s v="Forereef"/>
    <s v="Mid"/>
    <n v="13.244261549999999"/>
    <n v="144.72489594999999"/>
    <s v="GUAM_EAST_OPEN"/>
    <s v="GUAM_EAST_OPEN"/>
    <n v="2014"/>
    <x v="0"/>
    <x v="0"/>
    <n v="10.85"/>
    <n v="3.5"/>
    <n v="6"/>
    <n v="46"/>
    <n v="3"/>
    <n v="0.22750000000000001"/>
    <n v="2"/>
    <n v="1"/>
  </r>
  <r>
    <n v="6597"/>
    <s v="nSPC"/>
    <x v="5"/>
    <x v="4"/>
    <s v="Mariana Archipelago"/>
    <x v="36"/>
    <s v="GUA-01115"/>
    <d v="2014-03-26T00:00:00"/>
    <s v="Forereef"/>
    <s v="Mid"/>
    <n v="13.23864056"/>
    <n v="144.66039444"/>
    <s v="GUAM_WEST_OPEN"/>
    <s v="GUAM_WEST_OPEN"/>
    <n v="2014"/>
    <x v="0"/>
    <x v="0"/>
    <n v="10.15"/>
    <n v="14.5"/>
    <n v="7.5"/>
    <n v="20.5"/>
    <n v="7"/>
    <n v="0.26500000000000001"/>
    <n v="2"/>
    <n v="1"/>
  </r>
  <r>
    <n v="6602"/>
    <s v="nSPC"/>
    <x v="5"/>
    <x v="4"/>
    <s v="Mariana Archipelago"/>
    <x v="36"/>
    <s v="GUA-01082"/>
    <d v="2014-03-27T00:00:00"/>
    <s v="Forereef"/>
    <s v="Deep"/>
    <n v="13.35996542"/>
    <n v="144.63557370000001"/>
    <s v="GUAM_WEST_OPEN"/>
    <s v="GUAM_WEST_OPEN"/>
    <n v="2014"/>
    <x v="1"/>
    <x v="0"/>
    <n v="20.7"/>
    <n v="3"/>
    <n v="20"/>
    <n v="27.5"/>
    <n v="5"/>
    <n v="0.19750000000000001"/>
    <n v="2"/>
    <n v="1"/>
  </r>
  <r>
    <n v="6603"/>
    <s v="nSPC"/>
    <x v="5"/>
    <x v="4"/>
    <s v="Mariana Archipelago"/>
    <x v="36"/>
    <s v="GUA-01121"/>
    <d v="2014-03-27T00:00:00"/>
    <s v="Forereef"/>
    <s v="Shallow"/>
    <n v="13.36390793"/>
    <n v="144.64440177"/>
    <s v="GUAM_WEST_OPEN"/>
    <s v="GUAM_WEST_OPEN"/>
    <n v="2014"/>
    <x v="2"/>
    <x v="0"/>
    <n v="4.95"/>
    <n v="4.5"/>
    <n v="7.5"/>
    <n v="12.5"/>
    <n v="3"/>
    <n v="0.98250000000000004"/>
    <n v="2"/>
    <n v="1"/>
  </r>
  <r>
    <n v="6604"/>
    <s v="nSPC"/>
    <x v="5"/>
    <x v="4"/>
    <s v="Mariana Archipelago"/>
    <x v="36"/>
    <s v="GUA-01077"/>
    <d v="2014-03-27T00:00:00"/>
    <s v="Forereef"/>
    <s v="Deep"/>
    <n v="13.314652430000001"/>
    <n v="144.64393272000001"/>
    <s v="GUAM_WEST_OPEN"/>
    <s v="GUAM_WEST_OPEN"/>
    <n v="2014"/>
    <x v="1"/>
    <x v="0"/>
    <n v="21.05"/>
    <n v="4.5"/>
    <n v="7.5"/>
    <n v="35"/>
    <n v="0.5"/>
    <n v="0.19575000000000001"/>
    <n v="2"/>
    <n v="1"/>
  </r>
  <r>
    <n v="6605"/>
    <s v="nSPC"/>
    <x v="5"/>
    <x v="4"/>
    <s v="Mariana Archipelago"/>
    <x v="36"/>
    <s v="GUA-01113"/>
    <d v="2014-03-27T00:00:00"/>
    <s v="Forereef"/>
    <s v="Mid"/>
    <n v="13.30920135"/>
    <n v="144.65177507999999"/>
    <s v="GUAM_WEST_OPEN"/>
    <s v="GUAM_WEST_OPEN"/>
    <n v="2014"/>
    <x v="0"/>
    <x v="0"/>
    <n v="13"/>
    <n v="9"/>
    <n v="4.5"/>
    <n v="47.5"/>
    <n v="0"/>
    <n v="0.65249999999999997"/>
    <n v="2"/>
    <n v="1"/>
  </r>
  <r>
    <n v="6606"/>
    <s v="nSPC"/>
    <x v="5"/>
    <x v="4"/>
    <s v="Mariana Archipelago"/>
    <x v="36"/>
    <s v="GUA-01122"/>
    <d v="2014-03-27T00:00:00"/>
    <s v="Forereef"/>
    <s v="Shallow"/>
    <n v="13.299916380000001"/>
    <n v="144.65692860999999"/>
    <s v="GUAM_WEST_OPEN"/>
    <s v="GUAM_WEST_OPEN"/>
    <n v="2014"/>
    <x v="2"/>
    <x v="0"/>
    <n v="4.25"/>
    <n v="8"/>
    <n v="10"/>
    <n v="19.5"/>
    <n v="1.5"/>
    <n v="0.95625000000000004"/>
    <n v="2"/>
    <n v="1"/>
  </r>
  <r>
    <n v="6607"/>
    <s v="nSPC"/>
    <x v="5"/>
    <x v="4"/>
    <s v="Mariana Archipelago"/>
    <x v="36"/>
    <s v="GUA-01079"/>
    <d v="2014-03-27T00:00:00"/>
    <s v="Forereef"/>
    <s v="Deep"/>
    <n v="13.38480888"/>
    <n v="144.64642692000001"/>
    <s v="GUAM_WEST_OPEN"/>
    <s v="GUAM_WEST_OPEN"/>
    <n v="2014"/>
    <x v="1"/>
    <x v="0"/>
    <n v="20"/>
    <n v="2"/>
    <n v="0"/>
    <n v="63"/>
    <n v="35"/>
    <n v="0.26500000000000001"/>
    <n v="1"/>
    <n v="1"/>
  </r>
  <r>
    <n v="6608"/>
    <s v="nSPC"/>
    <x v="5"/>
    <x v="4"/>
    <s v="Mariana Archipelago"/>
    <x v="36"/>
    <s v="GUA-01066"/>
    <d v="2014-03-27T00:00:00"/>
    <s v="Forereef"/>
    <s v="Deep"/>
    <n v="13.336725919999999"/>
    <n v="144.63321142999999"/>
    <s v="GUAM_WEST_OPEN"/>
    <s v="GUAM_WEST_OPEN"/>
    <n v="2014"/>
    <x v="1"/>
    <x v="0"/>
    <n v="21.75"/>
    <n v="1"/>
    <n v="9.5"/>
    <n v="50"/>
    <n v="0"/>
    <n v="0.14249999999999999"/>
    <n v="2"/>
    <n v="1"/>
  </r>
  <r>
    <n v="6609"/>
    <s v="nSPC"/>
    <x v="5"/>
    <x v="4"/>
    <s v="Mariana Archipelago"/>
    <x v="36"/>
    <s v="GUA-01111"/>
    <d v="2014-03-27T00:00:00"/>
    <s v="Forereef"/>
    <s v="Mid"/>
    <n v="13.349892799999999"/>
    <n v="144.63945652999999"/>
    <s v="GUAM_WEST_OPEN"/>
    <s v="GUAM_WEST_OPEN"/>
    <n v="2014"/>
    <x v="0"/>
    <x v="0"/>
    <n v="14.2"/>
    <n v="2"/>
    <n v="25"/>
    <n v="40"/>
    <n v="3"/>
    <n v="0.34"/>
    <n v="1"/>
    <n v="1"/>
  </r>
  <r>
    <n v="6610"/>
    <s v="nSPC"/>
    <x v="5"/>
    <x v="4"/>
    <s v="Mariana Archipelago"/>
    <x v="36"/>
    <s v="GUA-01109"/>
    <d v="2014-03-27T00:00:00"/>
    <s v="Forereef"/>
    <s v="Mid"/>
    <n v="13.288076350000001"/>
    <n v="144.65368573999999"/>
    <s v="GUAM_WEST_OPEN"/>
    <s v="GUAM_WEST_OPEN"/>
    <n v="2014"/>
    <x v="0"/>
    <x v="0"/>
    <n v="12.5"/>
    <n v="4"/>
    <n v="7"/>
    <n v="51.5"/>
    <n v="1"/>
    <n v="0.15"/>
    <n v="2"/>
    <n v="1"/>
  </r>
  <r>
    <n v="6611"/>
    <s v="nSPC"/>
    <x v="5"/>
    <x v="4"/>
    <s v="Mariana Archipelago"/>
    <x v="36"/>
    <s v="GUA-01107"/>
    <d v="2014-03-27T00:00:00"/>
    <s v="Forereef"/>
    <s v="Shallow"/>
    <n v="13.25916147"/>
    <n v="144.65312574000001"/>
    <s v="GUAM_WEST_OPEN"/>
    <s v="GUAM_WEST_OPEN"/>
    <n v="2014"/>
    <x v="2"/>
    <x v="0"/>
    <n v="5"/>
    <n v="15"/>
    <n v="0"/>
    <n v="20"/>
    <n v="5"/>
    <n v="0.42"/>
    <n v="1"/>
    <n v="1"/>
  </r>
  <r>
    <n v="6612"/>
    <s v="nSPC"/>
    <x v="5"/>
    <x v="4"/>
    <s v="Mariana Archipelago"/>
    <x v="36"/>
    <s v="GUA-01103"/>
    <d v="2014-03-27T00:00:00"/>
    <s v="Forereef"/>
    <s v="Shallow"/>
    <n v="13.275373330000001"/>
    <n v="144.66226678999999"/>
    <s v="GUAM_WEST_OPEN"/>
    <s v="GUAM_WEST_OPEN"/>
    <n v="2014"/>
    <x v="2"/>
    <x v="0"/>
    <n v="3.65"/>
    <n v="27.5"/>
    <n v="2.5"/>
    <n v="38.5"/>
    <n v="2.5"/>
    <n v="0.36875000000000002"/>
    <n v="2"/>
    <n v="1"/>
  </r>
  <r>
    <n v="6613"/>
    <s v="nSPC"/>
    <x v="5"/>
    <x v="4"/>
    <s v="Mariana Archipelago"/>
    <x v="36"/>
    <s v="GUA-00959"/>
    <d v="2014-03-28T00:00:00"/>
    <s v="Forereef"/>
    <s v="Deep"/>
    <n v="13.4010681"/>
    <n v="144.78419539999999"/>
    <s v="GUAM_EAST_OPEN"/>
    <s v="GUAM_EAST_OPEN"/>
    <n v="2014"/>
    <x v="1"/>
    <x v="0"/>
    <n v="20.85"/>
    <n v="9.5"/>
    <n v="3"/>
    <n v="6"/>
    <n v="9"/>
    <n v="0.67125000000000001"/>
    <n v="2"/>
    <n v="1"/>
  </r>
  <r>
    <n v="6614"/>
    <s v="nSPC"/>
    <x v="5"/>
    <x v="4"/>
    <s v="Mariana Archipelago"/>
    <x v="36"/>
    <s v="GUA-01005"/>
    <d v="2014-03-28T00:00:00"/>
    <s v="Forereef"/>
    <s v="Shallow"/>
    <n v="13.34214482"/>
    <n v="144.77392078"/>
    <s v="GUAM_EAST_OPEN"/>
    <s v="GUAM_EAST_OPEN"/>
    <n v="2014"/>
    <x v="2"/>
    <x v="0"/>
    <n v="4.1500000000000004"/>
    <n v="6.5"/>
    <n v="0"/>
    <n v="1.5"/>
    <n v="7.5"/>
    <n v="0.72250000000000003"/>
    <n v="2"/>
    <n v="1"/>
  </r>
  <r>
    <n v="6615"/>
    <s v="nSPC"/>
    <x v="5"/>
    <x v="4"/>
    <s v="Mariana Archipelago"/>
    <x v="36"/>
    <s v="GUA-00973"/>
    <d v="2014-03-28T00:00:00"/>
    <s v="Forereef"/>
    <s v="Mid"/>
    <n v="13.326634779999999"/>
    <n v="144.77591509000001"/>
    <s v="GUAM_EAST_OPEN"/>
    <s v="GUAM_EAST_OPEN"/>
    <n v="2014"/>
    <x v="0"/>
    <x v="0"/>
    <n v="13.4"/>
    <n v="3"/>
    <n v="6.5"/>
    <n v="3.5"/>
    <n v="2.5"/>
    <n v="0.47775000000000001"/>
    <n v="2"/>
    <n v="1"/>
  </r>
  <r>
    <n v="6616"/>
    <s v="nSPC"/>
    <x v="5"/>
    <x v="4"/>
    <s v="Mariana Archipelago"/>
    <x v="36"/>
    <s v="GUA-00948"/>
    <d v="2014-03-28T00:00:00"/>
    <s v="Forereef"/>
    <s v="Deep"/>
    <n v="13.288111300000001"/>
    <n v="144.76810408"/>
    <s v="GUAM_EAST_OPEN"/>
    <s v="GUAM_EAST_OPEN"/>
    <n v="2014"/>
    <x v="1"/>
    <x v="0"/>
    <n v="19"/>
    <n v="6"/>
    <n v="2.5"/>
    <n v="19"/>
    <n v="1.5"/>
    <n v="0.3125"/>
    <n v="2"/>
    <n v="1"/>
  </r>
  <r>
    <n v="6617"/>
    <s v="nSPC"/>
    <x v="5"/>
    <x v="4"/>
    <s v="Mariana Archipelago"/>
    <x v="36"/>
    <s v="GUA-00958"/>
    <d v="2014-03-28T00:00:00"/>
    <s v="Forereef"/>
    <s v="Deep"/>
    <n v="13.43301035"/>
    <n v="144.81228098"/>
    <s v="GUAM_EAST_OPEN"/>
    <s v="GUAM_EAST_OPEN"/>
    <n v="2014"/>
    <x v="1"/>
    <x v="0"/>
    <n v="19.7"/>
    <n v="17.5"/>
    <n v="22.5"/>
    <n v="32.5"/>
    <n v="5"/>
    <n v="0.8"/>
    <n v="2"/>
    <n v="1"/>
  </r>
  <r>
    <n v="6618"/>
    <s v="nSPC"/>
    <x v="5"/>
    <x v="4"/>
    <s v="Mariana Archipelago"/>
    <x v="36"/>
    <s v="GUA-00981"/>
    <d v="2014-03-28T00:00:00"/>
    <s v="Forereef"/>
    <s v="Mid"/>
    <n v="13.36839376"/>
    <n v="144.77817812000001"/>
    <s v="GUAM_EAST_OPEN"/>
    <s v="GUAM_EAST_OPEN"/>
    <n v="2014"/>
    <x v="0"/>
    <x v="0"/>
    <n v="12.05"/>
    <n v="11"/>
    <n v="5"/>
    <n v="28.5"/>
    <n v="5"/>
    <n v="0.35575000000000001"/>
    <n v="2"/>
    <n v="1"/>
  </r>
  <r>
    <n v="6619"/>
    <s v="nSPC"/>
    <x v="5"/>
    <x v="4"/>
    <s v="Mariana Archipelago"/>
    <x v="36"/>
    <s v="GUA-00964"/>
    <d v="2014-03-28T00:00:00"/>
    <s v="Forereef"/>
    <s v="Mid"/>
    <n v="13.31383059"/>
    <n v="144.77365214"/>
    <s v="GUAM_EAST_OPEN"/>
    <s v="GUAM_EAST_OPEN"/>
    <n v="2014"/>
    <x v="0"/>
    <x v="0"/>
    <n v="16.95"/>
    <n v="3"/>
    <n v="19"/>
    <n v="37.5"/>
    <n v="1"/>
    <n v="0.72124999999999995"/>
    <n v="2"/>
    <n v="1"/>
  </r>
  <r>
    <n v="6620"/>
    <s v="nSPC"/>
    <x v="5"/>
    <x v="4"/>
    <s v="Mariana Archipelago"/>
    <x v="36"/>
    <s v="GUA-01009"/>
    <d v="2014-03-28T00:00:00"/>
    <s v="Forereef"/>
    <s v="Shallow"/>
    <n v="13.304162059999999"/>
    <n v="144.77408431000001"/>
    <s v="GUAM_EAST_OPEN"/>
    <s v="GUAM_EAST_OPEN"/>
    <n v="2014"/>
    <x v="2"/>
    <x v="0"/>
    <n v="5.4"/>
    <n v="27.5"/>
    <n v="2.5"/>
    <n v="15.5"/>
    <n v="7"/>
    <n v="0.3175"/>
    <n v="2"/>
    <n v="1"/>
  </r>
  <r>
    <n v="6621"/>
    <s v="nSPC"/>
    <x v="5"/>
    <x v="4"/>
    <s v="Mariana Archipelago"/>
    <x v="36"/>
    <s v="GUA-00988"/>
    <d v="2014-03-28T00:00:00"/>
    <s v="Forereef"/>
    <s v="Mid"/>
    <n v="13.292350620000001"/>
    <n v="144.76865745000001"/>
    <s v="GUAM_EAST_OPEN"/>
    <s v="GUAM_EAST_OPEN"/>
    <n v="2014"/>
    <x v="0"/>
    <x v="0"/>
    <n v="13.05"/>
    <n v="12.5"/>
    <n v="3.5"/>
    <n v="30"/>
    <n v="7.5"/>
    <n v="0.19550000000000001"/>
    <n v="2"/>
    <n v="1"/>
  </r>
  <r>
    <n v="6633"/>
    <s v="nSPC"/>
    <x v="5"/>
    <x v="4"/>
    <s v="Mariana Archipelago"/>
    <x v="36"/>
    <s v="GUA-00944"/>
    <d v="2014-03-29T00:00:00"/>
    <s v="Forereef"/>
    <s v="Deep"/>
    <n v="13.466898390000001"/>
    <n v="144.85898688"/>
    <s v="GUAM_EAST_OPEN"/>
    <s v="GUAM_EAST_OPEN"/>
    <n v="2014"/>
    <x v="1"/>
    <x v="0"/>
    <n v="22.6"/>
    <n v="6"/>
    <n v="7.5"/>
    <n v="5.5"/>
    <n v="7.5"/>
    <n v="0.375"/>
    <n v="2"/>
    <n v="1"/>
  </r>
  <r>
    <n v="6634"/>
    <s v="nSPC"/>
    <x v="5"/>
    <x v="4"/>
    <s v="Mariana Archipelago"/>
    <x v="36"/>
    <s v="GUA-00971"/>
    <d v="2014-03-29T00:00:00"/>
    <s v="Forereef"/>
    <s v="Mid"/>
    <n v="13.479405529999999"/>
    <n v="144.86767420999999"/>
    <s v="GUAM_EAST_OPEN"/>
    <s v="GUAM_EAST_OPEN"/>
    <n v="2014"/>
    <x v="0"/>
    <x v="0"/>
    <n v="14.5"/>
    <n v="5.5"/>
    <n v="6.5"/>
    <n v="5.5"/>
    <n v="12.5"/>
    <n v="0.33250000000000002"/>
    <n v="2"/>
    <n v="1"/>
  </r>
  <r>
    <n v="6635"/>
    <s v="nSPC"/>
    <x v="5"/>
    <x v="4"/>
    <s v="Mariana Archipelago"/>
    <x v="36"/>
    <s v="GUA-00992"/>
    <d v="2014-03-29T00:00:00"/>
    <s v="Forereef"/>
    <s v="Shallow"/>
    <n v="13.488363939999999"/>
    <n v="144.87552973000001"/>
    <s v="GUAM_EAST_OPEN"/>
    <s v="GUAM_EAST_OPEN"/>
    <n v="2014"/>
    <x v="2"/>
    <x v="0"/>
    <n v="5.6"/>
    <n v="6.5"/>
    <n v="2"/>
    <n v="2"/>
    <n v="10"/>
    <n v="0.56125000000000003"/>
    <n v="2"/>
    <n v="1"/>
  </r>
  <r>
    <n v="6636"/>
    <s v="nSPC"/>
    <x v="5"/>
    <x v="4"/>
    <s v="Mariana Archipelago"/>
    <x v="36"/>
    <s v="GUA-00949"/>
    <d v="2014-03-29T00:00:00"/>
    <s v="Forereef"/>
    <s v="Deep"/>
    <n v="13.52104037"/>
    <n v="144.92946710999999"/>
    <s v="GUAM_EAST_OPEN"/>
    <s v="GUAM_EAST_OPEN"/>
    <n v="2014"/>
    <x v="1"/>
    <x v="0"/>
    <n v="22.25"/>
    <n v="4"/>
    <n v="6.5"/>
    <n v="2.5"/>
    <n v="6.5"/>
    <n v="0.32750000000000001"/>
    <n v="2"/>
    <n v="1"/>
  </r>
  <r>
    <n v="6637"/>
    <s v="nSPC"/>
    <x v="5"/>
    <x v="4"/>
    <s v="Mariana Archipelago"/>
    <x v="36"/>
    <s v="GUA-00945"/>
    <d v="2014-03-29T00:00:00"/>
    <s v="Forereef"/>
    <s v="Deep"/>
    <n v="13.449925289999999"/>
    <n v="144.83673879"/>
    <s v="GUAM_EAST_OPEN"/>
    <s v="GUAM_EAST_OPEN"/>
    <n v="2014"/>
    <x v="1"/>
    <x v="0"/>
    <n v="24.05"/>
    <n v="17.5"/>
    <n v="23"/>
    <n v="10"/>
    <n v="12.5"/>
    <n v="0.33"/>
    <n v="2"/>
    <n v="1"/>
  </r>
  <r>
    <n v="6638"/>
    <s v="nSPC"/>
    <x v="5"/>
    <x v="4"/>
    <s v="Mariana Archipelago"/>
    <x v="36"/>
    <s v="GUA-00970"/>
    <d v="2014-03-29T00:00:00"/>
    <s v="Forereef"/>
    <s v="Mid"/>
    <n v="13.516329239999999"/>
    <n v="144.92019379999999"/>
    <s v="GUAM_EAST_OPEN"/>
    <s v="GUAM_EAST_OPEN"/>
    <n v="2014"/>
    <x v="0"/>
    <x v="0"/>
    <n v="14.95"/>
    <n v="22.5"/>
    <n v="17.5"/>
    <n v="15"/>
    <n v="15"/>
    <n v="0.27250000000000002"/>
    <n v="2"/>
    <n v="1"/>
  </r>
  <r>
    <n v="6639"/>
    <s v="nSPC"/>
    <x v="5"/>
    <x v="4"/>
    <s v="Mariana Archipelago"/>
    <x v="36"/>
    <s v="GUA-01023"/>
    <d v="2014-03-29T00:00:00"/>
    <s v="Forereef"/>
    <s v="Mid"/>
    <n v="13.55289571"/>
    <n v="144.94097915"/>
    <s v="PATI_PT_MPA"/>
    <s v="GUAM_MP_MINUS_ACHANG"/>
    <n v="2014"/>
    <x v="0"/>
    <x v="0"/>
    <n v="14.8"/>
    <n v="9"/>
    <n v="5"/>
    <n v="15"/>
    <n v="9.5"/>
    <n v="0.13500000000000001"/>
    <n v="2"/>
    <n v="1"/>
  </r>
  <r>
    <n v="6640"/>
    <s v="nSPC"/>
    <x v="5"/>
    <x v="4"/>
    <s v="Mariana Archipelago"/>
    <x v="36"/>
    <s v="GUA-01028"/>
    <d v="2014-03-29T00:00:00"/>
    <s v="Forereef"/>
    <s v="Shallow"/>
    <n v="13.56660381"/>
    <n v="144.94073850999999"/>
    <s v="PATI_PT_MPA"/>
    <s v="GUAM_MP_MINUS_ACHANG"/>
    <n v="2014"/>
    <x v="2"/>
    <x v="0"/>
    <n v="4.8"/>
    <n v="29.5"/>
    <n v="0"/>
    <n v="7.5"/>
    <n v="13"/>
    <n v="0.40125"/>
    <n v="2"/>
    <n v="1"/>
  </r>
  <r>
    <n v="6641"/>
    <s v="nSPC"/>
    <x v="5"/>
    <x v="4"/>
    <s v="Mariana Archipelago"/>
    <x v="36"/>
    <s v="GUA-01012"/>
    <d v="2014-03-29T00:00:00"/>
    <s v="Forereef"/>
    <s v="Deep"/>
    <n v="13.576905419999999"/>
    <n v="144.95128714000001"/>
    <s v="PATI_PT_MPA"/>
    <s v="GUAM_MP_MINUS_ACHANG"/>
    <n v="2014"/>
    <x v="1"/>
    <x v="0"/>
    <n v="20.350000000000001"/>
    <n v="6.5"/>
    <n v="13.5"/>
    <n v="29"/>
    <n v="5"/>
    <n v="0.15375"/>
    <n v="2"/>
    <n v="1"/>
  </r>
  <r>
    <n v="6654"/>
    <s v="nSPC"/>
    <x v="5"/>
    <x v="4"/>
    <s v="Mariana Archipelago"/>
    <x v="36"/>
    <s v="GUA-01022"/>
    <d v="2014-03-30T00:00:00"/>
    <s v="Forereef"/>
    <s v="Deep"/>
    <n v="13.5982444"/>
    <n v="144.96053774000001"/>
    <s v="PATI_PT_MPA"/>
    <s v="GUAM_MP_MINUS_ACHANG"/>
    <n v="2014"/>
    <x v="1"/>
    <x v="0"/>
    <n v="23.75"/>
    <n v="5"/>
    <n v="3"/>
    <n v="19"/>
    <n v="5.5"/>
    <n v="0.18225"/>
    <n v="2"/>
    <n v="1"/>
  </r>
  <r>
    <n v="6655"/>
    <s v="nSPC"/>
    <x v="5"/>
    <x v="4"/>
    <s v="Mariana Archipelago"/>
    <x v="36"/>
    <s v="GUA-01031"/>
    <d v="2014-03-30T00:00:00"/>
    <s v="Forereef"/>
    <s v="Shallow"/>
    <n v="13.60119819"/>
    <n v="144.93540762000001"/>
    <s v="PATI_PT_MPA"/>
    <s v="GUAM_MP_MINUS_ACHANG"/>
    <n v="2014"/>
    <x v="2"/>
    <x v="0"/>
    <n v="5.05"/>
    <n v="15"/>
    <n v="1.5"/>
    <n v="1"/>
    <n v="15"/>
    <n v="0.42125000000000001"/>
    <n v="2"/>
    <n v="1"/>
  </r>
  <r>
    <n v="6656"/>
    <s v="nSPC"/>
    <x v="5"/>
    <x v="4"/>
    <s v="Mariana Archipelago"/>
    <x v="36"/>
    <s v="GUA-01013"/>
    <d v="2014-03-30T00:00:00"/>
    <s v="Forereef"/>
    <s v="Mid"/>
    <n v="13.61763049"/>
    <n v="144.90532564"/>
    <s v="PATI_PT_MPA"/>
    <s v="GUAM_MP_MINUS_ACHANG"/>
    <n v="2014"/>
    <x v="0"/>
    <x v="0"/>
    <n v="14.75"/>
    <n v="21.5"/>
    <n v="3"/>
    <n v="11"/>
    <n v="12.5"/>
    <n v="0.36375000000000002"/>
    <n v="2"/>
    <n v="1"/>
  </r>
  <r>
    <n v="6657"/>
    <s v="nSPC"/>
    <x v="5"/>
    <x v="4"/>
    <s v="Mariana Archipelago"/>
    <x v="36"/>
    <s v="GUA-01083"/>
    <d v="2014-03-30T00:00:00"/>
    <s v="Forereef"/>
    <s v="Deep"/>
    <n v="13.64121825"/>
    <n v="144.88803587000001"/>
    <s v="GUAM_WEST_OPEN"/>
    <s v="GUAM_WEST_OPEN"/>
    <n v="2014"/>
    <x v="1"/>
    <x v="0"/>
    <n v="21.55"/>
    <n v="17.5"/>
    <n v="6"/>
    <n v="10"/>
    <n v="10"/>
    <n v="0.45624999999999999"/>
    <n v="2"/>
    <n v="1"/>
  </r>
  <r>
    <n v="6658"/>
    <s v="nSPC"/>
    <x v="5"/>
    <x v="4"/>
    <s v="Mariana Archipelago"/>
    <x v="36"/>
    <s v="GUA-01026"/>
    <d v="2014-03-30T00:00:00"/>
    <s v="Forereef"/>
    <s v="Mid"/>
    <n v="13.59549648"/>
    <n v="144.95695129000001"/>
    <s v="PATI_PT_MPA"/>
    <s v="GUAM_MP_MINUS_ACHANG"/>
    <n v="2014"/>
    <x v="0"/>
    <x v="0"/>
    <n v="7"/>
    <n v="20"/>
    <n v="0"/>
    <n v="2.5"/>
    <n v="10"/>
    <n v="0.49249999999999999"/>
    <n v="2"/>
    <n v="1"/>
  </r>
  <r>
    <n v="6659"/>
    <s v="nSPC"/>
    <x v="5"/>
    <x v="4"/>
    <s v="Mariana Archipelago"/>
    <x v="36"/>
    <s v="GUA-01011"/>
    <d v="2014-03-30T00:00:00"/>
    <s v="Forereef"/>
    <s v="Deep"/>
    <n v="13.601737139999999"/>
    <n v="144.94764427999999"/>
    <s v="PATI_PT_MPA"/>
    <s v="GUAM_MP_MINUS_ACHANG"/>
    <n v="2014"/>
    <x v="1"/>
    <x v="0"/>
    <n v="22.1"/>
    <n v="26.5"/>
    <n v="2.5"/>
    <n v="6"/>
    <n v="8.5"/>
    <n v="0.4975"/>
    <n v="2"/>
    <n v="1"/>
  </r>
  <r>
    <n v="6660"/>
    <s v="nSPC"/>
    <x v="5"/>
    <x v="4"/>
    <s v="Mariana Archipelago"/>
    <x v="36"/>
    <s v="GUA-01010"/>
    <d v="2014-03-30T00:00:00"/>
    <s v="Forereef"/>
    <s v="Deep"/>
    <n v="13.61366887"/>
    <n v="144.90772831000001"/>
    <s v="PATI_PT_MPA"/>
    <s v="GUAM_MP_MINUS_ACHANG"/>
    <n v="2014"/>
    <x v="1"/>
    <x v="0"/>
    <n v="21.5"/>
    <n v="25"/>
    <n v="0"/>
    <n v="15"/>
    <n v="11"/>
    <n v="0.31374999999999997"/>
    <n v="2"/>
    <n v="1"/>
  </r>
  <r>
    <n v="6661"/>
    <s v="nSPC"/>
    <x v="5"/>
    <x v="4"/>
    <s v="Mariana Archipelago"/>
    <x v="36"/>
    <s v="GUA-01105"/>
    <d v="2014-03-30T00:00:00"/>
    <s v="Forereef"/>
    <s v="Mid"/>
    <n v="13.65065427"/>
    <n v="144.87828042000001"/>
    <s v="GUAM_WEST_OPEN"/>
    <s v="GUAM_WEST_OPEN"/>
    <n v="2014"/>
    <x v="0"/>
    <x v="0"/>
    <n v="19.25"/>
    <n v="5.5"/>
    <n v="25"/>
    <n v="8.5"/>
    <n v="2.5"/>
    <n v="0.185"/>
    <n v="2"/>
    <n v="1"/>
  </r>
  <r>
    <n v="6662"/>
    <s v="nSPC"/>
    <x v="5"/>
    <x v="4"/>
    <s v="Mariana Archipelago"/>
    <x v="36"/>
    <s v="GUA-01117"/>
    <d v="2014-03-30T00:00:00"/>
    <s v="Forereef"/>
    <s v="Shallow"/>
    <n v="13.65304587"/>
    <n v="144.87268777"/>
    <s v="GUAM_WEST_OPEN"/>
    <s v="GUAM_WEST_OPEN"/>
    <n v="2014"/>
    <x v="2"/>
    <x v="0"/>
    <n v="5.6"/>
    <n v="18"/>
    <n v="6.5"/>
    <n v="7"/>
    <n v="11"/>
    <n v="0.20749999999999999"/>
    <n v="2"/>
    <n v="1"/>
  </r>
  <r>
    <n v="6671"/>
    <s v="nSPC"/>
    <x v="5"/>
    <x v="4"/>
    <s v="Mariana Archipelago"/>
    <x v="36"/>
    <s v="GUA-01123"/>
    <d v="2014-03-30T00:00:00"/>
    <s v="Forereef"/>
    <s v="Shallow"/>
    <n v="13.65345625"/>
    <n v="144.87237127"/>
    <s v="GUAM_WEST_OPEN"/>
    <s v="GUAM_WEST_OPEN"/>
    <n v="2014"/>
    <x v="2"/>
    <x v="0"/>
    <n v="5.55"/>
    <n v="22.5"/>
    <n v="1"/>
    <n v="22.5"/>
    <n v="20"/>
    <n v="0.33624999999999999"/>
    <n v="2"/>
    <n v="1"/>
  </r>
  <r>
    <n v="6672"/>
    <s v="nSPC"/>
    <x v="5"/>
    <x v="4"/>
    <s v="Mariana Archipelago"/>
    <x v="36"/>
    <s v="GUA-01074"/>
    <d v="2014-03-30T00:00:00"/>
    <s v="Forereef"/>
    <s v="Deep"/>
    <n v="13.659840239999999"/>
    <n v="144.86137622000001"/>
    <s v="GUAM_WEST_OPEN"/>
    <s v="GUAM_WEST_OPEN"/>
    <n v="2014"/>
    <x v="1"/>
    <x v="0"/>
    <n v="26.6"/>
    <n v="9"/>
    <n v="12.5"/>
    <n v="12.5"/>
    <n v="5"/>
    <n v="0.3075"/>
    <n v="2"/>
    <n v="1"/>
  </r>
  <r>
    <n v="6678"/>
    <s v="nSPC"/>
    <x v="5"/>
    <x v="4"/>
    <s v="Mariana Archipelago"/>
    <x v="36"/>
    <s v="GUA-01081"/>
    <d v="2014-03-31T00:00:00"/>
    <s v="Forereef"/>
    <s v="Deep"/>
    <n v="13.37904657"/>
    <n v="144.64297801999999"/>
    <s v="GUAM_WEST_OPEN"/>
    <s v="GUAM_WEST_OPEN"/>
    <n v="2014"/>
    <x v="1"/>
    <x v="0"/>
    <n v="23.75"/>
    <n v="5.5"/>
    <n v="4"/>
    <n v="67"/>
    <n v="0.5"/>
    <n v="0.1875"/>
    <n v="2"/>
    <n v="1"/>
  </r>
  <r>
    <n v="6679"/>
    <s v="nSPC"/>
    <x v="5"/>
    <x v="4"/>
    <s v="Mariana Archipelago"/>
    <x v="36"/>
    <s v="GUA-01143"/>
    <d v="2014-03-31T00:00:00"/>
    <s v="Forereef"/>
    <s v="Shallow"/>
    <n v="13.382103539999999"/>
    <n v="144.64650646999999"/>
    <s v="GUAM_WEST_OPEN"/>
    <s v="GUAM_WEST_OPEN"/>
    <n v="2014"/>
    <x v="2"/>
    <x v="0"/>
    <n v="4.2"/>
    <n v="5.5"/>
    <n v="1.5"/>
    <n v="7"/>
    <n v="10"/>
    <n v="0.51749999999999996"/>
    <n v="2"/>
    <n v="1"/>
  </r>
  <r>
    <n v="6680"/>
    <s v="nSPC"/>
    <x v="5"/>
    <x v="4"/>
    <s v="Mariana Archipelago"/>
    <x v="36"/>
    <s v="GUA-01090"/>
    <d v="2014-03-31T00:00:00"/>
    <s v="Forereef"/>
    <s v="Mid"/>
    <n v="13.39289205"/>
    <n v="144.65506472999999"/>
    <s v="GUAM_WEST_OPEN"/>
    <s v="GUAM_WEST_OPEN"/>
    <n v="2014"/>
    <x v="0"/>
    <x v="0"/>
    <n v="9.5500000000000007"/>
    <n v="13.5"/>
    <n v="5"/>
    <n v="35"/>
    <n v="0.5"/>
    <n v="0.4425"/>
    <n v="2"/>
    <n v="1"/>
  </r>
  <r>
    <n v="6681"/>
    <s v="nSPC"/>
    <x v="5"/>
    <x v="4"/>
    <s v="Mariana Archipelago"/>
    <x v="36"/>
    <s v="GUA-01138"/>
    <d v="2014-03-31T00:00:00"/>
    <s v="Forereef"/>
    <s v="Shallow"/>
    <n v="13.41115572"/>
    <n v="144.65423844"/>
    <s v="GUAM_WEST_OPEN"/>
    <s v="GUAM_WEST_OPEN"/>
    <n v="2014"/>
    <x v="2"/>
    <x v="0"/>
    <n v="5.6"/>
    <n v="11"/>
    <n v="10"/>
    <n v="25"/>
    <n v="9"/>
    <n v="0.51875000000000004"/>
    <n v="2"/>
    <n v="1"/>
  </r>
  <r>
    <n v="6685"/>
    <s v="nSPC"/>
    <x v="5"/>
    <x v="4"/>
    <s v="Mariana Archipelago"/>
    <x v="36"/>
    <s v="GUA-01038"/>
    <d v="2014-04-04T00:00:00"/>
    <s v="Forereef"/>
    <s v="Deep"/>
    <n v="13.47263019"/>
    <n v="144.69121788999999"/>
    <s v="PITI_BOMB_MPA"/>
    <s v="GUAM_MP_MINUS_ACHANG"/>
    <n v="2014"/>
    <x v="1"/>
    <x v="0"/>
    <n v="21.6"/>
    <n v="5"/>
    <n v="17.5"/>
    <n v="15"/>
    <n v="1"/>
    <n v="0.27400000000000002"/>
    <n v="2"/>
    <n v="1"/>
  </r>
  <r>
    <n v="6686"/>
    <s v="nSPC"/>
    <x v="5"/>
    <x v="4"/>
    <s v="Mariana Archipelago"/>
    <x v="36"/>
    <s v="GUA-01039"/>
    <d v="2014-04-04T00:00:00"/>
    <s v="Forereef"/>
    <s v="Mid"/>
    <n v="13.471573980000001"/>
    <n v="144.69130949999999"/>
    <s v="PITI_BOMB_MPA"/>
    <s v="GUAM_MP_MINUS_ACHANG"/>
    <n v="2014"/>
    <x v="0"/>
    <x v="0"/>
    <n v="13.95"/>
    <n v="14"/>
    <n v="4"/>
    <n v="15"/>
    <n v="2.5"/>
    <n v="0.62375000000000003"/>
    <n v="2"/>
    <n v="1"/>
  </r>
  <r>
    <n v="6687"/>
    <s v="nSPC"/>
    <x v="5"/>
    <x v="4"/>
    <s v="Mariana Archipelago"/>
    <x v="36"/>
    <s v="GUA-01047"/>
    <d v="2014-04-04T00:00:00"/>
    <s v="Forereef"/>
    <s v="Shallow"/>
    <n v="13.479102689999999"/>
    <n v="144.70025140000001"/>
    <s v="PITI_BOMB_MPA"/>
    <s v="GUAM_MP_MINUS_ACHANG"/>
    <n v="2014"/>
    <x v="2"/>
    <x v="0"/>
    <n v="3.8"/>
    <n v="22.5"/>
    <n v="0"/>
    <n v="4"/>
    <n v="25"/>
    <n v="0.16625000000000001"/>
    <n v="2"/>
    <n v="1"/>
  </r>
  <r>
    <n v="6688"/>
    <s v="nSPC"/>
    <x v="5"/>
    <x v="4"/>
    <s v="Mariana Archipelago"/>
    <x v="36"/>
    <s v="GUA-01046"/>
    <d v="2014-04-04T00:00:00"/>
    <s v="Forereef"/>
    <s v="Shallow"/>
    <n v="13.48064546"/>
    <n v="144.70449876000001"/>
    <s v="PITI_BOMB_MPA"/>
    <s v="GUAM_MP_MINUS_ACHANG"/>
    <n v="2014"/>
    <x v="2"/>
    <x v="0"/>
    <n v="5.55"/>
    <n v="7.5"/>
    <n v="0"/>
    <n v="2.5"/>
    <n v="20"/>
    <n v="0.38374999999999998"/>
    <n v="2"/>
    <n v="1"/>
  </r>
  <r>
    <n v="6689"/>
    <s v="nSPC"/>
    <x v="5"/>
    <x v="4"/>
    <s v="Mariana Archipelago"/>
    <x v="36"/>
    <s v="GUA-01094"/>
    <d v="2014-04-04T00:00:00"/>
    <s v="Forereef"/>
    <s v="Mid"/>
    <n v="13.46774898"/>
    <n v="144.65679231999999"/>
    <s v="GUAM_WEST_OPEN"/>
    <s v="GUAM_WEST_OPEN"/>
    <n v="2014"/>
    <x v="0"/>
    <x v="0"/>
    <n v="13.4"/>
    <n v="32.5"/>
    <n v="3.5"/>
    <n v="7.5"/>
    <n v="9"/>
    <n v="0.63375000000000004"/>
    <n v="2"/>
    <n v="1"/>
  </r>
  <r>
    <n v="6690"/>
    <s v="nSPC"/>
    <x v="5"/>
    <x v="4"/>
    <s v="Mariana Archipelago"/>
    <x v="36"/>
    <s v="GUA-01037"/>
    <d v="2014-04-04T00:00:00"/>
    <s v="Forereef"/>
    <s v="Deep"/>
    <n v="13.48187568"/>
    <n v="144.70248124"/>
    <s v="PITI_BOMB_MPA"/>
    <s v="GUAM_MP_MINUS_ACHANG"/>
    <n v="2014"/>
    <x v="1"/>
    <x v="0"/>
    <n v="22.75"/>
    <n v="2"/>
    <n v="1"/>
    <n v="6"/>
    <n v="0"/>
    <n v="0.1825"/>
    <n v="2"/>
    <n v="1"/>
  </r>
  <r>
    <n v="6691"/>
    <s v="nSPC"/>
    <x v="5"/>
    <x v="4"/>
    <s v="Mariana Archipelago"/>
    <x v="36"/>
    <s v="GUA-01043"/>
    <d v="2014-04-04T00:00:00"/>
    <s v="Forereef"/>
    <s v="Mid"/>
    <n v="13.479165979999999"/>
    <n v="144.70823374"/>
    <s v="PITI_BOMB_MPA"/>
    <s v="GUAM_MP_MINUS_ACHANG"/>
    <n v="2014"/>
    <x v="0"/>
    <x v="0"/>
    <n v="8.1999999999999993"/>
    <n v="11.5"/>
    <n v="0"/>
    <n v="10.5"/>
    <n v="1"/>
    <n v="0.22125"/>
    <n v="2"/>
    <n v="1"/>
  </r>
  <r>
    <n v="6692"/>
    <s v="nSPC"/>
    <x v="5"/>
    <x v="4"/>
    <s v="Mariana Archipelago"/>
    <x v="36"/>
    <s v="GUA-01087"/>
    <d v="2014-04-04T00:00:00"/>
    <s v="Forereef"/>
    <s v="Deep"/>
    <n v="13.484897439999999"/>
    <n v="144.73847387999999"/>
    <s v="GUAM_WEST_OPEN"/>
    <s v="GUAM_WEST_OPEN"/>
    <n v="2014"/>
    <x v="1"/>
    <x v="0"/>
    <n v="21.4"/>
    <n v="37.5"/>
    <n v="15"/>
    <n v="7.5"/>
    <n v="11.5"/>
    <n v="0.59125000000000005"/>
    <n v="2"/>
    <n v="1"/>
  </r>
  <r>
    <n v="6693"/>
    <s v="nSPC"/>
    <x v="5"/>
    <x v="4"/>
    <s v="Mariana Archipelago"/>
    <x v="36"/>
    <s v="GUA-01073"/>
    <d v="2014-04-04T00:00:00"/>
    <s v="Forereef"/>
    <s v="Mid"/>
    <n v="13.484227300000001"/>
    <n v="144.75524422999999"/>
    <s v="GUAM_WEST_OPEN"/>
    <s v="GUAM_WEST_OPEN"/>
    <n v="2014"/>
    <x v="0"/>
    <x v="0"/>
    <n v="11.3"/>
    <n v="40"/>
    <n v="0"/>
    <n v="10"/>
    <n v="10"/>
    <n v="0.33624999999999999"/>
    <n v="2"/>
    <n v="1"/>
  </r>
  <r>
    <n v="6694"/>
    <s v="nSPC"/>
    <x v="5"/>
    <x v="4"/>
    <s v="Mariana Archipelago"/>
    <x v="36"/>
    <s v="GUA-01140"/>
    <d v="2014-04-04T00:00:00"/>
    <s v="Forereef"/>
    <s v="Shallow"/>
    <n v="13.488524030000001"/>
    <n v="144.76579176000001"/>
    <s v="GUAM_WEST_OPEN"/>
    <s v="GUAM_WEST_OPEN"/>
    <n v="2014"/>
    <x v="2"/>
    <x v="0"/>
    <n v="4.2"/>
    <n v="15"/>
    <n v="3.5"/>
    <n v="12.5"/>
    <n v="32.5"/>
    <n v="0.94499999999999995"/>
    <n v="2"/>
    <n v="1"/>
  </r>
  <r>
    <n v="6695"/>
    <s v="nSPC"/>
    <x v="5"/>
    <x v="4"/>
    <s v="Mariana Archipelago"/>
    <x v="36"/>
    <s v="GUA-01063"/>
    <d v="2014-04-04T00:00:00"/>
    <s v="Forereef"/>
    <s v="Shallow"/>
    <n v="13.51085166"/>
    <n v="144.79256506999999"/>
    <s v="TUMON_BAY_MPA"/>
    <s v="GUAM_MP_MINUS_ACHANG"/>
    <n v="2014"/>
    <x v="2"/>
    <x v="0"/>
    <n v="3.3"/>
    <n v="25"/>
    <n v="0"/>
    <n v="12.5"/>
    <n v="37.5"/>
    <n v="0.53"/>
    <n v="2"/>
    <n v="1"/>
  </r>
  <r>
    <n v="6702"/>
    <s v="nSPC"/>
    <x v="5"/>
    <x v="4"/>
    <s v="Mariana Archipelago"/>
    <x v="34"/>
    <s v="ROT-00210"/>
    <d v="2014-04-05T00:00:00"/>
    <s v="Forereef"/>
    <s v="Deep"/>
    <n v="14.15619736"/>
    <n v="145.14709049000001"/>
    <s v="Rota"/>
    <s v="Rota"/>
    <n v="2014"/>
    <x v="1"/>
    <x v="0"/>
    <n v="25.25"/>
    <n v="11.5"/>
    <n v="9"/>
    <n v="4"/>
    <n v="1.5"/>
    <n v="0.24"/>
    <n v="2"/>
    <n v="1"/>
  </r>
  <r>
    <n v="6703"/>
    <s v="nSPC"/>
    <x v="5"/>
    <x v="4"/>
    <s v="Mariana Archipelago"/>
    <x v="34"/>
    <s v="ROT-00237"/>
    <d v="2014-04-05T00:00:00"/>
    <s v="Forereef"/>
    <s v="Shallow"/>
    <n v="14.16242712"/>
    <n v="145.15430051999999"/>
    <s v="Rota"/>
    <s v="Rota"/>
    <n v="2014"/>
    <x v="2"/>
    <x v="0"/>
    <n v="5.45"/>
    <n v="12.5"/>
    <n v="0"/>
    <n v="25"/>
    <n v="15"/>
    <n v="0.18875"/>
    <n v="2"/>
    <n v="1"/>
  </r>
  <r>
    <n v="6704"/>
    <s v="nSPC"/>
    <x v="5"/>
    <x v="4"/>
    <s v="Mariana Archipelago"/>
    <x v="34"/>
    <s v="ROT-00207"/>
    <d v="2014-04-05T00:00:00"/>
    <s v="Forereef"/>
    <s v="Deep"/>
    <n v="14.18751265"/>
    <n v="145.21042825999999"/>
    <s v="Rota"/>
    <s v="Rota"/>
    <n v="2014"/>
    <x v="1"/>
    <x v="0"/>
    <n v="21.45"/>
    <n v="7.5"/>
    <n v="27.5"/>
    <n v="27.5"/>
    <n v="1"/>
    <n v="0.20749999999999999"/>
    <n v="2"/>
    <n v="1"/>
  </r>
  <r>
    <n v="6705"/>
    <s v="nSPC"/>
    <x v="5"/>
    <x v="4"/>
    <s v="Mariana Archipelago"/>
    <x v="34"/>
    <s v="ROT-00273"/>
    <d v="2014-04-05T00:00:00"/>
    <s v="Forereef"/>
    <s v="Shallow"/>
    <n v="14.17885766"/>
    <n v="145.20323055"/>
    <s v="Rota"/>
    <s v="Rota"/>
    <n v="2014"/>
    <x v="2"/>
    <x v="0"/>
    <n v="5.25"/>
    <n v="40"/>
    <n v="3"/>
    <n v="10"/>
    <n v="5"/>
    <n v="0.66874999999999996"/>
    <n v="2"/>
    <n v="1"/>
  </r>
  <r>
    <n v="6706"/>
    <s v="nSPC"/>
    <x v="5"/>
    <x v="4"/>
    <s v="Mariana Archipelago"/>
    <x v="34"/>
    <s v="ROT-00208"/>
    <d v="2014-04-05T00:00:00"/>
    <s v="Forereef"/>
    <s v="Deep"/>
    <n v="14.175332149999999"/>
    <n v="145.18489815000001"/>
    <s v="Rota"/>
    <s v="Rota"/>
    <n v="2014"/>
    <x v="1"/>
    <x v="0"/>
    <n v="23.3"/>
    <n v="12.5"/>
    <n v="16.5"/>
    <n v="11.5"/>
    <n v="10"/>
    <n v="1.0075000000000001"/>
    <n v="2"/>
    <n v="1"/>
  </r>
  <r>
    <n v="6707"/>
    <s v="nSPC"/>
    <x v="5"/>
    <x v="4"/>
    <s v="Mariana Archipelago"/>
    <x v="34"/>
    <s v="ROT-00234"/>
    <d v="2014-04-05T00:00:00"/>
    <s v="Forereef"/>
    <s v="Mid"/>
    <n v="14.1777883"/>
    <n v="145.19157317"/>
    <s v="Rota"/>
    <s v="Rota"/>
    <n v="2014"/>
    <x v="0"/>
    <x v="0"/>
    <n v="12.8"/>
    <n v="7.5"/>
    <n v="7.5"/>
    <n v="35"/>
    <n v="0"/>
    <n v="0.51500000000000001"/>
    <n v="2"/>
    <n v="1"/>
  </r>
  <r>
    <n v="6708"/>
    <s v="nSPC"/>
    <x v="5"/>
    <x v="4"/>
    <s v="Mariana Archipelago"/>
    <x v="34"/>
    <s v="ROT-00206"/>
    <d v="2014-04-05T00:00:00"/>
    <s v="Forereef"/>
    <s v="Mid"/>
    <n v="14.193718280000001"/>
    <n v="145.22212293999999"/>
    <s v="Rota"/>
    <s v="Rota"/>
    <n v="2014"/>
    <x v="0"/>
    <x v="0"/>
    <n v="16.95"/>
    <n v="0.5"/>
    <n v="26.5"/>
    <n v="32.5"/>
    <n v="0.5"/>
    <n v="0.15"/>
    <n v="2"/>
    <n v="1"/>
  </r>
  <r>
    <n v="6709"/>
    <s v="nSPC"/>
    <x v="5"/>
    <x v="4"/>
    <s v="Mariana Archipelago"/>
    <x v="34"/>
    <s v="ROT-00256"/>
    <d v="2014-04-05T00:00:00"/>
    <s v="Forereef"/>
    <s v="Mid"/>
    <n v="14.2014619"/>
    <n v="145.26089845999999"/>
    <s v="Rota"/>
    <s v="Rota"/>
    <n v="2014"/>
    <x v="0"/>
    <x v="0"/>
    <n v="11"/>
    <n v="3"/>
    <n v="0"/>
    <n v="44.5"/>
    <n v="2.5"/>
    <n v="0.1575"/>
    <n v="2"/>
    <n v="1"/>
  </r>
  <r>
    <n v="6710"/>
    <s v="nSPC"/>
    <x v="5"/>
    <x v="4"/>
    <s v="Mariana Archipelago"/>
    <x v="34"/>
    <s v="ROT-00272"/>
    <d v="2014-04-05T00:00:00"/>
    <s v="Forereef"/>
    <s v="Mid"/>
    <n v="14.201358880000001"/>
    <n v="145.23759275"/>
    <s v="Rota"/>
    <s v="Rota"/>
    <n v="2014"/>
    <x v="0"/>
    <x v="0"/>
    <n v="16.399999999999999"/>
    <n v="1"/>
    <n v="3.5"/>
    <n v="30.5"/>
    <n v="0.5"/>
    <n v="0.13075000000000001"/>
    <n v="2"/>
    <n v="1"/>
  </r>
  <r>
    <n v="6716"/>
    <s v="nSPC"/>
    <x v="5"/>
    <x v="4"/>
    <s v="Mariana Archipelago"/>
    <x v="34"/>
    <s v="ROT-00254"/>
    <d v="2014-04-06T00:00:00"/>
    <s v="Forereef"/>
    <s v="Deep"/>
    <n v="14.114017609999999"/>
    <n v="145.20953047"/>
    <s v="Rota"/>
    <s v="Rota"/>
    <n v="2014"/>
    <x v="1"/>
    <x v="0"/>
    <n v="21.9"/>
    <n v="10"/>
    <n v="22.5"/>
    <n v="27.5"/>
    <n v="1"/>
    <n v="0.42499999999999999"/>
    <n v="2"/>
    <n v="1"/>
  </r>
  <r>
    <n v="6717"/>
    <s v="nSPC"/>
    <x v="5"/>
    <x v="4"/>
    <s v="Mariana Archipelago"/>
    <x v="34"/>
    <s v="ROT-00253"/>
    <d v="2014-04-06T00:00:00"/>
    <s v="Forereef"/>
    <s v="Mid"/>
    <n v="14.113167430000001"/>
    <n v="145.18018391999999"/>
    <s v="Rota"/>
    <s v="Rota"/>
    <n v="2014"/>
    <x v="0"/>
    <x v="0"/>
    <n v="14.6"/>
    <n v="5"/>
    <n v="22.5"/>
    <n v="13"/>
    <n v="2.5"/>
    <n v="1.075"/>
    <n v="2"/>
    <n v="1"/>
  </r>
  <r>
    <n v="6718"/>
    <s v="nSPC"/>
    <x v="5"/>
    <x v="4"/>
    <s v="Mariana Archipelago"/>
    <x v="34"/>
    <s v="ROT-00238"/>
    <d v="2014-04-06T00:00:00"/>
    <s v="Forereef"/>
    <s v="Shallow"/>
    <n v="14.125741209999999"/>
    <n v="145.16718166000001"/>
    <s v="Rota"/>
    <s v="Rota"/>
    <n v="2014"/>
    <x v="2"/>
    <x v="0"/>
    <n v="5.75"/>
    <n v="6"/>
    <n v="11"/>
    <n v="2.5"/>
    <n v="5"/>
    <n v="1.5362499999999999"/>
    <n v="2"/>
    <n v="1"/>
  </r>
  <r>
    <n v="6719"/>
    <s v="nSPC"/>
    <x v="5"/>
    <x v="4"/>
    <s v="Mariana Archipelago"/>
    <x v="34"/>
    <s v="ROT-00248"/>
    <d v="2014-04-06T00:00:00"/>
    <s v="Forereef"/>
    <s v="Mid"/>
    <n v="14.1274683"/>
    <n v="145.16619284999999"/>
    <s v="Rota"/>
    <s v="Rota"/>
    <n v="2014"/>
    <x v="0"/>
    <x v="0"/>
    <n v="12.5"/>
    <n v="6.5"/>
    <n v="15"/>
    <n v="2.5"/>
    <n v="2.5"/>
    <n v="1.02125"/>
    <n v="2"/>
    <n v="1"/>
  </r>
  <r>
    <n v="6720"/>
    <s v="nSPC"/>
    <x v="5"/>
    <x v="4"/>
    <s v="Mariana Archipelago"/>
    <x v="34"/>
    <s v="ROT-00255"/>
    <d v="2014-04-06T00:00:00"/>
    <s v="Forereef"/>
    <s v="Mid"/>
    <n v="14.11246017"/>
    <n v="145.19770009000001"/>
    <s v="Rota"/>
    <s v="Rota"/>
    <n v="2014"/>
    <x v="0"/>
    <x v="0"/>
    <n v="15.3"/>
    <n v="3"/>
    <n v="7"/>
    <n v="7.5"/>
    <n v="0"/>
    <n v="0.76249999999999996"/>
    <n v="2"/>
    <n v="1"/>
  </r>
  <r>
    <n v="6721"/>
    <s v="nSPC"/>
    <x v="5"/>
    <x v="4"/>
    <s v="Mariana Archipelago"/>
    <x v="34"/>
    <s v="ROT-00279"/>
    <d v="2014-04-06T00:00:00"/>
    <s v="Forereef"/>
    <s v="Shallow"/>
    <n v="14.11411341"/>
    <n v="145.18795879999999"/>
    <s v="Rota"/>
    <s v="Rota"/>
    <n v="2014"/>
    <x v="2"/>
    <x v="0"/>
    <n v="4.9000000000000004"/>
    <n v="4.5"/>
    <n v="0"/>
    <n v="10"/>
    <n v="6.5"/>
    <n v="0.20749999999999999"/>
    <n v="2"/>
    <n v="1"/>
  </r>
  <r>
    <n v="6722"/>
    <s v="nSPC"/>
    <x v="5"/>
    <x v="4"/>
    <s v="Mariana Archipelago"/>
    <x v="34"/>
    <s v="ROT-00251"/>
    <d v="2014-04-06T00:00:00"/>
    <s v="Forereef"/>
    <s v="Deep"/>
    <n v="14.11361653"/>
    <n v="145.18452038000001"/>
    <s v="Rota"/>
    <s v="Rota"/>
    <n v="2014"/>
    <x v="1"/>
    <x v="0"/>
    <n v="21.4"/>
    <n v="6.5"/>
    <n v="15"/>
    <n v="4"/>
    <n v="12.5"/>
    <n v="0.53125"/>
    <n v="2"/>
    <n v="1"/>
  </r>
  <r>
    <n v="6723"/>
    <s v="nSPC"/>
    <x v="5"/>
    <x v="4"/>
    <s v="Mariana Archipelago"/>
    <x v="34"/>
    <s v="ROT-00240"/>
    <d v="2014-04-06T00:00:00"/>
    <s v="Forereef"/>
    <s v="Mid"/>
    <n v="14.12191872"/>
    <n v="145.16749480999999"/>
    <s v="Rota"/>
    <s v="Rota"/>
    <n v="2014"/>
    <x v="0"/>
    <x v="0"/>
    <n v="11.1"/>
    <n v="2.5"/>
    <n v="11.5"/>
    <n v="2"/>
    <n v="5"/>
    <n v="0.82250000000000001"/>
    <n v="2"/>
    <n v="1"/>
  </r>
  <r>
    <n v="6724"/>
    <s v="nSPC"/>
    <x v="5"/>
    <x v="4"/>
    <s v="Mariana Archipelago"/>
    <x v="34"/>
    <s v="ROT-00260"/>
    <d v="2014-04-06T00:00:00"/>
    <s v="Forereef"/>
    <s v="Shallow"/>
    <n v="14.126534639999999"/>
    <n v="145.16727402999999"/>
    <s v="Rota"/>
    <s v="Rota"/>
    <n v="2014"/>
    <x v="2"/>
    <x v="0"/>
    <n v="5.75"/>
    <n v="0.5"/>
    <n v="20"/>
    <n v="0.5"/>
    <n v="2.5"/>
    <n v="0.97750000000000004"/>
    <n v="2"/>
    <n v="1"/>
  </r>
  <r>
    <n v="6727"/>
    <s v="nSPC"/>
    <x v="5"/>
    <x v="4"/>
    <s v="Mariana Archipelago"/>
    <x v="34"/>
    <s v="ROT-00233"/>
    <d v="2014-04-07T00:00:00"/>
    <s v="Forereef"/>
    <s v="Mid"/>
    <n v="14.15107652"/>
    <n v="145.14241523000001"/>
    <s v="Rota"/>
    <s v="Rota"/>
    <n v="2014"/>
    <x v="0"/>
    <x v="0"/>
    <n v="10.25"/>
    <n v="10.5"/>
    <n v="5"/>
    <n v="8"/>
    <n v="19.5"/>
    <n v="0.3175"/>
    <n v="2"/>
    <n v="1"/>
  </r>
  <r>
    <n v="6728"/>
    <s v="nSPC"/>
    <x v="5"/>
    <x v="4"/>
    <s v="Mariana Archipelago"/>
    <x v="34"/>
    <s v="ROT-00235"/>
    <d v="2014-04-07T00:00:00"/>
    <s v="Forereef"/>
    <s v="Shallow"/>
    <n v="14.141195679999999"/>
    <n v="145.13443272999999"/>
    <s v="Rota"/>
    <s v="Rota"/>
    <n v="2014"/>
    <x v="2"/>
    <x v="0"/>
    <n v="5.4"/>
    <n v="17.5"/>
    <n v="5"/>
    <n v="17.5"/>
    <n v="15"/>
    <n v="0.76"/>
    <n v="2"/>
    <n v="1"/>
  </r>
  <r>
    <n v="6729"/>
    <s v="nSPC"/>
    <x v="5"/>
    <x v="4"/>
    <s v="Mariana Archipelago"/>
    <x v="34"/>
    <s v="ROT-00224"/>
    <d v="2014-04-07T00:00:00"/>
    <s v="Forereef"/>
    <s v="Mid"/>
    <n v="14.121865"/>
    <n v="145.13020019999999"/>
    <s v="Rota"/>
    <s v="Rota"/>
    <n v="2014"/>
    <x v="0"/>
    <x v="0"/>
    <n v="9.85"/>
    <n v="6.5"/>
    <n v="5"/>
    <n v="25"/>
    <n v="1.5"/>
    <n v="0.1125"/>
    <n v="2"/>
    <n v="1"/>
  </r>
  <r>
    <n v="6730"/>
    <s v="nSPC"/>
    <x v="5"/>
    <x v="4"/>
    <s v="Mariana Archipelago"/>
    <x v="34"/>
    <s v="ROT-00232"/>
    <d v="2014-04-07T00:00:00"/>
    <s v="Forereef"/>
    <s v="Mid"/>
    <n v="14.13585146"/>
    <n v="145.15081122000001"/>
    <s v="Rota"/>
    <s v="Rota"/>
    <n v="2014"/>
    <x v="0"/>
    <x v="0"/>
    <n v="10.65"/>
    <n v="5"/>
    <n v="7.5"/>
    <n v="2.5"/>
    <n v="0"/>
    <n v="0.24"/>
    <n v="2"/>
    <n v="1"/>
  </r>
  <r>
    <n v="6731"/>
    <s v="nSPC"/>
    <x v="5"/>
    <x v="4"/>
    <s v="Mariana Archipelago"/>
    <x v="34"/>
    <s v="ROT-00220"/>
    <d v="2014-04-07T00:00:00"/>
    <s v="Forereef"/>
    <s v="Deep"/>
    <n v="14.13267505"/>
    <n v="145.15385594"/>
    <s v="Rota"/>
    <s v="Rota"/>
    <n v="2014"/>
    <x v="1"/>
    <x v="0"/>
    <n v="25"/>
    <n v="7.5"/>
    <n v="30.5"/>
    <n v="0"/>
    <n v="1.5"/>
    <n v="1.18875"/>
    <n v="2"/>
    <n v="1"/>
  </r>
  <r>
    <n v="6732"/>
    <s v="nSPC"/>
    <x v="5"/>
    <x v="4"/>
    <s v="Mariana Archipelago"/>
    <x v="34"/>
    <s v="ROT-00209"/>
    <d v="2014-04-07T00:00:00"/>
    <s v="Forereef"/>
    <s v="Deep"/>
    <n v="14.111195589999999"/>
    <n v="145.16577559999999"/>
    <s v="Rota"/>
    <s v="Rota"/>
    <n v="2014"/>
    <x v="1"/>
    <x v="0"/>
    <n v="22.9"/>
    <n v="2.5"/>
    <n v="7.5"/>
    <n v="25"/>
    <n v="7.5"/>
    <n v="0.67"/>
    <n v="2"/>
    <n v="1"/>
  </r>
  <r>
    <n v="6733"/>
    <s v="nSPC"/>
    <x v="5"/>
    <x v="4"/>
    <s v="Mariana Archipelago"/>
    <x v="34"/>
    <s v="ROT-00229"/>
    <d v="2014-04-07T00:00:00"/>
    <s v="Forereef"/>
    <s v="Deep"/>
    <n v="14.135556749999999"/>
    <n v="145.12713912999999"/>
    <s v="Rota"/>
    <s v="Rota"/>
    <n v="2014"/>
    <x v="1"/>
    <x v="0"/>
    <n v="21.35"/>
    <n v="3"/>
    <n v="3"/>
    <n v="5.5"/>
    <n v="1"/>
    <n v="0.35875000000000001"/>
    <n v="2"/>
    <n v="1"/>
  </r>
  <r>
    <n v="6734"/>
    <s v="nSPC"/>
    <x v="5"/>
    <x v="4"/>
    <s v="Mariana Archipelago"/>
    <x v="34"/>
    <s v="ROT-00249"/>
    <d v="2014-04-07T00:00:00"/>
    <s v="Forereef"/>
    <s v="Shallow"/>
    <n v="14.13467816"/>
    <n v="145.13842695"/>
    <s v="Rota"/>
    <s v="Rota"/>
    <n v="2014"/>
    <x v="2"/>
    <x v="0"/>
    <n v="4.55"/>
    <n v="17.5"/>
    <n v="6"/>
    <n v="0.5"/>
    <n v="7.5"/>
    <n v="0.9325"/>
    <n v="2"/>
    <n v="1"/>
  </r>
  <r>
    <n v="6735"/>
    <s v="nSPC"/>
    <x v="5"/>
    <x v="4"/>
    <s v="Mariana Archipelago"/>
    <x v="34"/>
    <s v="ROT-00215"/>
    <d v="2014-04-07T00:00:00"/>
    <s v="Forereef"/>
    <s v="Shallow"/>
    <n v="14.13589153"/>
    <n v="145.15335152"/>
    <s v="Rota"/>
    <s v="Rota"/>
    <n v="2014"/>
    <x v="2"/>
    <x v="0"/>
    <n v="5.35"/>
    <n v="4"/>
    <n v="17.5"/>
    <n v="0.5"/>
    <n v="7.5"/>
    <n v="0.98"/>
    <n v="2"/>
    <n v="1"/>
  </r>
  <r>
    <n v="6736"/>
    <s v="nSPC"/>
    <x v="5"/>
    <x v="4"/>
    <s v="Mariana Archipelago"/>
    <x v="34"/>
    <s v="ROT-00216"/>
    <d v="2014-04-07T00:00:00"/>
    <s v="Forereef"/>
    <s v="Mid"/>
    <n v="14.13011807"/>
    <n v="145.15954231000001"/>
    <s v="Rota"/>
    <s v="Rota"/>
    <n v="2014"/>
    <x v="0"/>
    <x v="0"/>
    <n v="15.4"/>
    <n v="1"/>
    <n v="5"/>
    <n v="0"/>
    <n v="3"/>
    <n v="0.52749999999999997"/>
    <n v="2"/>
    <n v="1"/>
  </r>
  <r>
    <n v="6737"/>
    <s v="nSPC"/>
    <x v="5"/>
    <x v="4"/>
    <s v="Mariana Archipelago"/>
    <x v="35"/>
    <s v="AGU-00200"/>
    <d v="2014-04-08T00:00:00"/>
    <s v="Forereef"/>
    <s v="Deep"/>
    <n v="14.85690535"/>
    <n v="145.54731161000001"/>
    <s v="Aguijan"/>
    <s v="Aguijan"/>
    <n v="2014"/>
    <x v="1"/>
    <x v="0"/>
    <n v="23.6"/>
    <n v="12.5"/>
    <n v="0"/>
    <n v="15"/>
    <n v="25"/>
    <n v="0.435"/>
    <n v="2"/>
    <n v="1"/>
  </r>
  <r>
    <n v="6738"/>
    <s v="nSPC"/>
    <x v="5"/>
    <x v="4"/>
    <s v="Mariana Archipelago"/>
    <x v="35"/>
    <s v="AGU-00144"/>
    <d v="2014-04-08T00:00:00"/>
    <s v="Forereef"/>
    <s v="Shallow"/>
    <n v="14.86163911"/>
    <n v="145.56154215999999"/>
    <s v="Aguijan"/>
    <s v="Aguijan"/>
    <n v="2014"/>
    <x v="2"/>
    <x v="0"/>
    <n v="3.75"/>
    <n v="27.5"/>
    <n v="0"/>
    <n v="0.5"/>
    <n v="22.5"/>
    <n v="1.1675"/>
    <n v="2"/>
    <n v="1"/>
  </r>
  <r>
    <n v="6739"/>
    <s v="nSPC"/>
    <x v="5"/>
    <x v="4"/>
    <s v="Mariana Archipelago"/>
    <x v="35"/>
    <s v="AGU-00133"/>
    <d v="2014-04-08T00:00:00"/>
    <s v="Forereef"/>
    <s v="Deep"/>
    <n v="14.86694561"/>
    <n v="145.57290190000001"/>
    <s v="Aguijan"/>
    <s v="Aguijan"/>
    <n v="2014"/>
    <x v="1"/>
    <x v="0"/>
    <n v="20"/>
    <n v="2"/>
    <n v="20"/>
    <n v="1"/>
    <n v="5"/>
    <n v="0.99750000000000005"/>
    <n v="2"/>
    <n v="1"/>
  </r>
  <r>
    <n v="6740"/>
    <s v="nSPC"/>
    <x v="5"/>
    <x v="4"/>
    <s v="Mariana Archipelago"/>
    <x v="35"/>
    <s v="AGU-00130"/>
    <d v="2014-04-08T00:00:00"/>
    <s v="Forereef"/>
    <s v="Mid"/>
    <n v="14.84862101"/>
    <n v="145.53750613"/>
    <s v="Aguijan"/>
    <s v="Aguijan"/>
    <n v="2014"/>
    <x v="0"/>
    <x v="0"/>
    <n v="8.4499999999999993"/>
    <n v="7.5"/>
    <n v="12.5"/>
    <n v="5"/>
    <n v="6"/>
    <n v="0.59"/>
    <n v="2"/>
    <n v="1"/>
  </r>
  <r>
    <n v="6745"/>
    <s v="nSPC"/>
    <x v="5"/>
    <x v="4"/>
    <s v="Mariana Archipelago"/>
    <x v="35"/>
    <s v="AGU-00202"/>
    <d v="2014-04-08T00:00:00"/>
    <s v="Forereef"/>
    <s v="Mid"/>
    <n v="14.85945345"/>
    <n v="145.55539067999999"/>
    <s v="Aguijan"/>
    <s v="Aguijan"/>
    <n v="2014"/>
    <x v="0"/>
    <x v="0"/>
    <n v="12.5"/>
    <n v="9.5"/>
    <n v="5"/>
    <n v="40.5"/>
    <n v="35"/>
    <n v="0.92374999999999996"/>
    <n v="2"/>
    <n v="1"/>
  </r>
  <r>
    <n v="6746"/>
    <s v="nSPC"/>
    <x v="5"/>
    <x v="4"/>
    <s v="Mariana Archipelago"/>
    <x v="35"/>
    <s v="AGU-00120"/>
    <d v="2014-04-08T00:00:00"/>
    <s v="Forereef"/>
    <s v="Mid"/>
    <n v="14.86551809"/>
    <n v="145.57862129"/>
    <s v="Aguijan"/>
    <s v="Aguijan"/>
    <n v="2014"/>
    <x v="0"/>
    <x v="0"/>
    <n v="14.9"/>
    <n v="10"/>
    <n v="2.5"/>
    <n v="62.5"/>
    <n v="0"/>
    <n v="0.1825"/>
    <n v="2"/>
    <n v="1"/>
  </r>
  <r>
    <n v="6747"/>
    <s v="nSPC"/>
    <x v="5"/>
    <x v="4"/>
    <s v="Mariana Archipelago"/>
    <x v="35"/>
    <s v="AGU-00127"/>
    <d v="2014-04-08T00:00:00"/>
    <s v="Forereef"/>
    <s v="Deep"/>
    <n v="14.84365985"/>
    <n v="145.56591064"/>
    <s v="Aguijan"/>
    <s v="Aguijan"/>
    <n v="2014"/>
    <x v="1"/>
    <x v="0"/>
    <n v="20.7"/>
    <n v="4"/>
    <n v="15"/>
    <n v="30"/>
    <n v="6"/>
    <n v="0.13500000000000001"/>
    <n v="2"/>
    <n v="1"/>
  </r>
  <r>
    <n v="6748"/>
    <s v="nSPC"/>
    <x v="5"/>
    <x v="4"/>
    <s v="Mariana Archipelago"/>
    <x v="35"/>
    <s v="AGU-00142"/>
    <d v="2014-04-08T00:00:00"/>
    <s v="Forereef"/>
    <s v="Mid"/>
    <n v="14.842278589999999"/>
    <n v="145.55424244"/>
    <s v="Aguijan"/>
    <s v="Aguijan"/>
    <n v="2014"/>
    <x v="0"/>
    <x v="0"/>
    <n v="15"/>
    <n v="15"/>
    <n v="12.5"/>
    <n v="30"/>
    <n v="2.5"/>
    <n v="0.28875000000000001"/>
    <n v="2"/>
    <n v="1"/>
  </r>
  <r>
    <n v="6749"/>
    <s v="nSPC"/>
    <x v="5"/>
    <x v="4"/>
    <s v="Mariana Archipelago"/>
    <x v="35"/>
    <s v="AGU-00134"/>
    <d v="2014-04-08T00:00:00"/>
    <s v="Forereef"/>
    <s v="Shallow"/>
    <n v="14.847502110000001"/>
    <n v="145.53727311"/>
    <s v="Aguijan"/>
    <s v="Aguijan"/>
    <n v="2014"/>
    <x v="2"/>
    <x v="0"/>
    <n v="5.4"/>
    <n v="37.5"/>
    <n v="5"/>
    <n v="6.5"/>
    <n v="19"/>
    <n v="0.58499999999999996"/>
    <n v="2"/>
    <n v="1"/>
  </r>
  <r>
    <n v="6752"/>
    <s v="nSPC"/>
    <x v="5"/>
    <x v="4"/>
    <s v="Mariana Archipelago"/>
    <x v="35"/>
    <s v="AGU-00138"/>
    <d v="2014-04-08T00:00:00"/>
    <s v="Forereef"/>
    <s v="Deep"/>
    <n v="14.82924976"/>
    <n v="145.53020724999999"/>
    <s v="Aguijan"/>
    <s v="Aguijan"/>
    <n v="2014"/>
    <x v="1"/>
    <x v="0"/>
    <n v="20.149999999999999"/>
    <n v="10.5"/>
    <n v="2.5"/>
    <n v="45"/>
    <n v="6"/>
    <n v="0.17249999999999999"/>
    <n v="2"/>
    <n v="1"/>
  </r>
  <r>
    <n v="6753"/>
    <s v="nSPC"/>
    <x v="5"/>
    <x v="4"/>
    <s v="Mariana Archipelago"/>
    <x v="25"/>
    <s v="TIN-00197"/>
    <d v="2014-04-09T00:00:00"/>
    <s v="Forereef"/>
    <s v="Deep"/>
    <n v="15.056406880000001"/>
    <n v="145.65979776"/>
    <s v="Tinian"/>
    <s v="Tinian"/>
    <n v="2014"/>
    <x v="1"/>
    <x v="0"/>
    <n v="22.5"/>
    <n v="0.5"/>
    <n v="15"/>
    <n v="35"/>
    <n v="0"/>
    <n v="0.10875"/>
    <n v="2"/>
    <n v="1"/>
  </r>
  <r>
    <n v="6754"/>
    <s v="nSPC"/>
    <x v="5"/>
    <x v="4"/>
    <s v="Mariana Archipelago"/>
    <x v="25"/>
    <s v="TIN-00225"/>
    <d v="2014-04-09T00:00:00"/>
    <s v="Forereef"/>
    <s v="Mid"/>
    <n v="15.025727939999999"/>
    <n v="145.65466283999999"/>
    <s v="Tinian"/>
    <s v="Tinian"/>
    <n v="2014"/>
    <x v="0"/>
    <x v="0"/>
    <n v="15.1"/>
    <n v="5"/>
    <n v="6.5"/>
    <n v="6.5"/>
    <n v="6"/>
    <n v="0.66874999999999996"/>
    <n v="2"/>
    <n v="1"/>
  </r>
  <r>
    <n v="6755"/>
    <s v="nSPC"/>
    <x v="5"/>
    <x v="4"/>
    <s v="Mariana Archipelago"/>
    <x v="25"/>
    <s v="TIN-00256"/>
    <d v="2014-04-09T00:00:00"/>
    <s v="Forereef"/>
    <s v="Shallow"/>
    <n v="15.019998080000001"/>
    <n v="145.65823503999999"/>
    <s v="Tinian"/>
    <s v="Tinian"/>
    <n v="2014"/>
    <x v="2"/>
    <x v="0"/>
    <n v="5.3"/>
    <n v="20"/>
    <n v="0.5"/>
    <n v="4"/>
    <n v="12.5"/>
    <n v="0.73624999999999996"/>
    <n v="2"/>
    <n v="1"/>
  </r>
  <r>
    <n v="6756"/>
    <s v="nSPC"/>
    <x v="5"/>
    <x v="4"/>
    <s v="Mariana Archipelago"/>
    <x v="25"/>
    <s v="TIN-00227"/>
    <d v="2014-04-09T00:00:00"/>
    <s v="Forereef"/>
    <s v="Mid"/>
    <n v="14.947378779999999"/>
    <n v="145.66134195999999"/>
    <s v="Tinian"/>
    <s v="Tinian"/>
    <n v="2014"/>
    <x v="0"/>
    <x v="0"/>
    <n v="21"/>
    <n v="9"/>
    <n v="14"/>
    <n v="2.5"/>
    <n v="8.5"/>
    <n v="0.46875"/>
    <n v="2"/>
    <n v="1"/>
  </r>
  <r>
    <n v="6757"/>
    <s v="nSPC"/>
    <x v="5"/>
    <x v="4"/>
    <s v="Mariana Archipelago"/>
    <x v="25"/>
    <s v="TIN-00213"/>
    <d v="2014-04-09T00:00:00"/>
    <s v="Forereef"/>
    <s v="Mid"/>
    <n v="15.06570443"/>
    <n v="145.65612354999999"/>
    <s v="Tinian"/>
    <s v="Tinian"/>
    <n v="2014"/>
    <x v="0"/>
    <x v="0"/>
    <n v="15.15"/>
    <n v="7.5"/>
    <n v="22.5"/>
    <n v="7.5"/>
    <n v="5"/>
    <n v="0.55500000000000005"/>
    <n v="2"/>
    <n v="1"/>
  </r>
  <r>
    <n v="6758"/>
    <s v="nSPC"/>
    <x v="5"/>
    <x v="4"/>
    <s v="Mariana Archipelago"/>
    <x v="25"/>
    <s v="TIN-00194"/>
    <d v="2014-04-09T00:00:00"/>
    <s v="Forereef"/>
    <s v="Deep"/>
    <n v="15.03077796"/>
    <n v="145.65357495000001"/>
    <s v="Tinian"/>
    <s v="Tinian"/>
    <n v="2014"/>
    <x v="1"/>
    <x v="0"/>
    <n v="23.35"/>
    <n v="12.5"/>
    <n v="12.5"/>
    <n v="22.5"/>
    <n v="6"/>
    <n v="0.35499999999999998"/>
    <n v="2"/>
    <n v="1"/>
  </r>
  <r>
    <n v="6759"/>
    <s v="nSPC"/>
    <x v="5"/>
    <x v="4"/>
    <s v="Mariana Archipelago"/>
    <x v="25"/>
    <s v="TIN-00200"/>
    <d v="2014-04-09T00:00:00"/>
    <s v="Forereef"/>
    <s v="Deep"/>
    <n v="15.003307360000001"/>
    <n v="145.67423441"/>
    <s v="Tinian"/>
    <s v="Tinian"/>
    <n v="2014"/>
    <x v="1"/>
    <x v="0"/>
    <n v="22.75"/>
    <n v="2"/>
    <n v="5"/>
    <n v="38"/>
    <n v="1"/>
    <n v="0.10625"/>
    <n v="2"/>
    <n v="1"/>
  </r>
  <r>
    <n v="6760"/>
    <s v="nSPC"/>
    <x v="5"/>
    <x v="4"/>
    <s v="Mariana Archipelago"/>
    <x v="25"/>
    <s v="TIN-00262"/>
    <d v="2014-04-09T00:00:00"/>
    <s v="Forereef"/>
    <s v="Mid"/>
    <n v="14.99212204"/>
    <n v="145.67082766999999"/>
    <s v="Tinian"/>
    <s v="Tinian"/>
    <n v="2014"/>
    <x v="0"/>
    <x v="0"/>
    <n v="16.100000000000001"/>
    <n v="3.5"/>
    <n v="5"/>
    <n v="45"/>
    <n v="1"/>
    <n v="1.74"/>
    <n v="2"/>
    <n v="1"/>
  </r>
  <r>
    <n v="6761"/>
    <s v="nSPC"/>
    <x v="5"/>
    <x v="4"/>
    <s v="Mariana Archipelago"/>
    <x v="25"/>
    <s v="TIN-00261"/>
    <d v="2014-04-09T00:00:00"/>
    <s v="Forereef"/>
    <s v="Mid"/>
    <n v="14.93494389"/>
    <n v="145.65172322000001"/>
    <s v="Tinian"/>
    <s v="Tinian"/>
    <n v="2014"/>
    <x v="0"/>
    <x v="0"/>
    <n v="15.9"/>
    <n v="8"/>
    <n v="0"/>
    <n v="9.5"/>
    <n v="4.5"/>
    <n v="0.13750000000000001"/>
    <n v="2"/>
    <n v="1"/>
  </r>
  <r>
    <n v="6769"/>
    <s v="nSPC"/>
    <x v="5"/>
    <x v="4"/>
    <s v="Mariana Archipelago"/>
    <x v="25"/>
    <s v="TIN-00182"/>
    <d v="2014-04-10T00:00:00"/>
    <s v="Forereef"/>
    <s v="Deep"/>
    <n v="14.966575430000001"/>
    <n v="145.60918003"/>
    <s v="Tinian"/>
    <s v="Tinian"/>
    <n v="2014"/>
    <x v="1"/>
    <x v="0"/>
    <n v="24.5"/>
    <n v="9"/>
    <n v="27.5"/>
    <n v="13.5"/>
    <n v="3"/>
    <n v="0.495"/>
    <n v="2"/>
    <n v="1"/>
  </r>
  <r>
    <n v="6770"/>
    <s v="nSPC"/>
    <x v="5"/>
    <x v="4"/>
    <s v="Mariana Archipelago"/>
    <x v="25"/>
    <s v="TIN-00259"/>
    <d v="2014-04-10T00:00:00"/>
    <s v="Forereef"/>
    <s v="Shallow"/>
    <n v="15.012196449999999"/>
    <n v="145.58643415"/>
    <s v="Tinian"/>
    <s v="Tinian"/>
    <n v="2014"/>
    <x v="2"/>
    <x v="0"/>
    <n v="5.95"/>
    <n v="10"/>
    <n v="5.5"/>
    <n v="6"/>
    <n v="5"/>
    <n v="0.81"/>
    <n v="2"/>
    <n v="1"/>
  </r>
  <r>
    <n v="6771"/>
    <s v="nSPC"/>
    <x v="5"/>
    <x v="4"/>
    <s v="Mariana Archipelago"/>
    <x v="25"/>
    <s v="TIN-00187"/>
    <d v="2014-04-10T00:00:00"/>
    <s v="Forereef"/>
    <s v="Deep"/>
    <n v="15.04098443"/>
    <n v="145.59451924999999"/>
    <s v="Tinian"/>
    <s v="Tinian"/>
    <n v="2014"/>
    <x v="1"/>
    <x v="0"/>
    <n v="23.35"/>
    <n v="22.5"/>
    <n v="17.5"/>
    <n v="7.5"/>
    <n v="3"/>
    <n v="0.72"/>
    <n v="2"/>
    <n v="1"/>
  </r>
  <r>
    <n v="6772"/>
    <s v="nSPC"/>
    <x v="5"/>
    <x v="4"/>
    <s v="Mariana Archipelago"/>
    <x v="25"/>
    <s v="TIN-00241"/>
    <d v="2014-04-10T00:00:00"/>
    <s v="Forereef"/>
    <s v="Mid"/>
    <n v="15.062384939999999"/>
    <n v="145.60530064"/>
    <s v="Tinian"/>
    <s v="Tinian"/>
    <n v="2014"/>
    <x v="0"/>
    <x v="0"/>
    <n v="12"/>
    <n v="7.5"/>
    <n v="7.5"/>
    <n v="15"/>
    <n v="4"/>
    <n v="0.55500000000000005"/>
    <n v="2"/>
    <n v="1"/>
  </r>
  <r>
    <n v="6779"/>
    <s v="nSPC"/>
    <x v="5"/>
    <x v="4"/>
    <s v="Mariana Archipelago"/>
    <x v="25"/>
    <s v="TIN-00258"/>
    <d v="2014-04-10T00:00:00"/>
    <s v="Forereef"/>
    <s v="Shallow"/>
    <n v="14.954811510000001"/>
    <n v="145.62768015"/>
    <s v="Tinian"/>
    <s v="Tinian"/>
    <n v="2014"/>
    <x v="2"/>
    <x v="0"/>
    <n v="3"/>
    <n v="3.5"/>
    <n v="20"/>
    <n v="7.5"/>
    <n v="7.5"/>
    <n v="0.44500000000000001"/>
    <n v="2"/>
    <n v="1"/>
  </r>
  <r>
    <n v="6780"/>
    <s v="nSPC"/>
    <x v="5"/>
    <x v="4"/>
    <s v="Mariana Archipelago"/>
    <x v="25"/>
    <s v="TIN-00233"/>
    <d v="2014-04-10T00:00:00"/>
    <s v="Forereef"/>
    <s v="Mid"/>
    <n v="14.983738969999999"/>
    <n v="145.60840705000001"/>
    <s v="Tinian"/>
    <s v="Tinian"/>
    <n v="2014"/>
    <x v="0"/>
    <x v="0"/>
    <n v="10.45"/>
    <n v="17.5"/>
    <n v="12.5"/>
    <n v="25"/>
    <n v="0"/>
    <n v="0.51749999999999996"/>
    <n v="2"/>
    <n v="1"/>
  </r>
  <r>
    <n v="6781"/>
    <s v="nSPC"/>
    <x v="5"/>
    <x v="4"/>
    <s v="Mariana Archipelago"/>
    <x v="25"/>
    <s v="TIN-00181"/>
    <d v="2014-04-10T00:00:00"/>
    <s v="Forereef"/>
    <s v="Deep"/>
    <n v="15.0063608"/>
    <n v="145.58494275000001"/>
    <s v="Tinian"/>
    <s v="Tinian"/>
    <n v="2014"/>
    <x v="1"/>
    <x v="0"/>
    <n v="22.4"/>
    <n v="14"/>
    <n v="5"/>
    <n v="31.5"/>
    <n v="6.5"/>
    <n v="0.1875"/>
    <n v="2"/>
    <n v="1"/>
  </r>
  <r>
    <n v="6782"/>
    <s v="nSPC"/>
    <x v="5"/>
    <x v="4"/>
    <s v="Mariana Archipelago"/>
    <x v="25"/>
    <s v="TIN-00257"/>
    <d v="2014-04-10T00:00:00"/>
    <s v="Forereef"/>
    <s v="Shallow"/>
    <n v="15.038278500000001"/>
    <n v="145.59216745000001"/>
    <s v="Tinian"/>
    <s v="Tinian"/>
    <n v="2014"/>
    <x v="2"/>
    <x v="0"/>
    <n v="5.95"/>
    <n v="54"/>
    <n v="5"/>
    <n v="14"/>
    <n v="2"/>
    <n v="0.56000000000000005"/>
    <n v="2"/>
    <n v="1"/>
  </r>
  <r>
    <n v="6783"/>
    <s v="nSPC"/>
    <x v="5"/>
    <x v="4"/>
    <s v="Mariana Archipelago"/>
    <x v="25"/>
    <s v="TIN-00186"/>
    <d v="2014-04-10T00:00:00"/>
    <s v="Forereef"/>
    <s v="Mid"/>
    <n v="15.07544369"/>
    <n v="145.61346344"/>
    <s v="Tinian"/>
    <s v="Tinian"/>
    <n v="2014"/>
    <x v="0"/>
    <x v="0"/>
    <n v="21.05"/>
    <n v="67.5"/>
    <n v="1"/>
    <n v="11"/>
    <n v="6.5"/>
    <n v="0.53"/>
    <n v="2"/>
    <n v="1"/>
  </r>
  <r>
    <n v="6784"/>
    <s v="nSPC"/>
    <x v="5"/>
    <x v="4"/>
    <s v="Mariana Archipelago"/>
    <x v="25"/>
    <s v="TIN-00217"/>
    <d v="2014-04-10T00:00:00"/>
    <s v="Forereef"/>
    <s v="Mid"/>
    <n v="15.07044288"/>
    <n v="145.61160642999999"/>
    <s v="Tinian"/>
    <s v="Tinian"/>
    <n v="2014"/>
    <x v="0"/>
    <x v="0"/>
    <n v="13.3"/>
    <n v="13.5"/>
    <n v="10"/>
    <n v="21.5"/>
    <n v="5"/>
    <n v="0.65"/>
    <n v="2"/>
    <n v="1"/>
  </r>
  <r>
    <n v="6785"/>
    <s v="nSPC"/>
    <x v="5"/>
    <x v="4"/>
    <s v="Mariana Archipelago"/>
    <x v="24"/>
    <s v="SAI-00600"/>
    <d v="2014-04-11T00:00:00"/>
    <s v="Forereef"/>
    <s v="Deep"/>
    <n v="15.103965799999999"/>
    <n v="145.7268617"/>
    <s v="Saipan"/>
    <s v="Saipan"/>
    <n v="2014"/>
    <x v="1"/>
    <x v="0"/>
    <n v="21.95"/>
    <n v="9"/>
    <n v="10"/>
    <n v="6.5"/>
    <n v="6"/>
    <n v="0.35499999999999998"/>
    <n v="2"/>
    <n v="1"/>
  </r>
  <r>
    <n v="6786"/>
    <s v="nSPC"/>
    <x v="5"/>
    <x v="4"/>
    <s v="Mariana Archipelago"/>
    <x v="24"/>
    <s v="SAI-00509"/>
    <d v="2014-04-11T00:00:00"/>
    <s v="Forereef"/>
    <s v="Mid"/>
    <n v="15.104174090000001"/>
    <n v="145.73331827999999"/>
    <s v="Saipan"/>
    <s v="Saipan"/>
    <n v="2014"/>
    <x v="0"/>
    <x v="0"/>
    <n v="13.6"/>
    <n v="9"/>
    <n v="17.5"/>
    <n v="1"/>
    <n v="4"/>
    <n v="0.58625000000000005"/>
    <n v="2"/>
    <n v="1"/>
  </r>
  <r>
    <n v="6791"/>
    <s v="nSPC"/>
    <x v="5"/>
    <x v="4"/>
    <s v="Mariana Archipelago"/>
    <x v="24"/>
    <s v="SAI-00598"/>
    <d v="2014-04-11T00:00:00"/>
    <s v="Forereef"/>
    <s v="Deep"/>
    <n v="15.09768264"/>
    <n v="145.74284566"/>
    <s v="Saipan"/>
    <s v="Saipan"/>
    <n v="2014"/>
    <x v="1"/>
    <x v="0"/>
    <n v="23.15"/>
    <n v="50"/>
    <n v="12.5"/>
    <n v="10"/>
    <n v="7.5"/>
    <n v="0.90625"/>
    <n v="2"/>
    <n v="1"/>
  </r>
  <r>
    <n v="6792"/>
    <s v="nSPC"/>
    <x v="5"/>
    <x v="4"/>
    <s v="Mariana Archipelago"/>
    <x v="24"/>
    <s v="SAI-00545"/>
    <d v="2014-04-11T00:00:00"/>
    <s v="Forereef"/>
    <s v="Mid"/>
    <n v="15.105648390000001"/>
    <n v="145.72480394999999"/>
    <s v="Saipan"/>
    <s v="Saipan"/>
    <n v="2014"/>
    <x v="0"/>
    <x v="0"/>
    <n v="11.5"/>
    <n v="42.5"/>
    <n v="5"/>
    <n v="1"/>
    <n v="5"/>
    <n v="0.245"/>
    <n v="2"/>
    <n v="1"/>
  </r>
  <r>
    <n v="6793"/>
    <s v="nSPC"/>
    <x v="5"/>
    <x v="4"/>
    <s v="Mariana Archipelago"/>
    <x v="24"/>
    <s v="SAI-00604"/>
    <d v="2014-04-11T00:00:00"/>
    <s v="Forereef"/>
    <s v="Shallow"/>
    <n v="15.10963205"/>
    <n v="145.70575356000001"/>
    <s v="Saipan"/>
    <s v="Saipan"/>
    <n v="2014"/>
    <x v="2"/>
    <x v="0"/>
    <n v="3.8"/>
    <n v="37.5"/>
    <n v="5"/>
    <n v="6"/>
    <n v="10.5"/>
    <n v="0.16250000000000001"/>
    <n v="2"/>
    <n v="1"/>
  </r>
  <r>
    <n v="6794"/>
    <s v="nSPC"/>
    <x v="5"/>
    <x v="4"/>
    <s v="Mariana Archipelago"/>
    <x v="24"/>
    <s v="SAI-00601"/>
    <d v="2014-04-11T00:00:00"/>
    <s v="Forereef"/>
    <s v="Mid"/>
    <n v="15.116363140000001"/>
    <n v="145.69629366000001"/>
    <s v="Saipan"/>
    <s v="Saipan"/>
    <n v="2014"/>
    <x v="0"/>
    <x v="0"/>
    <n v="7.75"/>
    <n v="42.5"/>
    <n v="7.5"/>
    <n v="15"/>
    <n v="5"/>
    <n v="0.1875"/>
    <n v="2"/>
    <n v="1"/>
  </r>
  <r>
    <n v="6795"/>
    <s v="nSPC"/>
    <x v="5"/>
    <x v="4"/>
    <s v="Mariana Archipelago"/>
    <x v="24"/>
    <s v="SAI-00491"/>
    <d v="2014-04-11T00:00:00"/>
    <s v="Forereef"/>
    <s v="Deep"/>
    <n v="15.128658890000001"/>
    <n v="145.68258438000001"/>
    <s v="Saipan"/>
    <s v="Saipan"/>
    <n v="2014"/>
    <x v="1"/>
    <x v="0"/>
    <n v="19.899999999999999"/>
    <n v="6"/>
    <n v="0"/>
    <n v="21.5"/>
    <n v="1.5"/>
    <n v="0.20374999999999999"/>
    <n v="2"/>
    <n v="1"/>
  </r>
  <r>
    <n v="6796"/>
    <s v="nSPC"/>
    <x v="5"/>
    <x v="4"/>
    <s v="Mariana Archipelago"/>
    <x v="24"/>
    <s v="SAI-00548"/>
    <d v="2014-04-11T00:00:00"/>
    <s v="Forereef"/>
    <s v="Mid"/>
    <n v="15.13370278"/>
    <n v="145.68480901999999"/>
    <s v="Saipan"/>
    <s v="Saipan"/>
    <n v="2014"/>
    <x v="0"/>
    <x v="0"/>
    <n v="11.7"/>
    <n v="5.5"/>
    <n v="17.5"/>
    <n v="14"/>
    <n v="3"/>
    <n v="0.45374999999999999"/>
    <n v="2"/>
    <n v="1"/>
  </r>
  <r>
    <n v="6800"/>
    <s v="nSPC"/>
    <x v="5"/>
    <x v="4"/>
    <s v="Mariana Archipelago"/>
    <x v="24"/>
    <s v="SAI-00493"/>
    <d v="2014-04-12T00:00:00"/>
    <s v="Forereef"/>
    <s v="Deep"/>
    <n v="15.217158039999999"/>
    <n v="145.78703019"/>
    <s v="Saipan"/>
    <s v="Saipan"/>
    <n v="2014"/>
    <x v="1"/>
    <x v="0"/>
    <n v="25.6"/>
    <n v="7.5"/>
    <n v="11.5"/>
    <n v="6.5"/>
    <n v="3"/>
    <n v="0.49125000000000002"/>
    <n v="2"/>
    <n v="1"/>
  </r>
  <r>
    <n v="6801"/>
    <s v="nSPC"/>
    <x v="5"/>
    <x v="4"/>
    <s v="Mariana Archipelago"/>
    <x v="24"/>
    <s v="SAI-00527"/>
    <d v="2014-04-12T00:00:00"/>
    <s v="Forereef"/>
    <s v="Mid"/>
    <n v="15.18738435"/>
    <n v="145.78125413999999"/>
    <s v="Saipan"/>
    <s v="Saipan"/>
    <n v="2014"/>
    <x v="0"/>
    <x v="0"/>
    <n v="12.1"/>
    <n v="35"/>
    <n v="2.5"/>
    <n v="10"/>
    <n v="3"/>
    <n v="0.29625000000000001"/>
    <n v="2"/>
    <n v="1"/>
  </r>
  <r>
    <n v="6802"/>
    <s v="nSPC"/>
    <x v="5"/>
    <x v="4"/>
    <s v="Mariana Archipelago"/>
    <x v="24"/>
    <s v="SAI-00611"/>
    <d v="2014-04-12T00:00:00"/>
    <s v="Forereef"/>
    <s v="Shallow"/>
    <n v="15.15691764"/>
    <n v="145.75062113000001"/>
    <s v="Saipan"/>
    <s v="Saipan"/>
    <n v="2014"/>
    <x v="2"/>
    <x v="0"/>
    <n v="4.75"/>
    <n v="15"/>
    <n v="27.5"/>
    <n v="3.5"/>
    <n v="7.5"/>
    <n v="1.51"/>
    <n v="2"/>
    <n v="1"/>
  </r>
  <r>
    <n v="6803"/>
    <s v="nSPC"/>
    <x v="5"/>
    <x v="4"/>
    <s v="Mariana Archipelago"/>
    <x v="24"/>
    <s v="SAI-00474"/>
    <d v="2014-04-12T00:00:00"/>
    <s v="Forereef"/>
    <s v="Deep"/>
    <n v="15.158630309999999"/>
    <n v="145.75566175"/>
    <s v="Saipan"/>
    <s v="Saipan"/>
    <n v="2014"/>
    <x v="1"/>
    <x v="0"/>
    <n v="22.6"/>
    <n v="1.5"/>
    <n v="12.5"/>
    <n v="2"/>
    <n v="1.5"/>
    <n v="0.375"/>
    <n v="2"/>
    <n v="1"/>
  </r>
  <r>
    <n v="6807"/>
    <s v="nSPC"/>
    <x v="5"/>
    <x v="4"/>
    <s v="Mariana Archipelago"/>
    <x v="24"/>
    <s v="SAI-00436"/>
    <d v="2014-04-12T00:00:00"/>
    <s v="Forereef"/>
    <s v="Deep"/>
    <n v="15.181587840000001"/>
    <n v="145.78743093"/>
    <s v="Saipan"/>
    <s v="Saipan"/>
    <n v="2014"/>
    <x v="1"/>
    <x v="0"/>
    <n v="24.35"/>
    <n v="30"/>
    <n v="12.5"/>
    <n v="5"/>
    <n v="7.5"/>
    <n v="0.27500000000000002"/>
    <n v="2"/>
    <n v="1"/>
  </r>
  <r>
    <n v="6808"/>
    <s v="nSPC"/>
    <x v="5"/>
    <x v="4"/>
    <s v="Mariana Archipelago"/>
    <x v="24"/>
    <s v="SAI-00607"/>
    <d v="2014-04-12T00:00:00"/>
    <s v="Forereef"/>
    <s v="Mid"/>
    <n v="15.17775823"/>
    <n v="145.78712021000001"/>
    <s v="Saipan"/>
    <s v="Saipan"/>
    <n v="2014"/>
    <x v="0"/>
    <x v="0"/>
    <n v="10.5"/>
    <n v="35"/>
    <n v="1.5"/>
    <n v="2.5"/>
    <n v="2.5"/>
    <n v="0.20749999999999999"/>
    <n v="2"/>
    <n v="1"/>
  </r>
  <r>
    <n v="6809"/>
    <s v="nSPC"/>
    <x v="5"/>
    <x v="4"/>
    <s v="Mariana Archipelago"/>
    <x v="24"/>
    <s v="SAI-00457"/>
    <d v="2014-04-12T00:00:00"/>
    <s v="Forereef"/>
    <s v="Deep"/>
    <n v="15.15325986"/>
    <n v="145.77089821000001"/>
    <s v="Saipan"/>
    <s v="Saipan"/>
    <n v="2014"/>
    <x v="1"/>
    <x v="0"/>
    <n v="22.55"/>
    <n v="3.5"/>
    <n v="22.5"/>
    <n v="9"/>
    <n v="3.5"/>
    <n v="0.17624999999999999"/>
    <n v="2"/>
    <n v="1"/>
  </r>
  <r>
    <n v="6810"/>
    <s v="nSPC"/>
    <x v="5"/>
    <x v="4"/>
    <s v="Mariana Archipelago"/>
    <x v="24"/>
    <s v="SAI-00535"/>
    <d v="2014-04-12T00:00:00"/>
    <s v="Forereef"/>
    <s v="Mid"/>
    <n v="15.15769397"/>
    <n v="145.76865051999999"/>
    <s v="Saipan"/>
    <s v="Saipan"/>
    <n v="2014"/>
    <x v="0"/>
    <x v="0"/>
    <n v="16.05"/>
    <n v="52.5"/>
    <n v="2.5"/>
    <n v="17.5"/>
    <n v="7.5"/>
    <n v="0.63749999999999996"/>
    <n v="2"/>
    <n v="1"/>
  </r>
  <r>
    <n v="6811"/>
    <s v="nSPC"/>
    <x v="5"/>
    <x v="4"/>
    <s v="Mariana Archipelago"/>
    <x v="24"/>
    <s v="SAI-00608"/>
    <d v="2014-04-12T00:00:00"/>
    <s v="Forereef"/>
    <s v="Mid"/>
    <n v="15.136946330000001"/>
    <n v="145.74331404"/>
    <s v="Saipan"/>
    <s v="Saipan"/>
    <n v="2014"/>
    <x v="0"/>
    <x v="0"/>
    <n v="11"/>
    <n v="26"/>
    <n v="0"/>
    <n v="15.5"/>
    <n v="5.5"/>
    <n v="0.39750000000000002"/>
    <n v="2"/>
    <n v="1"/>
  </r>
  <r>
    <n v="6813"/>
    <s v="nSPC"/>
    <x v="5"/>
    <x v="4"/>
    <s v="Mariana Archipelago"/>
    <x v="24"/>
    <s v="SAI-00589"/>
    <d v="2014-04-13T00:00:00"/>
    <s v="Forereef"/>
    <s v="Deep"/>
    <n v="15.255003840000001"/>
    <n v="145.81203407999999"/>
    <s v="Saipan"/>
    <s v="Saipan"/>
    <n v="2014"/>
    <x v="1"/>
    <x v="0"/>
    <n v="21.05"/>
    <n v="1.5"/>
    <n v="12.5"/>
    <n v="5.5"/>
    <n v="1.5"/>
    <n v="0.19600000000000001"/>
    <n v="2"/>
    <n v="1"/>
  </r>
  <r>
    <n v="6814"/>
    <s v="nSPC"/>
    <x v="5"/>
    <x v="4"/>
    <s v="Mariana Archipelago"/>
    <x v="24"/>
    <s v="SAI-00531"/>
    <d v="2014-04-13T00:00:00"/>
    <s v="Forereef"/>
    <s v="Mid"/>
    <n v="15.261224970000001"/>
    <n v="145.82888505"/>
    <s v="Saipan"/>
    <s v="Saipan"/>
    <n v="2014"/>
    <x v="0"/>
    <x v="0"/>
    <n v="15.15"/>
    <n v="12.5"/>
    <n v="0"/>
    <n v="17.5"/>
    <n v="5"/>
    <n v="0.63249999999999995"/>
    <n v="2"/>
    <n v="1"/>
  </r>
  <r>
    <n v="6815"/>
    <s v="nSPC"/>
    <x v="5"/>
    <x v="4"/>
    <s v="Mariana Archipelago"/>
    <x v="24"/>
    <s v="SAI-00549"/>
    <d v="2014-04-13T00:00:00"/>
    <s v="Forereef"/>
    <s v="Mid"/>
    <n v="15.28295497"/>
    <n v="145.80271977000001"/>
    <s v="Saipan"/>
    <s v="Saipan"/>
    <n v="2014"/>
    <x v="0"/>
    <x v="0"/>
    <n v="15.45"/>
    <n v="3"/>
    <n v="2.5"/>
    <n v="42"/>
    <n v="0"/>
    <n v="0.57625000000000004"/>
    <n v="2"/>
    <n v="1"/>
  </r>
  <r>
    <n v="6816"/>
    <s v="nSPC"/>
    <x v="5"/>
    <x v="4"/>
    <s v="Mariana Archipelago"/>
    <x v="24"/>
    <s v="SAI-00579"/>
    <d v="2014-04-13T00:00:00"/>
    <s v="Forereef"/>
    <s v="Deep"/>
    <n v="15.27518922"/>
    <n v="145.82970865999999"/>
    <s v="Saipan"/>
    <s v="Saipan"/>
    <n v="2014"/>
    <x v="1"/>
    <x v="0"/>
    <n v="23.5"/>
    <n v="2"/>
    <n v="1"/>
    <n v="20"/>
    <n v="0"/>
    <n v="0.1825"/>
    <n v="1"/>
    <n v="1"/>
  </r>
  <r>
    <n v="6817"/>
    <s v="nSPC"/>
    <x v="5"/>
    <x v="4"/>
    <s v="Mariana Archipelago"/>
    <x v="24"/>
    <s v="SAI-00586"/>
    <d v="2014-04-13T00:00:00"/>
    <s v="Forereef"/>
    <s v="Shallow"/>
    <n v="15.286446789999999"/>
    <n v="145.82004205999999"/>
    <s v="Saipan"/>
    <s v="Saipan"/>
    <n v="2014"/>
    <x v="2"/>
    <x v="0"/>
    <n v="5.4"/>
    <n v="25"/>
    <n v="0"/>
    <n v="2"/>
    <n v="2"/>
    <n v="1.175"/>
    <n v="1"/>
    <n v="1"/>
  </r>
  <r>
    <n v="6818"/>
    <s v="nSPC"/>
    <x v="5"/>
    <x v="4"/>
    <s v="Mariana Archipelago"/>
    <x v="24"/>
    <s v="SAI-00490"/>
    <d v="2014-04-13T00:00:00"/>
    <s v="Forereef"/>
    <s v="Deep"/>
    <n v="15.2698445"/>
    <n v="145.78510772000001"/>
    <s v="Saipan"/>
    <s v="Saipan"/>
    <n v="2014"/>
    <x v="1"/>
    <x v="0"/>
    <n v="21.2"/>
    <n v="10"/>
    <n v="1"/>
    <n v="0"/>
    <n v="1"/>
    <n v="0.26500000000000001"/>
    <n v="1"/>
    <n v="1"/>
  </r>
  <r>
    <n v="6830"/>
    <s v="nSPC"/>
    <x v="5"/>
    <x v="4"/>
    <s v="Mariana Archipelago"/>
    <x v="24"/>
    <s v="SAI-00460"/>
    <d v="2014-04-17T00:00:00"/>
    <s v="Forereef"/>
    <s v="Deep"/>
    <n v="15.248407540000001"/>
    <n v="145.70673675"/>
    <s v="Saipan"/>
    <s v="Saipan"/>
    <n v="2014"/>
    <x v="1"/>
    <x v="0"/>
    <n v="20.25"/>
    <n v="6"/>
    <n v="7.5"/>
    <n v="11.5"/>
    <n v="1"/>
    <n v="0.24374999999999999"/>
    <n v="2"/>
    <n v="1"/>
  </r>
  <r>
    <n v="6831"/>
    <s v="nSPC"/>
    <x v="5"/>
    <x v="4"/>
    <s v="Mariana Archipelago"/>
    <x v="24"/>
    <s v="SAI-00564"/>
    <d v="2014-04-17T00:00:00"/>
    <s v="Forereef"/>
    <s v="Shallow"/>
    <n v="15.190139479999999"/>
    <n v="145.70331282999999"/>
    <s v="Saipan"/>
    <s v="Saipan"/>
    <n v="2014"/>
    <x v="2"/>
    <x v="0"/>
    <n v="4.25"/>
    <n v="20"/>
    <n v="2.5"/>
    <n v="4"/>
    <n v="5.5"/>
    <n v="0.76249999999999996"/>
    <n v="2"/>
    <n v="1"/>
  </r>
  <r>
    <n v="6832"/>
    <s v="nSPC"/>
    <x v="5"/>
    <x v="4"/>
    <s v="Mariana Archipelago"/>
    <x v="24"/>
    <s v="SAI-00507"/>
    <d v="2014-04-17T00:00:00"/>
    <s v="Forereef"/>
    <s v="Mid"/>
    <n v="15.178658950000001"/>
    <n v="145.69707678"/>
    <s v="Saipan"/>
    <s v="Saipan"/>
    <n v="2014"/>
    <x v="0"/>
    <x v="0"/>
    <n v="14.95"/>
    <n v="9"/>
    <n v="17.5"/>
    <n v="5"/>
    <n v="2"/>
    <n v="0.46124999999999999"/>
    <n v="2"/>
    <n v="1"/>
  </r>
  <r>
    <n v="6833"/>
    <s v="nSPC"/>
    <x v="5"/>
    <x v="4"/>
    <s v="Mariana Archipelago"/>
    <x v="24"/>
    <s v="SAI-00459"/>
    <d v="2014-04-17T00:00:00"/>
    <s v="Forereef"/>
    <s v="Deep"/>
    <n v="15.17092246"/>
    <n v="145.693476"/>
    <s v="Saipan"/>
    <s v="Saipan"/>
    <n v="2014"/>
    <x v="1"/>
    <x v="0"/>
    <n v="23.6"/>
    <n v="11.5"/>
    <n v="5"/>
    <n v="12"/>
    <n v="1"/>
    <n v="0.34625"/>
    <n v="2"/>
    <n v="1"/>
  </r>
  <r>
    <n v="6834"/>
    <s v="nSPC"/>
    <x v="5"/>
    <x v="4"/>
    <s v="Mariana Archipelago"/>
    <x v="24"/>
    <s v="SAI-00441"/>
    <d v="2014-04-17T00:00:00"/>
    <s v="Forereef"/>
    <s v="Deep"/>
    <n v="15.14310158"/>
    <n v="145.68072058000001"/>
    <s v="Saipan"/>
    <s v="Saipan"/>
    <n v="2014"/>
    <x v="1"/>
    <x v="0"/>
    <n v="21.8"/>
    <n v="15"/>
    <n v="5"/>
    <n v="12.5"/>
    <n v="5"/>
    <n v="0.15375"/>
    <n v="2"/>
    <n v="1"/>
  </r>
  <r>
    <n v="6835"/>
    <s v="nSPC"/>
    <x v="5"/>
    <x v="4"/>
    <s v="Mariana Archipelago"/>
    <x v="24"/>
    <s v="SAI-00483"/>
    <d v="2014-04-17T00:00:00"/>
    <s v="Forereef"/>
    <s v="Deep"/>
    <n v="15.15487312"/>
    <n v="145.68527279"/>
    <s v="Saipan"/>
    <s v="Saipan"/>
    <n v="2014"/>
    <x v="1"/>
    <x v="0"/>
    <n v="21.5"/>
    <n v="22.5"/>
    <n v="4"/>
    <n v="15"/>
    <n v="3.5"/>
    <n v="0.19500000000000001"/>
    <n v="2"/>
    <n v="1"/>
  </r>
  <r>
    <n v="6836"/>
    <s v="nSPC"/>
    <x v="5"/>
    <x v="4"/>
    <s v="Mariana Archipelago"/>
    <x v="24"/>
    <s v="SAI-00526"/>
    <d v="2014-04-17T00:00:00"/>
    <s v="Forereef"/>
    <s v="Mid"/>
    <n v="15.22663219"/>
    <n v="145.6898095"/>
    <s v="Saipan"/>
    <s v="Saipan"/>
    <n v="2014"/>
    <x v="0"/>
    <x v="0"/>
    <n v="9.5500000000000007"/>
    <n v="10"/>
    <n v="2.5"/>
    <n v="17.5"/>
    <n v="7.5"/>
    <n v="0.60250000000000004"/>
    <n v="2"/>
    <n v="1"/>
  </r>
  <r>
    <n v="6837"/>
    <s v="nSPC"/>
    <x v="5"/>
    <x v="4"/>
    <s v="Mariana Archipelago"/>
    <x v="24"/>
    <s v="SAI-00498"/>
    <d v="2014-04-17T00:00:00"/>
    <s v="Forereef"/>
    <s v="Deep"/>
    <n v="15.24261388"/>
    <n v="145.69943208999999"/>
    <s v="Saipan"/>
    <s v="Saipan"/>
    <n v="2014"/>
    <x v="1"/>
    <x v="0"/>
    <n v="22.7"/>
    <n v="12.5"/>
    <n v="7.5"/>
    <n v="10"/>
    <n v="15"/>
    <n v="0.33250000000000002"/>
    <n v="2"/>
    <n v="1"/>
  </r>
  <r>
    <n v="6838"/>
    <s v="nSPC"/>
    <x v="5"/>
    <x v="4"/>
    <s v="Mariana Archipelago"/>
    <x v="24"/>
    <s v="SAI-00537"/>
    <d v="2014-04-17T00:00:00"/>
    <s v="Forereef"/>
    <s v="Mid"/>
    <n v="15.16202414"/>
    <n v="145.69317265000001"/>
    <s v="Saipan"/>
    <s v="Saipan"/>
    <n v="2014"/>
    <x v="0"/>
    <x v="0"/>
    <n v="11.2"/>
    <n v="30"/>
    <n v="15"/>
    <n v="5"/>
    <n v="4"/>
    <n v="0.45624999999999999"/>
    <n v="2"/>
    <n v="1"/>
  </r>
  <r>
    <n v="6839"/>
    <s v="nSPC"/>
    <x v="5"/>
    <x v="4"/>
    <s v="Mariana Archipelago"/>
    <x v="24"/>
    <s v="SAI-00418"/>
    <d v="2014-04-17T00:00:00"/>
    <s v="Forereef"/>
    <s v="Deep"/>
    <n v="15.18732391"/>
    <n v="145.68245044"/>
    <s v="Saipan"/>
    <s v="Saipan"/>
    <n v="2014"/>
    <x v="1"/>
    <x v="0"/>
    <n v="27.6"/>
    <n v="10"/>
    <n v="10"/>
    <n v="20"/>
    <n v="7.5"/>
    <n v="0.14374999999999999"/>
    <n v="2"/>
    <n v="1"/>
  </r>
  <r>
    <n v="6849"/>
    <s v="nSPC"/>
    <x v="5"/>
    <x v="4"/>
    <s v="Mariana Archipelago"/>
    <x v="24"/>
    <s v="SAI-00594"/>
    <d v="2014-04-18T00:00:00"/>
    <s v="Forereef"/>
    <s v="Deep"/>
    <n v="15.268836329999999"/>
    <n v="145.83190690000001"/>
    <s v="Saipan"/>
    <s v="Saipan"/>
    <n v="2014"/>
    <x v="1"/>
    <x v="0"/>
    <n v="20"/>
    <n v="1.5"/>
    <n v="10"/>
    <n v="34"/>
    <n v="0"/>
    <n v="0.10875"/>
    <n v="2"/>
    <n v="1"/>
  </r>
  <r>
    <n v="6850"/>
    <s v="nSPC"/>
    <x v="5"/>
    <x v="4"/>
    <s v="Mariana Archipelago"/>
    <x v="24"/>
    <s v="SAI-00466"/>
    <d v="2014-04-18T00:00:00"/>
    <s v="Forereef"/>
    <s v="Deep"/>
    <n v="15.22753567"/>
    <n v="145.79697641000001"/>
    <s v="Saipan"/>
    <s v="Saipan"/>
    <n v="2014"/>
    <x v="1"/>
    <x v="0"/>
    <n v="26.85"/>
    <n v="1.5"/>
    <n v="11.5"/>
    <n v="12"/>
    <n v="8.5"/>
    <n v="0.33124999999999999"/>
    <n v="2"/>
    <n v="1"/>
  </r>
  <r>
    <n v="6851"/>
    <s v="nSPC"/>
    <x v="5"/>
    <x v="4"/>
    <s v="Mariana Archipelago"/>
    <x v="24"/>
    <s v="SAI-00480"/>
    <d v="2014-04-18T00:00:00"/>
    <s v="Forereef"/>
    <s v="Deep"/>
    <n v="15.255429060000001"/>
    <n v="145.75948105000001"/>
    <s v="Saipan"/>
    <s v="Saipan"/>
    <n v="2014"/>
    <x v="1"/>
    <x v="0"/>
    <n v="23.95"/>
    <n v="3"/>
    <n v="7.5"/>
    <n v="5.5"/>
    <n v="1"/>
    <n v="0.16"/>
    <n v="2"/>
    <n v="1"/>
  </r>
  <r>
    <n v="6852"/>
    <s v="nSPC"/>
    <x v="5"/>
    <x v="4"/>
    <s v="Mariana Archipelago"/>
    <x v="24"/>
    <s v="SAI-00585"/>
    <d v="2014-04-18T00:00:00"/>
    <s v="Forereef"/>
    <s v="Mid"/>
    <n v="15.28129066"/>
    <n v="145.80069520999999"/>
    <s v="Saipan"/>
    <s v="Saipan"/>
    <n v="2014"/>
    <x v="0"/>
    <x v="0"/>
    <n v="11"/>
    <n v="3.5"/>
    <n v="0"/>
    <n v="1.5"/>
    <n v="1"/>
    <n v="0.32424999999999998"/>
    <n v="2"/>
    <n v="1"/>
  </r>
  <r>
    <n v="6853"/>
    <s v="nSPC"/>
    <x v="5"/>
    <x v="4"/>
    <s v="Mariana Archipelago"/>
    <x v="24"/>
    <s v="SAI-00583"/>
    <d v="2014-04-18T00:00:00"/>
    <s v="Forereef"/>
    <s v="Mid"/>
    <n v="15.27665438"/>
    <n v="145.82731278"/>
    <s v="Saipan"/>
    <s v="Saipan"/>
    <n v="2014"/>
    <x v="0"/>
    <x v="0"/>
    <n v="9.65"/>
    <n v="2"/>
    <n v="1"/>
    <n v="18.5"/>
    <n v="1"/>
    <n v="0.16"/>
    <n v="2"/>
    <n v="1"/>
  </r>
  <r>
    <n v="6854"/>
    <s v="nSPC"/>
    <x v="5"/>
    <x v="4"/>
    <s v="Mariana Archipelago"/>
    <x v="24"/>
    <s v="SAI-00559"/>
    <d v="2014-04-18T00:00:00"/>
    <s v="Forereef"/>
    <s v="Shallow"/>
    <n v="15.25957558"/>
    <n v="145.8176694"/>
    <s v="Saipan"/>
    <s v="Saipan"/>
    <n v="2014"/>
    <x v="2"/>
    <x v="0"/>
    <n v="3.4"/>
    <n v="27.5"/>
    <n v="5"/>
    <n v="1.5"/>
    <n v="2"/>
    <n v="1.5522499999999999"/>
    <n v="2"/>
    <n v="1"/>
  </r>
  <r>
    <n v="6855"/>
    <s v="nSPC"/>
    <x v="5"/>
    <x v="4"/>
    <s v="Mariana Archipelago"/>
    <x v="24"/>
    <s v="SAI-00575"/>
    <d v="2014-04-18T00:00:00"/>
    <s v="Forereef"/>
    <s v="Shallow"/>
    <n v="15.21550287"/>
    <n v="145.78314961999999"/>
    <s v="Saipan"/>
    <s v="Saipan"/>
    <n v="2014"/>
    <x v="2"/>
    <x v="0"/>
    <n v="6.5"/>
    <n v="16.5"/>
    <n v="17.5"/>
    <n v="1"/>
    <n v="3.5"/>
    <n v="2.8210000000000002"/>
    <n v="2"/>
    <n v="1"/>
  </r>
  <r>
    <n v="6863"/>
    <s v="nSPC"/>
    <x v="5"/>
    <x v="4"/>
    <s v="Mariana Archipelago"/>
    <x v="24"/>
    <s v="SAI-00430"/>
    <d v="2014-04-18T00:00:00"/>
    <s v="Forereef"/>
    <s v="Deep"/>
    <n v="15.256601010000001"/>
    <n v="145.73550754999999"/>
    <s v="Saipan"/>
    <s v="Saipan"/>
    <n v="2014"/>
    <x v="1"/>
    <x v="0"/>
    <n v="21.95"/>
    <n v="6"/>
    <n v="7.5"/>
    <n v="30"/>
    <n v="5"/>
    <n v="0.13750000000000001"/>
    <n v="2"/>
    <n v="1"/>
  </r>
  <r>
    <n v="6864"/>
    <s v="nSPC"/>
    <x v="5"/>
    <x v="4"/>
    <s v="Mariana Archipelago"/>
    <x v="24"/>
    <s v="SAI-00568"/>
    <d v="2014-04-18T00:00:00"/>
    <s v="Forereef"/>
    <s v="Deep"/>
    <n v="15.2756939"/>
    <n v="145.79354377000001"/>
    <s v="Saipan"/>
    <s v="Saipan"/>
    <n v="2014"/>
    <x v="1"/>
    <x v="0"/>
    <n v="21.5"/>
    <n v="6.5"/>
    <n v="0"/>
    <n v="10"/>
    <n v="7.5"/>
    <n v="0.1125"/>
    <n v="2"/>
    <n v="1"/>
  </r>
  <r>
    <n v="6865"/>
    <s v="nSPC"/>
    <x v="5"/>
    <x v="4"/>
    <s v="Mariana Archipelago"/>
    <x v="24"/>
    <s v="SAI-00529"/>
    <d v="2014-04-18T00:00:00"/>
    <s v="Forereef"/>
    <s v="Mid"/>
    <n v="15.287060350000001"/>
    <n v="145.81587031000001"/>
    <s v="Saipan"/>
    <s v="Saipan"/>
    <n v="2014"/>
    <x v="0"/>
    <x v="0"/>
    <n v="15.15"/>
    <n v="14.5"/>
    <n v="0.5"/>
    <n v="2.5"/>
    <n v="8"/>
    <n v="1.595"/>
    <n v="2"/>
    <n v="1"/>
  </r>
  <r>
    <n v="6866"/>
    <s v="nSPC"/>
    <x v="5"/>
    <x v="4"/>
    <s v="Mariana Archipelago"/>
    <x v="24"/>
    <s v="SAI-00596"/>
    <d v="2014-04-18T00:00:00"/>
    <s v="Forereef"/>
    <s v="Shallow"/>
    <n v="15.256714089999999"/>
    <n v="145.81462877999999"/>
    <s v="Saipan"/>
    <s v="Saipan"/>
    <n v="2014"/>
    <x v="2"/>
    <x v="0"/>
    <n v="4.8499999999999996"/>
    <n v="27.5"/>
    <n v="32.5"/>
    <n v="10"/>
    <n v="5"/>
    <n v="0.27875"/>
    <n v="2"/>
    <n v="1"/>
  </r>
  <r>
    <n v="6867"/>
    <s v="nSPC"/>
    <x v="5"/>
    <x v="4"/>
    <s v="Mariana Archipelago"/>
    <x v="24"/>
    <s v="SAI-00516"/>
    <d v="2014-04-18T00:00:00"/>
    <s v="Forereef"/>
    <s v="Deep"/>
    <n v="15.247939239999999"/>
    <n v="145.81002669"/>
    <s v="Saipan"/>
    <s v="Saipan"/>
    <n v="2014"/>
    <x v="1"/>
    <x v="0"/>
    <n v="20.05"/>
    <n v="33.5"/>
    <n v="1.5"/>
    <n v="3"/>
    <n v="6"/>
    <n v="0.1125"/>
    <n v="2"/>
    <n v="1"/>
  </r>
  <r>
    <n v="6868"/>
    <s v="nSPC"/>
    <x v="5"/>
    <x v="4"/>
    <s v="Mariana Archipelago"/>
    <x v="24"/>
    <s v="SAI-00597"/>
    <d v="2014-04-18T00:00:00"/>
    <s v="Forereef"/>
    <s v="Mid"/>
    <n v="15.23508945"/>
    <n v="145.80292453999999"/>
    <s v="Saipan"/>
    <s v="Saipan"/>
    <n v="2014"/>
    <x v="0"/>
    <x v="0"/>
    <n v="14.3"/>
    <n v="6"/>
    <n v="0"/>
    <n v="27.5"/>
    <n v="4"/>
    <n v="0.11874999999999999"/>
    <n v="2"/>
    <n v="1"/>
  </r>
  <r>
    <n v="6877"/>
    <s v="nSPC"/>
    <x v="5"/>
    <x v="4"/>
    <s v="Mariana Archipelago"/>
    <x v="26"/>
    <s v="SAR-00125"/>
    <d v="2014-04-19T00:00:00"/>
    <s v="Forereef"/>
    <s v="Deep"/>
    <n v="16.697380599999999"/>
    <n v="145.77117967000001"/>
    <s v="Sarigan"/>
    <s v="Sarigan"/>
    <n v="2014"/>
    <x v="1"/>
    <x v="0"/>
    <n v="17.7"/>
    <n v="12.5"/>
    <n v="27.5"/>
    <n v="15"/>
    <n v="5"/>
    <n v="0.38500000000000001"/>
    <n v="2"/>
    <n v="1"/>
  </r>
  <r>
    <n v="6878"/>
    <s v="nSPC"/>
    <x v="5"/>
    <x v="4"/>
    <s v="Mariana Archipelago"/>
    <x v="26"/>
    <s v="SAR-00137"/>
    <d v="2014-04-19T00:00:00"/>
    <s v="Forereef"/>
    <s v="Mid"/>
    <n v="16.703896690000001"/>
    <n v="145.76601894000001"/>
    <s v="Sarigan"/>
    <s v="Sarigan"/>
    <n v="2014"/>
    <x v="0"/>
    <x v="0"/>
    <n v="12.65"/>
    <n v="9.5"/>
    <n v="12.5"/>
    <n v="1"/>
    <n v="5"/>
    <n v="0.88875000000000004"/>
    <n v="2"/>
    <n v="1"/>
  </r>
  <r>
    <n v="6879"/>
    <s v="nSPC"/>
    <x v="5"/>
    <x v="4"/>
    <s v="Mariana Archipelago"/>
    <x v="26"/>
    <s v="SAR-00140"/>
    <d v="2014-04-19T00:00:00"/>
    <s v="Forereef"/>
    <s v="Shallow"/>
    <n v="16.71410191"/>
    <n v="145.77409624000001"/>
    <s v="Sarigan"/>
    <s v="Sarigan"/>
    <n v="2014"/>
    <x v="2"/>
    <x v="0"/>
    <n v="5.75"/>
    <n v="3.5"/>
    <n v="2.5"/>
    <n v="6"/>
    <n v="12.5"/>
    <n v="0.81499999999999995"/>
    <n v="2"/>
    <n v="1"/>
  </r>
  <r>
    <n v="6880"/>
    <s v="nSPC"/>
    <x v="5"/>
    <x v="4"/>
    <s v="Mariana Archipelago"/>
    <x v="26"/>
    <s v="SAR-00124"/>
    <d v="2014-04-19T00:00:00"/>
    <s v="Forereef"/>
    <s v="Deep"/>
    <n v="16.718761409999999"/>
    <n v="145.78122438"/>
    <s v="Sarigan"/>
    <s v="Sarigan"/>
    <n v="2014"/>
    <x v="1"/>
    <x v="0"/>
    <n v="25"/>
    <n v="8"/>
    <n v="30"/>
    <n v="10"/>
    <n v="0.5"/>
    <n v="0.83374999999999999"/>
    <n v="2"/>
    <n v="1"/>
  </r>
  <r>
    <n v="6881"/>
    <s v="nSPC"/>
    <x v="5"/>
    <x v="4"/>
    <s v="Mariana Archipelago"/>
    <x v="26"/>
    <s v="SAR-00122"/>
    <d v="2014-04-19T00:00:00"/>
    <s v="Forereef"/>
    <s v="Deep"/>
    <n v="16.702105230000001"/>
    <n v="145.79069684999999"/>
    <s v="Sarigan"/>
    <s v="Sarigan"/>
    <n v="2014"/>
    <x v="1"/>
    <x v="0"/>
    <n v="22.35"/>
    <n v="3.5"/>
    <n v="25"/>
    <n v="19.5"/>
    <n v="4.5"/>
    <n v="0.78625"/>
    <n v="2"/>
    <n v="1"/>
  </r>
  <r>
    <n v="6882"/>
    <s v="nSPC"/>
    <x v="5"/>
    <x v="4"/>
    <s v="Mariana Archipelago"/>
    <x v="26"/>
    <s v="SAR-00133"/>
    <d v="2014-04-19T00:00:00"/>
    <s v="Forereef"/>
    <s v="Mid"/>
    <n v="16.692150290000001"/>
    <n v="145.77669673"/>
    <s v="Sarigan"/>
    <s v="Sarigan"/>
    <n v="2014"/>
    <x v="0"/>
    <x v="0"/>
    <n v="11.35"/>
    <n v="4"/>
    <n v="6.5"/>
    <n v="1.5"/>
    <n v="4.5"/>
    <n v="1.585"/>
    <n v="2"/>
    <n v="1"/>
  </r>
  <r>
    <n v="6883"/>
    <s v="nSPC"/>
    <x v="5"/>
    <x v="4"/>
    <s v="Mariana Archipelago"/>
    <x v="26"/>
    <s v="SAR-00129"/>
    <d v="2014-04-19T00:00:00"/>
    <s v="Forereef"/>
    <s v="Deep"/>
    <n v="16.711400510000001"/>
    <n v="145.76771174999999"/>
    <s v="Sarigan"/>
    <s v="Sarigan"/>
    <n v="2014"/>
    <x v="1"/>
    <x v="0"/>
    <n v="21.4"/>
    <n v="12.5"/>
    <n v="31.5"/>
    <n v="7.5"/>
    <n v="0.5"/>
    <n v="0.27"/>
    <n v="2"/>
    <n v="1"/>
  </r>
  <r>
    <n v="6884"/>
    <s v="nSPC"/>
    <x v="5"/>
    <x v="4"/>
    <s v="Mariana Archipelago"/>
    <x v="26"/>
    <s v="SAR-00142"/>
    <d v="2014-04-19T00:00:00"/>
    <s v="Forereef"/>
    <s v="Shallow"/>
    <n v="16.715564969999999"/>
    <n v="145.78300109"/>
    <s v="Sarigan"/>
    <s v="Sarigan"/>
    <n v="2014"/>
    <x v="2"/>
    <x v="0"/>
    <n v="6"/>
    <n v="2"/>
    <n v="4"/>
    <n v="0.5"/>
    <n v="6.5"/>
    <n v="1.145"/>
    <n v="2"/>
    <n v="1"/>
  </r>
  <r>
    <n v="6885"/>
    <s v="nSPC"/>
    <x v="5"/>
    <x v="4"/>
    <s v="Mariana Archipelago"/>
    <x v="26"/>
    <s v="SAR-00111"/>
    <d v="2014-04-19T00:00:00"/>
    <s v="Forereef"/>
    <s v="Deep"/>
    <n v="16.70897051"/>
    <n v="145.78914201000001"/>
    <s v="Sarigan"/>
    <s v="Sarigan"/>
    <n v="2014"/>
    <x v="1"/>
    <x v="0"/>
    <n v="21.1"/>
    <n v="6.5"/>
    <n v="15"/>
    <n v="6.5"/>
    <n v="3.5"/>
    <n v="0.40699999999999997"/>
    <n v="2"/>
    <n v="1"/>
  </r>
  <r>
    <n v="6886"/>
    <s v="nSPC"/>
    <x v="5"/>
    <x v="4"/>
    <s v="Mariana Archipelago"/>
    <x v="26"/>
    <s v="SAR-00149"/>
    <d v="2014-04-19T00:00:00"/>
    <s v="Forereef"/>
    <s v="Mid"/>
    <n v="16.694939869999999"/>
    <n v="145.78766436000001"/>
    <s v="Sarigan"/>
    <s v="Sarigan"/>
    <n v="2014"/>
    <x v="0"/>
    <x v="0"/>
    <n v="11"/>
    <n v="6.5"/>
    <n v="13.5"/>
    <n v="6.5"/>
    <n v="1"/>
    <n v="1.6375"/>
    <n v="2"/>
    <n v="1"/>
  </r>
  <r>
    <n v="6890"/>
    <s v="nSPC"/>
    <x v="5"/>
    <x v="4"/>
    <s v="Mariana Archipelago"/>
    <x v="26"/>
    <s v="SAR-00126"/>
    <d v="2014-04-19T00:00:00"/>
    <s v="Forereef"/>
    <s v="Deep"/>
    <n v="16.696716670000001"/>
    <n v="145.78850012000001"/>
    <s v="Sarigan"/>
    <s v="Sarigan"/>
    <n v="2014"/>
    <x v="1"/>
    <x v="0"/>
    <n v="21.65"/>
    <n v="7.5"/>
    <n v="44"/>
    <n v="7.5"/>
    <n v="3.5"/>
    <n v="0.84499999999999997"/>
    <n v="2"/>
    <n v="1"/>
  </r>
  <r>
    <n v="6897"/>
    <s v="nSPC"/>
    <x v="5"/>
    <x v="4"/>
    <s v="Mariana Archipelago"/>
    <x v="27"/>
    <s v="PAG-00278"/>
    <d v="2014-04-20T00:00:00"/>
    <s v="Forereef"/>
    <s v="Deep"/>
    <n v="18.10593068"/>
    <n v="145.78314090000001"/>
    <s v="Pagan"/>
    <s v="Pagan"/>
    <n v="2014"/>
    <x v="1"/>
    <x v="0"/>
    <n v="23.7"/>
    <n v="1"/>
    <n v="88.5"/>
    <n v="1"/>
    <n v="0.5"/>
    <n v="0.129"/>
    <n v="2"/>
    <n v="1"/>
  </r>
  <r>
    <n v="6898"/>
    <s v="nSPC"/>
    <x v="5"/>
    <x v="4"/>
    <s v="Mariana Archipelago"/>
    <x v="27"/>
    <s v="PAG-00338"/>
    <d v="2014-04-20T00:00:00"/>
    <s v="Forereef"/>
    <s v="Mid"/>
    <n v="18.090616019999999"/>
    <n v="145.75911409"/>
    <s v="Pagan"/>
    <s v="Pagan"/>
    <n v="2014"/>
    <x v="0"/>
    <x v="0"/>
    <n v="10.050000000000001"/>
    <n v="7.5"/>
    <n v="7.5"/>
    <n v="17.5"/>
    <n v="0.5"/>
    <n v="0.92749999999999999"/>
    <n v="2"/>
    <n v="1"/>
  </r>
  <r>
    <n v="6899"/>
    <s v="nSPC"/>
    <x v="5"/>
    <x v="4"/>
    <s v="Mariana Archipelago"/>
    <x v="27"/>
    <s v="PAG-00305"/>
    <d v="2014-04-20T00:00:00"/>
    <s v="Forereef"/>
    <s v="Deep"/>
    <n v="18.061099649999999"/>
    <n v="145.7437395"/>
    <s v="Pagan"/>
    <s v="Pagan"/>
    <n v="2014"/>
    <x v="1"/>
    <x v="0"/>
    <n v="26.65"/>
    <n v="6.5"/>
    <n v="20"/>
    <n v="8.5"/>
    <n v="1"/>
    <n v="0.66"/>
    <n v="2"/>
    <n v="1"/>
  </r>
  <r>
    <n v="6900"/>
    <s v="nSPC"/>
    <x v="5"/>
    <x v="4"/>
    <s v="Mariana Archipelago"/>
    <x v="27"/>
    <s v="PAG-00349"/>
    <d v="2014-04-20T00:00:00"/>
    <s v="Forereef"/>
    <s v="Mid"/>
    <n v="18.04265359"/>
    <n v="145.71167663"/>
    <s v="Pagan"/>
    <s v="Pagan"/>
    <n v="2014"/>
    <x v="0"/>
    <x v="0"/>
    <n v="15.05"/>
    <n v="7.5"/>
    <n v="5"/>
    <n v="2.5"/>
    <n v="2.5"/>
    <n v="0.81499999999999995"/>
    <n v="2"/>
    <n v="1"/>
  </r>
  <r>
    <n v="6906"/>
    <s v="nSPC"/>
    <x v="5"/>
    <x v="4"/>
    <s v="Mariana Archipelago"/>
    <x v="27"/>
    <s v="PAG-00281"/>
    <d v="2014-04-20T00:00:00"/>
    <s v="Forereef"/>
    <s v="Deep"/>
    <n v="18.099142759999999"/>
    <n v="145.79755233"/>
    <s v="Pagan"/>
    <s v="Pagan"/>
    <n v="2014"/>
    <x v="1"/>
    <x v="0"/>
    <n v="23.75"/>
    <n v="5.5"/>
    <n v="15"/>
    <n v="12.5"/>
    <n v="5.5"/>
    <n v="0.39750000000000002"/>
    <n v="2"/>
    <n v="1"/>
  </r>
  <r>
    <n v="6907"/>
    <s v="nSPC"/>
    <x v="5"/>
    <x v="4"/>
    <s v="Mariana Archipelago"/>
    <x v="27"/>
    <s v="PAG-00322"/>
    <d v="2014-04-20T00:00:00"/>
    <s v="Forereef"/>
    <s v="Mid"/>
    <n v="18.102921819999999"/>
    <n v="145.77208266"/>
    <s v="Pagan"/>
    <s v="Pagan"/>
    <n v="2014"/>
    <x v="0"/>
    <x v="0"/>
    <n v="9.25"/>
    <n v="10"/>
    <n v="17"/>
    <n v="22.5"/>
    <n v="1"/>
    <n v="0.63375000000000004"/>
    <n v="2"/>
    <n v="1"/>
  </r>
  <r>
    <n v="6908"/>
    <s v="nSPC"/>
    <x v="5"/>
    <x v="4"/>
    <s v="Mariana Archipelago"/>
    <x v="27"/>
    <s v="PAG-00310"/>
    <d v="2014-04-20T00:00:00"/>
    <s v="Forereef"/>
    <s v="Deep"/>
    <n v="18.075899239999998"/>
    <n v="145.75079203999999"/>
    <s v="Pagan"/>
    <s v="Pagan"/>
    <n v="2014"/>
    <x v="1"/>
    <x v="0"/>
    <n v="21.35"/>
    <n v="20"/>
    <n v="12.5"/>
    <n v="12.5"/>
    <n v="5.5"/>
    <n v="0.81"/>
    <n v="2"/>
    <n v="1"/>
  </r>
  <r>
    <n v="6909"/>
    <s v="nSPC"/>
    <x v="5"/>
    <x v="4"/>
    <s v="Mariana Archipelago"/>
    <x v="27"/>
    <s v="PAG-00397"/>
    <d v="2014-04-20T00:00:00"/>
    <s v="Forereef"/>
    <s v="Shallow"/>
    <n v="18.071847340000001"/>
    <n v="145.74643596000001"/>
    <s v="Pagan"/>
    <s v="Pagan"/>
    <n v="2014"/>
    <x v="2"/>
    <x v="0"/>
    <n v="4.8499999999999996"/>
    <n v="12.5"/>
    <n v="22.5"/>
    <n v="2.5"/>
    <n v="4"/>
    <n v="0.85"/>
    <n v="2"/>
    <n v="1"/>
  </r>
  <r>
    <n v="6910"/>
    <s v="nSPC"/>
    <x v="5"/>
    <x v="4"/>
    <s v="Mariana Archipelago"/>
    <x v="27"/>
    <s v="PAG-00359"/>
    <d v="2014-04-20T00:00:00"/>
    <s v="Forereef"/>
    <s v="Mid"/>
    <n v="18.049108830000002"/>
    <n v="145.73025268999999"/>
    <s v="Pagan"/>
    <s v="Pagan"/>
    <n v="2014"/>
    <x v="0"/>
    <x v="0"/>
    <n v="7.75"/>
    <n v="17.5"/>
    <n v="22.5"/>
    <n v="16"/>
    <n v="5.5"/>
    <n v="0.83125000000000004"/>
    <n v="2"/>
    <n v="1"/>
  </r>
  <r>
    <n v="6911"/>
    <s v="nSPC"/>
    <x v="5"/>
    <x v="4"/>
    <s v="Mariana Archipelago"/>
    <x v="27"/>
    <s v="PAG-00396"/>
    <d v="2014-04-20T00:00:00"/>
    <s v="Forereef"/>
    <s v="Shallow"/>
    <n v="18.045891439999998"/>
    <n v="145.71932679"/>
    <s v="Pagan"/>
    <s v="Pagan"/>
    <n v="2014"/>
    <x v="2"/>
    <x v="0"/>
    <n v="3.9"/>
    <n v="15"/>
    <n v="10"/>
    <n v="1"/>
    <n v="10.5"/>
    <n v="1.7622500000000001"/>
    <n v="2"/>
    <n v="1"/>
  </r>
  <r>
    <n v="6912"/>
    <s v="nSPC"/>
    <x v="5"/>
    <x v="4"/>
    <s v="Mariana Archipelago"/>
    <x v="27"/>
    <s v="PAG-00280"/>
    <d v="2014-04-20T00:00:00"/>
    <s v="Forereef"/>
    <s v="Deep"/>
    <n v="18.043879449999999"/>
    <n v="145.71808014999999"/>
    <s v="Pagan"/>
    <s v="Pagan"/>
    <n v="2014"/>
    <x v="1"/>
    <x v="0"/>
    <n v="23.45"/>
    <n v="12.5"/>
    <n v="20"/>
    <n v="6.5"/>
    <n v="0.5"/>
    <n v="0.52"/>
    <n v="2"/>
    <n v="1"/>
  </r>
  <r>
    <n v="6921"/>
    <s v="nSPC"/>
    <x v="5"/>
    <x v="4"/>
    <s v="Mariana Archipelago"/>
    <x v="27"/>
    <s v="PAG-00313"/>
    <d v="2014-04-21T00:00:00"/>
    <s v="Forereef"/>
    <s v="Deep"/>
    <n v="18.055753589999998"/>
    <n v="145.70781952999999"/>
    <s v="Pagan"/>
    <s v="Pagan"/>
    <n v="2014"/>
    <x v="1"/>
    <x v="0"/>
    <n v="21.85"/>
    <n v="9"/>
    <n v="12.5"/>
    <n v="0.5"/>
    <n v="11"/>
    <n v="0.74250000000000005"/>
    <n v="2"/>
    <n v="1"/>
  </r>
  <r>
    <n v="6922"/>
    <s v="nSPC"/>
    <x v="5"/>
    <x v="4"/>
    <s v="Mariana Archipelago"/>
    <x v="27"/>
    <s v="PAG-00326"/>
    <d v="2014-04-21T00:00:00"/>
    <s v="Forereef"/>
    <s v="Mid"/>
    <n v="18.0776638"/>
    <n v="145.71752971000001"/>
    <s v="Pagan"/>
    <s v="Pagan"/>
    <n v="2014"/>
    <x v="0"/>
    <x v="0"/>
    <n v="9.6"/>
    <n v="9"/>
    <n v="12.5"/>
    <n v="1"/>
    <n v="6"/>
    <n v="1.07125"/>
    <n v="2"/>
    <n v="1"/>
  </r>
  <r>
    <n v="6923"/>
    <s v="nSPC"/>
    <x v="5"/>
    <x v="4"/>
    <s v="Mariana Archipelago"/>
    <x v="27"/>
    <s v="PAG-00315"/>
    <d v="2014-04-21T00:00:00"/>
    <s v="Forereef"/>
    <s v="Deep"/>
    <n v="18.096505059999998"/>
    <n v="145.74913225"/>
    <s v="Pagan"/>
    <s v="Pagan"/>
    <n v="2014"/>
    <x v="1"/>
    <x v="0"/>
    <n v="22"/>
    <n v="70"/>
    <n v="0"/>
    <n v="4"/>
    <n v="5"/>
    <n v="0.64"/>
    <n v="2"/>
    <n v="1"/>
  </r>
  <r>
    <n v="6924"/>
    <s v="nSPC"/>
    <x v="5"/>
    <x v="4"/>
    <s v="Mariana Archipelago"/>
    <x v="27"/>
    <s v="PAG-00339"/>
    <d v="2014-04-21T00:00:00"/>
    <s v="Forereef"/>
    <s v="Mid"/>
    <n v="18.098684939999998"/>
    <n v="145.75322061"/>
    <s v="Pagan"/>
    <s v="Pagan"/>
    <n v="2014"/>
    <x v="0"/>
    <x v="0"/>
    <n v="10.75"/>
    <n v="4"/>
    <n v="15"/>
    <n v="3.5"/>
    <n v="3.5"/>
    <n v="0.77875000000000005"/>
    <n v="2"/>
    <n v="1"/>
  </r>
  <r>
    <n v="6925"/>
    <s v="nSPC"/>
    <x v="5"/>
    <x v="4"/>
    <s v="Mariana Archipelago"/>
    <x v="27"/>
    <s v="PAG-00252"/>
    <d v="2014-04-21T00:00:00"/>
    <s v="Forereef"/>
    <s v="Deep"/>
    <n v="18.060317699999999"/>
    <n v="145.70840885999999"/>
    <s v="Pagan"/>
    <s v="Pagan"/>
    <n v="2014"/>
    <x v="1"/>
    <x v="0"/>
    <n v="21.15"/>
    <n v="24.5"/>
    <n v="1.5"/>
    <n v="2.5"/>
    <n v="4.5"/>
    <n v="0.36"/>
    <n v="2"/>
    <n v="1"/>
  </r>
  <r>
    <n v="6926"/>
    <s v="nSPC"/>
    <x v="5"/>
    <x v="4"/>
    <s v="Mariana Archipelago"/>
    <x v="27"/>
    <s v="PAG-00270"/>
    <d v="2014-04-21T00:00:00"/>
    <s v="Forereef"/>
    <s v="Deep"/>
    <n v="18.065250030000001"/>
    <n v="145.71160739000001"/>
    <s v="Pagan"/>
    <s v="Pagan"/>
    <n v="2014"/>
    <x v="1"/>
    <x v="0"/>
    <n v="22.35"/>
    <n v="30"/>
    <n v="0.5"/>
    <n v="4.5"/>
    <n v="3.5"/>
    <n v="0.39374999999999999"/>
    <n v="2"/>
    <n v="1"/>
  </r>
  <r>
    <n v="6927"/>
    <s v="nSPC"/>
    <x v="5"/>
    <x v="4"/>
    <s v="Mariana Archipelago"/>
    <x v="27"/>
    <s v="PAG-00409"/>
    <d v="2014-04-21T00:00:00"/>
    <s v="Forereef"/>
    <s v="Shallow"/>
    <n v="18.08528102"/>
    <n v="145.73197390999999"/>
    <s v="Pagan"/>
    <s v="Pagan"/>
    <n v="2014"/>
    <x v="2"/>
    <x v="0"/>
    <n v="5.3"/>
    <n v="30"/>
    <n v="0"/>
    <n v="1"/>
    <n v="16.5"/>
    <n v="1.3262499999999999"/>
    <n v="2"/>
    <n v="1"/>
  </r>
  <r>
    <n v="6928"/>
    <s v="nSPC"/>
    <x v="5"/>
    <x v="4"/>
    <s v="Mariana Archipelago"/>
    <x v="27"/>
    <s v="PAG-00357"/>
    <d v="2014-04-21T00:00:00"/>
    <s v="Forereef"/>
    <s v="Mid"/>
    <n v="18.10583973"/>
    <n v="145.75569143000001"/>
    <s v="Pagan"/>
    <s v="Pagan"/>
    <n v="2014"/>
    <x v="0"/>
    <x v="0"/>
    <n v="10.65"/>
    <n v="9"/>
    <n v="12.5"/>
    <n v="4.5"/>
    <n v="6.5"/>
    <n v="0.69125000000000003"/>
    <n v="2"/>
    <n v="1"/>
  </r>
  <r>
    <n v="6929"/>
    <s v="nSPC"/>
    <x v="5"/>
    <x v="4"/>
    <s v="Mariana Archipelago"/>
    <x v="27"/>
    <s v="PAG-00329"/>
    <d v="2014-04-21T00:00:00"/>
    <s v="Forereef"/>
    <s v="Mid"/>
    <n v="18.120813500000001"/>
    <n v="145.75566712"/>
    <s v="Pagan"/>
    <s v="Pagan"/>
    <n v="2014"/>
    <x v="0"/>
    <x v="0"/>
    <n v="13.5"/>
    <n v="14"/>
    <n v="32.5"/>
    <n v="10"/>
    <n v="0"/>
    <n v="0.44750000000000001"/>
    <n v="2"/>
    <n v="1"/>
  </r>
  <r>
    <n v="6938"/>
    <s v="nSPC"/>
    <x v="5"/>
    <x v="4"/>
    <s v="Mariana Archipelago"/>
    <x v="27"/>
    <s v="PAG-00301"/>
    <d v="2014-04-21T00:00:00"/>
    <s v="Forereef"/>
    <s v="Deep"/>
    <n v="18.044693079999998"/>
    <n v="145.70517469999999"/>
    <s v="Pagan"/>
    <s v="Pagan"/>
    <n v="2014"/>
    <x v="1"/>
    <x v="0"/>
    <n v="24.35"/>
    <n v="20"/>
    <n v="20"/>
    <n v="6"/>
    <n v="1"/>
    <n v="0.27250000000000002"/>
    <n v="2"/>
    <n v="1"/>
  </r>
  <r>
    <n v="6939"/>
    <s v="nSPC"/>
    <x v="5"/>
    <x v="4"/>
    <s v="Mariana Archipelago"/>
    <x v="27"/>
    <s v="PAG-00319"/>
    <d v="2014-04-21T00:00:00"/>
    <s v="Forereef"/>
    <s v="Mid"/>
    <n v="18.050999040000001"/>
    <n v="145.70891352999999"/>
    <s v="Pagan"/>
    <s v="Pagan"/>
    <n v="2014"/>
    <x v="0"/>
    <x v="0"/>
    <n v="8.5"/>
    <n v="17"/>
    <n v="0"/>
    <n v="11.5"/>
    <n v="6"/>
    <n v="0.16"/>
    <n v="2"/>
    <n v="1"/>
  </r>
  <r>
    <n v="6940"/>
    <s v="nSPC"/>
    <x v="5"/>
    <x v="4"/>
    <s v="Mariana Archipelago"/>
    <x v="27"/>
    <s v="PAG-00342"/>
    <d v="2014-04-21T00:00:00"/>
    <s v="Forereef"/>
    <s v="Mid"/>
    <n v="18.086016699999998"/>
    <n v="145.72770399999999"/>
    <s v="Pagan"/>
    <s v="Pagan"/>
    <n v="2014"/>
    <x v="0"/>
    <x v="0"/>
    <n v="14.7"/>
    <n v="15"/>
    <n v="0.5"/>
    <n v="1"/>
    <n v="1.5"/>
    <n v="0.96375"/>
    <n v="2"/>
    <n v="1"/>
  </r>
  <r>
    <n v="6941"/>
    <s v="nSPC"/>
    <x v="5"/>
    <x v="4"/>
    <s v="Mariana Archipelago"/>
    <x v="27"/>
    <s v="PAG-00385"/>
    <d v="2014-04-21T00:00:00"/>
    <s v="Forereef"/>
    <s v="Shallow"/>
    <n v="18.104178780000002"/>
    <n v="145.75725473"/>
    <s v="Pagan"/>
    <s v="Pagan"/>
    <n v="2014"/>
    <x v="2"/>
    <x v="0"/>
    <n v="3.75"/>
    <n v="4"/>
    <n v="22.5"/>
    <n v="8"/>
    <n v="0.5"/>
    <n v="0.87749999999999995"/>
    <n v="2"/>
    <n v="1"/>
  </r>
  <r>
    <n v="6942"/>
    <s v="nSPC"/>
    <x v="5"/>
    <x v="4"/>
    <s v="Mariana Archipelago"/>
    <x v="27"/>
    <s v="PAG-00277"/>
    <d v="2014-04-21T00:00:00"/>
    <s v="Forereef"/>
    <s v="Deep"/>
    <n v="18.115346070000001"/>
    <n v="145.75299086000001"/>
    <s v="Pagan"/>
    <s v="Pagan"/>
    <n v="2014"/>
    <x v="1"/>
    <x v="0"/>
    <n v="21.2"/>
    <n v="8"/>
    <n v="14"/>
    <n v="6"/>
    <n v="10.5"/>
    <n v="0.57499999999999996"/>
    <n v="2"/>
    <n v="1"/>
  </r>
  <r>
    <n v="6943"/>
    <s v="nSPC"/>
    <x v="5"/>
    <x v="4"/>
    <s v="Mariana Archipelago"/>
    <x v="27"/>
    <s v="PAG-00379"/>
    <d v="2014-04-21T00:00:00"/>
    <s v="Forereef"/>
    <s v="Shallow"/>
    <n v="18.123497889999999"/>
    <n v="145.75712758"/>
    <s v="Pagan"/>
    <s v="Pagan"/>
    <n v="2014"/>
    <x v="2"/>
    <x v="0"/>
    <n v="4.6500000000000004"/>
    <n v="2"/>
    <n v="10"/>
    <n v="4.5"/>
    <n v="0"/>
    <n v="0.8175"/>
    <n v="2"/>
    <n v="1"/>
  </r>
  <r>
    <n v="6944"/>
    <s v="nSPC"/>
    <x v="5"/>
    <x v="4"/>
    <s v="Mariana Archipelago"/>
    <x v="27"/>
    <s v="PAG-00250"/>
    <d v="2014-04-21T00:00:00"/>
    <s v="Forereef"/>
    <s v="Deep"/>
    <n v="18.143580679999999"/>
    <n v="145.75468468"/>
    <s v="Pagan"/>
    <s v="Pagan"/>
    <n v="2014"/>
    <x v="1"/>
    <x v="0"/>
    <n v="19.399999999999999"/>
    <n v="17.5"/>
    <n v="5"/>
    <n v="3"/>
    <n v="8"/>
    <n v="0.71875"/>
    <n v="2"/>
    <n v="1"/>
  </r>
  <r>
    <n v="6955"/>
    <s v="nSPC"/>
    <x v="5"/>
    <x v="4"/>
    <s v="Mariana Archipelago"/>
    <x v="27"/>
    <s v="PAG-00389"/>
    <d v="2014-04-22T00:00:00"/>
    <s v="Forereef"/>
    <s v="Shallow"/>
    <n v="18.154559710000001"/>
    <n v="145.80742093000001"/>
    <s v="Pagan"/>
    <s v="Pagan"/>
    <n v="2014"/>
    <x v="2"/>
    <x v="0"/>
    <n v="4.9000000000000004"/>
    <n v="2"/>
    <n v="0"/>
    <n v="10"/>
    <n v="7.5"/>
    <n v="1.0149999999999999"/>
    <n v="2"/>
    <n v="1"/>
  </r>
  <r>
    <n v="6956"/>
    <s v="nSPC"/>
    <x v="5"/>
    <x v="4"/>
    <s v="Mariana Archipelago"/>
    <x v="27"/>
    <s v="PAG-00249"/>
    <d v="2014-04-22T00:00:00"/>
    <s v="Forereef"/>
    <s v="Deep"/>
    <n v="18.129565719999999"/>
    <n v="145.81052038999999"/>
    <s v="Pagan"/>
    <s v="Pagan"/>
    <n v="2014"/>
    <x v="1"/>
    <x v="0"/>
    <n v="23.75"/>
    <n v="20"/>
    <n v="7.5"/>
    <n v="3"/>
    <n v="6.5"/>
    <n v="0.81374999999999997"/>
    <n v="2"/>
    <n v="1"/>
  </r>
  <r>
    <n v="6961"/>
    <s v="nSPC"/>
    <x v="5"/>
    <x v="4"/>
    <s v="Mariana Archipelago"/>
    <x v="27"/>
    <s v="PAG-00332"/>
    <d v="2014-04-22T00:00:00"/>
    <s v="Forereef"/>
    <s v="Mid"/>
    <n v="18.15874857"/>
    <n v="145.80777741"/>
    <s v="Pagan"/>
    <s v="Pagan"/>
    <n v="2014"/>
    <x v="0"/>
    <x v="0"/>
    <n v="15.8"/>
    <n v="20"/>
    <n v="12.5"/>
    <n v="17.5"/>
    <n v="8.5"/>
    <n v="0.96499999999999997"/>
    <n v="2"/>
    <n v="1"/>
  </r>
  <r>
    <n v="6962"/>
    <s v="nSPC"/>
    <x v="5"/>
    <x v="4"/>
    <s v="Mariana Archipelago"/>
    <x v="27"/>
    <s v="PAG-00295"/>
    <d v="2014-04-22T00:00:00"/>
    <s v="Forereef"/>
    <s v="Deep"/>
    <n v="18.149653529999998"/>
    <n v="145.81154599999999"/>
    <s v="Pagan"/>
    <s v="Pagan"/>
    <n v="2014"/>
    <x v="1"/>
    <x v="0"/>
    <n v="21.45"/>
    <n v="9"/>
    <n v="20"/>
    <n v="12.5"/>
    <n v="1"/>
    <n v="0.46750000000000003"/>
    <n v="2"/>
    <n v="1"/>
  </r>
  <r>
    <n v="6963"/>
    <s v="nSPC"/>
    <x v="5"/>
    <x v="4"/>
    <s v="Mariana Archipelago"/>
    <x v="27"/>
    <s v="PAG-00246"/>
    <d v="2014-04-22T00:00:00"/>
    <s v="Forereef"/>
    <s v="Deep"/>
    <n v="18.143794159999999"/>
    <n v="145.81170231999999"/>
    <s v="Pagan"/>
    <s v="Pagan"/>
    <n v="2014"/>
    <x v="1"/>
    <x v="0"/>
    <n v="23.1"/>
    <n v="30"/>
    <n v="17.5"/>
    <n v="10"/>
    <n v="7.5"/>
    <n v="0.57374999999999998"/>
    <n v="2"/>
    <n v="1"/>
  </r>
  <r>
    <n v="6964"/>
    <s v="nSPC"/>
    <x v="5"/>
    <x v="4"/>
    <s v="Mariana Archipelago"/>
    <x v="27"/>
    <s v="PAG-00352"/>
    <d v="2014-04-22T00:00:00"/>
    <s v="Forereef"/>
    <s v="Mid"/>
    <n v="18.131497240000002"/>
    <n v="145.81074552999999"/>
    <s v="Pagan"/>
    <s v="Pagan"/>
    <n v="2014"/>
    <x v="0"/>
    <x v="0"/>
    <n v="15.9"/>
    <n v="9"/>
    <n v="3"/>
    <n v="6"/>
    <n v="4.5"/>
    <n v="1.0325"/>
    <n v="2"/>
    <n v="1"/>
  </r>
  <r>
    <n v="6965"/>
    <s v="nSPC"/>
    <x v="5"/>
    <x v="4"/>
    <s v="Mariana Archipelago"/>
    <x v="27"/>
    <s v="PAG-00360"/>
    <d v="2014-04-22T00:00:00"/>
    <s v="Forereef"/>
    <s v="Mid"/>
    <n v="18.120025009999999"/>
    <n v="145.80480593999999"/>
    <s v="Pagan"/>
    <s v="Pagan"/>
    <n v="2014"/>
    <x v="0"/>
    <x v="0"/>
    <n v="14.35"/>
    <n v="12.5"/>
    <n v="7.5"/>
    <n v="15"/>
    <n v="12.5"/>
    <n v="0.65500000000000003"/>
    <n v="2"/>
    <n v="1"/>
  </r>
  <r>
    <n v="6966"/>
    <s v="nSPC"/>
    <x v="5"/>
    <x v="4"/>
    <s v="Mariana Archipelago"/>
    <x v="27"/>
    <s v="PAG-00291"/>
    <d v="2014-04-22T00:00:00"/>
    <s v="Forereef"/>
    <s v="Deep"/>
    <n v="18.103907450000001"/>
    <n v="145.80126659999999"/>
    <s v="Pagan"/>
    <s v="Pagan"/>
    <n v="2014"/>
    <x v="1"/>
    <x v="0"/>
    <n v="29.1"/>
    <n v="3"/>
    <n v="5"/>
    <n v="8.5"/>
    <n v="2.5"/>
    <n v="0.65"/>
    <n v="2"/>
    <n v="1"/>
  </r>
  <r>
    <n v="6974"/>
    <s v="nSPC"/>
    <x v="5"/>
    <x v="4"/>
    <s v="Mariana Archipelago"/>
    <x v="27"/>
    <s v="PAG-00404"/>
    <d v="2014-04-23T00:00:00"/>
    <s v="Forereef"/>
    <s v="Deep"/>
    <n v="18.169556870000001"/>
    <n v="145.79313875"/>
    <s v="Pagan"/>
    <s v="Pagan"/>
    <n v="2014"/>
    <x v="1"/>
    <x v="0"/>
    <n v="27.5"/>
    <n v="5"/>
    <n v="17.5"/>
    <n v="5"/>
    <n v="5"/>
    <n v="0.26374999999999998"/>
    <n v="2"/>
    <n v="1"/>
  </r>
  <r>
    <n v="6975"/>
    <s v="nSPC"/>
    <x v="5"/>
    <x v="4"/>
    <s v="Mariana Archipelago"/>
    <x v="27"/>
    <s v="PAG-00383"/>
    <d v="2014-04-23T00:00:00"/>
    <s v="Forereef"/>
    <s v="Shallow"/>
    <n v="18.168491360000001"/>
    <n v="145.78499748999999"/>
    <s v="Pagan"/>
    <s v="Pagan"/>
    <n v="2014"/>
    <x v="2"/>
    <x v="0"/>
    <n v="5"/>
    <n v="8.5"/>
    <n v="0"/>
    <n v="5"/>
    <n v="10"/>
    <n v="0.20749999999999999"/>
    <n v="2"/>
    <n v="1"/>
  </r>
  <r>
    <n v="6976"/>
    <s v="nSPC"/>
    <x v="5"/>
    <x v="4"/>
    <s v="Mariana Archipelago"/>
    <x v="27"/>
    <s v="PAG-00361"/>
    <d v="2014-04-23T00:00:00"/>
    <s v="Forereef"/>
    <s v="Mid"/>
    <n v="18.170474349999999"/>
    <n v="145.77911759"/>
    <s v="Pagan"/>
    <s v="Pagan"/>
    <n v="2014"/>
    <x v="0"/>
    <x v="0"/>
    <n v="8.5"/>
    <n v="20"/>
    <n v="1.5"/>
    <n v="5.5"/>
    <n v="8.5"/>
    <n v="2.1032500000000001"/>
    <n v="2"/>
    <n v="1"/>
  </r>
  <r>
    <n v="6977"/>
    <s v="nSPC"/>
    <x v="5"/>
    <x v="4"/>
    <s v="Mariana Archipelago"/>
    <x v="27"/>
    <s v="PAG-00369"/>
    <d v="2014-04-23T00:00:00"/>
    <s v="Forereef"/>
    <s v="Mid"/>
    <n v="18.167476140000002"/>
    <n v="145.76810384999999"/>
    <s v="Pagan"/>
    <s v="Pagan"/>
    <n v="2014"/>
    <x v="0"/>
    <x v="0"/>
    <n v="14.1"/>
    <n v="15"/>
    <n v="10"/>
    <n v="5"/>
    <n v="15"/>
    <n v="0.87"/>
    <n v="2"/>
    <n v="1"/>
  </r>
  <r>
    <n v="6978"/>
    <s v="nSPC"/>
    <x v="5"/>
    <x v="4"/>
    <s v="Mariana Archipelago"/>
    <x v="27"/>
    <s v="PAG-00366"/>
    <d v="2014-04-23T00:00:00"/>
    <s v="Forereef"/>
    <s v="Mid"/>
    <n v="18.149097810000001"/>
    <n v="145.75475005000001"/>
    <s v="Pagan"/>
    <s v="Pagan"/>
    <n v="2014"/>
    <x v="0"/>
    <x v="0"/>
    <n v="11.8"/>
    <n v="1"/>
    <n v="17"/>
    <n v="2.5"/>
    <n v="0"/>
    <n v="0.41125"/>
    <n v="2"/>
    <n v="1"/>
  </r>
  <r>
    <n v="6979"/>
    <s v="nSPC"/>
    <x v="5"/>
    <x v="4"/>
    <s v="Mariana Archipelago"/>
    <x v="27"/>
    <s v="PAG-00405"/>
    <d v="2014-04-23T00:00:00"/>
    <s v="Forereef"/>
    <s v="Deep"/>
    <n v="18.169648559999999"/>
    <n v="145.77063812"/>
    <s v="Pagan"/>
    <s v="Pagan"/>
    <n v="2014"/>
    <x v="1"/>
    <x v="0"/>
    <n v="21.65"/>
    <n v="25"/>
    <n v="2.5"/>
    <n v="1.5"/>
    <n v="9"/>
    <n v="0.71750000000000003"/>
    <n v="2"/>
    <n v="1"/>
  </r>
  <r>
    <n v="6980"/>
    <s v="nSPC"/>
    <x v="5"/>
    <x v="4"/>
    <s v="Mariana Archipelago"/>
    <x v="27"/>
    <s v="PAG-00406"/>
    <d v="2014-04-23T00:00:00"/>
    <s v="Forereef"/>
    <s v="Deep"/>
    <n v="18.16461825"/>
    <n v="145.76351743999999"/>
    <s v="Pagan"/>
    <s v="Pagan"/>
    <n v="2014"/>
    <x v="1"/>
    <x v="0"/>
    <n v="22.75"/>
    <n v="5.5"/>
    <n v="3"/>
    <n v="1"/>
    <n v="2"/>
    <n v="0.74875000000000003"/>
    <n v="2"/>
    <n v="1"/>
  </r>
  <r>
    <n v="6981"/>
    <s v="nSPC"/>
    <x v="5"/>
    <x v="4"/>
    <s v="Mariana Archipelago"/>
    <x v="27"/>
    <s v="PAG-00363"/>
    <d v="2014-04-23T00:00:00"/>
    <s v="Forereef"/>
    <s v="Mid"/>
    <n v="18.1326806"/>
    <n v="145.75936865"/>
    <s v="Pagan"/>
    <s v="Pagan"/>
    <n v="2014"/>
    <x v="0"/>
    <x v="0"/>
    <n v="14.75"/>
    <n v="3"/>
    <n v="2.5"/>
    <n v="1"/>
    <n v="1"/>
    <n v="0.89500000000000002"/>
    <n v="2"/>
    <n v="1"/>
  </r>
  <r>
    <n v="6992"/>
    <s v="nSPC"/>
    <x v="5"/>
    <x v="4"/>
    <s v="Mariana Archipelago"/>
    <x v="28"/>
    <s v="ASC-00193"/>
    <d v="2014-04-24T00:00:00"/>
    <s v="Forereef"/>
    <s v="Mid"/>
    <n v="19.70793407"/>
    <n v="145.4039913"/>
    <s v="Asuncion"/>
    <s v="Asuncion"/>
    <n v="2014"/>
    <x v="0"/>
    <x v="0"/>
    <n v="9.1"/>
    <n v="2"/>
    <n v="17.5"/>
    <n v="0"/>
    <n v="10.5"/>
    <n v="1.07375"/>
    <n v="2"/>
    <n v="1"/>
  </r>
  <r>
    <n v="6993"/>
    <s v="nSPC"/>
    <x v="5"/>
    <x v="4"/>
    <s v="Mariana Archipelago"/>
    <x v="28"/>
    <s v="ASC-00196"/>
    <d v="2014-04-24T00:00:00"/>
    <s v="Forereef"/>
    <s v="Mid"/>
    <n v="19.70220982"/>
    <n v="145.41635561000001"/>
    <s v="Asuncion"/>
    <s v="Asuncion"/>
    <n v="2014"/>
    <x v="0"/>
    <x v="0"/>
    <n v="16.25"/>
    <n v="12.5"/>
    <n v="28.5"/>
    <n v="6.5"/>
    <n v="3"/>
    <n v="0.72750000000000004"/>
    <n v="2"/>
    <n v="1"/>
  </r>
  <r>
    <n v="6994"/>
    <s v="nSPC"/>
    <x v="5"/>
    <x v="4"/>
    <s v="Mariana Archipelago"/>
    <x v="28"/>
    <s v="ASC-00191"/>
    <d v="2014-04-24T00:00:00"/>
    <s v="Forereef"/>
    <s v="Deep"/>
    <n v="19.691524820000001"/>
    <n v="145.42040298000001"/>
    <s v="Asuncion"/>
    <s v="Asuncion"/>
    <n v="2014"/>
    <x v="1"/>
    <x v="0"/>
    <n v="20.75"/>
    <n v="32.5"/>
    <n v="0"/>
    <n v="32.5"/>
    <n v="5.5"/>
    <n v="0.34749999999999998"/>
    <n v="2"/>
    <n v="1"/>
  </r>
  <r>
    <n v="6995"/>
    <s v="nSPC"/>
    <x v="5"/>
    <x v="4"/>
    <s v="Mariana Archipelago"/>
    <x v="28"/>
    <s v="ASC-00202"/>
    <d v="2014-04-24T00:00:00"/>
    <s v="Forereef"/>
    <s v="Shallow"/>
    <n v="19.684430549999998"/>
    <n v="145.41717771"/>
    <s v="Asuncion"/>
    <s v="Asuncion"/>
    <n v="2014"/>
    <x v="2"/>
    <x v="0"/>
    <n v="4.7"/>
    <n v="1.5"/>
    <n v="5"/>
    <n v="0.5"/>
    <n v="0"/>
    <n v="1.37375"/>
    <n v="2"/>
    <n v="1"/>
  </r>
  <r>
    <n v="6996"/>
    <s v="nSPC"/>
    <x v="5"/>
    <x v="4"/>
    <s v="Mariana Archipelago"/>
    <x v="28"/>
    <s v="ASC-00187"/>
    <d v="2014-04-24T00:00:00"/>
    <s v="Forereef"/>
    <s v="Mid"/>
    <n v="19.676296749999999"/>
    <n v="145.40978301999999"/>
    <s v="Asuncion"/>
    <s v="Asuncion"/>
    <n v="2014"/>
    <x v="0"/>
    <x v="0"/>
    <n v="8.9499999999999993"/>
    <n v="42.5"/>
    <n v="12.5"/>
    <n v="2.5"/>
    <n v="0.5"/>
    <n v="0.47749999999999998"/>
    <n v="2"/>
    <n v="1"/>
  </r>
  <r>
    <n v="6997"/>
    <s v="nSPC"/>
    <x v="5"/>
    <x v="4"/>
    <s v="Mariana Archipelago"/>
    <x v="28"/>
    <s v="ASC-00145"/>
    <d v="2014-04-24T00:00:00"/>
    <s v="Forereef"/>
    <s v="Deep"/>
    <n v="19.67536376"/>
    <n v="145.40715084999999"/>
    <s v="Asuncion"/>
    <s v="Asuncion"/>
    <n v="2014"/>
    <x v="1"/>
    <x v="0"/>
    <n v="18.55"/>
    <n v="30"/>
    <n v="14.5"/>
    <n v="1"/>
    <n v="3"/>
    <n v="0.33250000000000002"/>
    <n v="2"/>
    <n v="1"/>
  </r>
  <r>
    <n v="7005"/>
    <s v="nSPC"/>
    <x v="5"/>
    <x v="4"/>
    <s v="Mariana Archipelago"/>
    <x v="28"/>
    <s v="ASC-00169"/>
    <d v="2014-04-24T00:00:00"/>
    <s v="Forereef"/>
    <s v="Deep"/>
    <n v="19.706674110000002"/>
    <n v="145.39664883"/>
    <s v="Asuncion"/>
    <s v="Asuncion"/>
    <n v="2014"/>
    <x v="1"/>
    <x v="0"/>
    <n v="23.65"/>
    <n v="20"/>
    <n v="20"/>
    <n v="4"/>
    <n v="8.5"/>
    <n v="0.76375000000000004"/>
    <n v="2"/>
    <n v="1"/>
  </r>
  <r>
    <n v="7006"/>
    <s v="nSPC"/>
    <x v="5"/>
    <x v="4"/>
    <s v="Mariana Archipelago"/>
    <x v="28"/>
    <s v="ASC-00158"/>
    <d v="2014-04-24T00:00:00"/>
    <s v="Forereef"/>
    <s v="Mid"/>
    <n v="19.705227390000001"/>
    <n v="145.41300545000001"/>
    <s v="Asuncion"/>
    <s v="Asuncion"/>
    <n v="2014"/>
    <x v="0"/>
    <x v="0"/>
    <n v="17"/>
    <n v="20"/>
    <n v="12.5"/>
    <n v="9"/>
    <n v="8.5"/>
    <n v="0.72624999999999995"/>
    <n v="2"/>
    <n v="1"/>
  </r>
  <r>
    <n v="7007"/>
    <s v="nSPC"/>
    <x v="5"/>
    <x v="4"/>
    <s v="Mariana Archipelago"/>
    <x v="28"/>
    <s v="ASC-00182"/>
    <d v="2014-04-24T00:00:00"/>
    <s v="Forereef"/>
    <s v="Mid"/>
    <n v="19.69157319"/>
    <n v="145.41911257999999"/>
    <s v="Asuncion"/>
    <s v="Asuncion"/>
    <n v="2014"/>
    <x v="0"/>
    <x v="0"/>
    <n v="15.2"/>
    <n v="1.5"/>
    <n v="40"/>
    <n v="0.5"/>
    <n v="2.5"/>
    <n v="0.76375000000000004"/>
    <n v="2"/>
    <n v="1"/>
  </r>
  <r>
    <n v="7008"/>
    <s v="nSPC"/>
    <x v="5"/>
    <x v="4"/>
    <s v="Mariana Archipelago"/>
    <x v="28"/>
    <s v="ASC-00161"/>
    <d v="2014-04-24T00:00:00"/>
    <s v="Forereef"/>
    <s v="Mid"/>
    <n v="19.681301919999999"/>
    <n v="145.41539528999999"/>
    <s v="Asuncion"/>
    <s v="Asuncion"/>
    <n v="2014"/>
    <x v="0"/>
    <x v="0"/>
    <n v="14.45"/>
    <n v="11.5"/>
    <n v="42.5"/>
    <n v="2"/>
    <n v="3"/>
    <n v="0.94625000000000004"/>
    <n v="2"/>
    <n v="1"/>
  </r>
  <r>
    <n v="7014"/>
    <s v="nSPC"/>
    <x v="5"/>
    <x v="4"/>
    <s v="Mariana Archipelago"/>
    <x v="28"/>
    <s v="ASC-00150"/>
    <d v="2014-04-25T00:00:00"/>
    <s v="Forereef"/>
    <s v="Deep"/>
    <n v="19.6750662"/>
    <n v="145.3987003"/>
    <s v="Asuncion"/>
    <s v="Asuncion"/>
    <n v="2014"/>
    <x v="1"/>
    <x v="0"/>
    <n v="19.899999999999999"/>
    <n v="30"/>
    <n v="52.5"/>
    <n v="1.5"/>
    <n v="1"/>
    <n v="0.32874999999999999"/>
    <n v="2"/>
    <n v="1"/>
  </r>
  <r>
    <n v="7015"/>
    <s v="nSPC"/>
    <x v="5"/>
    <x v="4"/>
    <s v="Mariana Archipelago"/>
    <x v="28"/>
    <s v="ASC-00153"/>
    <d v="2014-04-25T00:00:00"/>
    <s v="Forereef"/>
    <s v="Deep"/>
    <n v="19.687022649999999"/>
    <n v="145.38752722999999"/>
    <s v="Asuncion"/>
    <s v="Asuncion"/>
    <n v="2014"/>
    <x v="1"/>
    <x v="0"/>
    <n v="22.8"/>
    <n v="32.5"/>
    <n v="10"/>
    <n v="0"/>
    <n v="20"/>
    <n v="0.68374999999999997"/>
    <n v="2"/>
    <n v="1"/>
  </r>
  <r>
    <n v="7021"/>
    <s v="nSPC"/>
    <x v="5"/>
    <x v="4"/>
    <s v="Mariana Archipelago"/>
    <x v="28"/>
    <s v="ASC-00139"/>
    <d v="2014-04-25T00:00:00"/>
    <s v="Forereef"/>
    <s v="Deep"/>
    <n v="19.67435257"/>
    <n v="145.40350397"/>
    <s v="Asuncion"/>
    <s v="Asuncion"/>
    <n v="2014"/>
    <x v="1"/>
    <x v="0"/>
    <n v="21"/>
    <n v="22.5"/>
    <n v="27.5"/>
    <n v="1"/>
    <n v="5.5"/>
    <n v="0.96550000000000002"/>
    <n v="2"/>
    <n v="1"/>
  </r>
  <r>
    <n v="7022"/>
    <s v="nSPC"/>
    <x v="5"/>
    <x v="4"/>
    <s v="Mariana Archipelago"/>
    <x v="28"/>
    <s v="ASC-00195"/>
    <d v="2014-04-25T00:00:00"/>
    <s v="Forereef"/>
    <s v="Mid"/>
    <n v="19.67493687"/>
    <n v="145.40060449999999"/>
    <s v="Asuncion"/>
    <s v="Asuncion"/>
    <n v="2014"/>
    <x v="0"/>
    <x v="0"/>
    <n v="11.4"/>
    <n v="12.5"/>
    <n v="1.5"/>
    <n v="0"/>
    <n v="15.5"/>
    <n v="0.73875000000000002"/>
    <n v="2"/>
    <n v="1"/>
  </r>
  <r>
    <n v="7023"/>
    <s v="nSPC"/>
    <x v="5"/>
    <x v="4"/>
    <s v="Mariana Archipelago"/>
    <x v="28"/>
    <s v="ASC-00176"/>
    <d v="2014-04-25T00:00:00"/>
    <s v="Forereef"/>
    <s v="Mid"/>
    <n v="19.681256739999998"/>
    <n v="145.38911039999999"/>
    <s v="Asuncion"/>
    <s v="Asuncion"/>
    <n v="2014"/>
    <x v="0"/>
    <x v="0"/>
    <n v="12.75"/>
    <n v="45"/>
    <n v="1.5"/>
    <n v="1"/>
    <n v="2"/>
    <n v="0.36125000000000002"/>
    <n v="2"/>
    <n v="1"/>
  </r>
  <r>
    <n v="7024"/>
    <s v="nSPC"/>
    <x v="5"/>
    <x v="4"/>
    <s v="Mariana Archipelago"/>
    <x v="28"/>
    <s v="ASC-00207"/>
    <d v="2014-04-25T00:00:00"/>
    <s v="Forereef"/>
    <s v="Shallow"/>
    <n v="19.695885260000001"/>
    <n v="145.39084797000001"/>
    <s v="Asuncion"/>
    <s v="Asuncion"/>
    <n v="2014"/>
    <x v="2"/>
    <x v="0"/>
    <n v="4.45"/>
    <n v="3"/>
    <n v="2.5"/>
    <n v="0"/>
    <n v="3.5"/>
    <n v="1.1299999999999999"/>
    <n v="2"/>
    <n v="1"/>
  </r>
  <r>
    <n v="7028"/>
    <s v="nSPC"/>
    <x v="5"/>
    <x v="4"/>
    <s v="Mariana Archipelago"/>
    <x v="28"/>
    <s v="ASC-00173"/>
    <d v="2014-04-25T00:00:00"/>
    <s v="Forereef"/>
    <s v="Mid"/>
    <n v="19.675042059999999"/>
    <n v="145.40430552999999"/>
    <s v="Asuncion"/>
    <s v="Asuncion"/>
    <n v="2014"/>
    <x v="0"/>
    <x v="0"/>
    <n v="11.55"/>
    <n v="6.5"/>
    <n v="15"/>
    <n v="0"/>
    <n v="2.5"/>
    <n v="0.54"/>
    <n v="2"/>
    <n v="1"/>
  </r>
  <r>
    <n v="7029"/>
    <s v="nSPC"/>
    <x v="5"/>
    <x v="4"/>
    <s v="Mariana Archipelago"/>
    <x v="28"/>
    <s v="ASC-00177"/>
    <d v="2014-04-25T00:00:00"/>
    <s v="Forereef"/>
    <s v="Mid"/>
    <n v="19.676459520000002"/>
    <n v="145.39847902"/>
    <s v="Asuncion"/>
    <s v="Asuncion"/>
    <n v="2014"/>
    <x v="0"/>
    <x v="0"/>
    <n v="8.0500000000000007"/>
    <n v="17.5"/>
    <n v="15"/>
    <n v="0.5"/>
    <n v="6.5"/>
    <n v="1.3987499999999999"/>
    <n v="2"/>
    <n v="1"/>
  </r>
  <r>
    <n v="7030"/>
    <s v="nSPC"/>
    <x v="5"/>
    <x v="4"/>
    <s v="Mariana Archipelago"/>
    <x v="28"/>
    <s v="ASC-00206"/>
    <d v="2014-04-25T00:00:00"/>
    <s v="Forereef"/>
    <s v="Shallow"/>
    <n v="19.68394649"/>
    <n v="145.3896968"/>
    <s v="Asuncion"/>
    <s v="Asuncion"/>
    <n v="2014"/>
    <x v="2"/>
    <x v="0"/>
    <n v="4"/>
    <n v="2.5"/>
    <n v="5"/>
    <n v="2.5"/>
    <n v="11"/>
    <n v="0.73250000000000004"/>
    <n v="2"/>
    <n v="1"/>
  </r>
  <r>
    <n v="7031"/>
    <s v="nSPC"/>
    <x v="5"/>
    <x v="4"/>
    <s v="Mariana Archipelago"/>
    <x v="28"/>
    <s v="ASC-00170"/>
    <d v="2014-04-25T00:00:00"/>
    <s v="Forereef"/>
    <s v="Mid"/>
    <n v="19.685142249999998"/>
    <n v="145.38772311"/>
    <s v="Asuncion"/>
    <s v="Asuncion"/>
    <n v="2014"/>
    <x v="0"/>
    <x v="0"/>
    <n v="14.7"/>
    <n v="32.5"/>
    <n v="2.5"/>
    <n v="1.5"/>
    <n v="22.5"/>
    <n v="0.28499999999999998"/>
    <n v="2"/>
    <n v="1"/>
  </r>
  <r>
    <n v="7032"/>
    <s v="nSPC"/>
    <x v="5"/>
    <x v="4"/>
    <s v="Mariana Archipelago"/>
    <x v="28"/>
    <s v="ASC-00179"/>
    <d v="2014-04-25T00:00:00"/>
    <s v="Forereef"/>
    <s v="Mid"/>
    <n v="19.698676849999998"/>
    <n v="145.39123839999999"/>
    <s v="Asuncion"/>
    <s v="Asuncion"/>
    <n v="2014"/>
    <x v="0"/>
    <x v="0"/>
    <n v="14.65"/>
    <n v="30"/>
    <n v="7.5"/>
    <n v="2.5"/>
    <n v="7.5"/>
    <n v="1.105"/>
    <n v="2"/>
    <n v="1"/>
  </r>
  <r>
    <n v="7039"/>
    <s v="nSPC"/>
    <x v="5"/>
    <x v="4"/>
    <s v="Mariana Archipelago"/>
    <x v="29"/>
    <s v="FDP-00116"/>
    <d v="2014-04-26T00:00:00"/>
    <s v="Forereef"/>
    <s v="Deep"/>
    <n v="20.542914710000002"/>
    <n v="144.88542658"/>
    <s v="Farallon de Pajaros"/>
    <s v="Farallon de Pajaros"/>
    <n v="2014"/>
    <x v="1"/>
    <x v="0"/>
    <n v="23"/>
    <n v="4"/>
    <n v="27.5"/>
    <n v="3"/>
    <n v="3"/>
    <n v="0.63"/>
    <n v="2"/>
    <n v="1"/>
  </r>
  <r>
    <n v="7040"/>
    <s v="nSPC"/>
    <x v="5"/>
    <x v="4"/>
    <s v="Mariana Archipelago"/>
    <x v="29"/>
    <s v="FDP-00146"/>
    <d v="2014-04-26T00:00:00"/>
    <s v="Forereef"/>
    <s v="Shallow"/>
    <n v="20.5474344"/>
    <n v="144.88600711000001"/>
    <s v="Farallon de Pajaros"/>
    <s v="Farallon de Pajaros"/>
    <n v="2014"/>
    <x v="2"/>
    <x v="0"/>
    <n v="5.85"/>
    <n v="2"/>
    <n v="7.5"/>
    <n v="1"/>
    <n v="1.5"/>
    <n v="0.97375"/>
    <n v="2"/>
    <n v="1"/>
  </r>
  <r>
    <n v="7041"/>
    <s v="nSPC"/>
    <x v="5"/>
    <x v="4"/>
    <s v="Mariana Archipelago"/>
    <x v="29"/>
    <s v="FDP-00132"/>
    <d v="2014-04-26T00:00:00"/>
    <s v="Forereef"/>
    <s v="Mid"/>
    <n v="20.55010588"/>
    <n v="144.90239700000001"/>
    <s v="Farallon de Pajaros"/>
    <s v="Farallon de Pajaros"/>
    <n v="2014"/>
    <x v="0"/>
    <x v="0"/>
    <n v="17.100000000000001"/>
    <n v="2"/>
    <n v="5"/>
    <n v="0.5"/>
    <n v="0"/>
    <n v="0.71525000000000005"/>
    <n v="2"/>
    <n v="1"/>
  </r>
  <r>
    <n v="7042"/>
    <s v="nSPC"/>
    <x v="5"/>
    <x v="4"/>
    <s v="Mariana Archipelago"/>
    <x v="29"/>
    <s v="FDP-00126"/>
    <d v="2014-04-26T00:00:00"/>
    <s v="Forereef"/>
    <s v="Mid"/>
    <n v="20.538189079999999"/>
    <n v="144.89972058000001"/>
    <s v="Farallon de Pajaros"/>
    <s v="Farallon de Pajaros"/>
    <n v="2014"/>
    <x v="0"/>
    <x v="0"/>
    <n v="15.3"/>
    <n v="25"/>
    <n v="12.5"/>
    <n v="13.5"/>
    <n v="9"/>
    <n v="0.59975000000000001"/>
    <n v="2"/>
    <n v="1"/>
  </r>
  <r>
    <n v="7043"/>
    <s v="nSPC"/>
    <x v="5"/>
    <x v="4"/>
    <s v="Mariana Archipelago"/>
    <x v="29"/>
    <s v="FDP-00134"/>
    <d v="2014-04-26T00:00:00"/>
    <s v="Forereef"/>
    <s v="Mid"/>
    <n v="20.53514594"/>
    <n v="144.89298152999999"/>
    <s v="Farallon de Pajaros"/>
    <s v="Farallon de Pajaros"/>
    <n v="2014"/>
    <x v="0"/>
    <x v="0"/>
    <n v="14.6"/>
    <n v="22.5"/>
    <n v="22.5"/>
    <n v="0"/>
    <n v="3"/>
    <n v="0.79249999999999998"/>
    <n v="2"/>
    <n v="1"/>
  </r>
  <r>
    <n v="7044"/>
    <s v="nSPC"/>
    <x v="5"/>
    <x v="4"/>
    <s v="Mariana Archipelago"/>
    <x v="29"/>
    <s v="FDP-00135"/>
    <d v="2014-04-26T00:00:00"/>
    <s v="Forereef"/>
    <s v="Mid"/>
    <n v="20.536745539999998"/>
    <n v="144.8870981"/>
    <s v="Farallon de Pajaros"/>
    <s v="Farallon de Pajaros"/>
    <n v="2014"/>
    <x v="0"/>
    <x v="0"/>
    <n v="10.75"/>
    <n v="15"/>
    <n v="6"/>
    <n v="0.5"/>
    <n v="1"/>
    <n v="0.88124999999999998"/>
    <n v="2"/>
    <n v="1"/>
  </r>
  <r>
    <n v="7051"/>
    <s v="nSPC"/>
    <x v="5"/>
    <x v="4"/>
    <s v="Mariana Archipelago"/>
    <x v="29"/>
    <s v="FDP-00130"/>
    <d v="2014-04-26T00:00:00"/>
    <s v="Forereef"/>
    <s v="Mid"/>
    <n v="20.549997749999999"/>
    <n v="144.88638606000001"/>
    <s v="Farallon de Pajaros"/>
    <s v="Farallon de Pajaros"/>
    <n v="2014"/>
    <x v="0"/>
    <x v="0"/>
    <n v="12.9"/>
    <n v="7.5"/>
    <n v="12.5"/>
    <n v="0.5"/>
    <n v="3.5"/>
    <n v="1.1200000000000001"/>
    <n v="2"/>
    <n v="1"/>
  </r>
  <r>
    <n v="7052"/>
    <s v="nSPC"/>
    <x v="5"/>
    <x v="4"/>
    <s v="Mariana Archipelago"/>
    <x v="29"/>
    <s v="FDP-00115"/>
    <d v="2014-04-26T00:00:00"/>
    <s v="Forereef"/>
    <s v="Deep"/>
    <n v="20.553651590000001"/>
    <n v="144.89402330999999"/>
    <s v="Farallon de Pajaros"/>
    <s v="Farallon de Pajaros"/>
    <n v="2014"/>
    <x v="1"/>
    <x v="0"/>
    <n v="20.45"/>
    <n v="0.5"/>
    <n v="15"/>
    <n v="0"/>
    <n v="3"/>
    <n v="0.49125000000000002"/>
    <n v="2"/>
    <n v="1"/>
  </r>
  <r>
    <n v="7053"/>
    <s v="nSPC"/>
    <x v="5"/>
    <x v="4"/>
    <s v="Mariana Archipelago"/>
    <x v="29"/>
    <s v="FDP-00144"/>
    <d v="2014-04-26T00:00:00"/>
    <s v="Forereef"/>
    <s v="Mid"/>
    <n v="20.543591299999999"/>
    <n v="144.90270831000001"/>
    <s v="Farallon de Pajaros"/>
    <s v="Farallon de Pajaros"/>
    <n v="2014"/>
    <x v="0"/>
    <x v="0"/>
    <n v="10.55"/>
    <n v="2"/>
    <n v="22.5"/>
    <n v="0"/>
    <n v="1"/>
    <n v="0.495"/>
    <n v="2"/>
    <n v="1"/>
  </r>
  <r>
    <n v="7054"/>
    <s v="nSPC"/>
    <x v="5"/>
    <x v="4"/>
    <s v="Mariana Archipelago"/>
    <x v="29"/>
    <s v="FDP-00152"/>
    <d v="2014-04-26T00:00:00"/>
    <s v="Forereef"/>
    <s v="Shallow"/>
    <n v="20.536212460000002"/>
    <n v="144.89081858"/>
    <s v="Farallon de Pajaros"/>
    <s v="Farallon de Pajaros"/>
    <n v="2014"/>
    <x v="2"/>
    <x v="0"/>
    <n v="5.8"/>
    <n v="0.5"/>
    <n v="25"/>
    <n v="0"/>
    <n v="1.5"/>
    <n v="0.90625"/>
    <n v="2"/>
    <n v="1"/>
  </r>
  <r>
    <n v="7058"/>
    <s v="nSPC"/>
    <x v="5"/>
    <x v="4"/>
    <s v="Mariana Archipelago"/>
    <x v="29"/>
    <s v="FDP-00119"/>
    <d v="2014-04-26T00:00:00"/>
    <s v="Forereef"/>
    <s v="Deep"/>
    <n v="20.546253719999999"/>
    <n v="144.90486136999999"/>
    <s v="Farallon de Pajaros"/>
    <s v="Farallon de Pajaros"/>
    <n v="2014"/>
    <x v="1"/>
    <x v="0"/>
    <n v="21.75"/>
    <n v="5"/>
    <n v="7.5"/>
    <n v="0"/>
    <n v="3"/>
    <n v="0.60124999999999995"/>
    <n v="2"/>
    <n v="1"/>
  </r>
  <r>
    <n v="7059"/>
    <s v="nSPC"/>
    <x v="5"/>
    <x v="4"/>
    <s v="Mariana Archipelago"/>
    <x v="30"/>
    <s v="MAU-00186"/>
    <d v="2014-04-28T00:00:00"/>
    <s v="Forereef"/>
    <s v="Mid"/>
    <n v="20.01139551"/>
    <n v="145.21861335"/>
    <s v="Maug"/>
    <s v="Maug"/>
    <n v="2014"/>
    <x v="0"/>
    <x v="0"/>
    <n v="17.149999999999999"/>
    <n v="2"/>
    <n v="0"/>
    <n v="0.5"/>
    <n v="1.5"/>
    <n v="0.8175"/>
    <n v="2"/>
    <n v="1"/>
  </r>
  <r>
    <n v="7060"/>
    <s v="nSPC"/>
    <x v="5"/>
    <x v="4"/>
    <s v="Mariana Archipelago"/>
    <x v="30"/>
    <s v="MAU-00294"/>
    <d v="2014-04-28T00:00:00"/>
    <s v="Forereef"/>
    <s v="Mid"/>
    <n v="20.017790990000002"/>
    <n v="145.2124317"/>
    <s v="Maug"/>
    <s v="Maug"/>
    <n v="2014"/>
    <x v="0"/>
    <x v="0"/>
    <n v="13.75"/>
    <n v="8.5"/>
    <n v="17.5"/>
    <n v="30"/>
    <n v="0"/>
    <n v="0.63624999999999998"/>
    <n v="2"/>
    <n v="1"/>
  </r>
  <r>
    <n v="7061"/>
    <s v="nSPC"/>
    <x v="5"/>
    <x v="4"/>
    <s v="Mariana Archipelago"/>
    <x v="30"/>
    <s v="MAU-00281"/>
    <d v="2014-04-28T00:00:00"/>
    <s v="Forereef"/>
    <s v="Mid"/>
    <n v="20.027841389999999"/>
    <n v="145.21148697000001"/>
    <s v="Maug"/>
    <s v="Maug"/>
    <n v="2014"/>
    <x v="0"/>
    <x v="0"/>
    <n v="13.8"/>
    <n v="13"/>
    <n v="12.5"/>
    <n v="6"/>
    <n v="1"/>
    <n v="0.65500000000000003"/>
    <n v="2"/>
    <n v="1"/>
  </r>
  <r>
    <n v="7062"/>
    <s v="nSPC"/>
    <x v="5"/>
    <x v="4"/>
    <s v="Mariana Archipelago"/>
    <x v="30"/>
    <s v="MAU-00282"/>
    <d v="2014-04-28T00:00:00"/>
    <s v="Forereef"/>
    <s v="Deep"/>
    <n v="20.029292049999999"/>
    <n v="145.22411564999999"/>
    <s v="Maug"/>
    <s v="Maug"/>
    <n v="2014"/>
    <x v="1"/>
    <x v="0"/>
    <n v="23.35"/>
    <n v="60"/>
    <n v="7.5"/>
    <n v="2.5"/>
    <n v="3"/>
    <n v="0.46"/>
    <n v="2"/>
    <n v="1"/>
  </r>
  <r>
    <n v="7063"/>
    <s v="nSPC"/>
    <x v="5"/>
    <x v="4"/>
    <s v="Mariana Archipelago"/>
    <x v="30"/>
    <s v="MAU-00218"/>
    <d v="2014-04-28T00:00:00"/>
    <s v="Forereef"/>
    <s v="Mid"/>
    <n v="20.018084940000001"/>
    <n v="145.22998566999999"/>
    <s v="Maug"/>
    <s v="Maug"/>
    <n v="2014"/>
    <x v="0"/>
    <x v="0"/>
    <n v="11.2"/>
    <n v="12.5"/>
    <n v="15"/>
    <n v="5.5"/>
    <n v="5"/>
    <n v="0.42749999999999999"/>
    <n v="2"/>
    <n v="1"/>
  </r>
  <r>
    <n v="7067"/>
    <s v="nSPC"/>
    <x v="5"/>
    <x v="4"/>
    <s v="Mariana Archipelago"/>
    <x v="30"/>
    <s v="MAU-00284"/>
    <d v="2014-04-28T00:00:00"/>
    <s v="Forereef"/>
    <s v="Deep"/>
    <n v="20.016154839999999"/>
    <n v="145.21462172"/>
    <s v="Maug"/>
    <s v="Maug"/>
    <n v="2014"/>
    <x v="1"/>
    <x v="0"/>
    <n v="21.85"/>
    <n v="15"/>
    <n v="27.5"/>
    <n v="6.5"/>
    <n v="0"/>
    <n v="0.84499999999999997"/>
    <n v="2"/>
    <n v="1"/>
  </r>
  <r>
    <n v="7068"/>
    <s v="nSPC"/>
    <x v="5"/>
    <x v="4"/>
    <s v="Mariana Archipelago"/>
    <x v="30"/>
    <s v="MAU-00334"/>
    <d v="2014-04-28T00:00:00"/>
    <s v="Forereef"/>
    <s v="Shallow"/>
    <n v="20.023961499999999"/>
    <n v="145.21029339"/>
    <s v="Maug"/>
    <s v="Maug"/>
    <n v="2014"/>
    <x v="2"/>
    <x v="0"/>
    <n v="5.05"/>
    <n v="12.5"/>
    <n v="1.5"/>
    <n v="0.5"/>
    <n v="3"/>
    <n v="0.66500000000000004"/>
    <n v="2"/>
    <n v="1"/>
  </r>
  <r>
    <n v="7069"/>
    <s v="nSPC"/>
    <x v="5"/>
    <x v="4"/>
    <s v="Mariana Archipelago"/>
    <x v="30"/>
    <s v="MAU-00285"/>
    <d v="2014-04-28T00:00:00"/>
    <s v="Forereef"/>
    <s v="Mid"/>
    <n v="20.030051870000001"/>
    <n v="145.21264937999999"/>
    <s v="Maug"/>
    <s v="Maug"/>
    <n v="2014"/>
    <x v="0"/>
    <x v="0"/>
    <n v="11.75"/>
    <n v="3.5"/>
    <n v="10"/>
    <n v="0.5"/>
    <n v="1"/>
    <n v="0.57374999999999998"/>
    <n v="2"/>
    <n v="1"/>
  </r>
  <r>
    <n v="7071"/>
    <s v="nSPC"/>
    <x v="5"/>
    <x v="4"/>
    <s v="Mariana Archipelago"/>
    <x v="30"/>
    <s v="MAU-00279"/>
    <d v="2014-04-28T00:00:00"/>
    <s v="Forereef"/>
    <s v="Deep"/>
    <n v="20.020539500000002"/>
    <n v="145.23000880000001"/>
    <s v="Maug"/>
    <s v="Maug"/>
    <n v="2014"/>
    <x v="1"/>
    <x v="0"/>
    <n v="18.899999999999999"/>
    <n v="22.5"/>
    <n v="2.5"/>
    <n v="3.5"/>
    <n v="6"/>
    <n v="0.88875000000000004"/>
    <n v="2"/>
    <n v="1"/>
  </r>
  <r>
    <n v="7080"/>
    <s v="nSPC"/>
    <x v="5"/>
    <x v="4"/>
    <s v="Mariana Archipelago"/>
    <x v="32"/>
    <s v="ALA-00101"/>
    <d v="2014-05-02T00:00:00"/>
    <s v="Forereef"/>
    <s v="Deep"/>
    <n v="17.579455960000001"/>
    <n v="145.82303658000001"/>
    <s v="Alamagan"/>
    <s v="Alamagan"/>
    <n v="2014"/>
    <x v="1"/>
    <x v="0"/>
    <n v="21.85"/>
    <n v="12.5"/>
    <n v="1"/>
    <n v="5"/>
    <n v="6"/>
    <n v="0.30525000000000002"/>
    <n v="2"/>
    <n v="1"/>
  </r>
  <r>
    <n v="7081"/>
    <s v="nSPC"/>
    <x v="5"/>
    <x v="4"/>
    <s v="Mariana Archipelago"/>
    <x v="32"/>
    <s v="ALA-00129"/>
    <d v="2014-05-02T00:00:00"/>
    <s v="Forereef"/>
    <s v="Shallow"/>
    <n v="17.602099930000001"/>
    <n v="145.81406971000001"/>
    <s v="Alamagan"/>
    <s v="Alamagan"/>
    <n v="2014"/>
    <x v="2"/>
    <x v="0"/>
    <n v="3.3"/>
    <n v="1"/>
    <n v="2.5"/>
    <n v="5"/>
    <n v="7.5"/>
    <n v="1.57"/>
    <n v="2"/>
    <n v="1"/>
  </r>
  <r>
    <n v="7082"/>
    <s v="nSPC"/>
    <x v="5"/>
    <x v="4"/>
    <s v="Mariana Archipelago"/>
    <x v="32"/>
    <s v="ALA-00104"/>
    <d v="2014-05-02T00:00:00"/>
    <s v="Forereef"/>
    <s v="Mid"/>
    <n v="17.621118299999999"/>
    <n v="145.83637998"/>
    <s v="Alamagan"/>
    <s v="Alamagan"/>
    <n v="2014"/>
    <x v="0"/>
    <x v="0"/>
    <n v="16.2"/>
    <n v="10"/>
    <n v="2"/>
    <n v="1.5"/>
    <n v="12.5"/>
    <n v="0.95374999999999999"/>
    <n v="2"/>
    <n v="1"/>
  </r>
  <r>
    <n v="7083"/>
    <s v="nSPC"/>
    <x v="5"/>
    <x v="4"/>
    <s v="Mariana Archipelago"/>
    <x v="32"/>
    <s v="ALA-00142"/>
    <d v="2014-05-02T00:00:00"/>
    <s v="Forereef"/>
    <s v="Shallow"/>
    <n v="17.584710749999999"/>
    <n v="145.84353888000001"/>
    <s v="Alamagan"/>
    <s v="Alamagan"/>
    <n v="2014"/>
    <x v="2"/>
    <x v="0"/>
    <n v="6.15"/>
    <n v="10"/>
    <n v="5"/>
    <n v="0"/>
    <n v="3.5"/>
    <n v="1.0525"/>
    <n v="2"/>
    <n v="1"/>
  </r>
  <r>
    <n v="7085"/>
    <s v="nSPC"/>
    <x v="5"/>
    <x v="4"/>
    <s v="Mariana Archipelago"/>
    <x v="32"/>
    <s v="ALA-00116"/>
    <d v="2014-05-02T00:00:00"/>
    <s v="Forereef"/>
    <s v="Mid"/>
    <n v="17.58363945"/>
    <n v="145.82169924999999"/>
    <s v="Alamagan"/>
    <s v="Alamagan"/>
    <n v="2014"/>
    <x v="0"/>
    <x v="0"/>
    <n v="9.65"/>
    <n v="5"/>
    <n v="1.5"/>
    <n v="7.5"/>
    <n v="1"/>
    <n v="0.115"/>
    <n v="2"/>
    <n v="1"/>
  </r>
  <r>
    <n v="7086"/>
    <s v="nSPC"/>
    <x v="5"/>
    <x v="4"/>
    <s v="Mariana Archipelago"/>
    <x v="32"/>
    <s v="ALA-00096"/>
    <d v="2014-05-02T00:00:00"/>
    <s v="Forereef"/>
    <s v="Deep"/>
    <n v="17.591924290000001"/>
    <n v="145.81372119"/>
    <s v="Alamagan"/>
    <s v="Alamagan"/>
    <n v="2014"/>
    <x v="1"/>
    <x v="0"/>
    <n v="20"/>
    <n v="25"/>
    <n v="0.5"/>
    <n v="7.5"/>
    <n v="3"/>
    <n v="0.52375000000000005"/>
    <n v="2"/>
    <n v="1"/>
  </r>
  <r>
    <n v="7087"/>
    <s v="nSPC"/>
    <x v="5"/>
    <x v="4"/>
    <s v="Mariana Archipelago"/>
    <x v="32"/>
    <s v="ALA-00112"/>
    <d v="2014-05-02T00:00:00"/>
    <s v="Forereef"/>
    <s v="Mid"/>
    <n v="17.614505810000001"/>
    <n v="145.81976756"/>
    <s v="Alamagan"/>
    <s v="Alamagan"/>
    <n v="2014"/>
    <x v="0"/>
    <x v="0"/>
    <n v="8.9499999999999993"/>
    <n v="7.5"/>
    <n v="5"/>
    <n v="0"/>
    <n v="8"/>
    <n v="1.1499999999999999"/>
    <n v="2"/>
    <n v="1"/>
  </r>
  <r>
    <n v="7088"/>
    <s v="nSPC"/>
    <x v="5"/>
    <x v="4"/>
    <s v="Mariana Archipelago"/>
    <x v="32"/>
    <s v="ALA-00139"/>
    <d v="2014-05-02T00:00:00"/>
    <s v="Forereef"/>
    <s v="Mid"/>
    <n v="17.607986539999999"/>
    <n v="145.84974116000001"/>
    <s v="Alamagan"/>
    <s v="Alamagan"/>
    <n v="2014"/>
    <x v="0"/>
    <x v="0"/>
    <n v="10.65"/>
    <n v="15"/>
    <n v="2.5"/>
    <n v="2.5"/>
    <n v="8.5"/>
    <n v="0.42375000000000002"/>
    <n v="2"/>
    <n v="1"/>
  </r>
  <r>
    <n v="7089"/>
    <s v="nSPC"/>
    <x v="5"/>
    <x v="4"/>
    <s v="Mariana Archipelago"/>
    <x v="32"/>
    <s v="ALA-00111"/>
    <d v="2014-05-02T00:00:00"/>
    <s v="Forereef"/>
    <s v="Mid"/>
    <n v="17.57908179"/>
    <n v="145.83519695999999"/>
    <s v="Alamagan"/>
    <s v="Alamagan"/>
    <n v="2014"/>
    <x v="0"/>
    <x v="0"/>
    <n v="9.85"/>
    <n v="3"/>
    <n v="8"/>
    <n v="3"/>
    <n v="3.5"/>
    <n v="1.20875"/>
    <n v="2"/>
    <n v="1"/>
  </r>
  <r>
    <n v="7090"/>
    <s v="nSPC"/>
    <x v="5"/>
    <x v="4"/>
    <s v="Mariana Archipelago"/>
    <x v="32"/>
    <s v="ALA-00130"/>
    <d v="2014-05-02T00:00:00"/>
    <s v="Forereef"/>
    <s v="Shallow"/>
    <n v="17.58607104"/>
    <n v="145.82172356000001"/>
    <s v="Alamagan"/>
    <s v="Alamagan"/>
    <n v="2014"/>
    <x v="2"/>
    <x v="0"/>
    <n v="5.0999999999999996"/>
    <n v="2"/>
    <n v="10"/>
    <n v="45.5"/>
    <n v="3"/>
    <n v="0.13525000000000001"/>
    <n v="2"/>
    <n v="1"/>
  </r>
  <r>
    <n v="7091"/>
    <s v="nSPC"/>
    <x v="5"/>
    <x v="4"/>
    <s v="Mariana Archipelago"/>
    <x v="32"/>
    <s v="ALA-00140"/>
    <d v="2014-05-02T00:00:00"/>
    <s v="Forereef"/>
    <s v="Deep"/>
    <n v="17.60516217"/>
    <n v="145.85164268"/>
    <s v="Alamagan"/>
    <s v="Alamagan"/>
    <n v="2014"/>
    <x v="1"/>
    <x v="0"/>
    <n v="23.8"/>
    <n v="15"/>
    <n v="5"/>
    <n v="17.5"/>
    <n v="7.5"/>
    <n v="0.51624999999999999"/>
    <n v="2"/>
    <n v="1"/>
  </r>
  <r>
    <n v="7094"/>
    <s v="nSPC"/>
    <x v="5"/>
    <x v="4"/>
    <s v="Mariana Archipelago"/>
    <x v="30"/>
    <s v="MAU-00297"/>
    <d v="2014-05-03T00:00:00"/>
    <s v="Forereef"/>
    <s v="Deep"/>
    <n v="20.010675259999999"/>
    <n v="145.22095358000001"/>
    <s v="Maug"/>
    <s v="Maug"/>
    <n v="2014"/>
    <x v="1"/>
    <x v="0"/>
    <n v="23.1"/>
    <n v="40"/>
    <n v="10"/>
    <n v="1"/>
    <n v="8"/>
    <n v="0.76124999999999998"/>
    <n v="2"/>
    <n v="1"/>
  </r>
  <r>
    <n v="7095"/>
    <s v="nSPC"/>
    <x v="5"/>
    <x v="4"/>
    <s v="Mariana Archipelago"/>
    <x v="30"/>
    <s v="MAU-00340"/>
    <d v="2014-05-03T00:00:00"/>
    <s v="Forereef"/>
    <s v="Shallow"/>
    <n v="20.013614199999999"/>
    <n v="145.20951983"/>
    <s v="Maug"/>
    <s v="Maug"/>
    <n v="2014"/>
    <x v="2"/>
    <x v="0"/>
    <n v="2.95"/>
    <n v="11"/>
    <n v="4"/>
    <n v="1"/>
    <n v="4"/>
    <n v="1.0287500000000001"/>
    <n v="2"/>
    <n v="1"/>
  </r>
  <r>
    <n v="7096"/>
    <s v="nSPC"/>
    <x v="5"/>
    <x v="4"/>
    <s v="Mariana Archipelago"/>
    <x v="30"/>
    <s v="MAU-00278"/>
    <d v="2014-05-03T00:00:00"/>
    <s v="Forereef"/>
    <s v="Deep"/>
    <n v="20.017449509999999"/>
    <n v="145.20666989"/>
    <s v="Maug"/>
    <s v="Maug"/>
    <n v="2014"/>
    <x v="1"/>
    <x v="0"/>
    <n v="21.6"/>
    <n v="42.5"/>
    <n v="0"/>
    <n v="9"/>
    <n v="7.5"/>
    <n v="0.32624999999999998"/>
    <n v="2"/>
    <n v="1"/>
  </r>
  <r>
    <n v="7097"/>
    <s v="nSPC"/>
    <x v="5"/>
    <x v="4"/>
    <s v="Mariana Archipelago"/>
    <x v="30"/>
    <s v="MAU-00193"/>
    <d v="2014-05-03T00:00:00"/>
    <s v="Forereef"/>
    <s v="Mid"/>
    <n v="20.021690169999999"/>
    <n v="145.20694750000001"/>
    <s v="Maug"/>
    <s v="Maug"/>
    <n v="2014"/>
    <x v="0"/>
    <x v="0"/>
    <n v="13.3"/>
    <n v="67.5"/>
    <n v="2.5"/>
    <n v="0"/>
    <n v="7.5"/>
    <n v="0.66874999999999996"/>
    <n v="2"/>
    <n v="1"/>
  </r>
  <r>
    <n v="7098"/>
    <s v="nSPC"/>
    <x v="5"/>
    <x v="4"/>
    <s v="Mariana Archipelago"/>
    <x v="30"/>
    <s v="MAU-00230"/>
    <d v="2014-05-03T00:00:00"/>
    <s v="Forereef"/>
    <s v="Mid"/>
    <n v="20.029489359999999"/>
    <n v="145.20925679999999"/>
    <s v="Maug"/>
    <s v="Maug"/>
    <n v="2014"/>
    <x v="0"/>
    <x v="0"/>
    <n v="9.25"/>
    <n v="11"/>
    <n v="25"/>
    <n v="9"/>
    <n v="8"/>
    <n v="0.66500000000000004"/>
    <n v="2"/>
    <n v="1"/>
  </r>
  <r>
    <n v="7099"/>
    <s v="nSPC"/>
    <x v="5"/>
    <x v="4"/>
    <s v="Mariana Archipelago"/>
    <x v="30"/>
    <s v="MAU-00199"/>
    <d v="2014-05-03T00:00:00"/>
    <s v="Forereef"/>
    <s v="Mid"/>
    <n v="20.02528642"/>
    <n v="145.20742275999999"/>
    <s v="Maug"/>
    <s v="Maug"/>
    <n v="2014"/>
    <x v="0"/>
    <x v="0"/>
    <n v="11.9"/>
    <n v="20"/>
    <n v="6.5"/>
    <n v="0.5"/>
    <n v="4"/>
    <n v="0.87875000000000003"/>
    <n v="2"/>
    <n v="1"/>
  </r>
  <r>
    <n v="7100"/>
    <s v="nSPC"/>
    <x v="5"/>
    <x v="4"/>
    <s v="Mariana Archipelago"/>
    <x v="30"/>
    <s v="MAU-00202"/>
    <d v="2014-05-03T00:00:00"/>
    <s v="Forereef"/>
    <s v="Mid"/>
    <n v="20.018606049999999"/>
    <n v="145.20748696000001"/>
    <s v="Maug"/>
    <s v="Maug"/>
    <n v="2014"/>
    <x v="0"/>
    <x v="0"/>
    <n v="10.199999999999999"/>
    <n v="25"/>
    <n v="4"/>
    <n v="0.5"/>
    <n v="8"/>
    <n v="0.6"/>
    <n v="2"/>
    <n v="1"/>
  </r>
  <r>
    <n v="7101"/>
    <s v="nSPC"/>
    <x v="5"/>
    <x v="4"/>
    <s v="Mariana Archipelago"/>
    <x v="30"/>
    <s v="MAU-00226"/>
    <d v="2014-05-03T00:00:00"/>
    <s v="Forereef"/>
    <s v="Mid"/>
    <n v="20.01136576"/>
    <n v="145.20952041000001"/>
    <s v="Maug"/>
    <s v="Maug"/>
    <n v="2014"/>
    <x v="0"/>
    <x v="0"/>
    <n v="15.35"/>
    <n v="45"/>
    <n v="5"/>
    <n v="0.5"/>
    <n v="8"/>
    <n v="1.095"/>
    <n v="2"/>
    <n v="1"/>
  </r>
  <r>
    <n v="7102"/>
    <s v="nSPC"/>
    <x v="5"/>
    <x v="4"/>
    <s v="Mariana Archipelago"/>
    <x v="30"/>
    <s v="MAU-00217"/>
    <d v="2014-05-03T00:00:00"/>
    <s v="Forereef"/>
    <s v="Mid"/>
    <n v="20.009651739999999"/>
    <n v="145.21675492"/>
    <s v="Maug"/>
    <s v="Maug"/>
    <n v="2014"/>
    <x v="0"/>
    <x v="0"/>
    <n v="11.5"/>
    <n v="45"/>
    <n v="3"/>
    <n v="4"/>
    <n v="5.5"/>
    <n v="0.29749999999999999"/>
    <n v="2"/>
    <n v="1"/>
  </r>
  <r>
    <n v="7103"/>
    <s v="nSPC"/>
    <x v="5"/>
    <x v="4"/>
    <s v="Mariana Archipelago"/>
    <x v="30"/>
    <s v="MAU-00188"/>
    <d v="2014-05-03T00:00:00"/>
    <s v="Forereef"/>
    <s v="Mid"/>
    <n v="20.011206000000001"/>
    <n v="145.22684211999999"/>
    <s v="Maug"/>
    <s v="Maug"/>
    <n v="2014"/>
    <x v="0"/>
    <x v="0"/>
    <n v="16.2"/>
    <n v="60"/>
    <n v="0"/>
    <n v="0"/>
    <n v="16"/>
    <n v="0.80625000000000002"/>
    <n v="2"/>
    <n v="1"/>
  </r>
  <r>
    <n v="7116"/>
    <s v="nSPC"/>
    <x v="5"/>
    <x v="4"/>
    <s v="Mariana Archipelago"/>
    <x v="30"/>
    <s v="MAU-00215"/>
    <d v="2014-05-04T00:00:00"/>
    <s v="Forereef"/>
    <s v="Mid"/>
    <n v="20.034249020000001"/>
    <n v="145.21509111"/>
    <s v="Maug"/>
    <s v="Maug"/>
    <n v="2014"/>
    <x v="0"/>
    <x v="0"/>
    <n v="13.6"/>
    <n v="30"/>
    <n v="7.5"/>
    <n v="7.5"/>
    <n v="6.5"/>
    <n v="0.45750000000000002"/>
    <n v="2"/>
    <n v="1"/>
  </r>
  <r>
    <n v="7117"/>
    <s v="nSPC"/>
    <x v="5"/>
    <x v="4"/>
    <s v="Mariana Archipelago"/>
    <x v="30"/>
    <s v="MAU-00341"/>
    <d v="2014-05-04T00:00:00"/>
    <s v="Forereef"/>
    <s v="Shallow"/>
    <n v="20.035670849999999"/>
    <n v="145.22216015000001"/>
    <s v="Maug"/>
    <s v="Maug"/>
    <n v="2014"/>
    <x v="2"/>
    <x v="0"/>
    <n v="5.4"/>
    <n v="17.5"/>
    <n v="6.5"/>
    <n v="2.5"/>
    <n v="7.5"/>
    <n v="1.0874999999999999"/>
    <n v="2"/>
    <n v="1"/>
  </r>
  <r>
    <n v="7118"/>
    <s v="nSPC"/>
    <x v="5"/>
    <x v="4"/>
    <s v="Mariana Archipelago"/>
    <x v="30"/>
    <s v="MAU-00293"/>
    <d v="2014-05-04T00:00:00"/>
    <s v="Forereef"/>
    <s v="Deep"/>
    <n v="20.036233190000001"/>
    <n v="145.22516783"/>
    <s v="Maug"/>
    <s v="Maug"/>
    <n v="2014"/>
    <x v="1"/>
    <x v="0"/>
    <n v="21.65"/>
    <n v="25"/>
    <n v="12.5"/>
    <n v="4"/>
    <n v="6.5"/>
    <n v="0.92625000000000002"/>
    <n v="2"/>
    <n v="1"/>
  </r>
  <r>
    <n v="7119"/>
    <s v="nSPC"/>
    <x v="5"/>
    <x v="4"/>
    <s v="Mariana Archipelago"/>
    <x v="30"/>
    <s v="MAU-00198"/>
    <d v="2014-05-04T00:00:00"/>
    <s v="Forereef"/>
    <s v="Mid"/>
    <n v="20.02738802"/>
    <n v="145.23616186999999"/>
    <s v="Maug"/>
    <s v="Maug"/>
    <n v="2014"/>
    <x v="0"/>
    <x v="0"/>
    <n v="15.9"/>
    <n v="20"/>
    <n v="6.5"/>
    <n v="1"/>
    <n v="7.5"/>
    <n v="0.75875000000000004"/>
    <n v="2"/>
    <n v="1"/>
  </r>
  <r>
    <n v="7120"/>
    <s v="nSPC"/>
    <x v="5"/>
    <x v="4"/>
    <s v="Mariana Archipelago"/>
    <x v="30"/>
    <s v="MAU-00292"/>
    <d v="2014-05-04T00:00:00"/>
    <s v="Forereef"/>
    <s v="Deep"/>
    <n v="20.031093819999999"/>
    <n v="145.20899638"/>
    <s v="Maug"/>
    <s v="Maug"/>
    <n v="2014"/>
    <x v="1"/>
    <x v="0"/>
    <n v="25.85"/>
    <n v="47.5"/>
    <n v="7.5"/>
    <n v="2.5"/>
    <n v="6.5"/>
    <n v="0.41625000000000001"/>
    <n v="2"/>
    <n v="1"/>
  </r>
  <r>
    <n v="7121"/>
    <s v="nSPC"/>
    <x v="5"/>
    <x v="4"/>
    <s v="Mariana Archipelago"/>
    <x v="30"/>
    <s v="MAU-00216"/>
    <d v="2014-05-04T00:00:00"/>
    <s v="Forereef"/>
    <s v="Mid"/>
    <n v="20.03578224"/>
    <n v="145.21818855999999"/>
    <s v="Maug"/>
    <s v="Maug"/>
    <n v="2014"/>
    <x v="0"/>
    <x v="0"/>
    <n v="10"/>
    <n v="21"/>
    <n v="5"/>
    <n v="10"/>
    <n v="6.5"/>
    <n v="0.2525"/>
    <n v="2"/>
    <n v="1"/>
  </r>
  <r>
    <n v="7122"/>
    <s v="nSPC"/>
    <x v="5"/>
    <x v="4"/>
    <s v="Mariana Archipelago"/>
    <x v="30"/>
    <s v="MAU-00192"/>
    <d v="2014-05-04T00:00:00"/>
    <s v="Forereef"/>
    <s v="Mid"/>
    <n v="20.037115050000001"/>
    <n v="145.22050146000001"/>
    <s v="Maug"/>
    <s v="Maug"/>
    <n v="2014"/>
    <x v="0"/>
    <x v="0"/>
    <n v="17.55"/>
    <n v="32.5"/>
    <n v="2.5"/>
    <n v="15"/>
    <n v="8"/>
    <n v="0.48125000000000001"/>
    <n v="2"/>
    <n v="1"/>
  </r>
  <r>
    <n v="7123"/>
    <s v="nSPC"/>
    <x v="5"/>
    <x v="4"/>
    <s v="Mariana Archipelago"/>
    <x v="30"/>
    <s v="MAU-00299"/>
    <d v="2014-05-04T00:00:00"/>
    <s v="Forereef"/>
    <s v="Deep"/>
    <n v="20.03425305"/>
    <n v="145.22921202000001"/>
    <s v="Maug"/>
    <s v="Maug"/>
    <n v="2014"/>
    <x v="1"/>
    <x v="0"/>
    <n v="19.399999999999999"/>
    <n v="32.5"/>
    <n v="3.5"/>
    <n v="3"/>
    <n v="16.5"/>
    <n v="0.57750000000000001"/>
    <n v="2"/>
    <n v="1"/>
  </r>
  <r>
    <n v="7124"/>
    <s v="nSPC"/>
    <x v="5"/>
    <x v="4"/>
    <s v="Mariana Archipelago"/>
    <x v="30"/>
    <s v="MAU-00225"/>
    <d v="2014-05-04T00:00:00"/>
    <s v="Forereef"/>
    <s v="Mid"/>
    <n v="20.03114454"/>
    <n v="145.23122090999999"/>
    <s v="Maug"/>
    <s v="Maug"/>
    <n v="2014"/>
    <x v="0"/>
    <x v="0"/>
    <n v="12.15"/>
    <n v="17.5"/>
    <n v="5"/>
    <n v="3.5"/>
    <n v="6"/>
    <n v="0.62250000000000005"/>
    <n v="2"/>
    <n v="1"/>
  </r>
  <r>
    <n v="7125"/>
    <s v="nSPC"/>
    <x v="5"/>
    <x v="4"/>
    <s v="Mariana Archipelago"/>
    <x v="30"/>
    <s v="MAU-00204"/>
    <d v="2014-05-04T00:00:00"/>
    <s v="Forereef"/>
    <s v="Mid"/>
    <n v="20.030869190000001"/>
    <n v="145.23397829999999"/>
    <s v="Maug"/>
    <s v="Maug"/>
    <n v="2014"/>
    <x v="0"/>
    <x v="0"/>
    <n v="16.850000000000001"/>
    <n v="25"/>
    <n v="0.5"/>
    <n v="6.5"/>
    <n v="17.5"/>
    <n v="0.34499999999999997"/>
    <n v="2"/>
    <n v="1"/>
  </r>
  <r>
    <n v="7134"/>
    <s v="nSPC"/>
    <x v="5"/>
    <x v="4"/>
    <s v="Mariana Archipelago"/>
    <x v="30"/>
    <s v="MAU-00298"/>
    <d v="2014-05-04T00:00:00"/>
    <s v="Forereef"/>
    <s v="Deep"/>
    <n v="20.030137450000002"/>
    <n v="145.23619640999999"/>
    <s v="Maug"/>
    <s v="Maug"/>
    <n v="2014"/>
    <x v="1"/>
    <x v="0"/>
    <n v="24.95"/>
    <n v="45"/>
    <n v="12.5"/>
    <n v="0"/>
    <n v="8.5"/>
    <n v="0.89"/>
    <n v="2"/>
    <n v="1"/>
  </r>
  <r>
    <n v="7135"/>
    <s v="nSPC"/>
    <x v="5"/>
    <x v="4"/>
    <s v="Mariana Archipelago"/>
    <x v="30"/>
    <s v="MAU-00190"/>
    <d v="2014-05-04T00:00:00"/>
    <s v="Forereef"/>
    <s v="Mid"/>
    <n v="20.025155250000001"/>
    <n v="145.23679228"/>
    <s v="Maug"/>
    <s v="Maug"/>
    <n v="2014"/>
    <x v="0"/>
    <x v="0"/>
    <n v="12.15"/>
    <n v="15"/>
    <n v="15"/>
    <n v="2"/>
    <n v="4.5"/>
    <n v="1.0874999999999999"/>
    <n v="2"/>
    <n v="1"/>
  </r>
  <r>
    <n v="7136"/>
    <s v="nSPC"/>
    <x v="5"/>
    <x v="4"/>
    <s v="Mariana Archipelago"/>
    <x v="30"/>
    <s v="MAU-00212"/>
    <d v="2014-05-04T00:00:00"/>
    <s v="Forereef"/>
    <s v="Mid"/>
    <n v="20.0334431"/>
    <n v="145.22733137"/>
    <s v="Maug"/>
    <s v="Maug"/>
    <n v="2014"/>
    <x v="0"/>
    <x v="0"/>
    <n v="8.85"/>
    <n v="19.5"/>
    <n v="17.5"/>
    <n v="9"/>
    <n v="5.5"/>
    <n v="0.50875000000000004"/>
    <n v="2"/>
    <n v="1"/>
  </r>
  <r>
    <n v="7139"/>
    <s v="nSPC"/>
    <x v="5"/>
    <x v="4"/>
    <s v="Mariana Archipelago"/>
    <x v="30"/>
    <s v="MAU-00289"/>
    <d v="2014-05-05T00:00:00"/>
    <s v="Forereef"/>
    <s v="Deep"/>
    <n v="20.017519920000002"/>
    <n v="145.23980993000001"/>
    <s v="Maug"/>
    <s v="Maug"/>
    <n v="2014"/>
    <x v="1"/>
    <x v="0"/>
    <n v="23.75"/>
    <n v="35"/>
    <n v="9"/>
    <n v="4.5"/>
    <n v="9"/>
    <n v="0.35125000000000001"/>
    <n v="2"/>
    <n v="1"/>
  </r>
  <r>
    <n v="7140"/>
    <s v="nSPC"/>
    <x v="5"/>
    <x v="4"/>
    <s v="Mariana Archipelago"/>
    <x v="30"/>
    <s v="MAU-00339"/>
    <d v="2014-05-05T00:00:00"/>
    <s v="Forereef"/>
    <s v="Shallow"/>
    <n v="20.0150869"/>
    <n v="145.22861212000001"/>
    <s v="Maug"/>
    <s v="Maug"/>
    <n v="2014"/>
    <x v="2"/>
    <x v="0"/>
    <n v="4.45"/>
    <n v="2"/>
    <n v="5"/>
    <n v="5"/>
    <n v="2.5"/>
    <n v="0.28249999999999997"/>
    <n v="2"/>
    <n v="1"/>
  </r>
  <r>
    <n v="7141"/>
    <s v="nSPC"/>
    <x v="5"/>
    <x v="4"/>
    <s v="Mariana Archipelago"/>
    <x v="30"/>
    <s v="MAU-00208"/>
    <d v="2014-05-05T00:00:00"/>
    <s v="Forereef"/>
    <s v="Mid"/>
    <n v="20.013475570000001"/>
    <n v="145.22666627000001"/>
    <s v="Maug"/>
    <s v="Maug"/>
    <n v="2014"/>
    <x v="0"/>
    <x v="0"/>
    <n v="13.2"/>
    <n v="10"/>
    <n v="22.5"/>
    <n v="3.5"/>
    <n v="6"/>
    <n v="0.34375"/>
    <n v="2"/>
    <n v="1"/>
  </r>
  <r>
    <n v="7142"/>
    <s v="nSPC"/>
    <x v="5"/>
    <x v="4"/>
    <s v="Mariana Archipelago"/>
    <x v="30"/>
    <s v="MAU-00195"/>
    <d v="2014-05-05T00:00:00"/>
    <s v="Forereef"/>
    <s v="Deep"/>
    <n v="20.011145899999999"/>
    <n v="145.23132124"/>
    <s v="Maug"/>
    <s v="Maug"/>
    <n v="2014"/>
    <x v="1"/>
    <x v="0"/>
    <n v="19.649999999999999"/>
    <n v="37.5"/>
    <n v="3.5"/>
    <n v="5"/>
    <n v="15"/>
    <n v="0.46750000000000003"/>
    <n v="2"/>
    <n v="1"/>
  </r>
  <r>
    <n v="7143"/>
    <s v="nSPC"/>
    <x v="5"/>
    <x v="4"/>
    <s v="Mariana Archipelago"/>
    <x v="30"/>
    <s v="MAU-00187"/>
    <d v="2014-05-05T00:00:00"/>
    <s v="Forereef"/>
    <s v="Mid"/>
    <n v="20.013216310000001"/>
    <n v="145.23379667"/>
    <s v="Maug"/>
    <s v="Maug"/>
    <n v="2014"/>
    <x v="0"/>
    <x v="0"/>
    <n v="16.600000000000001"/>
    <n v="20"/>
    <n v="5"/>
    <n v="2"/>
    <n v="6"/>
    <n v="0.80374999999999996"/>
    <n v="2"/>
    <n v="1"/>
  </r>
  <r>
    <n v="7144"/>
    <s v="nSPC"/>
    <x v="5"/>
    <x v="4"/>
    <s v="Mariana Archipelago"/>
    <x v="30"/>
    <s v="MAU-00203"/>
    <d v="2014-05-05T00:00:00"/>
    <s v="Forereef"/>
    <s v="Mid"/>
    <n v="20.01922287"/>
    <n v="145.23976869000001"/>
    <s v="Maug"/>
    <s v="Maug"/>
    <n v="2014"/>
    <x v="0"/>
    <x v="0"/>
    <n v="16.2"/>
    <n v="33"/>
    <n v="0"/>
    <n v="6.5"/>
    <n v="14"/>
    <n v="0.29375000000000001"/>
    <n v="2"/>
    <n v="1"/>
  </r>
  <r>
    <n v="7151"/>
    <s v="nSPC"/>
    <x v="5"/>
    <x v="4"/>
    <s v="Mariana Archipelago"/>
    <x v="30"/>
    <s v="MAU-00335"/>
    <d v="2014-05-05T00:00:00"/>
    <s v="Forereef"/>
    <s v="Shallow"/>
    <n v="20.023598889999999"/>
    <n v="145.23782426"/>
    <s v="Maug"/>
    <s v="Maug"/>
    <n v="2014"/>
    <x v="2"/>
    <x v="0"/>
    <n v="5.65"/>
    <n v="3"/>
    <n v="0"/>
    <n v="5"/>
    <n v="7.5"/>
    <n v="0.56874999999999998"/>
    <n v="2"/>
    <n v="1"/>
  </r>
  <r>
    <n v="7152"/>
    <s v="nSPC"/>
    <x v="5"/>
    <x v="4"/>
    <s v="Mariana Archipelago"/>
    <x v="30"/>
    <s v="MAU-00185"/>
    <d v="2014-05-05T00:00:00"/>
    <s v="Forereef"/>
    <s v="Mid"/>
    <n v="20.01002583"/>
    <n v="145.22911260999999"/>
    <s v="Maug"/>
    <s v="Maug"/>
    <n v="2014"/>
    <x v="0"/>
    <x v="0"/>
    <n v="17.45"/>
    <n v="30"/>
    <n v="10"/>
    <n v="0"/>
    <n v="5"/>
    <n v="0.48749999999999999"/>
    <n v="2"/>
    <n v="1"/>
  </r>
  <r>
    <n v="7162"/>
    <s v="nSPC"/>
    <x v="5"/>
    <x v="4"/>
    <s v="Mariana Archipelago"/>
    <x v="33"/>
    <s v="GUG-00152"/>
    <d v="2014-05-06T00:00:00"/>
    <s v="Forereef"/>
    <s v="Deep"/>
    <n v="17.29727458"/>
    <n v="145.83645877000001"/>
    <s v="Guguan"/>
    <s v="Guguan"/>
    <n v="2014"/>
    <x v="1"/>
    <x v="0"/>
    <n v="20.100000000000001"/>
    <n v="14"/>
    <n v="14"/>
    <n v="3.5"/>
    <n v="8"/>
    <n v="0.27750000000000002"/>
    <n v="2"/>
    <n v="1"/>
  </r>
  <r>
    <n v="7164"/>
    <s v="nSPC"/>
    <x v="5"/>
    <x v="4"/>
    <s v="Mariana Archipelago"/>
    <x v="33"/>
    <s v="GUG-00132"/>
    <d v="2014-05-06T00:00:00"/>
    <s v="Forereef"/>
    <s v="Mid"/>
    <n v="17.317559880000001"/>
    <n v="145.83267049"/>
    <s v="Guguan"/>
    <s v="Guguan"/>
    <n v="2014"/>
    <x v="0"/>
    <x v="0"/>
    <n v="8.5500000000000007"/>
    <n v="2"/>
    <n v="3.5"/>
    <n v="1"/>
    <n v="20"/>
    <n v="1.4662500000000001"/>
    <n v="2"/>
    <n v="1"/>
  </r>
  <r>
    <n v="7165"/>
    <s v="nSPC"/>
    <x v="5"/>
    <x v="4"/>
    <s v="Mariana Archipelago"/>
    <x v="33"/>
    <s v="GUG-00157"/>
    <d v="2014-05-06T00:00:00"/>
    <s v="Forereef"/>
    <s v="Deep"/>
    <n v="17.322600250000001"/>
    <n v="145.83978714"/>
    <s v="Guguan"/>
    <s v="Guguan"/>
    <n v="2014"/>
    <x v="1"/>
    <x v="0"/>
    <n v="24.3"/>
    <n v="26"/>
    <n v="10"/>
    <n v="11.5"/>
    <n v="7"/>
    <n v="0.71625000000000005"/>
    <n v="2"/>
    <n v="1"/>
  </r>
  <r>
    <n v="7166"/>
    <s v="nSPC"/>
    <x v="5"/>
    <x v="4"/>
    <s v="Mariana Archipelago"/>
    <x v="33"/>
    <s v="GUG-00147"/>
    <d v="2014-05-06T00:00:00"/>
    <s v="Forereef"/>
    <s v="Deep"/>
    <n v="17.313724570000002"/>
    <n v="145.85045478999999"/>
    <s v="Guguan"/>
    <s v="Guguan"/>
    <n v="2014"/>
    <x v="1"/>
    <x v="0"/>
    <n v="22.05"/>
    <n v="7.5"/>
    <n v="35"/>
    <n v="13.5"/>
    <n v="4"/>
    <n v="0.54"/>
    <n v="2"/>
    <n v="1"/>
  </r>
  <r>
    <n v="7167"/>
    <s v="nSPC"/>
    <x v="5"/>
    <x v="4"/>
    <s v="Mariana Archipelago"/>
    <x v="33"/>
    <s v="GUG-00127"/>
    <d v="2014-05-06T00:00:00"/>
    <s v="Forereef"/>
    <s v="Mid"/>
    <n v="17.302375980000001"/>
    <n v="145.85042948"/>
    <s v="Guguan"/>
    <s v="Guguan"/>
    <n v="2014"/>
    <x v="0"/>
    <x v="0"/>
    <n v="12.35"/>
    <n v="4"/>
    <n v="20"/>
    <n v="3.5"/>
    <n v="11"/>
    <n v="1.02"/>
    <n v="2"/>
    <n v="1"/>
  </r>
  <r>
    <n v="7168"/>
    <s v="nSPC"/>
    <x v="5"/>
    <x v="4"/>
    <s v="Mariana Archipelago"/>
    <x v="33"/>
    <s v="GUG-00112"/>
    <d v="2014-05-06T00:00:00"/>
    <s v="Forereef"/>
    <s v="Shallow"/>
    <n v="17.29808654"/>
    <n v="145.83961112"/>
    <s v="Guguan"/>
    <s v="Guguan"/>
    <n v="2014"/>
    <x v="2"/>
    <x v="0"/>
    <n v="3.45"/>
    <n v="1.5"/>
    <n v="7"/>
    <n v="0.5"/>
    <n v="3.5"/>
    <n v="0.83250000000000002"/>
    <n v="2"/>
    <n v="1"/>
  </r>
  <r>
    <n v="7169"/>
    <s v="nSPC"/>
    <x v="5"/>
    <x v="4"/>
    <s v="Mariana Archipelago"/>
    <x v="33"/>
    <s v="GUG-00137"/>
    <d v="2014-05-06T00:00:00"/>
    <s v="Forereef"/>
    <s v="Deep"/>
    <n v="17.30457723"/>
    <n v="145.83067987000001"/>
    <s v="Guguan"/>
    <s v="Guguan"/>
    <n v="2014"/>
    <x v="1"/>
    <x v="0"/>
    <n v="22.35"/>
    <n v="20"/>
    <n v="4"/>
    <n v="1.5"/>
    <n v="11.5"/>
    <n v="0.40125"/>
    <n v="2"/>
    <n v="1"/>
  </r>
  <r>
    <n v="7170"/>
    <s v="nSPC"/>
    <x v="5"/>
    <x v="4"/>
    <s v="Mariana Archipelago"/>
    <x v="33"/>
    <s v="GUG-00154"/>
    <d v="2014-05-06T00:00:00"/>
    <s v="Forereef"/>
    <s v="Shallow"/>
    <n v="17.310926439999999"/>
    <n v="145.83145511000001"/>
    <s v="Guguan"/>
    <s v="Guguan"/>
    <n v="2014"/>
    <x v="2"/>
    <x v="0"/>
    <n v="5.45"/>
    <n v="1.5"/>
    <n v="0"/>
    <n v="0.5"/>
    <n v="17.5"/>
    <n v="1.13375"/>
    <n v="2"/>
    <n v="1"/>
  </r>
  <r>
    <n v="7171"/>
    <s v="nSPC"/>
    <x v="5"/>
    <x v="4"/>
    <s v="Mariana Archipelago"/>
    <x v="33"/>
    <s v="GUG-00122"/>
    <d v="2014-05-06T00:00:00"/>
    <s v="Forereef"/>
    <s v="Mid"/>
    <n v="17.320066229999998"/>
    <n v="145.84667723999999"/>
    <s v="Guguan"/>
    <s v="Guguan"/>
    <n v="2014"/>
    <x v="0"/>
    <x v="0"/>
    <n v="15.05"/>
    <n v="10"/>
    <n v="4"/>
    <n v="1"/>
    <n v="12.5"/>
    <n v="1.1087499999999999"/>
    <n v="2"/>
    <n v="1"/>
  </r>
  <r>
    <n v="7172"/>
    <s v="nSPC"/>
    <x v="5"/>
    <x v="4"/>
    <s v="Mariana Archipelago"/>
    <x v="33"/>
    <s v="GUG-00130"/>
    <d v="2014-05-06T00:00:00"/>
    <s v="Forereef"/>
    <s v="Mid"/>
    <n v="17.29507349"/>
    <n v="145.84622227"/>
    <s v="Guguan"/>
    <s v="Guguan"/>
    <n v="2014"/>
    <x v="0"/>
    <x v="0"/>
    <n v="13.8"/>
    <n v="12.5"/>
    <n v="15"/>
    <n v="4"/>
    <n v="11.5"/>
    <n v="0.625"/>
    <n v="2"/>
    <n v="1"/>
  </r>
  <r>
    <n v="7174"/>
    <s v="nSPC"/>
    <x v="5"/>
    <x v="4"/>
    <s v="Mariana Archipelago"/>
    <x v="33"/>
    <s v="GUG-00140"/>
    <d v="2014-05-06T00:00:00"/>
    <s v="Forereef"/>
    <s v="Deep"/>
    <n v="17.29941423"/>
    <n v="145.85055194"/>
    <s v="Guguan"/>
    <s v="Guguan"/>
    <n v="2014"/>
    <x v="1"/>
    <x v="0"/>
    <n v="22.7"/>
    <n v="27.5"/>
    <n v="15"/>
    <n v="10"/>
    <n v="22.5"/>
    <n v="1.0249999999999999"/>
    <n v="2"/>
    <n v="1"/>
  </r>
  <r>
    <n v="7176"/>
    <s v="nSPC"/>
    <x v="5"/>
    <x v="4"/>
    <s v="Mariana Archipelago"/>
    <x v="24"/>
    <s v="SAI-00542"/>
    <d v="2014-05-07T00:00:00"/>
    <s v="Forereef"/>
    <s v="Mid"/>
    <n v="15.2169013"/>
    <n v="145.69137071"/>
    <s v="Saipan"/>
    <s v="Saipan"/>
    <n v="2014"/>
    <x v="0"/>
    <x v="0"/>
    <n v="16.45"/>
    <n v="1.5"/>
    <n v="20"/>
    <n v="57.5"/>
    <n v="0"/>
    <n v="0.46"/>
    <n v="2"/>
    <n v="1"/>
  </r>
  <r>
    <n v="7177"/>
    <s v="nSPC"/>
    <x v="5"/>
    <x v="4"/>
    <s v="Mariana Archipelago"/>
    <x v="24"/>
    <s v="SAI-00433"/>
    <d v="2014-05-07T00:00:00"/>
    <s v="Forereef"/>
    <s v="Deep"/>
    <n v="15.21203603"/>
    <n v="145.67772321000001"/>
    <s v="Saipan"/>
    <s v="Saipan"/>
    <n v="2014"/>
    <x v="1"/>
    <x v="0"/>
    <n v="29.55"/>
    <n v="8.5"/>
    <n v="10"/>
    <n v="22.5"/>
    <n v="6.5"/>
    <n v="0.13125000000000001"/>
    <n v="2"/>
    <n v="1"/>
  </r>
  <r>
    <n v="7234"/>
    <s v="nSPC"/>
    <x v="5"/>
    <x v="1"/>
    <s v="Northwestern Hawaiian Islands"/>
    <x v="2"/>
    <s v="FFS-04062"/>
    <d v="2014-08-14T00:00:00"/>
    <s v="Forereef"/>
    <s v="Deep"/>
    <n v="23.844825149999998"/>
    <n v="-166.13500500000001"/>
    <s v="French Frigate"/>
    <s v="French Frigate"/>
    <n v="2014"/>
    <x v="1"/>
    <x v="0"/>
    <n v="25.7"/>
    <n v="9"/>
    <n v="5.5"/>
    <n v="10"/>
    <n v="3"/>
    <n v="0.17150000000000001"/>
    <n v="2"/>
    <n v="1"/>
  </r>
  <r>
    <n v="7235"/>
    <s v="nSPC"/>
    <x v="5"/>
    <x v="1"/>
    <s v="Northwestern Hawaiian Islands"/>
    <x v="2"/>
    <s v="FFS-04043"/>
    <d v="2014-08-14T00:00:00"/>
    <s v="Forereef"/>
    <s v="Shallow"/>
    <n v="23.878051939999999"/>
    <n v="-166.23662300000001"/>
    <s v="French Frigate"/>
    <s v="French Frigate"/>
    <n v="2014"/>
    <x v="2"/>
    <x v="0"/>
    <n v="4.1500000000000004"/>
    <n v="0.5"/>
    <n v="0"/>
    <n v="10"/>
    <n v="39.5"/>
    <n v="0.39500000000000002"/>
    <n v="2"/>
    <n v="1"/>
  </r>
  <r>
    <n v="7236"/>
    <s v="nSPC"/>
    <x v="5"/>
    <x v="1"/>
    <s v="Northwestern Hawaiian Islands"/>
    <x v="2"/>
    <s v="FFS-04079"/>
    <d v="2014-08-14T00:00:00"/>
    <s v="Forereef"/>
    <s v="Mid"/>
    <n v="23.874054780000002"/>
    <n v="-166.30501140000001"/>
    <s v="French Frigate"/>
    <s v="French Frigate"/>
    <n v="2014"/>
    <x v="0"/>
    <x v="0"/>
    <n v="14.7"/>
    <n v="30"/>
    <n v="10"/>
    <n v="1"/>
    <n v="11"/>
    <n v="0.68874999999999997"/>
    <n v="2"/>
    <n v="1"/>
  </r>
  <r>
    <n v="7237"/>
    <s v="nSPC"/>
    <x v="5"/>
    <x v="1"/>
    <s v="Northwestern Hawaiian Islands"/>
    <x v="2"/>
    <s v="FFS-04009"/>
    <d v="2014-08-14T00:00:00"/>
    <s v="Forereef"/>
    <s v="Deep"/>
    <n v="23.865686700000001"/>
    <n v="-166.1943244"/>
    <s v="French Frigate"/>
    <s v="French Frigate"/>
    <n v="2014"/>
    <x v="1"/>
    <x v="0"/>
    <n v="25.45"/>
    <n v="15"/>
    <n v="5.5"/>
    <n v="0.5"/>
    <n v="6"/>
    <n v="0.42"/>
    <n v="2"/>
    <n v="1"/>
  </r>
  <r>
    <n v="7238"/>
    <s v="nSPC"/>
    <x v="5"/>
    <x v="1"/>
    <s v="Northwestern Hawaiian Islands"/>
    <x v="2"/>
    <s v="FFS-04020"/>
    <d v="2014-08-14T00:00:00"/>
    <s v="Forereef"/>
    <s v="Mid"/>
    <n v="23.880592660000001"/>
    <n v="-166.22144840000001"/>
    <s v="French Frigate"/>
    <s v="French Frigate"/>
    <n v="2014"/>
    <x v="0"/>
    <x v="0"/>
    <n v="16.3"/>
    <n v="4"/>
    <n v="2"/>
    <n v="6"/>
    <n v="3"/>
    <n v="0.2475"/>
    <n v="2"/>
    <n v="1"/>
  </r>
  <r>
    <n v="7239"/>
    <s v="nSPC"/>
    <x v="5"/>
    <x v="1"/>
    <s v="Northwestern Hawaiian Islands"/>
    <x v="2"/>
    <s v="FFS-04091"/>
    <d v="2014-08-14T00:00:00"/>
    <s v="Forereef"/>
    <s v="Shallow"/>
    <n v="23.879269740000002"/>
    <n v="-166.2519088"/>
    <s v="French Frigate"/>
    <s v="French Frigate"/>
    <n v="2014"/>
    <x v="2"/>
    <x v="0"/>
    <n v="4.5999999999999996"/>
    <n v="6.5"/>
    <n v="6"/>
    <n v="1"/>
    <n v="4"/>
    <n v="0.39250000000000002"/>
    <n v="2"/>
    <n v="1"/>
  </r>
  <r>
    <n v="7240"/>
    <s v="nSPC"/>
    <x v="5"/>
    <x v="1"/>
    <s v="Northwestern Hawaiian Islands"/>
    <x v="2"/>
    <s v="FFS-04012"/>
    <d v="2014-08-14T00:00:00"/>
    <s v="Forereef"/>
    <s v="Mid"/>
    <n v="23.878753499999998"/>
    <n v="-166.28068010000001"/>
    <s v="French Frigate"/>
    <s v="French Frigate"/>
    <n v="2014"/>
    <x v="0"/>
    <x v="0"/>
    <n v="7.9"/>
    <n v="8.5"/>
    <n v="1.5"/>
    <n v="4.5"/>
    <n v="7"/>
    <n v="0.45500000000000002"/>
    <n v="2"/>
    <n v="1"/>
  </r>
  <r>
    <n v="7241"/>
    <s v="nSPC"/>
    <x v="5"/>
    <x v="1"/>
    <s v="Northwestern Hawaiian Islands"/>
    <x v="2"/>
    <s v="FFS-04051"/>
    <d v="2014-08-14T00:00:00"/>
    <s v="Forereef"/>
    <s v="Mid"/>
    <n v="23.861228950000001"/>
    <n v="-166.33233820000001"/>
    <s v="French Frigate"/>
    <s v="French Frigate"/>
    <n v="2014"/>
    <x v="0"/>
    <x v="0"/>
    <n v="13.4"/>
    <n v="21.5"/>
    <n v="2.5"/>
    <n v="2"/>
    <n v="9"/>
    <n v="0.49125000000000002"/>
    <n v="2"/>
    <n v="1"/>
  </r>
  <r>
    <n v="7250"/>
    <s v="nSPC"/>
    <x v="5"/>
    <x v="1"/>
    <s v="Northwestern Hawaiian Islands"/>
    <x v="2"/>
    <s v="FFS-04067"/>
    <d v="2014-08-15T00:00:00"/>
    <s v="Forereef"/>
    <s v="Deep"/>
    <n v="23.810900910000001"/>
    <n v="-166.0689624"/>
    <s v="French Frigate"/>
    <s v="French Frigate"/>
    <n v="2014"/>
    <x v="1"/>
    <x v="0"/>
    <n v="21.8"/>
    <n v="5"/>
    <n v="6.5"/>
    <n v="3.5"/>
    <n v="3.5"/>
    <n v="0.28325"/>
    <n v="2"/>
    <n v="1"/>
  </r>
  <r>
    <n v="7251"/>
    <s v="nSPC"/>
    <x v="5"/>
    <x v="1"/>
    <s v="Northwestern Hawaiian Islands"/>
    <x v="2"/>
    <s v="FFS-04018"/>
    <d v="2014-08-15T00:00:00"/>
    <s v="Forereef"/>
    <s v="Shallow"/>
    <n v="23.806434939999999"/>
    <n v="-166.0860749"/>
    <s v="French Frigate"/>
    <s v="French Frigate"/>
    <n v="2014"/>
    <x v="2"/>
    <x v="0"/>
    <n v="5.45"/>
    <n v="5"/>
    <n v="6.5"/>
    <n v="3.5"/>
    <n v="27.5"/>
    <n v="0.86499999999999999"/>
    <n v="2"/>
    <n v="1"/>
  </r>
  <r>
    <n v="7252"/>
    <s v="nSPC"/>
    <x v="5"/>
    <x v="1"/>
    <s v="Northwestern Hawaiian Islands"/>
    <x v="2"/>
    <s v="FFS-04064"/>
    <d v="2014-08-15T00:00:00"/>
    <s v="Forereef"/>
    <s v="Mid"/>
    <n v="23.793420780000002"/>
    <n v="-166.0689624"/>
    <s v="French Frigate"/>
    <s v="French Frigate"/>
    <n v="2014"/>
    <x v="0"/>
    <x v="0"/>
    <n v="11.35"/>
    <n v="22.5"/>
    <n v="10"/>
    <n v="3"/>
    <n v="6.5"/>
    <n v="0.45750000000000002"/>
    <n v="2"/>
    <n v="1"/>
  </r>
  <r>
    <n v="7253"/>
    <s v="nSPC"/>
    <x v="5"/>
    <x v="1"/>
    <s v="Northwestern Hawaiian Islands"/>
    <x v="2"/>
    <s v="FFS-04073"/>
    <d v="2014-08-15T00:00:00"/>
    <s v="Forereef"/>
    <s v="Deep"/>
    <n v="23.747569339999998"/>
    <n v="-166.05075590000001"/>
    <s v="French Frigate"/>
    <s v="French Frigate"/>
    <n v="2014"/>
    <x v="1"/>
    <x v="0"/>
    <n v="22.15"/>
    <n v="1"/>
    <n v="4.5"/>
    <n v="33"/>
    <n v="12"/>
    <n v="0.10625"/>
    <n v="2"/>
    <n v="1"/>
  </r>
  <r>
    <n v="7254"/>
    <s v="nSPC"/>
    <x v="5"/>
    <x v="1"/>
    <s v="Northwestern Hawaiian Islands"/>
    <x v="2"/>
    <s v="FFS-04093"/>
    <d v="2014-08-15T00:00:00"/>
    <s v="Forereef"/>
    <s v="Mid"/>
    <n v="23.715453490000002"/>
    <n v="-166.05487160000001"/>
    <s v="French Frigate"/>
    <s v="French Frigate"/>
    <n v="2014"/>
    <x v="0"/>
    <x v="0"/>
    <n v="13.2"/>
    <n v="2"/>
    <n v="3"/>
    <n v="17.5"/>
    <n v="2.5"/>
    <n v="0.14749999999999999"/>
    <n v="2"/>
    <n v="1"/>
  </r>
  <r>
    <n v="7255"/>
    <s v="nSPC"/>
    <x v="5"/>
    <x v="1"/>
    <s v="Northwestern Hawaiian Islands"/>
    <x v="2"/>
    <s v="FFS-04008"/>
    <d v="2014-08-15T00:00:00"/>
    <s v="Forereef"/>
    <s v="Mid"/>
    <n v="23.689918280000001"/>
    <n v="-166.06178120000001"/>
    <s v="French Frigate"/>
    <s v="French Frigate"/>
    <n v="2014"/>
    <x v="0"/>
    <x v="0"/>
    <n v="15.5"/>
    <n v="1"/>
    <n v="9"/>
    <n v="30"/>
    <n v="6"/>
    <n v="0.255"/>
    <n v="2"/>
    <n v="1"/>
  </r>
  <r>
    <n v="7256"/>
    <s v="nSPC"/>
    <x v="5"/>
    <x v="1"/>
    <s v="Northwestern Hawaiian Islands"/>
    <x v="2"/>
    <s v="FFS-04087"/>
    <d v="2014-08-15T00:00:00"/>
    <s v="Forereef"/>
    <s v="Shallow"/>
    <n v="23.682606490000001"/>
    <n v="-166.07108600000001"/>
    <s v="French Frigate"/>
    <s v="French Frigate"/>
    <n v="2014"/>
    <x v="2"/>
    <x v="0"/>
    <n v="6.35"/>
    <n v="2"/>
    <n v="2.5"/>
    <n v="20"/>
    <n v="27.5"/>
    <n v="0.46500000000000002"/>
    <n v="2"/>
    <n v="1"/>
  </r>
  <r>
    <n v="7257"/>
    <s v="nSPC"/>
    <x v="5"/>
    <x v="1"/>
    <s v="Northwestern Hawaiian Islands"/>
    <x v="2"/>
    <s v="FFS-04016"/>
    <d v="2014-08-15T00:00:00"/>
    <s v="Forereef"/>
    <s v="Mid"/>
    <n v="23.63346859"/>
    <n v="-166.10736489999999"/>
    <s v="French Frigate"/>
    <s v="French Frigate"/>
    <n v="2014"/>
    <x v="0"/>
    <x v="0"/>
    <n v="7.55"/>
    <n v="1"/>
    <n v="2.5"/>
    <n v="6.5"/>
    <n v="5"/>
    <n v="0.125"/>
    <n v="2"/>
    <n v="1"/>
  </r>
  <r>
    <n v="7258"/>
    <s v="nSPC"/>
    <x v="5"/>
    <x v="1"/>
    <s v="Northwestern Hawaiian Islands"/>
    <x v="2"/>
    <s v="FFS-04054"/>
    <d v="2014-08-15T00:00:00"/>
    <s v="Protected Slope"/>
    <s v="Deep"/>
    <n v="23.634810699999999"/>
    <n v="-166.18553470000001"/>
    <s v="French Frigate"/>
    <s v="French Frigate"/>
    <n v="2014"/>
    <x v="4"/>
    <x v="0"/>
    <n v="22.25"/>
    <n v="70"/>
    <n v="0"/>
    <n v="1"/>
    <n v="11.5"/>
    <n v="0.4375"/>
    <n v="2"/>
    <n v="1"/>
  </r>
  <r>
    <n v="7259"/>
    <s v="nSPC"/>
    <x v="5"/>
    <x v="1"/>
    <s v="Northwestern Hawaiian Islands"/>
    <x v="2"/>
    <s v="FFS-04047"/>
    <d v="2014-08-16T00:00:00"/>
    <s v="Protected Slope"/>
    <s v="Deep"/>
    <n v="23.82265275"/>
    <n v="-166.32330300000001"/>
    <s v="French Frigate"/>
    <s v="French Frigate"/>
    <n v="2014"/>
    <x v="4"/>
    <x v="0"/>
    <n v="27.2"/>
    <n v="1"/>
    <n v="14"/>
    <n v="11"/>
    <n v="3"/>
    <n v="0.105"/>
    <n v="2"/>
    <n v="1"/>
  </r>
  <r>
    <n v="7260"/>
    <s v="nSPC"/>
    <x v="5"/>
    <x v="1"/>
    <s v="Northwestern Hawaiian Islands"/>
    <x v="2"/>
    <s v="FFS-04040"/>
    <d v="2014-08-16T00:00:00"/>
    <s v="Protected Slope"/>
    <s v="Mid"/>
    <n v="23.80839958"/>
    <n v="-166.29479799999999"/>
    <s v="French Frigate"/>
    <s v="French Frigate"/>
    <n v="2014"/>
    <x v="3"/>
    <x v="0"/>
    <n v="15.35"/>
    <n v="65"/>
    <n v="0"/>
    <n v="3.5"/>
    <n v="6.5"/>
    <n v="0.745"/>
    <n v="2"/>
    <n v="1"/>
  </r>
  <r>
    <n v="7261"/>
    <s v="nSPC"/>
    <x v="5"/>
    <x v="1"/>
    <s v="Northwestern Hawaiian Islands"/>
    <x v="2"/>
    <s v="FFS-04014"/>
    <d v="2014-08-16T00:00:00"/>
    <s v="Protected Slope"/>
    <s v="Mid"/>
    <n v="23.80198717"/>
    <n v="-166.2614605"/>
    <s v="French Frigate"/>
    <s v="French Frigate"/>
    <n v="2014"/>
    <x v="3"/>
    <x v="0"/>
    <n v="14"/>
    <n v="32.5"/>
    <n v="1.5"/>
    <n v="9"/>
    <n v="6.5"/>
    <n v="0.55874999999999997"/>
    <n v="2"/>
    <n v="1"/>
  </r>
  <r>
    <n v="7262"/>
    <s v="nSPC"/>
    <x v="5"/>
    <x v="1"/>
    <s v="Northwestern Hawaiian Islands"/>
    <x v="2"/>
    <s v="FFS-04048"/>
    <d v="2014-08-16T00:00:00"/>
    <s v="Protected Slope"/>
    <s v="Mid"/>
    <n v="23.772277599999999"/>
    <n v="-166.26042799999999"/>
    <s v="French Frigate"/>
    <s v="French Frigate"/>
    <n v="2014"/>
    <x v="3"/>
    <x v="0"/>
    <n v="11.3"/>
    <n v="22.5"/>
    <n v="30.5"/>
    <n v="5.5"/>
    <n v="7.5"/>
    <n v="0.72"/>
    <n v="2"/>
    <n v="1"/>
  </r>
  <r>
    <n v="7263"/>
    <s v="nSPC"/>
    <x v="5"/>
    <x v="1"/>
    <s v="Northwestern Hawaiian Islands"/>
    <x v="2"/>
    <s v="FFS-04098"/>
    <d v="2014-08-16T00:00:00"/>
    <s v="Protected Slope"/>
    <s v="Mid"/>
    <n v="23.76260907"/>
    <n v="-166.24229109999999"/>
    <s v="French Frigate"/>
    <s v="French Frigate"/>
    <n v="2014"/>
    <x v="3"/>
    <x v="0"/>
    <n v="18.100000000000001"/>
    <n v="47.5"/>
    <n v="2.5"/>
    <n v="2.5"/>
    <n v="3"/>
    <n v="0.94125000000000003"/>
    <n v="2"/>
    <n v="1"/>
  </r>
  <r>
    <n v="7264"/>
    <s v="nSPC"/>
    <x v="5"/>
    <x v="1"/>
    <s v="Northwestern Hawaiian Islands"/>
    <x v="2"/>
    <s v="FFS-04069"/>
    <d v="2014-08-16T00:00:00"/>
    <s v="Protected Slope"/>
    <s v="Deep"/>
    <n v="23.733329829999999"/>
    <n v="-166.27145569999999"/>
    <s v="French Frigate"/>
    <s v="French Frigate"/>
    <n v="2014"/>
    <x v="4"/>
    <x v="0"/>
    <n v="26.65"/>
    <n v="5"/>
    <n v="31"/>
    <n v="7.5"/>
    <n v="6.5"/>
    <n v="0.29249999999999998"/>
    <n v="2"/>
    <n v="1"/>
  </r>
  <r>
    <n v="7269"/>
    <s v="nSPC"/>
    <x v="5"/>
    <x v="1"/>
    <s v="Northwestern Hawaiian Islands"/>
    <x v="2"/>
    <s v="FFS-04084"/>
    <d v="2014-08-16T00:00:00"/>
    <s v="Protected Slope"/>
    <s v="Mid"/>
    <n v="23.78558"/>
    <n v="-166.24350000000001"/>
    <s v="French Frigate"/>
    <s v="French Frigate"/>
    <n v="2014"/>
    <x v="3"/>
    <x v="0"/>
    <n v="12.3"/>
    <n v="37.5"/>
    <n v="2.5"/>
    <n v="17.5"/>
    <n v="20"/>
    <n v="0.745"/>
    <n v="2"/>
    <n v="1"/>
  </r>
  <r>
    <n v="7274"/>
    <s v="nSPC"/>
    <x v="5"/>
    <x v="1"/>
    <s v="Northwestern Hawaiian Islands"/>
    <x v="40"/>
    <s v="MID-04087"/>
    <d v="2014-08-19T00:00:00"/>
    <s v="Forereef"/>
    <s v="Deep"/>
    <n v="28.21674664"/>
    <n v="-177.3096128"/>
    <s v="Midway"/>
    <s v="Midway"/>
    <n v="2014"/>
    <x v="1"/>
    <x v="0"/>
    <n v="25.35"/>
    <n v="1.5"/>
    <n v="1.5"/>
    <n v="3"/>
    <n v="2.5"/>
    <n v="0.63500000000000001"/>
    <n v="2"/>
    <n v="1"/>
  </r>
  <r>
    <n v="7275"/>
    <s v="nSPC"/>
    <x v="5"/>
    <x v="1"/>
    <s v="Northwestern Hawaiian Islands"/>
    <x v="40"/>
    <s v="MID-04063"/>
    <d v="2014-08-19T00:00:00"/>
    <s v="Forereef"/>
    <s v="Mid"/>
    <n v="28.202256089999999"/>
    <n v="-177.31885020000001"/>
    <s v="Midway"/>
    <s v="Midway"/>
    <n v="2014"/>
    <x v="0"/>
    <x v="0"/>
    <n v="15.95"/>
    <n v="2"/>
    <n v="6"/>
    <n v="1.5"/>
    <n v="2"/>
    <n v="0.76500000000000001"/>
    <n v="2"/>
    <n v="1"/>
  </r>
  <r>
    <n v="7282"/>
    <s v="nSPC"/>
    <x v="5"/>
    <x v="1"/>
    <s v="Northwestern Hawaiian Islands"/>
    <x v="40"/>
    <s v="MID-04099"/>
    <d v="2014-08-19T00:00:00"/>
    <s v="Forereef"/>
    <s v="Deep"/>
    <n v="28.231499370000002"/>
    <n v="-177.3078137"/>
    <s v="Midway"/>
    <s v="Midway"/>
    <n v="2014"/>
    <x v="1"/>
    <x v="0"/>
    <n v="29.95"/>
    <n v="0"/>
    <n v="9"/>
    <n v="51"/>
    <n v="1.5"/>
    <n v="0.10249999999999999"/>
    <n v="2"/>
    <n v="1"/>
  </r>
  <r>
    <n v="7283"/>
    <s v="nSPC"/>
    <x v="5"/>
    <x v="1"/>
    <s v="Northwestern Hawaiian Islands"/>
    <x v="40"/>
    <s v="MID-04010"/>
    <d v="2014-08-19T00:00:00"/>
    <s v="Forereef"/>
    <s v="Shallow"/>
    <n v="28.239552029999999"/>
    <n v="-177.3183689"/>
    <s v="Midway"/>
    <s v="Midway"/>
    <n v="2014"/>
    <x v="2"/>
    <x v="0"/>
    <n v="4.1500000000000004"/>
    <n v="5"/>
    <n v="46"/>
    <n v="4"/>
    <n v="10"/>
    <n v="1.0249999999999999"/>
    <n v="2"/>
    <n v="1"/>
  </r>
  <r>
    <n v="7284"/>
    <s v="nSPC"/>
    <x v="5"/>
    <x v="1"/>
    <s v="Northwestern Hawaiian Islands"/>
    <x v="40"/>
    <s v="MID-04050"/>
    <d v="2014-08-19T00:00:00"/>
    <s v="Forereef"/>
    <s v="Mid"/>
    <n v="28.21959313"/>
    <n v="-177.3114487"/>
    <s v="Midway"/>
    <s v="Midway"/>
    <n v="2014"/>
    <x v="0"/>
    <x v="0"/>
    <n v="15.35"/>
    <n v="1"/>
    <n v="7"/>
    <n v="1.5"/>
    <n v="5"/>
    <n v="0.98"/>
    <n v="2"/>
    <n v="1"/>
  </r>
  <r>
    <n v="7285"/>
    <s v="nSPC"/>
    <x v="5"/>
    <x v="1"/>
    <s v="Northwestern Hawaiian Islands"/>
    <x v="40"/>
    <s v="MID-04062"/>
    <d v="2014-08-19T00:00:00"/>
    <s v="Forereef"/>
    <s v="Mid"/>
    <n v="28.19496316"/>
    <n v="-177.33509530000001"/>
    <s v="Midway"/>
    <s v="Midway"/>
    <n v="2014"/>
    <x v="0"/>
    <x v="0"/>
    <n v="16.3"/>
    <n v="1"/>
    <n v="12.5"/>
    <n v="20.5"/>
    <n v="3.5"/>
    <n v="0.34625"/>
    <n v="2"/>
    <n v="1"/>
  </r>
  <r>
    <n v="7286"/>
    <s v="nSPC"/>
    <x v="5"/>
    <x v="1"/>
    <s v="Northwestern Hawaiian Islands"/>
    <x v="40"/>
    <s v="MID-04085"/>
    <d v="2014-08-19T00:00:00"/>
    <s v="Forereef"/>
    <s v="Deep"/>
    <n v="28.195727250000001"/>
    <n v="-177.37553790000001"/>
    <s v="Midway"/>
    <s v="Midway"/>
    <n v="2014"/>
    <x v="1"/>
    <x v="0"/>
    <n v="19.95"/>
    <n v="1"/>
    <n v="25"/>
    <n v="5"/>
    <n v="5"/>
    <n v="0.48125000000000001"/>
    <n v="2"/>
    <n v="1"/>
  </r>
  <r>
    <n v="7287"/>
    <s v="nSPC"/>
    <x v="5"/>
    <x v="1"/>
    <s v="Northwestern Hawaiian Islands"/>
    <x v="40"/>
    <s v="MID-04009"/>
    <d v="2014-08-19T00:00:00"/>
    <s v="Forereef"/>
    <s v="Mid"/>
    <n v="28.197629689999999"/>
    <n v="-177.36631109999999"/>
    <s v="Midway"/>
    <s v="Midway"/>
    <n v="2014"/>
    <x v="0"/>
    <x v="0"/>
    <n v="13.55"/>
    <n v="6.5"/>
    <n v="5.5"/>
    <n v="1"/>
    <n v="3.5"/>
    <n v="0.57999999999999996"/>
    <n v="2"/>
    <n v="1"/>
  </r>
  <r>
    <n v="7288"/>
    <s v="nSPC"/>
    <x v="5"/>
    <x v="1"/>
    <s v="Northwestern Hawaiian Islands"/>
    <x v="40"/>
    <s v="MID-04090"/>
    <d v="2014-08-19T00:00:00"/>
    <s v="Forereef"/>
    <s v="Shallow"/>
    <n v="28.200336879999998"/>
    <n v="-177.35688519999999"/>
    <s v="Midway"/>
    <s v="Midway"/>
    <n v="2014"/>
    <x v="2"/>
    <x v="0"/>
    <n v="4.55"/>
    <n v="1.5"/>
    <n v="2.5"/>
    <n v="5"/>
    <n v="12.5"/>
    <n v="0.42399999999999999"/>
    <n v="2"/>
    <n v="1"/>
  </r>
  <r>
    <n v="7289"/>
    <s v="nSPC"/>
    <x v="5"/>
    <x v="1"/>
    <s v="Northwestern Hawaiian Islands"/>
    <x v="40"/>
    <s v="MID-04080"/>
    <d v="2014-08-20T00:00:00"/>
    <s v="Forereef"/>
    <s v="Deep"/>
    <n v="28.286498739999999"/>
    <n v="-177.3588005"/>
    <s v="Midway"/>
    <s v="Midway"/>
    <n v="2014"/>
    <x v="1"/>
    <x v="0"/>
    <n v="27.7"/>
    <n v="1"/>
    <n v="7.5"/>
    <n v="3"/>
    <n v="12.5"/>
    <n v="0.49875000000000003"/>
    <n v="2"/>
    <n v="1"/>
  </r>
  <r>
    <n v="7290"/>
    <s v="nSPC"/>
    <x v="5"/>
    <x v="1"/>
    <s v="Northwestern Hawaiian Islands"/>
    <x v="40"/>
    <s v="MID-04066"/>
    <d v="2014-08-20T00:00:00"/>
    <s v="Forereef"/>
    <s v="Mid"/>
    <n v="28.278834079999999"/>
    <n v="-177.37818469000001"/>
    <s v="Midway"/>
    <s v="Midway"/>
    <n v="2014"/>
    <x v="0"/>
    <x v="0"/>
    <n v="8.5"/>
    <n v="4.5"/>
    <n v="6"/>
    <n v="18"/>
    <n v="6.5"/>
    <n v="0.87875000000000003"/>
    <n v="2"/>
    <n v="1"/>
  </r>
  <r>
    <n v="7291"/>
    <s v="nSPC"/>
    <x v="5"/>
    <x v="1"/>
    <s v="Northwestern Hawaiian Islands"/>
    <x v="40"/>
    <s v="MID-04023"/>
    <d v="2014-08-20T00:00:00"/>
    <s v="Forereef"/>
    <s v="Mid"/>
    <n v="28.266083519999999"/>
    <n v="-177.40452347999999"/>
    <s v="Midway"/>
    <s v="Midway"/>
    <n v="2014"/>
    <x v="0"/>
    <x v="0"/>
    <n v="15.35"/>
    <n v="2"/>
    <n v="6"/>
    <n v="3"/>
    <n v="9"/>
    <n v="0.84750000000000003"/>
    <n v="2"/>
    <n v="1"/>
  </r>
  <r>
    <n v="7293"/>
    <s v="nSPC"/>
    <x v="5"/>
    <x v="1"/>
    <s v="Northwestern Hawaiian Islands"/>
    <x v="40"/>
    <s v="MID-04069"/>
    <d v="2014-08-20T00:00:00"/>
    <s v="Forereef"/>
    <s v="Mid"/>
    <n v="28.257653260000001"/>
    <n v="-177.4134396"/>
    <s v="Midway"/>
    <s v="Midway"/>
    <n v="2014"/>
    <x v="0"/>
    <x v="0"/>
    <n v="16.3"/>
    <n v="1.5"/>
    <n v="8.5"/>
    <n v="15"/>
    <n v="10.5"/>
    <n v="0.48749999999999999"/>
    <n v="2"/>
    <n v="1"/>
  </r>
  <r>
    <n v="7294"/>
    <s v="nSPC"/>
    <x v="5"/>
    <x v="1"/>
    <s v="Northwestern Hawaiian Islands"/>
    <x v="40"/>
    <s v="MID-04068"/>
    <d v="2014-08-20T00:00:00"/>
    <s v="Forereef"/>
    <s v="Deep"/>
    <n v="28.252769539999999"/>
    <n v="-177.42002059999999"/>
    <s v="Midway"/>
    <s v="Midway"/>
    <n v="2014"/>
    <x v="1"/>
    <x v="0"/>
    <n v="24.7"/>
    <n v="2"/>
    <n v="2"/>
    <n v="7.5"/>
    <n v="6"/>
    <n v="0.56874999999999998"/>
    <n v="2"/>
    <n v="1"/>
  </r>
  <r>
    <n v="7295"/>
    <s v="nSPC"/>
    <x v="5"/>
    <x v="1"/>
    <s v="Northwestern Hawaiian Islands"/>
    <x v="40"/>
    <s v="MID-04032"/>
    <d v="2014-08-20T00:00:00"/>
    <s v="Forereef"/>
    <s v="Shallow"/>
    <n v="28.24814684"/>
    <n v="-177.40705740000001"/>
    <s v="Midway"/>
    <s v="Midway"/>
    <n v="2014"/>
    <x v="2"/>
    <x v="0"/>
    <n v="4.9000000000000004"/>
    <n v="2"/>
    <n v="0.5"/>
    <n v="3.5"/>
    <n v="12"/>
    <n v="0.54625000000000001"/>
    <n v="2"/>
    <n v="1"/>
  </r>
  <r>
    <n v="7296"/>
    <s v="nSPC"/>
    <x v="5"/>
    <x v="1"/>
    <s v="Northwestern Hawaiian Islands"/>
    <x v="40"/>
    <s v="MID-04048"/>
    <d v="2014-08-20T00:00:00"/>
    <s v="Forereef"/>
    <s v="Deep"/>
    <n v="28.251788269999999"/>
    <n v="-177.3221911"/>
    <s v="Midway"/>
    <s v="Midway"/>
    <n v="2014"/>
    <x v="1"/>
    <x v="0"/>
    <n v="22.45"/>
    <n v="1"/>
    <n v="12.5"/>
    <n v="15"/>
    <n v="1.5"/>
    <n v="0.6925"/>
    <n v="2"/>
    <n v="1"/>
  </r>
  <r>
    <n v="7297"/>
    <s v="nSPC"/>
    <x v="5"/>
    <x v="1"/>
    <s v="Northwestern Hawaiian Islands"/>
    <x v="40"/>
    <s v="MID-04072"/>
    <d v="2014-08-20T00:00:00"/>
    <s v="Forereef"/>
    <s v="Mid"/>
    <n v="28.27394567"/>
    <n v="-177.34155820000001"/>
    <s v="Midway"/>
    <s v="Midway"/>
    <n v="2014"/>
    <x v="0"/>
    <x v="0"/>
    <n v="15.05"/>
    <n v="1.5"/>
    <n v="4"/>
    <n v="17.5"/>
    <n v="1"/>
    <n v="0.95"/>
    <n v="2"/>
    <n v="1"/>
  </r>
  <r>
    <n v="7298"/>
    <s v="nSPC"/>
    <x v="5"/>
    <x v="1"/>
    <s v="Northwestern Hawaiian Islands"/>
    <x v="40"/>
    <s v="MID-04056"/>
    <d v="2014-08-20T00:00:00"/>
    <s v="Forereef"/>
    <s v="Shallow"/>
    <n v="28.28005817"/>
    <n v="-177.36841759999999"/>
    <s v="Midway"/>
    <s v="Midway"/>
    <n v="2014"/>
    <x v="2"/>
    <x v="0"/>
    <n v="5.7"/>
    <n v="1"/>
    <n v="1"/>
    <n v="3"/>
    <n v="27.5"/>
    <n v="1.1625000000000001"/>
    <n v="2"/>
    <n v="1"/>
  </r>
  <r>
    <n v="7304"/>
    <s v="nSPC"/>
    <x v="5"/>
    <x v="1"/>
    <s v="Northwestern Hawaiian Islands"/>
    <x v="40"/>
    <s v="MID-04094"/>
    <d v="2014-08-21T00:00:00"/>
    <s v="Forereef"/>
    <s v="Deep"/>
    <n v="28.22268463"/>
    <n v="-177.42966290000001"/>
    <s v="Midway"/>
    <s v="Midway"/>
    <n v="2014"/>
    <x v="1"/>
    <x v="0"/>
    <n v="23.8"/>
    <n v="1"/>
    <n v="5"/>
    <n v="5.5"/>
    <n v="10.5"/>
    <n v="0.63249999999999995"/>
    <n v="2"/>
    <n v="1"/>
  </r>
  <r>
    <n v="7305"/>
    <s v="nSPC"/>
    <x v="5"/>
    <x v="1"/>
    <s v="Northwestern Hawaiian Islands"/>
    <x v="40"/>
    <s v="MID-04092"/>
    <d v="2014-08-21T00:00:00"/>
    <s v="Forereef"/>
    <s v="Deep"/>
    <n v="28.202960000000001"/>
    <n v="-177.428641"/>
    <s v="Midway"/>
    <s v="Midway"/>
    <n v="2014"/>
    <x v="1"/>
    <x v="0"/>
    <n v="27.2"/>
    <n v="1"/>
    <n v="0"/>
    <n v="22.5"/>
    <n v="0"/>
    <n v="0.13500000000000001"/>
    <n v="2"/>
    <n v="1"/>
  </r>
  <r>
    <n v="7306"/>
    <s v="nSPC"/>
    <x v="5"/>
    <x v="1"/>
    <s v="Northwestern Hawaiian Islands"/>
    <x v="40"/>
    <s v="MID-04007"/>
    <d v="2014-08-21T00:00:00"/>
    <s v="Forereef"/>
    <s v="Mid"/>
    <n v="28.217383829999999"/>
    <n v="-177.42431819999999"/>
    <s v="Midway"/>
    <s v="Midway"/>
    <n v="2014"/>
    <x v="0"/>
    <x v="0"/>
    <n v="7.45"/>
    <n v="0.5"/>
    <n v="10"/>
    <n v="6"/>
    <n v="3"/>
    <n v="1.24"/>
    <n v="2"/>
    <n v="1"/>
  </r>
  <r>
    <n v="7307"/>
    <s v="nSPC"/>
    <x v="5"/>
    <x v="1"/>
    <s v="Northwestern Hawaiian Islands"/>
    <x v="40"/>
    <s v="MID-04059"/>
    <d v="2014-08-21T00:00:00"/>
    <s v="Forereef"/>
    <s v="Shallow"/>
    <n v="28.22622011"/>
    <n v="-177.41887629999999"/>
    <s v="Midway"/>
    <s v="Midway"/>
    <n v="2014"/>
    <x v="2"/>
    <x v="0"/>
    <n v="5.65"/>
    <n v="1"/>
    <n v="3"/>
    <n v="15"/>
    <n v="12"/>
    <n v="1.1475"/>
    <n v="2"/>
    <n v="1"/>
  </r>
  <r>
    <n v="7308"/>
    <s v="nSPC"/>
    <x v="5"/>
    <x v="1"/>
    <s v="Northwestern Hawaiian Islands"/>
    <x v="40"/>
    <s v="MID-04036"/>
    <d v="2014-08-21T00:00:00"/>
    <s v="Forereef"/>
    <s v="Mid"/>
    <n v="28.24145154"/>
    <n v="-177.42024409999999"/>
    <s v="Midway"/>
    <s v="Midway"/>
    <n v="2014"/>
    <x v="0"/>
    <x v="0"/>
    <n v="11.85"/>
    <n v="0"/>
    <n v="0.5"/>
    <n v="7"/>
    <n v="3"/>
    <n v="0.46750000000000003"/>
    <n v="2"/>
    <n v="1"/>
  </r>
  <r>
    <n v="7309"/>
    <s v="nSPC"/>
    <x v="5"/>
    <x v="1"/>
    <s v="Northwestern Hawaiian Islands"/>
    <x v="40"/>
    <s v="MID-04096"/>
    <d v="2014-08-21T00:00:00"/>
    <s v="Forereef"/>
    <s v="Mid"/>
    <n v="28.253208170000001"/>
    <n v="-177.41327079999999"/>
    <s v="Midway"/>
    <s v="Midway"/>
    <n v="2014"/>
    <x v="0"/>
    <x v="0"/>
    <n v="11.2"/>
    <n v="1"/>
    <n v="12.5"/>
    <n v="15"/>
    <n v="6"/>
    <n v="0.53625"/>
    <n v="2"/>
    <n v="1"/>
  </r>
  <r>
    <n v="7310"/>
    <s v="nSPC"/>
    <x v="5"/>
    <x v="1"/>
    <s v="Northwestern Hawaiian Islands"/>
    <x v="40"/>
    <s v="MID-04041"/>
    <d v="2014-08-21T00:00:00"/>
    <s v="Forereef"/>
    <s v="Deep"/>
    <n v="28.240883419999999"/>
    <n v="-177.4255512"/>
    <s v="Midway"/>
    <s v="Midway"/>
    <n v="2014"/>
    <x v="1"/>
    <x v="0"/>
    <n v="21.8"/>
    <n v="1.5"/>
    <n v="2"/>
    <n v="7.5"/>
    <n v="2.5"/>
    <n v="0.81"/>
    <n v="2"/>
    <n v="1"/>
  </r>
  <r>
    <n v="7311"/>
    <s v="nSPC"/>
    <x v="5"/>
    <x v="1"/>
    <s v="Northwestern Hawaiian Islands"/>
    <x v="40"/>
    <s v="MID-04070"/>
    <d v="2014-08-21T00:00:00"/>
    <s v="Forereef"/>
    <s v="Mid"/>
    <n v="28.229931369999999"/>
    <n v="-177.42078860000001"/>
    <s v="Midway"/>
    <s v="Midway"/>
    <n v="2014"/>
    <x v="0"/>
    <x v="0"/>
    <n v="9.5"/>
    <n v="2"/>
    <n v="3.5"/>
    <n v="12.5"/>
    <n v="2"/>
    <n v="0.32750000000000001"/>
    <n v="2"/>
    <n v="1"/>
  </r>
  <r>
    <n v="7313"/>
    <s v="nSPC"/>
    <x v="5"/>
    <x v="1"/>
    <s v="Northwestern Hawaiian Islands"/>
    <x v="40"/>
    <s v="MID-04051"/>
    <d v="2014-08-21T00:00:00"/>
    <s v="Forereef"/>
    <s v="Shallow"/>
    <n v="28.24458662"/>
    <n v="-177.41427880000001"/>
    <s v="Midway"/>
    <s v="Midway"/>
    <n v="2014"/>
    <x v="2"/>
    <x v="0"/>
    <n v="3.95"/>
    <n v="1"/>
    <n v="2"/>
    <n v="11.5"/>
    <n v="2"/>
    <n v="0.62749999999999995"/>
    <n v="2"/>
    <n v="1"/>
  </r>
  <r>
    <n v="7323"/>
    <s v="nSPC"/>
    <x v="5"/>
    <x v="1"/>
    <s v="Northwestern Hawaiian Islands"/>
    <x v="5"/>
    <s v="LIS-04029"/>
    <d v="2014-08-24T00:00:00"/>
    <s v="Forereef"/>
    <s v="Deep"/>
    <n v="25.905351339999999"/>
    <n v="-173.9233906"/>
    <s v="Lisianski"/>
    <s v="Lisianski"/>
    <n v="2014"/>
    <x v="1"/>
    <x v="0"/>
    <n v="19.75"/>
    <n v="40"/>
    <n v="0"/>
    <n v="10"/>
    <n v="25"/>
    <n v="0.4375"/>
    <n v="2"/>
    <n v="1"/>
  </r>
  <r>
    <n v="7324"/>
    <s v="nSPC"/>
    <x v="5"/>
    <x v="1"/>
    <s v="Northwestern Hawaiian Islands"/>
    <x v="5"/>
    <s v="LIS-04014"/>
    <d v="2014-08-24T00:00:00"/>
    <s v="Forereef"/>
    <s v="Mid"/>
    <n v="25.94365002"/>
    <n v="-173.88033279999999"/>
    <s v="Lisianski"/>
    <s v="Lisianski"/>
    <n v="2014"/>
    <x v="0"/>
    <x v="0"/>
    <n v="13.85"/>
    <n v="62.5"/>
    <n v="0"/>
    <n v="8.5"/>
    <n v="10"/>
    <n v="0.64249999999999996"/>
    <n v="2"/>
    <n v="1"/>
  </r>
  <r>
    <n v="7325"/>
    <s v="nSPC"/>
    <x v="5"/>
    <x v="1"/>
    <s v="Northwestern Hawaiian Islands"/>
    <x v="5"/>
    <s v="LIS-04002"/>
    <d v="2014-08-24T00:00:00"/>
    <s v="Forereef"/>
    <s v="Mid"/>
    <n v="26.006082710000001"/>
    <n v="-173.87756949999999"/>
    <s v="Lisianski"/>
    <s v="Lisianski"/>
    <n v="2014"/>
    <x v="0"/>
    <x v="0"/>
    <n v="15.4"/>
    <n v="35"/>
    <n v="9"/>
    <n v="10"/>
    <n v="17.5"/>
    <n v="0.82250000000000001"/>
    <n v="2"/>
    <n v="1"/>
  </r>
  <r>
    <n v="7329"/>
    <s v="nSPC"/>
    <x v="5"/>
    <x v="1"/>
    <s v="Northwestern Hawaiian Islands"/>
    <x v="5"/>
    <s v="LIS-04058"/>
    <d v="2014-08-24T00:00:00"/>
    <s v="Forereef"/>
    <s v="Deep"/>
    <n v="25.937684869999998"/>
    <n v="-173.94740834999999"/>
    <s v="Lisianski"/>
    <s v="Lisianski"/>
    <n v="2014"/>
    <x v="1"/>
    <x v="0"/>
    <n v="25.15"/>
    <n v="55"/>
    <n v="0"/>
    <n v="9"/>
    <n v="16"/>
    <n v="0.44874999999999998"/>
    <n v="2"/>
    <n v="1"/>
  </r>
  <r>
    <n v="7330"/>
    <s v="nSPC"/>
    <x v="5"/>
    <x v="1"/>
    <s v="Northwestern Hawaiian Islands"/>
    <x v="5"/>
    <s v="LIS-04036"/>
    <d v="2014-08-24T00:00:00"/>
    <s v="Forereef"/>
    <s v="Mid"/>
    <n v="25.94416777"/>
    <n v="-173.9325202"/>
    <s v="Lisianski"/>
    <s v="Lisianski"/>
    <n v="2014"/>
    <x v="0"/>
    <x v="0"/>
    <n v="8.35"/>
    <n v="22.5"/>
    <n v="5"/>
    <n v="17.5"/>
    <n v="25"/>
    <n v="0.43049999999999999"/>
    <n v="2"/>
    <n v="1"/>
  </r>
  <r>
    <n v="7331"/>
    <s v="nSPC"/>
    <x v="5"/>
    <x v="1"/>
    <s v="Northwestern Hawaiian Islands"/>
    <x v="5"/>
    <s v="LIS-04001"/>
    <d v="2014-08-24T00:00:00"/>
    <s v="Forereef"/>
    <s v="Mid"/>
    <n v="25.975170420000001"/>
    <n v="-173.96789279999999"/>
    <s v="Lisianski"/>
    <s v="Lisianski"/>
    <n v="2014"/>
    <x v="0"/>
    <x v="0"/>
    <n v="8.1999999999999993"/>
    <n v="10"/>
    <n v="5"/>
    <n v="20"/>
    <n v="15"/>
    <n v="0.86750000000000005"/>
    <n v="2"/>
    <n v="1"/>
  </r>
  <r>
    <n v="7332"/>
    <s v="nSPC"/>
    <x v="5"/>
    <x v="1"/>
    <s v="Northwestern Hawaiian Islands"/>
    <x v="5"/>
    <s v="LIS-04091"/>
    <d v="2014-08-24T00:00:00"/>
    <s v="Forereef"/>
    <s v="Mid"/>
    <n v="25.995557049999999"/>
    <n v="-173.98828409999999"/>
    <s v="Lisianski"/>
    <s v="Lisianski"/>
    <n v="2014"/>
    <x v="0"/>
    <x v="0"/>
    <n v="7.75"/>
    <n v="9"/>
    <n v="5"/>
    <n v="11"/>
    <n v="22.5"/>
    <n v="0.77124999999999999"/>
    <n v="2"/>
    <n v="1"/>
  </r>
  <r>
    <n v="7333"/>
    <s v="nSPC"/>
    <x v="5"/>
    <x v="1"/>
    <s v="Northwestern Hawaiian Islands"/>
    <x v="5"/>
    <s v="LIS-04037"/>
    <d v="2014-08-24T00:00:00"/>
    <s v="Forereef"/>
    <s v="Mid"/>
    <n v="26.018284489999999"/>
    <n v="-173.98758369999999"/>
    <s v="Lisianski"/>
    <s v="Lisianski"/>
    <n v="2014"/>
    <x v="0"/>
    <x v="0"/>
    <n v="8.0500000000000007"/>
    <n v="1"/>
    <n v="25"/>
    <n v="41.5"/>
    <n v="2"/>
    <n v="0.39174999999999999"/>
    <n v="2"/>
    <n v="1"/>
  </r>
  <r>
    <n v="7334"/>
    <s v="nSPC"/>
    <x v="5"/>
    <x v="1"/>
    <s v="Northwestern Hawaiian Islands"/>
    <x v="5"/>
    <s v="LIS-04079"/>
    <d v="2014-08-24T00:00:00"/>
    <s v="Forereef"/>
    <s v="Shallow"/>
    <n v="26.00335917"/>
    <n v="-173.95592590000001"/>
    <s v="Lisianski"/>
    <s v="Lisianski"/>
    <n v="2014"/>
    <x v="2"/>
    <x v="0"/>
    <n v="2.5499999999999998"/>
    <n v="1"/>
    <n v="26.5"/>
    <n v="40"/>
    <n v="0.5"/>
    <n v="0.18149999999999999"/>
    <n v="2"/>
    <n v="1"/>
  </r>
  <r>
    <n v="7335"/>
    <s v="nSPC"/>
    <x v="5"/>
    <x v="1"/>
    <s v="Northwestern Hawaiian Islands"/>
    <x v="5"/>
    <s v="LIS-04007"/>
    <d v="2014-08-24T00:00:00"/>
    <s v="Forereef"/>
    <s v="Mid"/>
    <n v="26.004040289999999"/>
    <n v="-174.01831290000001"/>
    <s v="Lisianski"/>
    <s v="Lisianski"/>
    <n v="2014"/>
    <x v="0"/>
    <x v="0"/>
    <n v="16"/>
    <n v="35"/>
    <n v="2.5"/>
    <n v="10"/>
    <n v="17.5"/>
    <n v="0.66249999999999998"/>
    <n v="2"/>
    <n v="1"/>
  </r>
  <r>
    <n v="7336"/>
    <s v="nSPC"/>
    <x v="5"/>
    <x v="1"/>
    <s v="Northwestern Hawaiian Islands"/>
    <x v="5"/>
    <s v="LIS-04005"/>
    <d v="2014-08-25T00:00:00"/>
    <s v="Forereef"/>
    <s v="Deep"/>
    <n v="25.984298729999999"/>
    <n v="-174.00495359999999"/>
    <s v="Lisianski"/>
    <s v="Lisianski"/>
    <n v="2014"/>
    <x v="1"/>
    <x v="0"/>
    <n v="22.1"/>
    <n v="12.5"/>
    <n v="30"/>
    <n v="6"/>
    <n v="17.5"/>
    <n v="0.84250000000000003"/>
    <n v="2"/>
    <n v="1"/>
  </r>
  <r>
    <n v="7337"/>
    <s v="nSPC"/>
    <x v="5"/>
    <x v="1"/>
    <s v="Northwestern Hawaiian Islands"/>
    <x v="5"/>
    <s v="LIS-04008"/>
    <d v="2014-08-25T00:00:00"/>
    <s v="Forereef"/>
    <s v="Mid"/>
    <n v="26.03164391"/>
    <n v="-174.0093775"/>
    <s v="Lisianski"/>
    <s v="Lisianski"/>
    <n v="2014"/>
    <x v="0"/>
    <x v="0"/>
    <n v="11.15"/>
    <n v="2"/>
    <n v="2.5"/>
    <n v="17.5"/>
    <n v="30"/>
    <n v="1.8262499999999999"/>
    <n v="2"/>
    <n v="1"/>
  </r>
  <r>
    <n v="7338"/>
    <s v="nSPC"/>
    <x v="5"/>
    <x v="1"/>
    <s v="Northwestern Hawaiian Islands"/>
    <x v="5"/>
    <s v="LIS-04020"/>
    <d v="2014-08-25T00:00:00"/>
    <s v="Forereef"/>
    <s v="Shallow"/>
    <n v="26.026806709999999"/>
    <n v="-173.9690895"/>
    <s v="Lisianski"/>
    <s v="Lisianski"/>
    <n v="2014"/>
    <x v="2"/>
    <x v="0"/>
    <n v="4.0999999999999996"/>
    <n v="2.5"/>
    <n v="10"/>
    <n v="25"/>
    <n v="0.5"/>
    <n v="0.31"/>
    <n v="2"/>
    <n v="1"/>
  </r>
  <r>
    <n v="7339"/>
    <s v="nSPC"/>
    <x v="5"/>
    <x v="1"/>
    <s v="Northwestern Hawaiian Islands"/>
    <x v="5"/>
    <s v="LIS-04042"/>
    <d v="2014-08-25T00:00:00"/>
    <s v="Forereef"/>
    <s v="Shallow"/>
    <n v="26.02011401"/>
    <n v="-173.93935590000001"/>
    <s v="Lisianski"/>
    <s v="Lisianski"/>
    <n v="2014"/>
    <x v="2"/>
    <x v="0"/>
    <n v="2.75"/>
    <n v="1.5"/>
    <n v="30"/>
    <n v="20"/>
    <n v="0"/>
    <n v="0.19500000000000001"/>
    <n v="2"/>
    <n v="1"/>
  </r>
  <r>
    <n v="7345"/>
    <s v="nSPC"/>
    <x v="5"/>
    <x v="1"/>
    <s v="Northwestern Hawaiian Islands"/>
    <x v="5"/>
    <s v="LIS-04098"/>
    <d v="2014-08-25T00:00:00"/>
    <s v="Forereef"/>
    <s v="Deep"/>
    <n v="26.06400082"/>
    <n v="-174.0364165"/>
    <s v="Lisianski"/>
    <s v="Lisianski"/>
    <n v="2014"/>
    <x v="1"/>
    <x v="0"/>
    <n v="25"/>
    <n v="10"/>
    <n v="2.5"/>
    <n v="27.5"/>
    <n v="12.5"/>
    <n v="0.35"/>
    <n v="2"/>
    <n v="1"/>
  </r>
  <r>
    <n v="7346"/>
    <s v="nSPC"/>
    <x v="5"/>
    <x v="1"/>
    <s v="Northwestern Hawaiian Islands"/>
    <x v="5"/>
    <s v="LIS-04089"/>
    <d v="2014-08-25T00:00:00"/>
    <s v="Forereef"/>
    <s v="Mid"/>
    <n v="26.0542701"/>
    <n v="-174.01583959999999"/>
    <s v="Lisianski"/>
    <s v="Lisianski"/>
    <n v="2014"/>
    <x v="0"/>
    <x v="0"/>
    <n v="14.3"/>
    <n v="30"/>
    <n v="0"/>
    <n v="15"/>
    <n v="22.5"/>
    <n v="0.6925"/>
    <n v="2"/>
    <n v="1"/>
  </r>
  <r>
    <n v="7347"/>
    <s v="nSPC"/>
    <x v="5"/>
    <x v="1"/>
    <s v="Northwestern Hawaiian Islands"/>
    <x v="5"/>
    <s v="LIS-04087"/>
    <d v="2014-08-25T00:00:00"/>
    <s v="Forereef"/>
    <s v="Mid"/>
    <n v="26.079511449999998"/>
    <n v="-173.99203600000001"/>
    <s v="Lisianski"/>
    <s v="Lisianski"/>
    <n v="2014"/>
    <x v="0"/>
    <x v="0"/>
    <n v="12.35"/>
    <n v="20"/>
    <n v="0"/>
    <n v="10"/>
    <n v="15"/>
    <n v="0.78374999999999995"/>
    <n v="2"/>
    <n v="1"/>
  </r>
  <r>
    <n v="7348"/>
    <s v="nSPC"/>
    <x v="5"/>
    <x v="1"/>
    <s v="Northwestern Hawaiian Islands"/>
    <x v="5"/>
    <s v="LIS-04030"/>
    <d v="2014-08-25T00:00:00"/>
    <s v="Forereef"/>
    <s v="Mid"/>
    <n v="26.09266517"/>
    <n v="-173.9669475"/>
    <s v="Lisianski"/>
    <s v="Lisianski"/>
    <n v="2014"/>
    <x v="0"/>
    <x v="0"/>
    <n v="13.1"/>
    <n v="17.5"/>
    <n v="15"/>
    <n v="5"/>
    <n v="15"/>
    <n v="0.70125000000000004"/>
    <n v="2"/>
    <n v="1"/>
  </r>
  <r>
    <n v="7349"/>
    <s v="nSPC"/>
    <x v="5"/>
    <x v="1"/>
    <s v="Northwestern Hawaiian Islands"/>
    <x v="5"/>
    <s v="LIS-04043"/>
    <d v="2014-08-25T00:00:00"/>
    <s v="Forereef"/>
    <s v="Deep"/>
    <n v="26.094934070000001"/>
    <n v="-173.9408722"/>
    <s v="Lisianski"/>
    <s v="Lisianski"/>
    <n v="2014"/>
    <x v="1"/>
    <x v="0"/>
    <n v="20.399999999999999"/>
    <n v="55"/>
    <n v="0.5"/>
    <n v="12.5"/>
    <n v="12"/>
    <n v="0.47"/>
    <n v="2"/>
    <n v="1"/>
  </r>
  <r>
    <n v="7350"/>
    <s v="nSPC"/>
    <x v="5"/>
    <x v="1"/>
    <s v="Northwestern Hawaiian Islands"/>
    <x v="5"/>
    <s v="LIS-04076"/>
    <d v="2014-08-25T00:00:00"/>
    <s v="Forereef"/>
    <s v="Shallow"/>
    <n v="26.065489190000001"/>
    <n v="-173.9753394"/>
    <s v="Lisianski"/>
    <s v="Lisianski"/>
    <n v="2014"/>
    <x v="2"/>
    <x v="0"/>
    <n v="3.2"/>
    <n v="1"/>
    <n v="22.5"/>
    <n v="25"/>
    <n v="5.5"/>
    <n v="0.53500000000000003"/>
    <n v="2"/>
    <n v="1"/>
  </r>
  <r>
    <n v="7351"/>
    <s v="nSPC"/>
    <x v="5"/>
    <x v="1"/>
    <s v="Northwestern Hawaiian Islands"/>
    <x v="5"/>
    <s v="LIS-04078"/>
    <d v="2014-08-26T00:00:00"/>
    <s v="Forereef"/>
    <s v="Mid"/>
    <n v="26.081000580000001"/>
    <n v="-173.9396725"/>
    <s v="Lisianski"/>
    <s v="Lisianski"/>
    <n v="2014"/>
    <x v="0"/>
    <x v="0"/>
    <n v="15.05"/>
    <n v="16.5"/>
    <n v="4"/>
    <n v="5"/>
    <n v="10"/>
    <n v="0.52749999999999997"/>
    <n v="2"/>
    <n v="1"/>
  </r>
  <r>
    <n v="7352"/>
    <s v="nSPC"/>
    <x v="5"/>
    <x v="1"/>
    <s v="Northwestern Hawaiian Islands"/>
    <x v="5"/>
    <s v="LIS-04034"/>
    <d v="2014-08-26T00:00:00"/>
    <s v="Forereef"/>
    <s v="Mid"/>
    <n v="26.066424779999998"/>
    <n v="-173.91947870000001"/>
    <s v="Lisianski"/>
    <s v="Lisianski"/>
    <n v="2014"/>
    <x v="0"/>
    <x v="0"/>
    <n v="14.3"/>
    <n v="18.5"/>
    <n v="5"/>
    <n v="16.5"/>
    <n v="3"/>
    <n v="0.78874999999999995"/>
    <n v="2"/>
    <n v="1"/>
  </r>
  <r>
    <n v="7353"/>
    <s v="nSPC"/>
    <x v="5"/>
    <x v="1"/>
    <s v="Northwestern Hawaiian Islands"/>
    <x v="5"/>
    <s v="LIS-04065"/>
    <d v="2014-08-26T00:00:00"/>
    <s v="Forereef"/>
    <s v="Deep"/>
    <n v="26.064961889999999"/>
    <n v="-173.89406070000001"/>
    <s v="Lisianski"/>
    <s v="Lisianski"/>
    <n v="2014"/>
    <x v="1"/>
    <x v="0"/>
    <n v="19.95"/>
    <n v="40"/>
    <n v="10"/>
    <n v="20"/>
    <n v="12.5"/>
    <n v="1.0662499999999999"/>
    <n v="2"/>
    <n v="1"/>
  </r>
  <r>
    <n v="7354"/>
    <s v="nSPC"/>
    <x v="5"/>
    <x v="1"/>
    <s v="Northwestern Hawaiian Islands"/>
    <x v="5"/>
    <s v="LIS-04094"/>
    <d v="2014-08-26T00:00:00"/>
    <s v="Forereef"/>
    <s v="Mid"/>
    <n v="26.04736157"/>
    <n v="-173.89187559999999"/>
    <s v="Lisianski"/>
    <s v="Lisianski"/>
    <n v="2014"/>
    <x v="0"/>
    <x v="0"/>
    <n v="19.2"/>
    <n v="37.5"/>
    <n v="17.5"/>
    <n v="10"/>
    <n v="10"/>
    <n v="1.1675"/>
    <n v="2"/>
    <n v="1"/>
  </r>
  <r>
    <n v="7355"/>
    <s v="nSPC"/>
    <x v="5"/>
    <x v="1"/>
    <s v="Northwestern Hawaiian Islands"/>
    <x v="5"/>
    <s v="LIS-04068"/>
    <d v="2014-08-26T00:00:00"/>
    <s v="Forereef"/>
    <s v="Deep"/>
    <n v="26.012639279999998"/>
    <n v="-174.0282349"/>
    <s v="Lisianski"/>
    <s v="Lisianski"/>
    <n v="2014"/>
    <x v="1"/>
    <x v="0"/>
    <n v="18.75"/>
    <n v="17.5"/>
    <n v="5"/>
    <n v="15"/>
    <n v="25"/>
    <n v="0.41625000000000001"/>
    <n v="2"/>
    <n v="1"/>
  </r>
  <r>
    <n v="7356"/>
    <s v="nSPC"/>
    <x v="5"/>
    <x v="1"/>
    <s v="Northwestern Hawaiian Islands"/>
    <x v="5"/>
    <s v="LIS-04035"/>
    <d v="2014-08-26T00:00:00"/>
    <s v="Forereef"/>
    <s v="Deep"/>
    <n v="25.996203210000001"/>
    <n v="-173.85030685000001"/>
    <s v="Lisianski"/>
    <s v="Lisianski"/>
    <n v="2014"/>
    <x v="1"/>
    <x v="0"/>
    <n v="21.4"/>
    <n v="60"/>
    <n v="1"/>
    <n v="4.5"/>
    <n v="25"/>
    <n v="0.81399999999999995"/>
    <n v="2"/>
    <n v="1"/>
  </r>
  <r>
    <n v="7357"/>
    <s v="nSPC"/>
    <x v="5"/>
    <x v="1"/>
    <s v="Northwestern Hawaiian Islands"/>
    <x v="5"/>
    <s v="LIS-04019"/>
    <d v="2014-08-26T00:00:00"/>
    <s v="Forereef"/>
    <s v="Mid"/>
    <n v="26.019880409999999"/>
    <n v="-173.87597937000001"/>
    <s v="Lisianski"/>
    <s v="Lisianski"/>
    <n v="2014"/>
    <x v="0"/>
    <x v="0"/>
    <n v="13.85"/>
    <n v="35"/>
    <n v="3"/>
    <n v="6.5"/>
    <n v="12.5"/>
    <n v="0.53949999999999998"/>
    <n v="2"/>
    <n v="1"/>
  </r>
  <r>
    <n v="7358"/>
    <s v="nSPC"/>
    <x v="5"/>
    <x v="1"/>
    <s v="Northwestern Hawaiian Islands"/>
    <x v="5"/>
    <s v="LIS-04067"/>
    <d v="2014-08-26T00:00:00"/>
    <s v="Forereef"/>
    <s v="Shallow"/>
    <n v="26.063402440000001"/>
    <n v="-173.95928330000001"/>
    <s v="Lisianski"/>
    <s v="Lisianski"/>
    <n v="2014"/>
    <x v="2"/>
    <x v="0"/>
    <n v="3.15"/>
    <n v="42.5"/>
    <n v="5.5"/>
    <n v="15"/>
    <n v="10"/>
    <n v="0.9"/>
    <n v="2"/>
    <n v="1"/>
  </r>
  <r>
    <n v="7362"/>
    <s v="nSPC"/>
    <x v="5"/>
    <x v="1"/>
    <s v="Northwestern Hawaiian Islands"/>
    <x v="40"/>
    <s v="MID-04071"/>
    <d v="2014-08-22T00:00:00"/>
    <s v="Forereef"/>
    <s v="Deep"/>
    <n v="28.18954862"/>
    <n v="-177.39861540000001"/>
    <s v="Midway"/>
    <s v="Midway"/>
    <n v="2014"/>
    <x v="1"/>
    <x v="0"/>
    <n v="22.8"/>
    <n v="2"/>
    <n v="20"/>
    <n v="0.5"/>
    <n v="3.5"/>
    <n v="0.43"/>
    <n v="2"/>
    <n v="1"/>
  </r>
  <r>
    <n v="7363"/>
    <s v="nSPC"/>
    <x v="5"/>
    <x v="1"/>
    <s v="Northwestern Hawaiian Islands"/>
    <x v="40"/>
    <s v="MID-04091"/>
    <d v="2014-08-22T00:00:00"/>
    <s v="Forereef"/>
    <s v="Mid"/>
    <n v="28.193799420000001"/>
    <n v="-177.38332629999999"/>
    <s v="Midway"/>
    <s v="Midway"/>
    <n v="2014"/>
    <x v="0"/>
    <x v="0"/>
    <n v="10.85"/>
    <n v="1"/>
    <n v="2.5"/>
    <n v="1.5"/>
    <n v="6"/>
    <n v="1.1074999999999999"/>
    <n v="2"/>
    <n v="1"/>
  </r>
  <r>
    <n v="7364"/>
    <s v="nSPC"/>
    <x v="5"/>
    <x v="1"/>
    <s v="Northwestern Hawaiian Islands"/>
    <x v="40"/>
    <s v="MID-04058"/>
    <d v="2014-08-22T00:00:00"/>
    <s v="Forereef"/>
    <s v="Mid"/>
    <n v="28.198178290000001"/>
    <n v="-177.34494720000001"/>
    <s v="Midway"/>
    <s v="Midway"/>
    <n v="2014"/>
    <x v="0"/>
    <x v="0"/>
    <n v="11"/>
    <n v="6"/>
    <n v="19.5"/>
    <n v="2"/>
    <n v="1"/>
    <n v="0.34"/>
    <n v="2"/>
    <n v="1"/>
  </r>
  <r>
    <n v="7365"/>
    <s v="nSPC"/>
    <x v="5"/>
    <x v="4"/>
    <s v="Mariana Archipelago"/>
    <x v="36"/>
    <s v="GUA-01179"/>
    <d v="2014-09-29T00:00:00"/>
    <s v="Forereef"/>
    <s v="Mid"/>
    <n v="13.244856909999999"/>
    <n v="144.71869878999999"/>
    <s v="ACHANG_MPA"/>
    <s v="ACHANG_MPA"/>
    <n v="2014"/>
    <x v="0"/>
    <x v="0"/>
    <n v="14.6"/>
    <n v="11"/>
    <n v="11.5"/>
    <n v="16.5"/>
    <n v="4"/>
    <n v="0.70125000000000004"/>
    <n v="2"/>
    <n v="1"/>
  </r>
  <r>
    <n v="7368"/>
    <s v="nSPC"/>
    <x v="5"/>
    <x v="4"/>
    <s v="Mariana Archipelago"/>
    <x v="36"/>
    <s v="GUA-01167"/>
    <d v="2014-09-29T00:00:00"/>
    <s v="Forereef"/>
    <s v="Mid"/>
    <n v="13.240877770000001"/>
    <n v="144.71177600999999"/>
    <s v="ACHANG_MPA"/>
    <s v="ACHANG_MPA"/>
    <n v="2014"/>
    <x v="0"/>
    <x v="0"/>
    <n v="14.6"/>
    <n v="2"/>
    <n v="2"/>
    <n v="47.5"/>
    <n v="0.5"/>
    <n v="0.11874999999999999"/>
    <n v="2"/>
    <n v="1"/>
  </r>
  <r>
    <n v="7369"/>
    <s v="nSPC"/>
    <x v="5"/>
    <x v="4"/>
    <s v="Mariana Archipelago"/>
    <x v="36"/>
    <s v="GUA-01160"/>
    <d v="2014-09-29T00:00:00"/>
    <s v="Forereef"/>
    <s v="Mid"/>
    <n v="13.241199890000001"/>
    <n v="144.70735941999999"/>
    <s v="ACHANG_MPA"/>
    <s v="ACHANG_MPA"/>
    <n v="2014"/>
    <x v="0"/>
    <x v="0"/>
    <n v="9.85"/>
    <n v="7.5"/>
    <n v="6.5"/>
    <n v="14"/>
    <n v="1.5"/>
    <n v="0.32100000000000001"/>
    <n v="2"/>
    <n v="1"/>
  </r>
  <r>
    <n v="7370"/>
    <s v="nSPC"/>
    <x v="5"/>
    <x v="4"/>
    <s v="Mariana Archipelago"/>
    <x v="36"/>
    <s v="GUA-01185"/>
    <d v="2014-09-29T00:00:00"/>
    <s v="Forereef"/>
    <s v="Shallow"/>
    <n v="13.241066030000001"/>
    <n v="144.70141598000001"/>
    <s v="ACHANG_MPA"/>
    <s v="ACHANG_MPA"/>
    <n v="2014"/>
    <x v="2"/>
    <x v="0"/>
    <n v="4.8499999999999996"/>
    <n v="5.5"/>
    <n v="0.5"/>
    <n v="7.5"/>
    <n v="7.5"/>
    <n v="0.37624999999999997"/>
    <n v="2"/>
    <n v="1"/>
  </r>
  <r>
    <n v="7371"/>
    <s v="nSPC"/>
    <x v="5"/>
    <x v="4"/>
    <s v="Mariana Archipelago"/>
    <x v="36"/>
    <s v="GUA-01202"/>
    <d v="2014-09-29T00:00:00"/>
    <s v="Forereef"/>
    <s v="Shallow"/>
    <n v="13.24155511"/>
    <n v="144.70277283999999"/>
    <s v="ACHANG_MPA"/>
    <s v="ACHANG_MPA"/>
    <n v="2014"/>
    <x v="2"/>
    <x v="0"/>
    <n v="6.05"/>
    <n v="16"/>
    <n v="4"/>
    <n v="6"/>
    <n v="8.5"/>
    <n v="0.50249999999999995"/>
    <n v="2"/>
    <n v="1"/>
  </r>
  <r>
    <n v="7372"/>
    <s v="nSPC"/>
    <x v="5"/>
    <x v="4"/>
    <s v="Mariana Archipelago"/>
    <x v="36"/>
    <s v="GUA-01147"/>
    <d v="2014-09-29T00:00:00"/>
    <s v="Forereef"/>
    <s v="Deep"/>
    <n v="13.2401871"/>
    <n v="144.70905726000001"/>
    <s v="ACHANG_MPA"/>
    <s v="ACHANG_MPA"/>
    <n v="2014"/>
    <x v="1"/>
    <x v="0"/>
    <n v="18.5"/>
    <n v="1.5"/>
    <n v="1.5"/>
    <n v="28.5"/>
    <n v="1"/>
    <n v="0.1825"/>
    <n v="2"/>
    <n v="1"/>
  </r>
  <r>
    <n v="7373"/>
    <s v="nSPC"/>
    <x v="5"/>
    <x v="4"/>
    <s v="Mariana Archipelago"/>
    <x v="36"/>
    <s v="GUA-01156"/>
    <d v="2014-09-29T00:00:00"/>
    <s v="Forereef"/>
    <s v="Mid"/>
    <n v="13.240800569999999"/>
    <n v="144.70385393999999"/>
    <s v="ACHANG_MPA"/>
    <s v="ACHANG_MPA"/>
    <n v="2014"/>
    <x v="0"/>
    <x v="0"/>
    <n v="14.6"/>
    <n v="12.5"/>
    <n v="9"/>
    <n v="15"/>
    <n v="3"/>
    <n v="0.65700000000000003"/>
    <n v="2"/>
    <n v="1"/>
  </r>
  <r>
    <n v="7374"/>
    <s v="nSPC"/>
    <x v="5"/>
    <x v="4"/>
    <s v="Mariana Archipelago"/>
    <x v="36"/>
    <s v="GUA-01145"/>
    <d v="2014-09-30T00:00:00"/>
    <s v="Forereef"/>
    <s v="Deep"/>
    <n v="13.24175703"/>
    <n v="144.71594291"/>
    <s v="ACHANG_MPA"/>
    <s v="ACHANG_MPA"/>
    <n v="2014"/>
    <x v="1"/>
    <x v="0"/>
    <n v="19.399999999999999"/>
    <n v="2"/>
    <n v="2"/>
    <n v="52.5"/>
    <n v="1.5"/>
    <n v="0.28249999999999997"/>
    <n v="2"/>
    <n v="1"/>
  </r>
  <r>
    <n v="7375"/>
    <s v="nSPC"/>
    <x v="5"/>
    <x v="4"/>
    <s v="Mariana Archipelago"/>
    <x v="36"/>
    <s v="GUA-01148"/>
    <d v="2014-09-30T00:00:00"/>
    <s v="Forereef"/>
    <s v="Deep"/>
    <n v="13.23960347"/>
    <n v="144.70244066999999"/>
    <s v="ACHANG_MPA"/>
    <s v="ACHANG_MPA"/>
    <n v="2014"/>
    <x v="1"/>
    <x v="0"/>
    <n v="22.1"/>
    <n v="9"/>
    <n v="26"/>
    <n v="10"/>
    <n v="3.5"/>
    <n v="1.2975000000000001"/>
    <n v="2"/>
    <n v="1"/>
  </r>
  <r>
    <n v="7376"/>
    <s v="nSPC"/>
    <x v="5"/>
    <x v="4"/>
    <s v="Mariana Archipelago"/>
    <x v="36"/>
    <s v="GUA-01159"/>
    <d v="2014-09-30T00:00:00"/>
    <s v="Forereef"/>
    <s v="Mid"/>
    <n v="13.24031568"/>
    <n v="144.69895245999999"/>
    <s v="ACHANG_MPA"/>
    <s v="ACHANG_MPA"/>
    <n v="2014"/>
    <x v="0"/>
    <x v="0"/>
    <n v="11.15"/>
    <n v="7.5"/>
    <n v="5"/>
    <n v="11.5"/>
    <n v="4"/>
    <n v="0.47275"/>
    <n v="2"/>
    <n v="1"/>
  </r>
  <r>
    <n v="7377"/>
    <s v="nSPC"/>
    <x v="5"/>
    <x v="4"/>
    <s v="Mariana Archipelago"/>
    <x v="36"/>
    <s v="GUA-01193"/>
    <d v="2014-09-30T00:00:00"/>
    <s v="Forereef"/>
    <s v="Mid"/>
    <n v="13.23930466"/>
    <n v="144.69993004"/>
    <s v="ACHANG_MPA"/>
    <s v="ACHANG_MPA"/>
    <n v="2014"/>
    <x v="0"/>
    <x v="0"/>
    <n v="15.6"/>
    <n v="2.5"/>
    <n v="9"/>
    <n v="12.5"/>
    <n v="2.5"/>
    <n v="0.1575"/>
    <n v="2"/>
    <n v="1"/>
  </r>
  <r>
    <n v="7378"/>
    <s v="nSPC"/>
    <x v="5"/>
    <x v="4"/>
    <s v="Mariana Archipelago"/>
    <x v="36"/>
    <s v="GUA-01191"/>
    <d v="2014-09-30T00:00:00"/>
    <s v="Forereef"/>
    <s v="Shallow"/>
    <n v="13.24115572"/>
    <n v="144.69931531"/>
    <s v="ACHANG_MPA"/>
    <s v="ACHANG_MPA"/>
    <n v="2014"/>
    <x v="2"/>
    <x v="0"/>
    <n v="5.65"/>
    <n v="12.5"/>
    <n v="4.5"/>
    <n v="14.5"/>
    <n v="4"/>
    <n v="0.64749999999999996"/>
    <n v="2"/>
    <n v="1"/>
  </r>
  <r>
    <n v="7379"/>
    <s v="nSPC"/>
    <x v="5"/>
    <x v="4"/>
    <s v="Mariana Archipelago"/>
    <x v="36"/>
    <s v="GUA-01197"/>
    <d v="2014-09-30T00:00:00"/>
    <s v="Forereef"/>
    <s v="Shallow"/>
    <n v="13.24108019"/>
    <n v="144.69513835000001"/>
    <s v="ACHANG_MPA"/>
    <s v="ACHANG_MPA"/>
    <n v="2014"/>
    <x v="2"/>
    <x v="0"/>
    <n v="5.9"/>
    <n v="10"/>
    <n v="6"/>
    <n v="12.5"/>
    <n v="7.5"/>
    <n v="0.36149999999999999"/>
    <n v="2"/>
    <n v="1"/>
  </r>
  <r>
    <n v="7380"/>
    <s v="nSPC"/>
    <x v="5"/>
    <x v="4"/>
    <s v="Mariana Archipelago"/>
    <x v="36"/>
    <s v="GUA-01166"/>
    <d v="2014-09-30T00:00:00"/>
    <s v="Forereef"/>
    <s v="Mid"/>
    <n v="13.24014955"/>
    <n v="144.69953072000001"/>
    <s v="ACHANG_MPA"/>
    <s v="ACHANG_MPA"/>
    <n v="2014"/>
    <x v="0"/>
    <x v="0"/>
    <n v="10.7"/>
    <n v="5"/>
    <n v="2"/>
    <n v="21.5"/>
    <n v="2"/>
    <n v="0.35075000000000001"/>
    <n v="2"/>
    <n v="1"/>
  </r>
  <r>
    <n v="7381"/>
    <s v="nSPC"/>
    <x v="5"/>
    <x v="4"/>
    <s v="Mariana Archipelago"/>
    <x v="36"/>
    <s v="GUA-01203"/>
    <d v="2014-09-30T00:00:00"/>
    <s v="Forereef"/>
    <s v="Shallow"/>
    <n v="13.241968419999999"/>
    <n v="144.70705591000001"/>
    <s v="ACHANG_MPA"/>
    <s v="ACHANG_MPA"/>
    <n v="2014"/>
    <x v="2"/>
    <x v="0"/>
    <n v="3.3"/>
    <n v="12.5"/>
    <n v="0"/>
    <n v="8.5"/>
    <n v="17.5"/>
    <n v="0.1825"/>
    <n v="2"/>
    <n v="1"/>
  </r>
  <r>
    <n v="7403"/>
    <s v="nSPC"/>
    <x v="5"/>
    <x v="4"/>
    <s v="Mariana Archipelago"/>
    <x v="36"/>
    <s v="GUA-01151"/>
    <d v="2014-10-05T00:00:00"/>
    <s v="Forereef"/>
    <s v="Deep"/>
    <n v="13.24110559"/>
    <n v="144.71533152999999"/>
    <s v="ACHANG_MPA"/>
    <s v="ACHANG_MPA"/>
    <n v="2014"/>
    <x v="1"/>
    <x v="0"/>
    <n v="22.4"/>
    <n v="1"/>
    <n v="4"/>
    <n v="9"/>
    <n v="3.5"/>
    <n v="0.17499999999999999"/>
    <n v="2"/>
    <n v="1"/>
  </r>
  <r>
    <n v="7404"/>
    <s v="nSPC"/>
    <x v="5"/>
    <x v="4"/>
    <s v="Mariana Archipelago"/>
    <x v="36"/>
    <s v="GUA-01146"/>
    <d v="2014-10-05T00:00:00"/>
    <s v="Forereef"/>
    <s v="Deep"/>
    <n v="13.24055096"/>
    <n v="144.70665316"/>
    <s v="ACHANG_MPA"/>
    <s v="ACHANG_MPA"/>
    <n v="2014"/>
    <x v="1"/>
    <x v="0"/>
    <n v="23.65"/>
    <n v="2"/>
    <n v="5"/>
    <n v="32.5"/>
    <n v="1.5"/>
    <n v="0.19750000000000001"/>
    <n v="2"/>
    <n v="1"/>
  </r>
  <r>
    <n v="7405"/>
    <s v="nSPC"/>
    <x v="5"/>
    <x v="4"/>
    <s v="Mariana Archipelago"/>
    <x v="36"/>
    <s v="GUA-01183"/>
    <d v="2014-10-05T00:00:00"/>
    <s v="Forereef"/>
    <s v="Mid"/>
    <n v="13.24343769"/>
    <n v="144.71518602"/>
    <s v="ACHANG_MPA"/>
    <s v="ACHANG_MPA"/>
    <n v="2014"/>
    <x v="0"/>
    <x v="0"/>
    <n v="10"/>
    <n v="2.5"/>
    <n v="5.5"/>
    <n v="50"/>
    <n v="1.5"/>
    <n v="0.16525000000000001"/>
    <n v="2"/>
    <n v="1"/>
  </r>
  <r>
    <n v="7406"/>
    <s v="nSPC"/>
    <x v="5"/>
    <x v="4"/>
    <s v="Mariana Archipelago"/>
    <x v="36"/>
    <s v="GUA-01182"/>
    <d v="2014-10-05T00:00:00"/>
    <s v="Forereef"/>
    <s v="Mid"/>
    <n v="13.24158059"/>
    <n v="144.70950644000001"/>
    <s v="ACHANG_MPA"/>
    <s v="ACHANG_MPA"/>
    <n v="2014"/>
    <x v="0"/>
    <x v="0"/>
    <n v="13"/>
    <n v="5"/>
    <n v="3.5"/>
    <n v="17.5"/>
    <n v="5.5"/>
    <n v="0.67200000000000004"/>
    <n v="2"/>
    <n v="1"/>
  </r>
  <r>
    <n v="7407"/>
    <s v="nSPC"/>
    <x v="5"/>
    <x v="4"/>
    <s v="Mariana Archipelago"/>
    <x v="36"/>
    <s v="GUA-01171"/>
    <d v="2014-10-05T00:00:00"/>
    <s v="Forereef"/>
    <s v="Mid"/>
    <n v="13.241504150000001"/>
    <n v="144.70457504000001"/>
    <s v="ACHANG_MPA"/>
    <s v="ACHANG_MPA"/>
    <n v="2014"/>
    <x v="0"/>
    <x v="0"/>
    <n v="10.85"/>
    <n v="7.5"/>
    <n v="10"/>
    <n v="12.5"/>
    <n v="4"/>
    <n v="0.73250000000000004"/>
    <n v="2"/>
    <n v="1"/>
  </r>
  <r>
    <n v="7429"/>
    <s v="nSPC"/>
    <x v="5"/>
    <x v="4"/>
    <s v="Mariana Archipelago"/>
    <x v="36"/>
    <s v="GUA-01301"/>
    <d v="2014-10-24T00:00:00"/>
    <s v="Forereef"/>
    <s v="Mid"/>
    <n v="13.241429999999999"/>
    <n v="144.70322999999999"/>
    <s v="ACHANG_MPA"/>
    <s v="ACHANG_MPA"/>
    <n v="2014"/>
    <x v="0"/>
    <x v="0"/>
    <n v="9.4"/>
    <n v="5"/>
    <n v="15"/>
    <n v="15"/>
    <n v="5"/>
    <n v="0.56000000000000005"/>
    <n v="1"/>
    <n v="1"/>
  </r>
  <r>
    <n v="7430"/>
    <s v="nSPC"/>
    <x v="5"/>
    <x v="4"/>
    <s v="Mariana Archipelago"/>
    <x v="36"/>
    <s v="GUA-01302"/>
    <d v="2014-10-24T00:00:00"/>
    <s v="Forereef"/>
    <s v="Mid"/>
    <n v="13.241009999999999"/>
    <n v="144.70282"/>
    <s v="ACHANG_MPA"/>
    <s v="ACHANG_MPA"/>
    <n v="2014"/>
    <x v="0"/>
    <x v="0"/>
    <n v="9.4"/>
    <n v="5"/>
    <n v="5"/>
    <n v="10"/>
    <n v="2"/>
    <n v="0.34"/>
    <n v="1"/>
    <n v="1"/>
  </r>
  <r>
    <n v="7431"/>
    <s v="nSPC"/>
    <x v="5"/>
    <x v="4"/>
    <s v="Mariana Archipelago"/>
    <x v="36"/>
    <s v="GUA-01303"/>
    <d v="2014-10-22T00:00:00"/>
    <s v="Forereef"/>
    <s v="Mid"/>
    <n v="13.24126"/>
    <n v="144.70510999999999"/>
    <s v="ACHANG_MPA"/>
    <s v="ACHANG_MPA"/>
    <n v="2014"/>
    <x v="0"/>
    <x v="0"/>
    <n v="12.2"/>
    <n v="10"/>
    <n v="15"/>
    <n v="20"/>
    <n v="10"/>
    <n v="0.60499999999999998"/>
    <n v="1"/>
    <n v="1"/>
  </r>
  <r>
    <n v="7432"/>
    <s v="nSPC"/>
    <x v="5"/>
    <x v="4"/>
    <s v="Mariana Archipelago"/>
    <x v="36"/>
    <s v="GUA-01304"/>
    <d v="2014-10-24T00:00:00"/>
    <s v="Forereef"/>
    <s v="Mid"/>
    <n v="13.24155"/>
    <n v="144.70545999999999"/>
    <s v="ACHANG_MPA"/>
    <s v="ACHANG_MPA"/>
    <n v="2014"/>
    <x v="0"/>
    <x v="0"/>
    <n v="10.1"/>
    <n v="5"/>
    <n v="10"/>
    <n v="15"/>
    <n v="5"/>
    <n v="0.39750000000000002"/>
    <n v="1"/>
    <n v="1"/>
  </r>
  <r>
    <n v="7433"/>
    <s v="nSPC"/>
    <x v="5"/>
    <x v="4"/>
    <s v="Mariana Archipelago"/>
    <x v="36"/>
    <s v="GUA-01305"/>
    <d v="2014-10-22T00:00:00"/>
    <s v="Forereef"/>
    <s v="Mid"/>
    <n v="13.24113"/>
    <n v="144.70784"/>
    <s v="ACHANG_MPA"/>
    <s v="ACHANG_MPA"/>
    <n v="2014"/>
    <x v="0"/>
    <x v="0"/>
    <n v="9.8000000000000007"/>
    <n v="5"/>
    <n v="5"/>
    <n v="20"/>
    <n v="5"/>
    <n v="0.33250000000000002"/>
    <n v="1"/>
    <n v="1"/>
  </r>
  <r>
    <n v="7434"/>
    <s v="nSPC"/>
    <x v="5"/>
    <x v="4"/>
    <s v="Mariana Archipelago"/>
    <x v="36"/>
    <s v="GUA-01306"/>
    <d v="2014-10-24T00:00:00"/>
    <s v="Forereef"/>
    <s v="Mid"/>
    <n v="13.239839999999999"/>
    <n v="144.70201"/>
    <s v="ACHANG_MPA"/>
    <s v="ACHANG_MPA"/>
    <n v="2014"/>
    <x v="0"/>
    <x v="0"/>
    <n v="14"/>
    <n v="5"/>
    <n v="15"/>
    <n v="15"/>
    <n v="10"/>
    <n v="0.27500000000000002"/>
    <n v="1"/>
    <n v="1"/>
  </r>
  <r>
    <n v="7435"/>
    <s v="nSPC"/>
    <x v="5"/>
    <x v="4"/>
    <s v="Mariana Archipelago"/>
    <x v="36"/>
    <s v="GUA-01307"/>
    <d v="2014-10-22T00:00:00"/>
    <s v="Forereef"/>
    <s v="Mid"/>
    <n v="13.24164"/>
    <n v="144.7106"/>
    <s v="ACHANG_MPA"/>
    <s v="ACHANG_MPA"/>
    <n v="2014"/>
    <x v="0"/>
    <x v="0"/>
    <n v="12.2"/>
    <n v="10"/>
    <n v="5"/>
    <n v="20"/>
    <n v="10"/>
    <n v="0.4375"/>
    <n v="1"/>
    <n v="1"/>
  </r>
  <r>
    <n v="7436"/>
    <s v="nSPC"/>
    <x v="5"/>
    <x v="4"/>
    <s v="Mariana Archipelago"/>
    <x v="36"/>
    <s v="GUA-01308"/>
    <d v="2014-10-23T00:00:00"/>
    <s v="Forereef"/>
    <s v="Mid"/>
    <n v="13.24108"/>
    <n v="144.70740000000001"/>
    <s v="ACHANG_MPA"/>
    <s v="ACHANG_MPA"/>
    <n v="2014"/>
    <x v="0"/>
    <x v="0"/>
    <n v="10.1"/>
    <n v="5"/>
    <n v="10"/>
    <n v="10"/>
    <n v="5"/>
    <n v="0.3075"/>
    <n v="1"/>
    <n v="1"/>
  </r>
  <r>
    <n v="7437"/>
    <s v="nSPC"/>
    <x v="5"/>
    <x v="4"/>
    <s v="Mariana Archipelago"/>
    <x v="36"/>
    <s v="GUA-01309"/>
    <d v="2014-10-23T00:00:00"/>
    <s v="Forereef"/>
    <s v="Mid"/>
    <n v="13.24146"/>
    <n v="144.70703"/>
    <s v="ACHANG_MPA"/>
    <s v="ACHANG_MPA"/>
    <n v="2014"/>
    <x v="0"/>
    <x v="0"/>
    <n v="9.1"/>
    <n v="10"/>
    <n v="5"/>
    <n v="5"/>
    <n v="5"/>
    <n v="0.46500000000000002"/>
    <n v="1"/>
    <n v="1"/>
  </r>
  <r>
    <n v="7438"/>
    <s v="nSPC"/>
    <x v="5"/>
    <x v="4"/>
    <s v="Mariana Archipelago"/>
    <x v="36"/>
    <s v="GUA-01310"/>
    <d v="2014-10-24T00:00:00"/>
    <s v="Forereef"/>
    <s v="Mid"/>
    <n v="13.24173"/>
    <n v="144.70428000000001"/>
    <s v="ACHANG_MPA"/>
    <s v="ACHANG_MPA"/>
    <n v="2014"/>
    <x v="0"/>
    <x v="0"/>
    <n v="12.2"/>
    <n v="3"/>
    <n v="10"/>
    <n v="15"/>
    <n v="2"/>
    <n v="0.38"/>
    <n v="1"/>
    <n v="1"/>
  </r>
  <r>
    <n v="7439"/>
    <s v="nSPC"/>
    <x v="5"/>
    <x v="4"/>
    <s v="Mariana Archipelago"/>
    <x v="36"/>
    <s v="GUA-01311"/>
    <d v="2014-10-23T00:00:00"/>
    <s v="Forereef"/>
    <s v="Mid"/>
    <n v="13.24117"/>
    <n v="144.70831000000001"/>
    <s v="ACHANG_MPA"/>
    <s v="ACHANG_MPA"/>
    <n v="2014"/>
    <x v="0"/>
    <x v="0"/>
    <n v="11.9"/>
    <n v="5"/>
    <n v="15"/>
    <n v="5"/>
    <n v="10"/>
    <n v="0.79"/>
    <n v="1"/>
    <n v="1"/>
  </r>
  <r>
    <n v="7440"/>
    <s v="nSPC"/>
    <x v="5"/>
    <x v="4"/>
    <s v="Mariana Archipelago"/>
    <x v="36"/>
    <s v="GUA-01312"/>
    <d v="2014-10-23T00:00:00"/>
    <s v="Forereef"/>
    <s v="Mid"/>
    <n v="13.24192"/>
    <n v="144.71137999999999"/>
    <s v="ACHANG_MPA"/>
    <s v="ACHANG_MPA"/>
    <n v="2014"/>
    <x v="0"/>
    <x v="0"/>
    <n v="11"/>
    <n v="20"/>
    <n v="5"/>
    <n v="5"/>
    <n v="5"/>
    <n v="0.46500000000000002"/>
    <n v="1"/>
    <n v="1"/>
  </r>
  <r>
    <n v="7473"/>
    <s v="nSPC"/>
    <x v="6"/>
    <x v="0"/>
    <s v="Main Hawaiian Islands"/>
    <x v="20"/>
    <s v="MOL-01639"/>
    <d v="2015-06-15T00:00:00"/>
    <s v="Forereef"/>
    <s v="Deep"/>
    <n v="21.215533000000001"/>
    <n v="-156.975942"/>
    <s v="MOL_NW"/>
    <s v="MOL_NW"/>
    <n v="2015"/>
    <x v="1"/>
    <x v="0"/>
    <n v="23.55"/>
    <n v="5"/>
    <n v="5.5"/>
    <n v="0"/>
    <n v="1"/>
    <n v="1.49"/>
    <n v="2"/>
    <n v="1"/>
  </r>
  <r>
    <n v="7474"/>
    <s v="nSPC"/>
    <x v="6"/>
    <x v="0"/>
    <s v="Main Hawaiian Islands"/>
    <x v="20"/>
    <s v="MOL-01607"/>
    <d v="2015-06-15T00:00:00"/>
    <s v="Forereef"/>
    <s v="Shallow"/>
    <n v="21.195665999999999"/>
    <n v="-156.98668000000001"/>
    <s v="MOL_NW"/>
    <s v="MOL_NW"/>
    <n v="2015"/>
    <x v="2"/>
    <x v="0"/>
    <n v="5.6"/>
    <n v="6.5"/>
    <n v="0"/>
    <n v="1"/>
    <n v="4"/>
    <n v="0.52249999999999996"/>
    <n v="2"/>
    <n v="1"/>
  </r>
  <r>
    <n v="7475"/>
    <s v="nSPC"/>
    <x v="6"/>
    <x v="0"/>
    <s v="Main Hawaiian Islands"/>
    <x v="20"/>
    <s v="MOL-01546"/>
    <d v="2015-06-15T00:00:00"/>
    <s v="Forereef"/>
    <s v="Mid"/>
    <n v="21.186990999999999"/>
    <n v="-157.01383300000001"/>
    <s v="MOL_NW"/>
    <s v="MOL_NW"/>
    <n v="2015"/>
    <x v="0"/>
    <x v="0"/>
    <n v="15.85"/>
    <n v="4"/>
    <n v="11"/>
    <n v="0"/>
    <n v="0.5"/>
    <n v="0.92249999999999999"/>
    <n v="2"/>
    <n v="1"/>
  </r>
  <r>
    <n v="7476"/>
    <s v="nSPC"/>
    <x v="6"/>
    <x v="0"/>
    <s v="Main Hawaiian Islands"/>
    <x v="20"/>
    <s v="MOL-01605"/>
    <d v="2015-06-15T00:00:00"/>
    <s v="Forereef"/>
    <s v="Deep"/>
    <n v="21.189508"/>
    <n v="-157.047211"/>
    <s v="MOL_NW"/>
    <s v="MOL_NW"/>
    <n v="2015"/>
    <x v="1"/>
    <x v="0"/>
    <n v="21.05"/>
    <n v="3.5"/>
    <n v="15"/>
    <n v="0"/>
    <n v="1"/>
    <n v="0.56374999999999997"/>
    <n v="2"/>
    <n v="1"/>
  </r>
  <r>
    <n v="7477"/>
    <s v="nSPC"/>
    <x v="6"/>
    <x v="0"/>
    <s v="Main Hawaiian Islands"/>
    <x v="20"/>
    <s v="MOL-01559"/>
    <d v="2015-06-15T00:00:00"/>
    <s v="Forereef"/>
    <s v="Mid"/>
    <n v="21.202134000000001"/>
    <n v="-157.13838799999999"/>
    <s v="MOL_NW"/>
    <s v="MOL_NW"/>
    <n v="2015"/>
    <x v="0"/>
    <x v="0"/>
    <n v="10.5"/>
    <n v="3"/>
    <n v="12.5"/>
    <n v="15"/>
    <n v="0"/>
    <n v="0.22500000000000001"/>
    <n v="2"/>
    <n v="1"/>
  </r>
  <r>
    <n v="7478"/>
    <s v="nSPC"/>
    <x v="6"/>
    <x v="0"/>
    <s v="Main Hawaiian Islands"/>
    <x v="20"/>
    <s v="MOL-01635"/>
    <d v="2015-06-15T00:00:00"/>
    <s v="Forereef"/>
    <s v="Deep"/>
    <n v="21.19211"/>
    <n v="-157.07759200000001"/>
    <s v="MOL_NW"/>
    <s v="MOL_NW"/>
    <n v="2015"/>
    <x v="1"/>
    <x v="0"/>
    <n v="20.399999999999999"/>
    <n v="7.5"/>
    <n v="1"/>
    <n v="1"/>
    <n v="5"/>
    <n v="0.82625000000000004"/>
    <n v="2"/>
    <n v="1"/>
  </r>
  <r>
    <n v="7479"/>
    <s v="nSPC"/>
    <x v="6"/>
    <x v="0"/>
    <s v="Main Hawaiian Islands"/>
    <x v="20"/>
    <s v="MOL-01636"/>
    <d v="2015-06-15T00:00:00"/>
    <s v="Forereef"/>
    <s v="Mid"/>
    <n v="21.196657999999999"/>
    <n v="-157.105355"/>
    <s v="MOL_NW"/>
    <s v="MOL_NW"/>
    <n v="2015"/>
    <x v="0"/>
    <x v="0"/>
    <n v="12.15"/>
    <n v="8.5"/>
    <n v="6.5"/>
    <n v="0.5"/>
    <n v="3.5"/>
    <n v="2.1034999999999999"/>
    <n v="2"/>
    <n v="1"/>
  </r>
  <r>
    <n v="7480"/>
    <s v="nSPC"/>
    <x v="6"/>
    <x v="0"/>
    <s v="Main Hawaiian Islands"/>
    <x v="20"/>
    <s v="MOL-01543"/>
    <d v="2015-06-15T00:00:00"/>
    <s v="Forereef"/>
    <s v="Mid"/>
    <n v="21.201734999999999"/>
    <n v="-157.134771"/>
    <s v="MOL_NW"/>
    <s v="MOL_NW"/>
    <n v="2015"/>
    <x v="0"/>
    <x v="0"/>
    <n v="12.25"/>
    <n v="4.5"/>
    <n v="3"/>
    <n v="27.5"/>
    <n v="0.5"/>
    <n v="0.15"/>
    <n v="2"/>
    <n v="1"/>
  </r>
  <r>
    <n v="7481"/>
    <s v="nSPC"/>
    <x v="6"/>
    <x v="0"/>
    <s v="Main Hawaiian Islands"/>
    <x v="20"/>
    <s v="MOL-01589"/>
    <d v="2015-06-15T00:00:00"/>
    <s v="Forereef"/>
    <s v="Shallow"/>
    <n v="21.199345999999998"/>
    <n v="-157.13423499999999"/>
    <s v="MOL_NW"/>
    <s v="MOL_NW"/>
    <n v="2015"/>
    <x v="2"/>
    <x v="0"/>
    <n v="5.85"/>
    <n v="5.5"/>
    <n v="15"/>
    <n v="1.5"/>
    <n v="2.5"/>
    <n v="0.59050000000000002"/>
    <n v="2"/>
    <n v="1"/>
  </r>
  <r>
    <n v="7482"/>
    <s v="nSPC"/>
    <x v="6"/>
    <x v="0"/>
    <s v="Main Hawaiian Islands"/>
    <x v="20"/>
    <s v="MOL-01567"/>
    <d v="2015-06-15T00:00:00"/>
    <s v="Forereef"/>
    <s v="Shallow"/>
    <n v="21.215055"/>
    <n v="-157.193116"/>
    <s v="MOL_NW"/>
    <s v="MOL_NW"/>
    <n v="2015"/>
    <x v="2"/>
    <x v="0"/>
    <n v="20.25"/>
    <n v="1.5"/>
    <n v="19"/>
    <n v="1.5"/>
    <n v="0"/>
    <n v="0.25574999999999998"/>
    <n v="2"/>
    <n v="1"/>
  </r>
  <r>
    <n v="7483"/>
    <s v="nSPC"/>
    <x v="6"/>
    <x v="0"/>
    <s v="Main Hawaiian Islands"/>
    <x v="20"/>
    <s v="MOL-01643"/>
    <d v="2015-06-15T00:00:00"/>
    <s v="Forereef"/>
    <s v="Deep"/>
    <n v="21.190024999999999"/>
    <n v="-157.03581500000001"/>
    <s v="MOL_NW"/>
    <s v="MOL_NW"/>
    <n v="2015"/>
    <x v="1"/>
    <x v="0"/>
    <n v="22.4"/>
    <n v="2"/>
    <n v="18.5"/>
    <n v="1.5"/>
    <n v="2"/>
    <n v="0.45374999999999999"/>
    <n v="2"/>
    <n v="1"/>
  </r>
  <r>
    <n v="7484"/>
    <s v="nSPC"/>
    <x v="6"/>
    <x v="0"/>
    <s v="Main Hawaiian Islands"/>
    <x v="20"/>
    <s v="MOL-01655"/>
    <d v="2015-06-15T00:00:00"/>
    <s v="Forereef"/>
    <s v="Shallow"/>
    <n v="21.194882"/>
    <n v="-157.09070500000001"/>
    <s v="MOL_NW"/>
    <s v="MOL_NW"/>
    <n v="2015"/>
    <x v="2"/>
    <x v="0"/>
    <n v="4.6500000000000004"/>
    <n v="2.5"/>
    <n v="0"/>
    <n v="0"/>
    <n v="1.5"/>
    <n v="0.85375000000000001"/>
    <n v="2"/>
    <n v="1"/>
  </r>
  <r>
    <n v="7485"/>
    <s v="nSPC"/>
    <x v="6"/>
    <x v="0"/>
    <s v="Main Hawaiian Islands"/>
    <x v="20"/>
    <s v="MOL-01562"/>
    <d v="2015-06-15T00:00:00"/>
    <s v="Forereef"/>
    <s v="Deep"/>
    <n v="21.203917000000001"/>
    <n v="-157.13044099999999"/>
    <s v="MOL_NW"/>
    <s v="MOL_NW"/>
    <n v="2015"/>
    <x v="1"/>
    <x v="0"/>
    <n v="26.5"/>
    <n v="3"/>
    <n v="5.5"/>
    <n v="1"/>
    <n v="0.5"/>
    <n v="0.19400000000000001"/>
    <n v="2"/>
    <n v="1"/>
  </r>
  <r>
    <n v="7486"/>
    <s v="nSPC"/>
    <x v="6"/>
    <x v="0"/>
    <s v="Main Hawaiian Islands"/>
    <x v="20"/>
    <s v="MOL-01573"/>
    <d v="2015-06-15T00:00:00"/>
    <s v="Forereef"/>
    <s v="Mid"/>
    <n v="21.206516000000001"/>
    <n v="-157.17448899999999"/>
    <s v="MOL_NW"/>
    <s v="MOL_NW"/>
    <n v="2015"/>
    <x v="0"/>
    <x v="0"/>
    <n v="15.1"/>
    <n v="1"/>
    <n v="7"/>
    <n v="2.5"/>
    <n v="0"/>
    <n v="0.219"/>
    <n v="2"/>
    <n v="1"/>
  </r>
  <r>
    <n v="7487"/>
    <s v="nSPC"/>
    <x v="6"/>
    <x v="0"/>
    <s v="Main Hawaiian Islands"/>
    <x v="20"/>
    <s v="MOL-01599"/>
    <d v="2015-06-15T00:00:00"/>
    <s v="Forereef"/>
    <s v="Deep"/>
    <n v="21.215419000000001"/>
    <n v="-157.17447799999999"/>
    <s v="MOL_NW"/>
    <s v="MOL_NW"/>
    <n v="2015"/>
    <x v="1"/>
    <x v="0"/>
    <n v="23.85"/>
    <n v="1.5"/>
    <n v="1.5"/>
    <n v="15"/>
    <n v="1"/>
    <n v="0.10125000000000001"/>
    <n v="2"/>
    <n v="1"/>
  </r>
  <r>
    <n v="7488"/>
    <s v="nSPC"/>
    <x v="6"/>
    <x v="0"/>
    <s v="Main Hawaiian Islands"/>
    <x v="20"/>
    <s v="MOL-01547"/>
    <d v="2015-06-15T00:00:00"/>
    <s v="Forereef"/>
    <s v="Mid"/>
    <n v="21.211607999999998"/>
    <n v="-157.19348500000001"/>
    <s v="MOL_NW"/>
    <s v="MOL_NW"/>
    <n v="2015"/>
    <x v="0"/>
    <x v="0"/>
    <n v="9.35"/>
    <n v="12.5"/>
    <n v="0.5"/>
    <n v="2.5"/>
    <n v="0.5"/>
    <n v="0.75749999999999995"/>
    <n v="2"/>
    <n v="1"/>
  </r>
  <r>
    <n v="7489"/>
    <s v="nSPC"/>
    <x v="6"/>
    <x v="0"/>
    <s v="Main Hawaiian Islands"/>
    <x v="17"/>
    <s v="HAW-01961"/>
    <d v="2015-06-16T00:00:00"/>
    <s v="Forereef"/>
    <s v="Shallow"/>
    <n v="19.747491"/>
    <n v="-156.05542299999999"/>
    <s v="HAW_KONA"/>
    <s v="HAW_KONA"/>
    <n v="2015"/>
    <x v="2"/>
    <x v="0"/>
    <n v="5.25"/>
    <n v="15"/>
    <n v="0"/>
    <n v="0"/>
    <n v="12"/>
    <n v="0.88749999999999996"/>
    <n v="2"/>
    <n v="1"/>
  </r>
  <r>
    <n v="7490"/>
    <s v="nSPC"/>
    <x v="6"/>
    <x v="0"/>
    <s v="Main Hawaiian Islands"/>
    <x v="17"/>
    <s v="HAW-01874"/>
    <d v="2015-06-16T00:00:00"/>
    <s v="Forereef"/>
    <s v="Mid"/>
    <n v="19.694882"/>
    <n v="-156.04813799999999"/>
    <s v="HAW_KONA"/>
    <s v="HAW_KONA"/>
    <n v="2015"/>
    <x v="0"/>
    <x v="0"/>
    <n v="16.3"/>
    <n v="24"/>
    <n v="6"/>
    <n v="0"/>
    <n v="4"/>
    <n v="0.43425000000000002"/>
    <n v="2"/>
    <n v="1"/>
  </r>
  <r>
    <n v="7491"/>
    <s v="nSPC"/>
    <x v="6"/>
    <x v="0"/>
    <s v="Main Hawaiian Islands"/>
    <x v="17"/>
    <s v="HAW-01978"/>
    <d v="2015-06-16T00:00:00"/>
    <s v="Forereef"/>
    <s v="Mid"/>
    <n v="19.612929000000001"/>
    <n v="-155.98591999999999"/>
    <s v="HAW_KONA"/>
    <s v="HAW_KONA"/>
    <n v="2015"/>
    <x v="0"/>
    <x v="0"/>
    <n v="15.85"/>
    <n v="50"/>
    <n v="12.5"/>
    <n v="0"/>
    <n v="5"/>
    <n v="0.46124999999999999"/>
    <n v="2"/>
    <n v="1"/>
  </r>
  <r>
    <n v="7492"/>
    <s v="nSPC"/>
    <x v="6"/>
    <x v="0"/>
    <s v="Main Hawaiian Islands"/>
    <x v="17"/>
    <s v="HAW-01811"/>
    <d v="2015-06-16T00:00:00"/>
    <s v="Forereef"/>
    <s v="Deep"/>
    <n v="19.568667000000001"/>
    <n v="-155.97139100000001"/>
    <s v="HAW_KONA"/>
    <s v="HAW_KONA"/>
    <n v="2015"/>
    <x v="1"/>
    <x v="0"/>
    <n v="24.4"/>
    <n v="70"/>
    <n v="3.5"/>
    <n v="0"/>
    <n v="7"/>
    <n v="0.34375"/>
    <n v="2"/>
    <n v="1"/>
  </r>
  <r>
    <n v="7493"/>
    <s v="nSPC"/>
    <x v="6"/>
    <x v="0"/>
    <s v="Main Hawaiian Islands"/>
    <x v="17"/>
    <s v="HAW-02405"/>
    <d v="2015-06-16T00:00:00"/>
    <s v="Forereef"/>
    <s v="Mid"/>
    <n v="19.482254000000001"/>
    <n v="-155.94135700000001"/>
    <s v="HAW_KONA"/>
    <s v="HAW_KONA"/>
    <n v="2015"/>
    <x v="0"/>
    <x v="0"/>
    <n v="14.2"/>
    <n v="3"/>
    <n v="22.5"/>
    <n v="0"/>
    <n v="0.5"/>
    <n v="0.17249999999999999"/>
    <n v="2"/>
    <n v="1"/>
  </r>
  <r>
    <n v="7494"/>
    <s v="nSPC"/>
    <x v="6"/>
    <x v="0"/>
    <s v="Main Hawaiian Islands"/>
    <x v="17"/>
    <s v="HAW-02416"/>
    <d v="2015-06-16T00:00:00"/>
    <s v="Forereef"/>
    <s v="Deep"/>
    <n v="19.759449"/>
    <n v="-156.05256"/>
    <s v="HAW_KONA"/>
    <s v="HAW_KONA"/>
    <n v="2015"/>
    <x v="1"/>
    <x v="0"/>
    <n v="28.1"/>
    <n v="22.5"/>
    <n v="30"/>
    <n v="0.5"/>
    <n v="2.5"/>
    <n v="0.35449999999999998"/>
    <n v="2"/>
    <n v="1"/>
  </r>
  <r>
    <n v="7495"/>
    <s v="nSPC"/>
    <x v="6"/>
    <x v="0"/>
    <s v="Main Hawaiian Islands"/>
    <x v="17"/>
    <s v="HAW-01987"/>
    <d v="2015-06-16T00:00:00"/>
    <s v="Forereef"/>
    <s v="Mid"/>
    <n v="19.714777999999999"/>
    <n v="-156.05183400000001"/>
    <s v="HAW_KONA"/>
    <s v="HAW_KONA"/>
    <n v="2015"/>
    <x v="0"/>
    <x v="0"/>
    <n v="14.15"/>
    <n v="25"/>
    <n v="17.5"/>
    <n v="0"/>
    <n v="1.5"/>
    <n v="1.0912500000000001"/>
    <n v="2"/>
    <n v="1"/>
  </r>
  <r>
    <n v="7496"/>
    <s v="nSPC"/>
    <x v="6"/>
    <x v="0"/>
    <s v="Main Hawaiian Islands"/>
    <x v="17"/>
    <s v="HAW-02439"/>
    <d v="2015-06-16T00:00:00"/>
    <s v="Forereef"/>
    <s v="Shallow"/>
    <n v="19.674786999999998"/>
    <n v="-156.03245999999999"/>
    <s v="HAW_KONA"/>
    <s v="HAW_KONA"/>
    <n v="2015"/>
    <x v="2"/>
    <x v="0"/>
    <n v="3.35"/>
    <n v="22.5"/>
    <n v="2.5"/>
    <n v="1"/>
    <n v="6.5"/>
    <n v="0.62150000000000005"/>
    <n v="2"/>
    <n v="1"/>
  </r>
  <r>
    <n v="7497"/>
    <s v="nSPC"/>
    <x v="6"/>
    <x v="0"/>
    <s v="Main Hawaiian Islands"/>
    <x v="17"/>
    <s v="HAW-01779"/>
    <d v="2015-06-16T00:00:00"/>
    <s v="Forereef"/>
    <s v="Mid"/>
    <n v="19.575631999999999"/>
    <n v="-155.97058200000001"/>
    <s v="HAW_KONA"/>
    <s v="HAW_KONA"/>
    <n v="2015"/>
    <x v="0"/>
    <x v="0"/>
    <n v="10.45"/>
    <n v="17.5"/>
    <n v="20"/>
    <n v="0"/>
    <n v="10"/>
    <n v="1.04125"/>
    <n v="2"/>
    <n v="1"/>
  </r>
  <r>
    <n v="7498"/>
    <s v="nSPC"/>
    <x v="6"/>
    <x v="0"/>
    <s v="Main Hawaiian Islands"/>
    <x v="17"/>
    <s v="HAW-01799"/>
    <d v="2015-06-16T00:00:00"/>
    <s v="Forereef"/>
    <s v="Mid"/>
    <n v="19.491987999999999"/>
    <n v="-155.94994299999999"/>
    <s v="HAW_KONA"/>
    <s v="HAW_KONA"/>
    <n v="2015"/>
    <x v="0"/>
    <x v="0"/>
    <n v="6.25"/>
    <n v="29"/>
    <n v="3"/>
    <n v="0"/>
    <n v="32.5"/>
    <n v="0.92625000000000002"/>
    <n v="2"/>
    <n v="1"/>
  </r>
  <r>
    <n v="7499"/>
    <s v="nSPC"/>
    <x v="6"/>
    <x v="0"/>
    <s v="Main Hawaiian Islands"/>
    <x v="17"/>
    <s v="HAW-02318"/>
    <d v="2015-06-16T00:00:00"/>
    <s v="Forereef"/>
    <s v="Shallow"/>
    <n v="19.485654"/>
    <n v="-155.95003500000001"/>
    <s v="HAW_KONA"/>
    <s v="HAW_KONA"/>
    <n v="2015"/>
    <x v="2"/>
    <x v="0"/>
    <n v="4.55"/>
    <n v="10"/>
    <n v="2.5"/>
    <n v="0"/>
    <n v="22.5"/>
    <n v="1.5462499999999999"/>
    <n v="2"/>
    <n v="1"/>
  </r>
  <r>
    <n v="7500"/>
    <s v="nSPC"/>
    <x v="6"/>
    <x v="0"/>
    <s v="Main Hawaiian Islands"/>
    <x v="17"/>
    <s v="HAW-02185"/>
    <d v="2015-06-16T00:00:00"/>
    <s v="Forereef"/>
    <s v="Deep"/>
    <n v="19.482745999999999"/>
    <n v="-155.94816399999999"/>
    <s v="HAW_KONA"/>
    <s v="HAW_KONA"/>
    <n v="2015"/>
    <x v="1"/>
    <x v="0"/>
    <n v="18.95"/>
    <n v="17"/>
    <n v="6"/>
    <n v="0.5"/>
    <n v="7.5"/>
    <n v="0.27950000000000003"/>
    <n v="2"/>
    <n v="1"/>
  </r>
  <r>
    <n v="7501"/>
    <s v="nSPC"/>
    <x v="6"/>
    <x v="0"/>
    <s v="Main Hawaiian Islands"/>
    <x v="17"/>
    <s v="HAW-02399"/>
    <d v="2015-06-16T00:00:00"/>
    <s v="Forereef"/>
    <s v="Mid"/>
    <n v="19.725836999999999"/>
    <n v="-156.06093200000001"/>
    <s v="HAW_KONA"/>
    <s v="HAW_KONA"/>
    <n v="2015"/>
    <x v="0"/>
    <x v="0"/>
    <n v="10.050000000000001"/>
    <n v="33.5"/>
    <n v="1.5"/>
    <n v="0"/>
    <n v="10"/>
    <n v="0.43125000000000002"/>
    <n v="2"/>
    <n v="1"/>
  </r>
  <r>
    <n v="7502"/>
    <s v="nSPC"/>
    <x v="6"/>
    <x v="0"/>
    <s v="Main Hawaiian Islands"/>
    <x v="17"/>
    <s v="HAW-01833"/>
    <d v="2015-06-16T00:00:00"/>
    <s v="Forereef"/>
    <s v="Mid"/>
    <n v="19.65136"/>
    <n v="-156.03107"/>
    <s v="HAW_KONA"/>
    <s v="HAW_KONA"/>
    <n v="2015"/>
    <x v="0"/>
    <x v="0"/>
    <n v="9.35"/>
    <n v="42.5"/>
    <n v="3.5"/>
    <n v="0"/>
    <n v="12.5"/>
    <n v="0.76500000000000001"/>
    <n v="2"/>
    <n v="1"/>
  </r>
  <r>
    <n v="7503"/>
    <s v="nSPC"/>
    <x v="6"/>
    <x v="0"/>
    <s v="Main Hawaiian Islands"/>
    <x v="17"/>
    <s v="HAW-01916"/>
    <d v="2015-06-16T00:00:00"/>
    <s v="Forereef"/>
    <s v="Deep"/>
    <n v="19.641143"/>
    <n v="-156.01002600000001"/>
    <s v="HAW_KONA"/>
    <s v="HAW_KONA"/>
    <n v="2015"/>
    <x v="1"/>
    <x v="0"/>
    <n v="19.899999999999999"/>
    <n v="18.5"/>
    <n v="25"/>
    <n v="0.5"/>
    <n v="10"/>
    <n v="0.28149999999999997"/>
    <n v="2"/>
    <n v="1"/>
  </r>
  <r>
    <n v="7504"/>
    <s v="nSPC"/>
    <x v="6"/>
    <x v="0"/>
    <s v="Main Hawaiian Islands"/>
    <x v="17"/>
    <s v="HAW-02306"/>
    <d v="2015-06-16T00:00:00"/>
    <s v="Forereef"/>
    <s v="Shallow"/>
    <n v="19.582552"/>
    <n v="-155.96879300000001"/>
    <s v="HAW_KONA"/>
    <s v="HAW_KONA"/>
    <n v="2015"/>
    <x v="2"/>
    <x v="0"/>
    <n v="5.0999999999999996"/>
    <n v="40"/>
    <n v="22.5"/>
    <n v="0"/>
    <n v="5.5"/>
    <n v="0.63249999999999995"/>
    <n v="2"/>
    <n v="1"/>
  </r>
  <r>
    <n v="7505"/>
    <s v="nSPC"/>
    <x v="6"/>
    <x v="0"/>
    <s v="Main Hawaiian Islands"/>
    <x v="17"/>
    <s v="HAW-01843"/>
    <d v="2015-06-16T00:00:00"/>
    <s v="Forereef"/>
    <s v="Deep"/>
    <n v="19.509591"/>
    <n v="-155.957528"/>
    <s v="HAW_KONA"/>
    <s v="HAW_KONA"/>
    <n v="2015"/>
    <x v="1"/>
    <x v="0"/>
    <n v="23.05"/>
    <n v="30"/>
    <n v="1.5"/>
    <n v="1"/>
    <n v="10"/>
    <n v="0.24249999999999999"/>
    <n v="2"/>
    <n v="1"/>
  </r>
  <r>
    <n v="7506"/>
    <s v="nSPC"/>
    <x v="6"/>
    <x v="0"/>
    <s v="Main Hawaiian Islands"/>
    <x v="17"/>
    <s v="HAW-01901"/>
    <d v="2015-06-16T00:00:00"/>
    <s v="Forereef"/>
    <s v="Mid"/>
    <n v="19.503699999999998"/>
    <n v="-155.952654"/>
    <s v="HAW_KONA"/>
    <s v="HAW_KONA"/>
    <n v="2015"/>
    <x v="0"/>
    <x v="0"/>
    <n v="7.8"/>
    <n v="27.5"/>
    <n v="2"/>
    <n v="0"/>
    <n v="7.5"/>
    <n v="0.59"/>
    <n v="2"/>
    <n v="1"/>
  </r>
  <r>
    <n v="7509"/>
    <s v="nSPC"/>
    <x v="6"/>
    <x v="0"/>
    <s v="Main Hawaiian Islands"/>
    <x v="17"/>
    <s v="HAW-01999"/>
    <d v="2015-06-17T00:00:00"/>
    <s v="Forereef"/>
    <s v="Mid"/>
    <n v="19.838023"/>
    <n v="-155.081647"/>
    <s v="HAW_PUNA"/>
    <s v="HAW_PUNA"/>
    <n v="2015"/>
    <x v="0"/>
    <x v="0"/>
    <n v="15"/>
    <n v="1.5"/>
    <n v="12"/>
    <n v="3"/>
    <n v="0"/>
    <n v="0.39124999999999999"/>
    <n v="2"/>
    <n v="1"/>
  </r>
  <r>
    <n v="7510"/>
    <s v="nSPC"/>
    <x v="6"/>
    <x v="0"/>
    <s v="Main Hawaiian Islands"/>
    <x v="17"/>
    <s v="HAW-02348"/>
    <d v="2015-06-17T00:00:00"/>
    <s v="Forereef"/>
    <s v="Deep"/>
    <n v="19.876783"/>
    <n v="-155.10577799999999"/>
    <s v="HAW_PUNA"/>
    <s v="HAW_PUNA"/>
    <n v="2015"/>
    <x v="1"/>
    <x v="0"/>
    <n v="23.2"/>
    <n v="9"/>
    <n v="17"/>
    <n v="1"/>
    <n v="0.5"/>
    <n v="0.4"/>
    <n v="2"/>
    <n v="1"/>
  </r>
  <r>
    <n v="7511"/>
    <s v="nSPC"/>
    <x v="6"/>
    <x v="0"/>
    <s v="Main Hawaiian Islands"/>
    <x v="17"/>
    <s v="HAW-01825"/>
    <d v="2015-06-17T00:00:00"/>
    <s v="Forereef"/>
    <s v="Mid"/>
    <n v="19.912635999999999"/>
    <n v="-155.134927"/>
    <s v="HAW_HAMAKUA"/>
    <s v="HAW_HAMAKUA"/>
    <n v="2015"/>
    <x v="0"/>
    <x v="0"/>
    <n v="14.35"/>
    <n v="5"/>
    <n v="17.5"/>
    <n v="4.5"/>
    <n v="0.5"/>
    <n v="0.63500000000000001"/>
    <n v="2"/>
    <n v="1"/>
  </r>
  <r>
    <n v="7512"/>
    <s v="nSPC"/>
    <x v="6"/>
    <x v="0"/>
    <s v="Main Hawaiian Islands"/>
    <x v="17"/>
    <s v="HAW-02259"/>
    <d v="2015-06-17T00:00:00"/>
    <s v="Forereef"/>
    <s v="Mid"/>
    <n v="19.947887000000001"/>
    <n v="-155.17566500000001"/>
    <s v="HAW_HAMAKUA"/>
    <s v="HAW_HAMAKUA"/>
    <n v="2015"/>
    <x v="0"/>
    <x v="0"/>
    <n v="17.25"/>
    <n v="10"/>
    <n v="17.5"/>
    <n v="0.5"/>
    <n v="0.5"/>
    <n v="0.78700000000000003"/>
    <n v="2"/>
    <n v="1"/>
  </r>
  <r>
    <n v="7513"/>
    <s v="nSPC"/>
    <x v="6"/>
    <x v="0"/>
    <s v="Main Hawaiian Islands"/>
    <x v="17"/>
    <s v="HAW-02146"/>
    <d v="2015-06-17T00:00:00"/>
    <s v="Forereef"/>
    <s v="Deep"/>
    <n v="19.974094999999998"/>
    <n v="-155.208315"/>
    <s v="HAW_HAMAKUA"/>
    <s v="HAW_HAMAKUA"/>
    <n v="2015"/>
    <x v="1"/>
    <x v="0"/>
    <n v="22.7"/>
    <n v="4"/>
    <n v="45"/>
    <n v="0.5"/>
    <n v="0.5"/>
    <n v="0.70625000000000004"/>
    <n v="2"/>
    <n v="1"/>
  </r>
  <r>
    <n v="7514"/>
    <s v="nSPC"/>
    <x v="6"/>
    <x v="0"/>
    <s v="Main Hawaiian Islands"/>
    <x v="17"/>
    <s v="HAW-02220"/>
    <d v="2015-06-17T00:00:00"/>
    <s v="Forereef"/>
    <s v="Shallow"/>
    <n v="19.986153000000002"/>
    <n v="-155.23238699999999"/>
    <s v="HAW_HAMAKUA"/>
    <s v="HAW_HAMAKUA"/>
    <n v="2015"/>
    <x v="2"/>
    <x v="0"/>
    <n v="5.7"/>
    <n v="2.5"/>
    <n v="3"/>
    <n v="0"/>
    <n v="13"/>
    <n v="1.0062500000000001"/>
    <n v="2"/>
    <n v="1"/>
  </r>
  <r>
    <n v="7515"/>
    <s v="nSPC"/>
    <x v="6"/>
    <x v="0"/>
    <s v="Main Hawaiian Islands"/>
    <x v="17"/>
    <s v="HAW-01927"/>
    <d v="2015-06-17T00:00:00"/>
    <s v="Forereef"/>
    <s v="Deep"/>
    <n v="19.805951"/>
    <n v="-155.08595099999999"/>
    <s v="HAW_PUNA"/>
    <s v="HAW_PUNA"/>
    <n v="2015"/>
    <x v="1"/>
    <x v="0"/>
    <n v="25.1"/>
    <n v="2"/>
    <n v="30"/>
    <n v="0"/>
    <n v="0.5"/>
    <n v="1.5825"/>
    <n v="2"/>
    <n v="1"/>
  </r>
  <r>
    <n v="7516"/>
    <s v="nSPC"/>
    <x v="6"/>
    <x v="0"/>
    <s v="Main Hawaiian Islands"/>
    <x v="17"/>
    <s v="HAW-02280"/>
    <d v="2015-06-17T00:00:00"/>
    <s v="Forereef"/>
    <s v="Mid"/>
    <n v="19.877120000000001"/>
    <n v="-155.10798"/>
    <s v="HAW_HAMAKUA"/>
    <s v="HAW_HAMAKUA"/>
    <n v="2015"/>
    <x v="0"/>
    <x v="0"/>
    <n v="12.4"/>
    <n v="4.5"/>
    <n v="12.5"/>
    <n v="3"/>
    <n v="0"/>
    <n v="0.68"/>
    <n v="2"/>
    <n v="1"/>
  </r>
  <r>
    <n v="7517"/>
    <s v="nSPC"/>
    <x v="6"/>
    <x v="0"/>
    <s v="Main Hawaiian Islands"/>
    <x v="17"/>
    <s v="HAW-02366"/>
    <d v="2015-06-17T00:00:00"/>
    <s v="Forereef"/>
    <s v="Shallow"/>
    <n v="19.886182000000002"/>
    <n v="-155.11878400000001"/>
    <s v="HAW_HAMAKUA"/>
    <s v="HAW_HAMAKUA"/>
    <n v="2015"/>
    <x v="2"/>
    <x v="0"/>
    <n v="3.95"/>
    <n v="2.5"/>
    <n v="1.5"/>
    <n v="0"/>
    <n v="1"/>
    <n v="0.85375000000000001"/>
    <n v="2"/>
    <n v="1"/>
  </r>
  <r>
    <n v="7518"/>
    <s v="nSPC"/>
    <x v="6"/>
    <x v="0"/>
    <s v="Main Hawaiian Islands"/>
    <x v="17"/>
    <s v="HAW-02110"/>
    <d v="2015-06-17T00:00:00"/>
    <s v="Forereef"/>
    <s v="Deep"/>
    <n v="19.932981000000002"/>
    <n v="-155.15543500000001"/>
    <s v="HAW_HAMAKUA"/>
    <s v="HAW_HAMAKUA"/>
    <n v="2015"/>
    <x v="1"/>
    <x v="0"/>
    <n v="26.35"/>
    <n v="4"/>
    <n v="30"/>
    <n v="0"/>
    <n v="0.5"/>
    <n v="1.06125"/>
    <n v="2"/>
    <n v="1"/>
  </r>
  <r>
    <n v="7519"/>
    <s v="nSPC"/>
    <x v="6"/>
    <x v="0"/>
    <s v="Main Hawaiian Islands"/>
    <x v="17"/>
    <s v="HAW-01994"/>
    <d v="2015-06-17T00:00:00"/>
    <s v="Forereef"/>
    <s v="Mid"/>
    <n v="19.962845000000002"/>
    <n v="-155.19762600000001"/>
    <s v="HAW_HAMAKUA"/>
    <s v="HAW_HAMAKUA"/>
    <n v="2015"/>
    <x v="0"/>
    <x v="0"/>
    <n v="15"/>
    <n v="20"/>
    <n v="10"/>
    <n v="0.5"/>
    <n v="0.5"/>
    <n v="0.77249999999999996"/>
    <n v="2"/>
    <n v="1"/>
  </r>
  <r>
    <n v="7520"/>
    <s v="nSPC"/>
    <x v="6"/>
    <x v="0"/>
    <s v="Main Hawaiian Islands"/>
    <x v="17"/>
    <s v="HAW-02202"/>
    <d v="2015-06-17T00:00:00"/>
    <s v="Forereef"/>
    <s v="Shallow"/>
    <n v="19.81587"/>
    <n v="-155.08834400000001"/>
    <s v="HAW_PUNA"/>
    <s v="HAW_PUNA"/>
    <n v="2015"/>
    <x v="2"/>
    <x v="0"/>
    <n v="5.75"/>
    <n v="3"/>
    <n v="2"/>
    <n v="0"/>
    <n v="1.5"/>
    <n v="0.95750000000000002"/>
    <n v="2"/>
    <n v="1"/>
  </r>
  <r>
    <n v="7521"/>
    <s v="nSPC"/>
    <x v="6"/>
    <x v="0"/>
    <s v="Main Hawaiian Islands"/>
    <x v="17"/>
    <s v="HAW-02165"/>
    <d v="2015-06-17T00:00:00"/>
    <s v="Forereef"/>
    <s v="Mid"/>
    <n v="19.853562"/>
    <n v="-155.08562599999999"/>
    <s v="HAW_PUNA"/>
    <s v="HAW_PUNA"/>
    <n v="2015"/>
    <x v="0"/>
    <x v="0"/>
    <n v="9.6"/>
    <n v="1"/>
    <n v="20"/>
    <n v="5.5"/>
    <n v="0"/>
    <n v="0.47499999999999998"/>
    <n v="2"/>
    <n v="1"/>
  </r>
  <r>
    <n v="7522"/>
    <s v="nSPC"/>
    <x v="6"/>
    <x v="0"/>
    <s v="Main Hawaiian Islands"/>
    <x v="17"/>
    <s v="HAW-01957"/>
    <d v="2015-06-17T00:00:00"/>
    <s v="Forereef"/>
    <s v="Deep"/>
    <n v="19.919754999999999"/>
    <n v="-155.140342"/>
    <s v="HAW_HAMAKUA"/>
    <s v="HAW_HAMAKUA"/>
    <n v="2015"/>
    <x v="1"/>
    <x v="0"/>
    <n v="23.65"/>
    <n v="2"/>
    <n v="12.5"/>
    <n v="0.5"/>
    <n v="0.5"/>
    <n v="0.77625"/>
    <n v="2"/>
    <n v="1"/>
  </r>
  <r>
    <n v="7523"/>
    <s v="nSPC"/>
    <x v="6"/>
    <x v="0"/>
    <s v="Main Hawaiian Islands"/>
    <x v="17"/>
    <s v="HAW-02075"/>
    <d v="2015-06-17T00:00:00"/>
    <s v="Forereef"/>
    <s v="Mid"/>
    <n v="19.955027999999999"/>
    <n v="-155.18553"/>
    <s v="HAW_HAMAKUA"/>
    <s v="HAW_HAMAKUA"/>
    <n v="2015"/>
    <x v="0"/>
    <x v="0"/>
    <n v="15"/>
    <n v="5"/>
    <n v="35"/>
    <n v="0"/>
    <n v="2.5"/>
    <n v="0.73499999999999999"/>
    <n v="2"/>
    <n v="1"/>
  </r>
  <r>
    <n v="7524"/>
    <s v="nSPC"/>
    <x v="6"/>
    <x v="0"/>
    <s v="Main Hawaiian Islands"/>
    <x v="17"/>
    <s v="HAW-01807"/>
    <d v="2015-06-17T00:00:00"/>
    <s v="Forereef"/>
    <s v="Mid"/>
    <n v="20.020271999999999"/>
    <n v="-155.282715"/>
    <s v="HAW_HAMAKUA"/>
    <s v="HAW_HAMAKUA"/>
    <n v="2015"/>
    <x v="0"/>
    <x v="0"/>
    <n v="13.65"/>
    <n v="12.5"/>
    <n v="6"/>
    <n v="0"/>
    <n v="1.5"/>
    <n v="1.2175"/>
    <n v="2"/>
    <n v="1"/>
  </r>
  <r>
    <n v="7525"/>
    <s v="nSPC"/>
    <x v="6"/>
    <x v="0"/>
    <s v="Main Hawaiian Islands"/>
    <x v="17"/>
    <s v="HAW-02281"/>
    <d v="2015-06-18T00:00:00"/>
    <s v="Forereef"/>
    <s v="Deep"/>
    <n v="19.447963000000001"/>
    <n v="-155.92345599999999"/>
    <s v="HAW_KONA"/>
    <s v="HAW_KONA"/>
    <n v="2015"/>
    <x v="1"/>
    <x v="0"/>
    <n v="25"/>
    <n v="0.5"/>
    <n v="35"/>
    <n v="1.5"/>
    <n v="0.5"/>
    <n v="0.12325"/>
    <n v="2"/>
    <n v="1"/>
  </r>
  <r>
    <n v="7526"/>
    <s v="nSPC"/>
    <x v="6"/>
    <x v="0"/>
    <s v="Main Hawaiian Islands"/>
    <x v="17"/>
    <s v="HAW-02151"/>
    <d v="2015-06-18T00:00:00"/>
    <s v="Forereef"/>
    <s v="Shallow"/>
    <n v="19.383239"/>
    <n v="-155.90225799999999"/>
    <s v="HAW_KONA"/>
    <s v="HAW_KONA"/>
    <n v="2015"/>
    <x v="2"/>
    <x v="0"/>
    <n v="6.75"/>
    <n v="13.5"/>
    <n v="0"/>
    <n v="0"/>
    <n v="9.5"/>
    <n v="0.58250000000000002"/>
    <n v="2"/>
    <n v="1"/>
  </r>
  <r>
    <n v="7527"/>
    <s v="nSPC"/>
    <x v="6"/>
    <x v="0"/>
    <s v="Main Hawaiian Islands"/>
    <x v="17"/>
    <s v="HAW-02389"/>
    <d v="2015-06-18T00:00:00"/>
    <s v="Forereef"/>
    <s v="Mid"/>
    <n v="19.313184"/>
    <n v="-155.889173"/>
    <s v="HAW_KONA"/>
    <s v="HAW_KONA"/>
    <n v="2015"/>
    <x v="0"/>
    <x v="0"/>
    <n v="14.6"/>
    <n v="37.5"/>
    <n v="16.5"/>
    <n v="0"/>
    <n v="6"/>
    <n v="0.42749999999999999"/>
    <n v="2"/>
    <n v="1"/>
  </r>
  <r>
    <n v="7528"/>
    <s v="nSPC"/>
    <x v="6"/>
    <x v="0"/>
    <s v="Main Hawaiian Islands"/>
    <x v="17"/>
    <s v="HAW-02248"/>
    <d v="2015-06-18T00:00:00"/>
    <s v="Forereef"/>
    <s v="Mid"/>
    <n v="19.238813"/>
    <n v="-155.898787"/>
    <s v="HAW_KONA"/>
    <s v="HAW_KONA"/>
    <n v="2015"/>
    <x v="0"/>
    <x v="0"/>
    <n v="10.15"/>
    <n v="35"/>
    <n v="11"/>
    <n v="0"/>
    <n v="6"/>
    <n v="0.875"/>
    <n v="2"/>
    <n v="1"/>
  </r>
  <r>
    <n v="7529"/>
    <s v="nSPC"/>
    <x v="6"/>
    <x v="0"/>
    <s v="Main Hawaiian Islands"/>
    <x v="17"/>
    <s v="HAW-02413"/>
    <d v="2015-06-18T00:00:00"/>
    <s v="Forereef"/>
    <s v="Deep"/>
    <n v="19.221516000000001"/>
    <n v="-155.90313499999999"/>
    <s v="HAW_KONA"/>
    <s v="HAW_KONA"/>
    <n v="2015"/>
    <x v="1"/>
    <x v="0"/>
    <n v="20.2"/>
    <n v="25"/>
    <n v="5"/>
    <n v="0"/>
    <n v="11.5"/>
    <n v="0.50875000000000004"/>
    <n v="2"/>
    <n v="1"/>
  </r>
  <r>
    <n v="7530"/>
    <s v="nSPC"/>
    <x v="6"/>
    <x v="0"/>
    <s v="Main Hawaiian Islands"/>
    <x v="17"/>
    <s v="HAW-02233"/>
    <d v="2015-06-18T00:00:00"/>
    <s v="Forereef"/>
    <s v="Mid"/>
    <n v="19.406960000000002"/>
    <n v="-155.90716900000001"/>
    <s v="HAW_KONA"/>
    <s v="HAW_KONA"/>
    <n v="2015"/>
    <x v="0"/>
    <x v="0"/>
    <n v="14.45"/>
    <n v="22.5"/>
    <n v="7"/>
    <n v="0"/>
    <n v="2.5"/>
    <n v="1.22875"/>
    <n v="2"/>
    <n v="1"/>
  </r>
  <r>
    <n v="7531"/>
    <s v="nSPC"/>
    <x v="6"/>
    <x v="0"/>
    <s v="Main Hawaiian Islands"/>
    <x v="17"/>
    <s v="HAW-01798"/>
    <d v="2015-06-18T00:00:00"/>
    <s v="Forereef"/>
    <s v="Mid"/>
    <n v="19.343836"/>
    <n v="-155.886842"/>
    <s v="HAW_KONA"/>
    <s v="HAW_KONA"/>
    <n v="2015"/>
    <x v="0"/>
    <x v="0"/>
    <n v="8.4499999999999993"/>
    <n v="11"/>
    <n v="6"/>
    <n v="0"/>
    <n v="3.5"/>
    <n v="1.1587499999999999"/>
    <n v="2"/>
    <n v="1"/>
  </r>
  <r>
    <n v="7532"/>
    <s v="nSPC"/>
    <x v="6"/>
    <x v="0"/>
    <s v="Main Hawaiian Islands"/>
    <x v="17"/>
    <s v="HAW-02263"/>
    <d v="2015-06-18T00:00:00"/>
    <s v="Forereef"/>
    <s v="Deep"/>
    <n v="19.272309"/>
    <n v="-155.89360300000001"/>
    <s v="HAW_KONA"/>
    <s v="HAW_KONA"/>
    <n v="2015"/>
    <x v="1"/>
    <x v="0"/>
    <n v="24.35"/>
    <n v="30"/>
    <n v="9"/>
    <n v="0.5"/>
    <n v="3"/>
    <n v="0.52124999999999999"/>
    <n v="2"/>
    <n v="1"/>
  </r>
  <r>
    <n v="7533"/>
    <s v="nSPC"/>
    <x v="6"/>
    <x v="0"/>
    <s v="Main Hawaiian Islands"/>
    <x v="17"/>
    <s v="HAW-02449"/>
    <d v="2015-06-18T00:00:00"/>
    <s v="Forereef"/>
    <s v="Shallow"/>
    <n v="19.218277"/>
    <n v="-155.901028"/>
    <s v="HAW_KONA"/>
    <s v="HAW_KONA"/>
    <n v="2015"/>
    <x v="2"/>
    <x v="0"/>
    <n v="4.05"/>
    <n v="1.5"/>
    <n v="9"/>
    <n v="0"/>
    <n v="10"/>
    <n v="0.78125"/>
    <n v="2"/>
    <n v="1"/>
  </r>
  <r>
    <n v="7534"/>
    <s v="nSPC"/>
    <x v="6"/>
    <x v="0"/>
    <s v="Main Hawaiian Islands"/>
    <x v="17"/>
    <s v="HAW-02197"/>
    <d v="2015-06-18T00:00:00"/>
    <s v="Forereef"/>
    <s v="Deep"/>
    <n v="19.176393999999998"/>
    <n v="-155.91242700000001"/>
    <s v="HAW_KONA"/>
    <s v="HAW_KONA"/>
    <n v="2015"/>
    <x v="1"/>
    <x v="0"/>
    <n v="20.2"/>
    <n v="45"/>
    <n v="10"/>
    <n v="0"/>
    <n v="7.5"/>
    <n v="0.87"/>
    <n v="2"/>
    <n v="1"/>
  </r>
  <r>
    <n v="7536"/>
    <s v="nSPC"/>
    <x v="6"/>
    <x v="0"/>
    <s v="Main Hawaiian Islands"/>
    <x v="17"/>
    <s v="HAW-02090"/>
    <d v="2015-06-18T00:00:00"/>
    <s v="Forereef"/>
    <s v="Mid"/>
    <n v="19.421628999999999"/>
    <n v="-155.915334"/>
    <s v="HAW_KONA"/>
    <s v="HAW_KONA"/>
    <n v="2015"/>
    <x v="0"/>
    <x v="0"/>
    <n v="11.15"/>
    <n v="30"/>
    <n v="16"/>
    <n v="0.5"/>
    <n v="10"/>
    <n v="0.78625"/>
    <n v="2"/>
    <n v="1"/>
  </r>
  <r>
    <n v="7537"/>
    <s v="nSPC"/>
    <x v="6"/>
    <x v="0"/>
    <s v="Main Hawaiian Islands"/>
    <x v="17"/>
    <s v="HAW-02386"/>
    <d v="2015-06-18T00:00:00"/>
    <s v="Forereef"/>
    <s v="Mid"/>
    <n v="19.372795"/>
    <n v="-155.89885000000001"/>
    <s v="HAW_KONA"/>
    <s v="HAW_KONA"/>
    <n v="2015"/>
    <x v="0"/>
    <x v="0"/>
    <n v="10.7"/>
    <n v="17.5"/>
    <n v="25"/>
    <n v="0"/>
    <n v="5"/>
    <n v="0.55500000000000005"/>
    <n v="2"/>
    <n v="1"/>
  </r>
  <r>
    <n v="7538"/>
    <s v="nSPC"/>
    <x v="6"/>
    <x v="0"/>
    <s v="Main Hawaiian Islands"/>
    <x v="17"/>
    <s v="HAW-01988"/>
    <d v="2015-06-18T00:00:00"/>
    <s v="Forereef"/>
    <s v="Shallow"/>
    <n v="19.302748999999999"/>
    <n v="-155.889545"/>
    <s v="HAW_KONA"/>
    <s v="HAW_KONA"/>
    <n v="2015"/>
    <x v="2"/>
    <x v="0"/>
    <n v="4.05"/>
    <n v="2.5"/>
    <n v="0.5"/>
    <n v="0.5"/>
    <n v="30"/>
    <n v="1.792"/>
    <n v="2"/>
    <n v="1"/>
  </r>
  <r>
    <n v="7539"/>
    <s v="nSPC"/>
    <x v="6"/>
    <x v="0"/>
    <s v="Main Hawaiian Islands"/>
    <x v="17"/>
    <s v="HAW-01824"/>
    <d v="2015-06-18T00:00:00"/>
    <s v="Forereef"/>
    <s v="Mid"/>
    <n v="19.229177"/>
    <n v="-155.901983"/>
    <s v="HAW_KONA"/>
    <s v="HAW_KONA"/>
    <n v="2015"/>
    <x v="0"/>
    <x v="0"/>
    <n v="12.75"/>
    <n v="14"/>
    <n v="0"/>
    <n v="0"/>
    <n v="7.5"/>
    <n v="1.2"/>
    <n v="2"/>
    <n v="1"/>
  </r>
  <r>
    <n v="7540"/>
    <s v="nSPC"/>
    <x v="6"/>
    <x v="0"/>
    <s v="Main Hawaiian Islands"/>
    <x v="17"/>
    <s v="HAW-02408"/>
    <d v="2015-06-18T00:00:00"/>
    <s v="Forereef"/>
    <s v="Deep"/>
    <n v="19.194486000000001"/>
    <n v="-155.90719000000001"/>
    <s v="HAW_KONA"/>
    <s v="HAW_KONA"/>
    <n v="2015"/>
    <x v="1"/>
    <x v="0"/>
    <n v="11.3"/>
    <n v="62.5"/>
    <n v="0"/>
    <n v="0"/>
    <n v="17.5"/>
    <n v="1.054"/>
    <n v="2"/>
    <n v="1"/>
  </r>
  <r>
    <n v="7541"/>
    <s v="nSPC"/>
    <x v="6"/>
    <x v="0"/>
    <s v="Main Hawaiian Islands"/>
    <x v="17"/>
    <s v="HAW-02421"/>
    <d v="2015-06-18T00:00:00"/>
    <s v="Forereef"/>
    <s v="Mid"/>
    <n v="19.191109000000001"/>
    <n v="-155.90854100000001"/>
    <s v="HAW_KONA"/>
    <s v="HAW_KONA"/>
    <n v="2015"/>
    <x v="0"/>
    <x v="0"/>
    <n v="20.65"/>
    <n v="35"/>
    <n v="20"/>
    <n v="0"/>
    <n v="17.5"/>
    <n v="0.36"/>
    <n v="2"/>
    <n v="1"/>
  </r>
  <r>
    <n v="7542"/>
    <s v="nSPC"/>
    <x v="6"/>
    <x v="0"/>
    <s v="Main Hawaiian Islands"/>
    <x v="17"/>
    <s v="HAW-02278"/>
    <d v="2015-06-18T00:00:00"/>
    <s v="Forereef"/>
    <s v="Deep"/>
    <n v="19.357144000000002"/>
    <n v="-155.891729"/>
    <s v="HAW_KONA"/>
    <s v="HAW_KONA"/>
    <n v="2015"/>
    <x v="1"/>
    <x v="0"/>
    <n v="24.7"/>
    <n v="15"/>
    <n v="15"/>
    <n v="5"/>
    <n v="2.5"/>
    <n v="0.22875000000000001"/>
    <n v="2"/>
    <n v="1"/>
  </r>
  <r>
    <n v="7545"/>
    <s v="nSPC"/>
    <x v="6"/>
    <x v="0"/>
    <s v="Main Hawaiian Islands"/>
    <x v="17"/>
    <s v="HAW-02390"/>
    <d v="2015-06-18T00:00:00"/>
    <s v="Forereef"/>
    <s v="Mid"/>
    <n v="19.257266999999999"/>
    <n v="-155.900001"/>
    <s v="HAW_KONA"/>
    <s v="HAW_KONA"/>
    <n v="2015"/>
    <x v="0"/>
    <x v="0"/>
    <n v="15.3"/>
    <n v="47.5"/>
    <n v="5"/>
    <n v="0.5"/>
    <n v="2.5"/>
    <n v="0.78500000000000003"/>
    <n v="2"/>
    <n v="1"/>
  </r>
  <r>
    <n v="7546"/>
    <s v="nSPC"/>
    <x v="6"/>
    <x v="0"/>
    <s v="Main Hawaiian Islands"/>
    <x v="17"/>
    <s v="HAW-02457"/>
    <d v="2015-06-19T00:00:00"/>
    <s v="Forereef"/>
    <s v="Deep"/>
    <n v="19.109653000000002"/>
    <n v="-155.91697199999999"/>
    <s v="HAW_KONA"/>
    <s v="HAW_KONA"/>
    <n v="2015"/>
    <x v="1"/>
    <x v="0"/>
    <n v="25.1"/>
    <n v="6.5"/>
    <n v="32"/>
    <n v="0.5"/>
    <n v="10"/>
    <n v="0.45350000000000001"/>
    <n v="2"/>
    <n v="1"/>
  </r>
  <r>
    <n v="7547"/>
    <s v="nSPC"/>
    <x v="6"/>
    <x v="0"/>
    <s v="Main Hawaiian Islands"/>
    <x v="17"/>
    <s v="HAW-02467"/>
    <d v="2015-06-19T00:00:00"/>
    <s v="Forereef"/>
    <s v="Mid"/>
    <n v="19.042843000000001"/>
    <n v="-155.88192699999999"/>
    <s v="HAW_KONA"/>
    <s v="HAW_KONA"/>
    <n v="2015"/>
    <x v="0"/>
    <x v="0"/>
    <n v="10.65"/>
    <n v="30"/>
    <n v="2.5"/>
    <n v="0"/>
    <n v="3.5"/>
    <n v="0.96750000000000003"/>
    <n v="2"/>
    <n v="1"/>
  </r>
  <r>
    <n v="7548"/>
    <s v="nSPC"/>
    <x v="6"/>
    <x v="0"/>
    <s v="Main Hawaiian Islands"/>
    <x v="17"/>
    <s v="HAW-01995"/>
    <d v="2015-06-19T00:00:00"/>
    <s v="Forereef"/>
    <s v="Deep"/>
    <n v="19.027805000000001"/>
    <n v="-155.86487"/>
    <s v="HAW_KONA"/>
    <s v="HAW_KONA"/>
    <n v="2015"/>
    <x v="1"/>
    <x v="0"/>
    <n v="24.6"/>
    <n v="3.5"/>
    <n v="7"/>
    <n v="0"/>
    <n v="21.5"/>
    <n v="0.19450000000000001"/>
    <n v="2"/>
    <n v="1"/>
  </r>
  <r>
    <n v="7549"/>
    <s v="nSPC"/>
    <x v="6"/>
    <x v="0"/>
    <s v="Main Hawaiian Islands"/>
    <x v="17"/>
    <s v="HAW-01887"/>
    <d v="2015-06-19T00:00:00"/>
    <s v="Forereef"/>
    <s v="Mid"/>
    <n v="19.076333000000002"/>
    <n v="-155.90125599999999"/>
    <s v="HAW_KONA"/>
    <s v="HAW_KONA"/>
    <n v="2015"/>
    <x v="0"/>
    <x v="0"/>
    <n v="10.4"/>
    <n v="32.5"/>
    <n v="11"/>
    <n v="0.5"/>
    <n v="7.5"/>
    <n v="0.53625"/>
    <n v="2"/>
    <n v="1"/>
  </r>
  <r>
    <n v="7550"/>
    <s v="nSPC"/>
    <x v="6"/>
    <x v="0"/>
    <s v="Main Hawaiian Islands"/>
    <x v="17"/>
    <s v="HAW-02466"/>
    <d v="2015-06-19T00:00:00"/>
    <s v="Forereef"/>
    <s v="Deep"/>
    <n v="19.124998999999999"/>
    <n v="-155.91897299999999"/>
    <s v="HAW_KONA"/>
    <s v="HAW_KONA"/>
    <n v="2015"/>
    <x v="1"/>
    <x v="0"/>
    <n v="18"/>
    <n v="32.5"/>
    <n v="4"/>
    <n v="0"/>
    <n v="11"/>
    <n v="0.26524999999999999"/>
    <n v="2"/>
    <n v="1"/>
  </r>
  <r>
    <n v="7551"/>
    <s v="nSPC"/>
    <x v="6"/>
    <x v="0"/>
    <s v="Main Hawaiian Islands"/>
    <x v="17"/>
    <s v="HAW-02149"/>
    <d v="2015-06-19T00:00:00"/>
    <s v="Forereef"/>
    <s v="Deep"/>
    <n v="19.014624999999999"/>
    <n v="-155.82340500000001"/>
    <s v="HAW_KONA"/>
    <s v="HAW_KONA"/>
    <n v="2015"/>
    <x v="1"/>
    <x v="0"/>
    <n v="20.5"/>
    <n v="10"/>
    <n v="5"/>
    <n v="8"/>
    <n v="0.5"/>
    <n v="0.17874999999999999"/>
    <n v="2"/>
    <n v="1"/>
  </r>
  <r>
    <n v="7552"/>
    <s v="nSPC"/>
    <x v="6"/>
    <x v="0"/>
    <s v="Main Hawaiian Islands"/>
    <x v="17"/>
    <s v="HAW-02455"/>
    <d v="2015-06-19T00:00:00"/>
    <s v="Forereef"/>
    <s v="Mid"/>
    <n v="19.017997999999999"/>
    <n v="-155.849028"/>
    <s v="HAW_KONA"/>
    <s v="HAW_KONA"/>
    <n v="2015"/>
    <x v="0"/>
    <x v="0"/>
    <n v="14.05"/>
    <n v="10"/>
    <n v="1"/>
    <n v="0"/>
    <n v="15"/>
    <n v="1.59"/>
    <n v="2"/>
    <n v="1"/>
  </r>
  <r>
    <n v="7553"/>
    <s v="nSPC"/>
    <x v="6"/>
    <x v="0"/>
    <s v="Main Hawaiian Islands"/>
    <x v="17"/>
    <s v="HAW-02452"/>
    <d v="2015-06-19T00:00:00"/>
    <s v="Forereef"/>
    <s v="Mid"/>
    <n v="19.094477000000001"/>
    <n v="-155.91137900000001"/>
    <s v="HAW_KONA"/>
    <s v="HAW_KONA"/>
    <n v="2015"/>
    <x v="0"/>
    <x v="0"/>
    <n v="13.5"/>
    <n v="50"/>
    <n v="5"/>
    <n v="0"/>
    <n v="8.5"/>
    <n v="0.39"/>
    <n v="2"/>
    <n v="1"/>
  </r>
  <r>
    <n v="7555"/>
    <s v="nSPC"/>
    <x v="6"/>
    <x v="0"/>
    <s v="Main Hawaiian Islands"/>
    <x v="17"/>
    <s v="HAW-02275"/>
    <d v="2015-06-19T00:00:00"/>
    <s v="Forereef"/>
    <s v="Deep"/>
    <n v="19.028804999999998"/>
    <n v="-155.86702299999999"/>
    <s v="HAW_KONA"/>
    <s v="HAW_KONA"/>
    <n v="2015"/>
    <x v="1"/>
    <x v="0"/>
    <n v="22.25"/>
    <n v="17.5"/>
    <n v="20"/>
    <n v="0.5"/>
    <n v="1"/>
    <n v="0.46500000000000002"/>
    <n v="2"/>
    <n v="1"/>
  </r>
  <r>
    <n v="7556"/>
    <s v="nSPC"/>
    <x v="6"/>
    <x v="0"/>
    <s v="Main Hawaiian Islands"/>
    <x v="17"/>
    <s v="HAW-02458"/>
    <d v="2015-06-19T00:00:00"/>
    <s v="Forereef"/>
    <s v="Mid"/>
    <n v="19.054955"/>
    <n v="-155.88672700000001"/>
    <s v="HAW_KONA"/>
    <s v="HAW_KONA"/>
    <n v="2015"/>
    <x v="0"/>
    <x v="0"/>
    <n v="14.85"/>
    <n v="12.5"/>
    <n v="0"/>
    <n v="0.5"/>
    <n v="22.5"/>
    <n v="0.56625000000000003"/>
    <n v="2"/>
    <n v="1"/>
  </r>
  <r>
    <n v="7558"/>
    <s v="nSPC"/>
    <x v="6"/>
    <x v="0"/>
    <s v="Main Hawaiian Islands"/>
    <x v="17"/>
    <s v="HAW-02454"/>
    <d v="2015-06-19T00:00:00"/>
    <s v="Forereef"/>
    <s v="Shallow"/>
    <n v="19.07713"/>
    <n v="-155.90463099999999"/>
    <s v="HAW_KONA"/>
    <s v="HAW_KONA"/>
    <n v="2015"/>
    <x v="2"/>
    <x v="0"/>
    <n v="5.4"/>
    <n v="32.5"/>
    <n v="2.5"/>
    <n v="0"/>
    <n v="20"/>
    <n v="0.49625000000000002"/>
    <n v="2"/>
    <n v="1"/>
  </r>
  <r>
    <n v="7559"/>
    <s v="nSPC"/>
    <x v="6"/>
    <x v="0"/>
    <s v="Main Hawaiian Islands"/>
    <x v="17"/>
    <s v="HAW-01851"/>
    <d v="2015-06-19T00:00:00"/>
    <s v="Forereef"/>
    <s v="Deep"/>
    <n v="19.052734999999998"/>
    <n v="-155.88558599999999"/>
    <s v="HAW_KONA"/>
    <s v="HAW_KONA"/>
    <n v="2015"/>
    <x v="1"/>
    <x v="0"/>
    <n v="22.4"/>
    <n v="11.5"/>
    <n v="6"/>
    <n v="0.5"/>
    <n v="6.5"/>
    <n v="0.50149999999999995"/>
    <n v="2"/>
    <n v="1"/>
  </r>
  <r>
    <n v="7560"/>
    <s v="nSPC"/>
    <x v="6"/>
    <x v="0"/>
    <s v="Main Hawaiian Islands"/>
    <x v="17"/>
    <s v="HAW-02465"/>
    <d v="2015-06-19T00:00:00"/>
    <s v="Forereef"/>
    <s v="Mid"/>
    <n v="18.998308000000002"/>
    <n v="-155.78958700000001"/>
    <s v="HAW_KONA"/>
    <s v="HAW_KONA"/>
    <n v="2015"/>
    <x v="0"/>
    <x v="0"/>
    <n v="10"/>
    <n v="36.5"/>
    <n v="7.5"/>
    <n v="0"/>
    <n v="6.5"/>
    <n v="0.58499999999999996"/>
    <n v="2"/>
    <n v="1"/>
  </r>
  <r>
    <n v="7561"/>
    <s v="nSPC"/>
    <x v="6"/>
    <x v="0"/>
    <s v="Main Hawaiian Islands"/>
    <x v="17"/>
    <s v="HAW-02468"/>
    <d v="2015-06-19T00:00:00"/>
    <s v="Forereef"/>
    <s v="Deep"/>
    <n v="19.009163000000001"/>
    <n v="-155.80024599999999"/>
    <s v="HAW_KONA"/>
    <s v="HAW_KONA"/>
    <n v="2015"/>
    <x v="1"/>
    <x v="0"/>
    <n v="22"/>
    <n v="6"/>
    <n v="25"/>
    <n v="0"/>
    <n v="5"/>
    <n v="0.25874999999999998"/>
    <n v="2"/>
    <n v="1"/>
  </r>
  <r>
    <n v="7562"/>
    <s v="nSPC"/>
    <x v="6"/>
    <x v="0"/>
    <s v="Main Hawaiian Islands"/>
    <x v="17"/>
    <s v="HAW-02290"/>
    <d v="2015-06-19T00:00:00"/>
    <s v="Forereef"/>
    <s v="Mid"/>
    <n v="19.027695000000001"/>
    <n v="-155.86430999999999"/>
    <s v="HAW_KONA"/>
    <s v="HAW_KONA"/>
    <n v="2015"/>
    <x v="0"/>
    <x v="0"/>
    <n v="8.25"/>
    <n v="17.5"/>
    <n v="4"/>
    <n v="0"/>
    <n v="12.5"/>
    <n v="1.4862500000000001"/>
    <n v="2"/>
    <n v="1"/>
  </r>
  <r>
    <n v="7563"/>
    <s v="nSPC"/>
    <x v="6"/>
    <x v="0"/>
    <s v="Main Hawaiian Islands"/>
    <x v="17"/>
    <s v="HAW-01785"/>
    <d v="2015-06-20T00:00:00"/>
    <s v="Forereef"/>
    <s v="Mid"/>
    <n v="19.781300000000002"/>
    <n v="-156.05112399999999"/>
    <s v="HAW_KONA"/>
    <s v="HAW_KONA"/>
    <n v="2015"/>
    <x v="0"/>
    <x v="0"/>
    <n v="14.05"/>
    <n v="20"/>
    <n v="16"/>
    <n v="0.5"/>
    <n v="10"/>
    <n v="0.51875000000000004"/>
    <n v="2"/>
    <n v="1"/>
  </r>
  <r>
    <n v="7564"/>
    <s v="nSPC"/>
    <x v="6"/>
    <x v="0"/>
    <s v="Main Hawaiian Islands"/>
    <x v="17"/>
    <s v="HAW-01960"/>
    <d v="2015-06-20T00:00:00"/>
    <s v="Forereef"/>
    <s v="Mid"/>
    <n v="19.787896"/>
    <n v="-156.04295200000001"/>
    <s v="HAW_KONA"/>
    <s v="HAW_KONA"/>
    <n v="2015"/>
    <x v="0"/>
    <x v="0"/>
    <n v="9.25"/>
    <n v="1"/>
    <n v="35"/>
    <n v="1"/>
    <n v="1.5"/>
    <n v="0.22625000000000001"/>
    <n v="2"/>
    <n v="1"/>
  </r>
  <r>
    <n v="7565"/>
    <s v="nSPC"/>
    <x v="6"/>
    <x v="0"/>
    <s v="Main Hawaiian Islands"/>
    <x v="17"/>
    <s v="HAW-02315"/>
    <d v="2015-06-20T00:00:00"/>
    <s v="Forereef"/>
    <s v="Shallow"/>
    <n v="19.802202999999999"/>
    <n v="-156.01741999999999"/>
    <s v="HAW_KONA"/>
    <s v="HAW_KONA"/>
    <n v="2015"/>
    <x v="2"/>
    <x v="0"/>
    <n v="3"/>
    <n v="3"/>
    <n v="2.5"/>
    <n v="0"/>
    <n v="3"/>
    <n v="0.23250000000000001"/>
    <n v="2"/>
    <n v="1"/>
  </r>
  <r>
    <n v="7566"/>
    <s v="nSPC"/>
    <x v="6"/>
    <x v="0"/>
    <s v="Main Hawaiian Islands"/>
    <x v="17"/>
    <s v="HAW-02221"/>
    <d v="2015-06-20T00:00:00"/>
    <s v="Forereef"/>
    <s v="Deep"/>
    <n v="19.805374"/>
    <n v="-156.019991"/>
    <s v="HAW_KONA"/>
    <s v="HAW_KONA"/>
    <n v="2015"/>
    <x v="1"/>
    <x v="0"/>
    <n v="25.6"/>
    <n v="31"/>
    <n v="22.5"/>
    <n v="0"/>
    <n v="14"/>
    <n v="0.73624999999999996"/>
    <n v="2"/>
    <n v="1"/>
  </r>
  <r>
    <n v="7567"/>
    <s v="nSPC"/>
    <x v="6"/>
    <x v="0"/>
    <s v="Main Hawaiian Islands"/>
    <x v="17"/>
    <s v="HAW-02246"/>
    <d v="2015-06-20T00:00:00"/>
    <s v="Forereef"/>
    <s v="Mid"/>
    <n v="19.827939000000001"/>
    <n v="-156.00174000000001"/>
    <s v="HAW_KONA"/>
    <s v="HAW_KONA"/>
    <n v="2015"/>
    <x v="0"/>
    <x v="0"/>
    <n v="15.65"/>
    <n v="15"/>
    <n v="14"/>
    <n v="0"/>
    <n v="17.5"/>
    <n v="0.39374999999999999"/>
    <n v="2"/>
    <n v="1"/>
  </r>
  <r>
    <n v="7568"/>
    <s v="nSPC"/>
    <x v="6"/>
    <x v="0"/>
    <s v="Main Hawaiian Islands"/>
    <x v="17"/>
    <s v="HAW-02257"/>
    <d v="2015-06-20T00:00:00"/>
    <s v="Forereef"/>
    <s v="Deep"/>
    <n v="19.840724999999999"/>
    <n v="-155.98486"/>
    <s v="HAW_KONA"/>
    <s v="HAW_KONA"/>
    <n v="2015"/>
    <x v="1"/>
    <x v="0"/>
    <n v="19.350000000000001"/>
    <n v="29"/>
    <n v="0"/>
    <n v="0"/>
    <n v="41"/>
    <n v="0.51375000000000004"/>
    <n v="2"/>
    <n v="1"/>
  </r>
  <r>
    <n v="7569"/>
    <s v="nSPC"/>
    <x v="6"/>
    <x v="0"/>
    <s v="Main Hawaiian Islands"/>
    <x v="17"/>
    <s v="HAW-01943"/>
    <d v="2015-06-20T00:00:00"/>
    <s v="Forereef"/>
    <s v="Shallow"/>
    <n v="19.756900000000002"/>
    <n v="-156.04983100000001"/>
    <s v="HAW_KONA"/>
    <s v="HAW_KONA"/>
    <n v="2015"/>
    <x v="2"/>
    <x v="0"/>
    <n v="3.5"/>
    <n v="3"/>
    <n v="17.5"/>
    <n v="0"/>
    <n v="0.5"/>
    <n v="0.80125000000000002"/>
    <n v="2"/>
    <n v="1"/>
  </r>
  <r>
    <n v="7570"/>
    <s v="nSPC"/>
    <x v="6"/>
    <x v="0"/>
    <s v="Main Hawaiian Islands"/>
    <x v="17"/>
    <s v="HAW-02266"/>
    <d v="2015-06-20T00:00:00"/>
    <s v="Forereef"/>
    <s v="Deep"/>
    <n v="19.789252000000001"/>
    <n v="-156.05142799999999"/>
    <s v="HAW_KONA"/>
    <s v="HAW_KONA"/>
    <n v="2015"/>
    <x v="1"/>
    <x v="0"/>
    <n v="25.25"/>
    <n v="3.5"/>
    <n v="45"/>
    <n v="0"/>
    <n v="0"/>
    <n v="0.26"/>
    <n v="2"/>
    <n v="1"/>
  </r>
  <r>
    <n v="7571"/>
    <s v="nSPC"/>
    <x v="6"/>
    <x v="0"/>
    <s v="Main Hawaiian Islands"/>
    <x v="17"/>
    <s v="HAW-01773"/>
    <d v="2015-06-20T00:00:00"/>
    <s v="Forereef"/>
    <s v="Mid"/>
    <n v="19.799081999999999"/>
    <n v="-156.02294699999999"/>
    <s v="HAW_KONA"/>
    <s v="HAW_KONA"/>
    <n v="2015"/>
    <x v="0"/>
    <x v="0"/>
    <n v="10.95"/>
    <n v="30"/>
    <n v="15"/>
    <n v="0"/>
    <n v="10"/>
    <n v="1.0465"/>
    <n v="2"/>
    <n v="1"/>
  </r>
  <r>
    <n v="7572"/>
    <s v="nSPC"/>
    <x v="6"/>
    <x v="0"/>
    <s v="Main Hawaiian Islands"/>
    <x v="17"/>
    <s v="HAW-02034"/>
    <d v="2015-06-20T00:00:00"/>
    <s v="Forereef"/>
    <s v="Mid"/>
    <n v="19.835369"/>
    <n v="-155.98790600000001"/>
    <s v="HAW_KONA"/>
    <s v="HAW_KONA"/>
    <n v="2015"/>
    <x v="0"/>
    <x v="0"/>
    <n v="12.45"/>
    <n v="37.5"/>
    <n v="30"/>
    <n v="0"/>
    <n v="0.5"/>
    <n v="0.31"/>
    <n v="2"/>
    <n v="1"/>
  </r>
  <r>
    <n v="7573"/>
    <s v="nSPC"/>
    <x v="6"/>
    <x v="0"/>
    <s v="Main Hawaiian Islands"/>
    <x v="17"/>
    <s v="HAW-01805"/>
    <d v="2015-06-20T00:00:00"/>
    <s v="Forereef"/>
    <s v="Deep"/>
    <n v="19.851872"/>
    <n v="-155.97266300000001"/>
    <s v="HAW_KONA"/>
    <s v="HAW_KONA"/>
    <n v="2015"/>
    <x v="1"/>
    <x v="0"/>
    <n v="28"/>
    <n v="32.5"/>
    <n v="12.5"/>
    <n v="0"/>
    <n v="10"/>
    <n v="0.72"/>
    <n v="2"/>
    <n v="1"/>
  </r>
  <r>
    <n v="7574"/>
    <s v="nSPC"/>
    <x v="6"/>
    <x v="0"/>
    <s v="Main Hawaiian Islands"/>
    <x v="17"/>
    <s v="HAW-02103"/>
    <d v="2015-06-20T00:00:00"/>
    <s v="Forereef"/>
    <s v="Shallow"/>
    <n v="19.854673999999999"/>
    <n v="-155.93089599999999"/>
    <s v="HAW_KONA"/>
    <s v="HAW_KONA"/>
    <n v="2015"/>
    <x v="2"/>
    <x v="0"/>
    <n v="3.95"/>
    <n v="40"/>
    <n v="5"/>
    <n v="0"/>
    <n v="5"/>
    <n v="0.31374999999999997"/>
    <n v="2"/>
    <n v="1"/>
  </r>
  <r>
    <n v="7575"/>
    <s v="nSPC"/>
    <x v="6"/>
    <x v="0"/>
    <s v="Main Hawaiian Islands"/>
    <x v="17"/>
    <s v="HAW-01823"/>
    <d v="2015-06-20T00:00:00"/>
    <s v="Forereef"/>
    <s v="Deep"/>
    <n v="19.795490999999998"/>
    <n v="-156.037925"/>
    <s v="HAW_KONA"/>
    <s v="HAW_KONA"/>
    <n v="2015"/>
    <x v="1"/>
    <x v="0"/>
    <n v="22.4"/>
    <n v="42.5"/>
    <n v="22.5"/>
    <n v="0"/>
    <n v="5"/>
    <n v="0.37"/>
    <n v="2"/>
    <n v="1"/>
  </r>
  <r>
    <n v="7578"/>
    <s v="nSPC"/>
    <x v="6"/>
    <x v="0"/>
    <s v="Main Hawaiian Islands"/>
    <x v="17"/>
    <s v="HAW-02005"/>
    <d v="2015-06-20T00:00:00"/>
    <s v="Forereef"/>
    <s v="Mid"/>
    <n v="19.848331999999999"/>
    <n v="-155.97520900000001"/>
    <s v="HAW_KONA"/>
    <s v="HAW_KONA"/>
    <n v="2015"/>
    <x v="0"/>
    <x v="0"/>
    <n v="12.4"/>
    <n v="25"/>
    <n v="2.5"/>
    <n v="0"/>
    <n v="15"/>
    <n v="0.77625"/>
    <n v="2"/>
    <n v="1"/>
  </r>
  <r>
    <n v="7579"/>
    <s v="nSPC"/>
    <x v="6"/>
    <x v="0"/>
    <s v="Main Hawaiian Islands"/>
    <x v="19"/>
    <s v="LAN-01320"/>
    <d v="2015-06-21T00:00:00"/>
    <s v="Forereef"/>
    <s v="Mid"/>
    <n v="20.734544"/>
    <n v="-156.93821"/>
    <s v="LAN_SOUTH"/>
    <s v="LAN_SOUTH"/>
    <n v="2015"/>
    <x v="0"/>
    <x v="0"/>
    <n v="14.3"/>
    <n v="2.5"/>
    <n v="10"/>
    <n v="5"/>
    <n v="1.5"/>
    <n v="0.27250000000000002"/>
    <n v="2"/>
    <n v="1"/>
  </r>
  <r>
    <n v="7580"/>
    <s v="nSPC"/>
    <x v="6"/>
    <x v="0"/>
    <s v="Main Hawaiian Islands"/>
    <x v="19"/>
    <s v="LAN-01419"/>
    <d v="2015-06-21T00:00:00"/>
    <s v="Forereef"/>
    <s v="Mid"/>
    <n v="20.757598999999999"/>
    <n v="-156.985726"/>
    <s v="LAN_SOUTH"/>
    <s v="LAN_SOUTH"/>
    <n v="2015"/>
    <x v="0"/>
    <x v="0"/>
    <n v="17.3"/>
    <n v="3"/>
    <n v="35"/>
    <n v="0"/>
    <n v="3"/>
    <n v="0.54249999999999998"/>
    <n v="2"/>
    <n v="1"/>
  </r>
  <r>
    <n v="7581"/>
    <s v="nSPC"/>
    <x v="6"/>
    <x v="0"/>
    <s v="Main Hawaiian Islands"/>
    <x v="19"/>
    <s v="LAN-01383"/>
    <d v="2015-06-21T00:00:00"/>
    <s v="Forereef"/>
    <s v="Mid"/>
    <n v="20.886445999999999"/>
    <n v="-157.06115800000001"/>
    <s v="LAN_SOUTH"/>
    <s v="LAN_SOUTH"/>
    <n v="2015"/>
    <x v="0"/>
    <x v="0"/>
    <n v="13.15"/>
    <n v="6.5"/>
    <n v="11"/>
    <n v="0.5"/>
    <n v="3.5"/>
    <n v="0.55500000000000005"/>
    <n v="2"/>
    <n v="1"/>
  </r>
  <r>
    <n v="7582"/>
    <s v="nSPC"/>
    <x v="6"/>
    <x v="0"/>
    <s v="Main Hawaiian Islands"/>
    <x v="19"/>
    <s v="LAN-01423"/>
    <d v="2015-06-21T00:00:00"/>
    <s v="Forereef"/>
    <s v="Shallow"/>
    <n v="20.866403999999999"/>
    <n v="-157.04075700000001"/>
    <s v="LAN_SOUTH"/>
    <s v="LAN_SOUTH"/>
    <n v="2015"/>
    <x v="2"/>
    <x v="0"/>
    <n v="5.4"/>
    <n v="5"/>
    <n v="1.5"/>
    <n v="0"/>
    <n v="9.5"/>
    <n v="0.64375000000000004"/>
    <n v="2"/>
    <n v="1"/>
  </r>
  <r>
    <n v="7583"/>
    <s v="nSPC"/>
    <x v="6"/>
    <x v="0"/>
    <s v="Main Hawaiian Islands"/>
    <x v="19"/>
    <s v="LAN-01386"/>
    <d v="2015-06-21T00:00:00"/>
    <s v="Forereef"/>
    <s v="Deep"/>
    <n v="20.73067"/>
    <n v="-156.96133599999999"/>
    <s v="LAN_SOUTH"/>
    <s v="LAN_SOUTH"/>
    <n v="2015"/>
    <x v="1"/>
    <x v="0"/>
    <n v="21.35"/>
    <n v="4"/>
    <n v="11.5"/>
    <n v="17.5"/>
    <n v="0"/>
    <n v="0.17249999999999999"/>
    <n v="2"/>
    <n v="1"/>
  </r>
  <r>
    <n v="7584"/>
    <s v="nSPC"/>
    <x v="6"/>
    <x v="0"/>
    <s v="Main Hawaiian Islands"/>
    <x v="19"/>
    <s v="LAN-01382"/>
    <d v="2015-06-21T00:00:00"/>
    <s v="Forereef"/>
    <s v="Shallow"/>
    <n v="20.771394000000001"/>
    <n v="-156.98817"/>
    <s v="LAN_SOUTH"/>
    <s v="LAN_SOUTH"/>
    <n v="2015"/>
    <x v="2"/>
    <x v="0"/>
    <n v="4.95"/>
    <n v="7.5"/>
    <n v="11.5"/>
    <n v="2.5"/>
    <n v="1.5"/>
    <n v="0.89875000000000005"/>
    <n v="2"/>
    <n v="1"/>
  </r>
  <r>
    <n v="7585"/>
    <s v="nSPC"/>
    <x v="6"/>
    <x v="0"/>
    <s v="Main Hawaiian Islands"/>
    <x v="19"/>
    <s v="LAN-01418"/>
    <d v="2015-06-21T00:00:00"/>
    <s v="Forereef"/>
    <s v="Mid"/>
    <n v="20.787987000000001"/>
    <n v="-156.992267"/>
    <s v="LAN_SOUTH"/>
    <s v="LAN_SOUTH"/>
    <n v="2015"/>
    <x v="0"/>
    <x v="0"/>
    <n v="8.35"/>
    <n v="27.5"/>
    <n v="6.5"/>
    <n v="1"/>
    <n v="3"/>
    <n v="0.46875"/>
    <n v="2"/>
    <n v="1"/>
  </r>
  <r>
    <n v="7586"/>
    <s v="nSPC"/>
    <x v="6"/>
    <x v="0"/>
    <s v="Main Hawaiian Islands"/>
    <x v="19"/>
    <s v="LAN-01368"/>
    <d v="2015-06-21T00:00:00"/>
    <s v="Forereef"/>
    <s v="Mid"/>
    <n v="20.824480000000001"/>
    <n v="-156.99287899999999"/>
    <s v="LAN_SOUTH"/>
    <s v="LAN_SOUTH"/>
    <n v="2015"/>
    <x v="0"/>
    <x v="0"/>
    <n v="10.35"/>
    <n v="8.5"/>
    <n v="1"/>
    <n v="1.5"/>
    <n v="0.5"/>
    <n v="0.43"/>
    <n v="2"/>
    <n v="1"/>
  </r>
  <r>
    <n v="7587"/>
    <s v="nSPC"/>
    <x v="6"/>
    <x v="0"/>
    <s v="Main Hawaiian Islands"/>
    <x v="19"/>
    <s v="LAN-01427"/>
    <d v="2015-06-21T00:00:00"/>
    <s v="Forereef"/>
    <s v="Shallow"/>
    <n v="20.852808"/>
    <n v="-157.012261"/>
    <s v="LAN_SOUTH"/>
    <s v="LAN_SOUTH"/>
    <n v="2015"/>
    <x v="2"/>
    <x v="0"/>
    <n v="5.55"/>
    <n v="7.5"/>
    <n v="3"/>
    <n v="0.5"/>
    <n v="1.5"/>
    <n v="1.02125"/>
    <n v="2"/>
    <n v="1"/>
  </r>
  <r>
    <n v="7589"/>
    <s v="nSPC"/>
    <x v="6"/>
    <x v="0"/>
    <s v="Main Hawaiian Islands"/>
    <x v="19"/>
    <s v="LAN-01330"/>
    <d v="2015-06-21T00:00:00"/>
    <s v="Forereef"/>
    <s v="Mid"/>
    <n v="20.834479999999999"/>
    <n v="-156.99839499999999"/>
    <s v="LAN_SOUTH"/>
    <s v="LAN_SOUTH"/>
    <n v="2015"/>
    <x v="0"/>
    <x v="0"/>
    <n v="16.7"/>
    <n v="17.5"/>
    <n v="15"/>
    <n v="1"/>
    <n v="0"/>
    <n v="0.37874999999999998"/>
    <n v="2"/>
    <n v="1"/>
  </r>
  <r>
    <n v="7590"/>
    <s v="nSPC"/>
    <x v="6"/>
    <x v="0"/>
    <s v="Main Hawaiian Islands"/>
    <x v="19"/>
    <s v="LAN-01393"/>
    <d v="2015-06-21T00:00:00"/>
    <s v="Forereef"/>
    <s v="Deep"/>
    <n v="20.872586999999999"/>
    <n v="-157.05357699999999"/>
    <s v="LAN_SOUTH"/>
    <s v="LAN_SOUTH"/>
    <n v="2015"/>
    <x v="1"/>
    <x v="0"/>
    <n v="22.4"/>
    <n v="10"/>
    <n v="15"/>
    <n v="0.5"/>
    <n v="0"/>
    <n v="0.24249999999999999"/>
    <n v="2"/>
    <n v="1"/>
  </r>
  <r>
    <n v="7592"/>
    <s v="nSPC"/>
    <x v="6"/>
    <x v="0"/>
    <s v="Main Hawaiian Islands"/>
    <x v="19"/>
    <s v="LAN-01365"/>
    <d v="2015-06-21T00:00:00"/>
    <s v="Forereef"/>
    <s v="Shallow"/>
    <n v="20.740193999999999"/>
    <n v="-156.96925999999999"/>
    <s v="LAN_SOUTH"/>
    <s v="LAN_SOUTH"/>
    <n v="2015"/>
    <x v="2"/>
    <x v="0"/>
    <n v="3.4"/>
    <n v="11.5"/>
    <n v="0.5"/>
    <n v="0"/>
    <n v="5"/>
    <n v="0.5625"/>
    <n v="2"/>
    <n v="1"/>
  </r>
  <r>
    <n v="7593"/>
    <s v="nSPC"/>
    <x v="6"/>
    <x v="0"/>
    <s v="Main Hawaiian Islands"/>
    <x v="19"/>
    <s v="LAN-01349"/>
    <d v="2015-06-21T00:00:00"/>
    <s v="Forereef"/>
    <s v="Deep"/>
    <n v="20.789984"/>
    <n v="-156.991446"/>
    <s v="LAN_SOUTH"/>
    <s v="LAN_SOUTH"/>
    <n v="2015"/>
    <x v="1"/>
    <x v="0"/>
    <n v="21"/>
    <n v="5"/>
    <n v="6.5"/>
    <n v="1.5"/>
    <n v="1"/>
    <n v="0.48499999999999999"/>
    <n v="2"/>
    <n v="1"/>
  </r>
  <r>
    <n v="7594"/>
    <s v="nSPC"/>
    <x v="6"/>
    <x v="0"/>
    <s v="Main Hawaiian Islands"/>
    <x v="19"/>
    <s v="LAN-01338"/>
    <d v="2015-06-21T00:00:00"/>
    <s v="Forereef"/>
    <s v="Mid"/>
    <n v="20.868838"/>
    <n v="-157.048744"/>
    <s v="LAN_SOUTH"/>
    <s v="LAN_SOUTH"/>
    <n v="2015"/>
    <x v="0"/>
    <x v="0"/>
    <n v="14"/>
    <n v="14"/>
    <n v="2.5"/>
    <n v="1.5"/>
    <n v="4"/>
    <n v="1.35625"/>
    <n v="2"/>
    <n v="1"/>
  </r>
  <r>
    <n v="7595"/>
    <s v="nSPC"/>
    <x v="6"/>
    <x v="0"/>
    <s v="Main Hawaiian Islands"/>
    <x v="19"/>
    <s v="LAN-01327"/>
    <d v="2015-06-21T00:00:00"/>
    <s v="Forereef"/>
    <s v="Mid"/>
    <n v="20.880925999999999"/>
    <n v="-157.058324"/>
    <s v="LAN_SOUTH"/>
    <s v="LAN_SOUTH"/>
    <n v="2015"/>
    <x v="0"/>
    <x v="0"/>
    <n v="10.4"/>
    <n v="12.5"/>
    <n v="3.5"/>
    <n v="0"/>
    <n v="4"/>
    <n v="1.0225"/>
    <n v="2"/>
    <n v="1"/>
  </r>
  <r>
    <n v="7596"/>
    <s v="nSPC"/>
    <x v="6"/>
    <x v="0"/>
    <s v="Main Hawaiian Islands"/>
    <x v="20"/>
    <s v="MOL-01602"/>
    <d v="2015-06-22T00:00:00"/>
    <s v="Forereef"/>
    <s v="Deep"/>
    <n v="21.057969"/>
    <n v="-156.97318300000001"/>
    <s v="MOL_SOUTH"/>
    <s v="MOL_SOUTH"/>
    <n v="2015"/>
    <x v="1"/>
    <x v="0"/>
    <n v="21.95"/>
    <n v="55"/>
    <n v="12.5"/>
    <n v="0"/>
    <n v="2.5"/>
    <n v="0.84624999999999995"/>
    <n v="2"/>
    <n v="1"/>
  </r>
  <r>
    <n v="7597"/>
    <s v="nSPC"/>
    <x v="6"/>
    <x v="0"/>
    <s v="Main Hawaiian Islands"/>
    <x v="20"/>
    <s v="MOL-01626"/>
    <d v="2015-06-22T00:00:00"/>
    <s v="Forereef"/>
    <s v="Shallow"/>
    <n v="21.070641999999999"/>
    <n v="-157.00943799999999"/>
    <s v="MOL_SOUTH"/>
    <s v="MOL_SOUTH"/>
    <n v="2015"/>
    <x v="2"/>
    <x v="0"/>
    <n v="5"/>
    <n v="4"/>
    <n v="28"/>
    <n v="1"/>
    <n v="2"/>
    <n v="0.38"/>
    <n v="2"/>
    <n v="1"/>
  </r>
  <r>
    <n v="7598"/>
    <s v="nSPC"/>
    <x v="6"/>
    <x v="0"/>
    <s v="Main Hawaiian Islands"/>
    <x v="20"/>
    <s v="MOL-01570"/>
    <d v="2015-06-22T00:00:00"/>
    <s v="Forereef"/>
    <s v="Mid"/>
    <n v="21.082951000000001"/>
    <n v="-157.07092399999999"/>
    <s v="MOL_SOUTH"/>
    <s v="MOL_SOUTH"/>
    <n v="2015"/>
    <x v="0"/>
    <x v="0"/>
    <n v="9.15"/>
    <n v="37.5"/>
    <n v="20"/>
    <n v="1"/>
    <n v="7.5"/>
    <n v="0.88500000000000001"/>
    <n v="2"/>
    <n v="1"/>
  </r>
  <r>
    <n v="7599"/>
    <s v="nSPC"/>
    <x v="6"/>
    <x v="0"/>
    <s v="Main Hawaiian Islands"/>
    <x v="20"/>
    <s v="MOL-01612"/>
    <d v="2015-06-22T00:00:00"/>
    <s v="Forereef"/>
    <s v="Shallow"/>
    <n v="21.083832000000001"/>
    <n v="-157.14971499999999"/>
    <s v="MOL_SOUTH"/>
    <s v="MOL_SOUTH"/>
    <n v="2015"/>
    <x v="2"/>
    <x v="0"/>
    <n v="5.4"/>
    <n v="35"/>
    <n v="15"/>
    <n v="0.5"/>
    <n v="6"/>
    <n v="1.0387500000000001"/>
    <n v="2"/>
    <n v="1"/>
  </r>
  <r>
    <n v="7600"/>
    <s v="nSPC"/>
    <x v="6"/>
    <x v="0"/>
    <s v="Main Hawaiian Islands"/>
    <x v="20"/>
    <s v="MOL-01609"/>
    <d v="2015-06-22T00:00:00"/>
    <s v="Forereef"/>
    <s v="Mid"/>
    <n v="21.079461999999999"/>
    <n v="-157.21083400000001"/>
    <s v="MOL_SOUTH"/>
    <s v="MOL_SOUTH"/>
    <n v="2015"/>
    <x v="0"/>
    <x v="0"/>
    <n v="17.649999999999999"/>
    <n v="30"/>
    <n v="15"/>
    <n v="3"/>
    <n v="1.5"/>
    <n v="1.0249999999999999"/>
    <n v="2"/>
    <n v="1"/>
  </r>
  <r>
    <n v="7601"/>
    <s v="nSPC"/>
    <x v="6"/>
    <x v="0"/>
    <s v="Main Hawaiian Islands"/>
    <x v="20"/>
    <s v="MOL-01527"/>
    <d v="2015-06-22T00:00:00"/>
    <s v="Forereef"/>
    <s v="Mid"/>
    <n v="21.06439"/>
    <n v="-156.98810599999999"/>
    <s v="MOL_SOUTH"/>
    <s v="MOL_SOUTH"/>
    <n v="2015"/>
    <x v="0"/>
    <x v="0"/>
    <n v="14"/>
    <n v="45"/>
    <n v="15"/>
    <n v="0"/>
    <n v="0"/>
    <n v="0.28999999999999998"/>
    <n v="2"/>
    <n v="1"/>
  </r>
  <r>
    <n v="7602"/>
    <s v="nSPC"/>
    <x v="6"/>
    <x v="0"/>
    <s v="Main Hawaiian Islands"/>
    <x v="20"/>
    <s v="MOL-01596"/>
    <d v="2015-06-22T00:00:00"/>
    <s v="Forereef"/>
    <s v="Deep"/>
    <n v="21.080061000000001"/>
    <n v="-157.04875999999999"/>
    <s v="MOL_SOUTH"/>
    <s v="MOL_SOUTH"/>
    <n v="2015"/>
    <x v="1"/>
    <x v="0"/>
    <n v="22.25"/>
    <n v="89"/>
    <n v="2.5"/>
    <n v="1"/>
    <n v="0.5"/>
    <n v="0.40625"/>
    <n v="2"/>
    <n v="1"/>
  </r>
  <r>
    <n v="7603"/>
    <s v="nSPC"/>
    <x v="6"/>
    <x v="0"/>
    <s v="Main Hawaiian Islands"/>
    <x v="20"/>
    <s v="MOL-01630"/>
    <d v="2015-06-22T00:00:00"/>
    <s v="Forereef"/>
    <s v="Shallow"/>
    <n v="21.087389999999999"/>
    <n v="-157.07687200000001"/>
    <s v="MOL_SOUTH"/>
    <s v="MOL_SOUTH"/>
    <n v="2015"/>
    <x v="2"/>
    <x v="0"/>
    <n v="3.55"/>
    <n v="25"/>
    <n v="0"/>
    <n v="0"/>
    <n v="22.5"/>
    <n v="0.51900000000000002"/>
    <n v="2"/>
    <n v="1"/>
  </r>
  <r>
    <n v="7604"/>
    <s v="nSPC"/>
    <x v="6"/>
    <x v="0"/>
    <s v="Main Hawaiian Islands"/>
    <x v="20"/>
    <s v="MOL-01584"/>
    <d v="2015-06-22T00:00:00"/>
    <s v="Forereef"/>
    <s v="Deep"/>
    <n v="21.083144999999998"/>
    <n v="-157.10459700000001"/>
    <s v="MOL_SOUTH"/>
    <s v="MOL_SOUTH"/>
    <n v="2015"/>
    <x v="1"/>
    <x v="0"/>
    <n v="20.2"/>
    <n v="62.5"/>
    <n v="20"/>
    <n v="0"/>
    <n v="3"/>
    <n v="0.36625000000000002"/>
    <n v="2"/>
    <n v="1"/>
  </r>
  <r>
    <n v="7605"/>
    <s v="nSPC"/>
    <x v="6"/>
    <x v="0"/>
    <s v="Main Hawaiian Islands"/>
    <x v="20"/>
    <s v="MOL-01621"/>
    <d v="2015-06-22T00:00:00"/>
    <s v="Forereef"/>
    <s v="Mid"/>
    <n v="21.08203"/>
    <n v="-157.17950200000001"/>
    <s v="MOL_SOUTH"/>
    <s v="MOL_SOUTH"/>
    <n v="2015"/>
    <x v="0"/>
    <x v="0"/>
    <n v="10.15"/>
    <n v="45"/>
    <n v="4"/>
    <n v="17.5"/>
    <n v="5"/>
    <n v="1.38"/>
    <n v="2"/>
    <n v="1"/>
  </r>
  <r>
    <n v="7606"/>
    <s v="nSPC"/>
    <x v="6"/>
    <x v="0"/>
    <s v="Main Hawaiian Islands"/>
    <x v="20"/>
    <s v="MOL-01526"/>
    <d v="2015-06-22T00:00:00"/>
    <s v="Forereef"/>
    <s v="Shallow"/>
    <n v="21.079276"/>
    <n v="-157.20759000000001"/>
    <s v="MOL_SOUTH"/>
    <s v="MOL_SOUTH"/>
    <n v="2015"/>
    <x v="2"/>
    <x v="0"/>
    <n v="17"/>
    <n v="52.5"/>
    <n v="25"/>
    <n v="1.5"/>
    <n v="3.5"/>
    <n v="0.68874999999999997"/>
    <n v="2"/>
    <n v="1"/>
  </r>
  <r>
    <n v="7607"/>
    <s v="nSPC"/>
    <x v="6"/>
    <x v="0"/>
    <s v="Main Hawaiian Islands"/>
    <x v="20"/>
    <s v="MOL-01652"/>
    <d v="2015-06-22T00:00:00"/>
    <s v="Forereef"/>
    <s v="Deep"/>
    <n v="21.070549"/>
    <n v="-157.02591699999999"/>
    <s v="MOL_SOUTH"/>
    <s v="MOL_SOUTH"/>
    <n v="2015"/>
    <x v="1"/>
    <x v="0"/>
    <n v="19.55"/>
    <n v="37.5"/>
    <n v="20"/>
    <n v="0"/>
    <n v="0"/>
    <n v="0.38"/>
    <n v="2"/>
    <n v="1"/>
  </r>
  <r>
    <n v="7610"/>
    <s v="nSPC"/>
    <x v="6"/>
    <x v="0"/>
    <s v="Main Hawaiian Islands"/>
    <x v="20"/>
    <s v="MOL-01627"/>
    <d v="2015-06-22T00:00:00"/>
    <s v="Forereef"/>
    <s v="Mid"/>
    <n v="21.081842999999999"/>
    <n v="-157.17097999999999"/>
    <s v="MOL_SOUTH"/>
    <s v="MOL_SOUTH"/>
    <n v="2015"/>
    <x v="0"/>
    <x v="0"/>
    <n v="16.25"/>
    <n v="32.5"/>
    <n v="25"/>
    <n v="20"/>
    <n v="2.5"/>
    <n v="0.47749999999999998"/>
    <n v="2"/>
    <n v="1"/>
  </r>
  <r>
    <n v="7611"/>
    <s v="nSPC"/>
    <x v="6"/>
    <x v="0"/>
    <s v="Main Hawaiian Islands"/>
    <x v="20"/>
    <s v="MOL-01617"/>
    <d v="2015-06-22T00:00:00"/>
    <s v="Forereef"/>
    <s v="Mid"/>
    <n v="21.060423"/>
    <n v="-156.96784199999999"/>
    <s v="MOL_SOUTH"/>
    <s v="MOL_SOUTH"/>
    <n v="2015"/>
    <x v="0"/>
    <x v="0"/>
    <n v="9.15"/>
    <n v="37.5"/>
    <n v="22.5"/>
    <n v="0.5"/>
    <n v="0.5"/>
    <n v="0.50875000000000004"/>
    <n v="2"/>
    <n v="1"/>
  </r>
  <r>
    <n v="7612"/>
    <s v="nSPC"/>
    <x v="6"/>
    <x v="0"/>
    <s v="Main Hawaiian Islands"/>
    <x v="20"/>
    <s v="MOL-01629"/>
    <d v="2015-06-22T00:00:00"/>
    <s v="Forereef"/>
    <s v="Mid"/>
    <n v="21.072127999999999"/>
    <n v="-157.02812"/>
    <s v="MOL_SOUTH"/>
    <s v="MOL_SOUTH"/>
    <n v="2015"/>
    <x v="0"/>
    <x v="0"/>
    <n v="16.05"/>
    <n v="27"/>
    <n v="6"/>
    <n v="0"/>
    <n v="1"/>
    <n v="0.26500000000000001"/>
    <n v="2"/>
    <n v="1"/>
  </r>
  <r>
    <n v="7613"/>
    <s v="nSPC"/>
    <x v="6"/>
    <x v="0"/>
    <s v="Main Hawaiian Islands"/>
    <x v="20"/>
    <s v="MOL-01622"/>
    <d v="2015-06-22T00:00:00"/>
    <s v="Forereef"/>
    <s v="Shallow"/>
    <n v="21.083051000000001"/>
    <n v="-157.094472"/>
    <s v="MOL_SOUTH"/>
    <s v="MOL_SOUTH"/>
    <n v="2015"/>
    <x v="2"/>
    <x v="0"/>
    <n v="4"/>
    <n v="15"/>
    <n v="5"/>
    <n v="0.5"/>
    <n v="4"/>
    <n v="0.94625000000000004"/>
    <n v="2"/>
    <n v="1"/>
  </r>
  <r>
    <n v="7614"/>
    <s v="nSPC"/>
    <x v="6"/>
    <x v="0"/>
    <s v="Main Hawaiian Islands"/>
    <x v="20"/>
    <s v="MOL-01556"/>
    <d v="2015-06-22T00:00:00"/>
    <s v="Forereef"/>
    <s v="Mid"/>
    <n v="21.085059999999999"/>
    <n v="-157.114597"/>
    <s v="MOL_SOUTH"/>
    <s v="MOL_SOUTH"/>
    <n v="2015"/>
    <x v="0"/>
    <x v="0"/>
    <n v="14.8"/>
    <n v="57.5"/>
    <n v="0"/>
    <n v="5"/>
    <n v="4.5"/>
    <n v="0.36125000000000002"/>
    <n v="2"/>
    <n v="1"/>
  </r>
  <r>
    <n v="7615"/>
    <s v="nSPC"/>
    <x v="6"/>
    <x v="0"/>
    <s v="Main Hawaiian Islands"/>
    <x v="20"/>
    <s v="MOL-01610"/>
    <d v="2015-06-22T00:00:00"/>
    <s v="Forereef"/>
    <s v="Shallow"/>
    <n v="21.081395000000001"/>
    <n v="-157.19017099999999"/>
    <s v="MOL_SOUTH"/>
    <s v="MOL_SOUTH"/>
    <n v="2015"/>
    <x v="2"/>
    <x v="0"/>
    <n v="13.9"/>
    <n v="30"/>
    <n v="14"/>
    <n v="27.5"/>
    <n v="5.5"/>
    <n v="0.83875"/>
    <n v="2"/>
    <n v="1"/>
  </r>
  <r>
    <n v="7616"/>
    <s v="nSPC"/>
    <x v="6"/>
    <x v="0"/>
    <s v="Main Hawaiian Islands"/>
    <x v="0"/>
    <s v="OAH-02114"/>
    <d v="2015-06-23T00:00:00"/>
    <s v="Forereef"/>
    <s v="Deep"/>
    <n v="21.249638000000001"/>
    <n v="-157.77168499999999"/>
    <s v="OAH_SOUTH"/>
    <s v="OAH_SOUTH"/>
    <n v="2015"/>
    <x v="1"/>
    <x v="0"/>
    <n v="21.1"/>
    <n v="1.5"/>
    <n v="21"/>
    <n v="0"/>
    <n v="1"/>
    <n v="0.40625"/>
    <n v="2"/>
    <n v="1"/>
  </r>
  <r>
    <n v="7617"/>
    <s v="nSPC"/>
    <x v="6"/>
    <x v="0"/>
    <s v="Main Hawaiian Islands"/>
    <x v="0"/>
    <s v="OAH-02032"/>
    <d v="2015-06-23T00:00:00"/>
    <s v="Forereef"/>
    <s v="Mid"/>
    <n v="21.259926"/>
    <n v="-157.76837599999999"/>
    <s v="OAH_SOUTH"/>
    <s v="OAH_SOUTH"/>
    <n v="2015"/>
    <x v="0"/>
    <x v="0"/>
    <n v="14.65"/>
    <n v="9"/>
    <n v="1"/>
    <n v="0"/>
    <n v="1"/>
    <n v="0.30249999999999999"/>
    <n v="2"/>
    <n v="1"/>
  </r>
  <r>
    <n v="7618"/>
    <s v="nSPC"/>
    <x v="6"/>
    <x v="0"/>
    <s v="Main Hawaiian Islands"/>
    <x v="0"/>
    <s v="OAH-02083"/>
    <d v="2015-06-23T00:00:00"/>
    <s v="Forereef"/>
    <s v="Shallow"/>
    <n v="21.259788"/>
    <n v="-157.82613599999999"/>
    <s v="OAH_SOUTH"/>
    <s v="OAH_SOUTH"/>
    <n v="2015"/>
    <x v="2"/>
    <x v="0"/>
    <n v="4.45"/>
    <n v="1"/>
    <n v="12.5"/>
    <n v="8.5"/>
    <n v="1.5"/>
    <n v="0.39500000000000002"/>
    <n v="2"/>
    <n v="1"/>
  </r>
  <r>
    <n v="7619"/>
    <s v="nSPC"/>
    <x v="6"/>
    <x v="0"/>
    <s v="Main Hawaiian Islands"/>
    <x v="0"/>
    <s v="OAH-02046"/>
    <d v="2015-06-23T00:00:00"/>
    <s v="Forereef"/>
    <s v="Mid"/>
    <n v="21.265837000000001"/>
    <n v="-157.83185"/>
    <s v="OAH_SOUTH"/>
    <s v="OAH_SOUTH"/>
    <n v="2015"/>
    <x v="0"/>
    <x v="0"/>
    <n v="7.5"/>
    <n v="1.5"/>
    <n v="23"/>
    <n v="5.5"/>
    <n v="2"/>
    <n v="0.19500000000000001"/>
    <n v="2"/>
    <n v="1"/>
  </r>
  <r>
    <n v="7620"/>
    <s v="nSPC"/>
    <x v="6"/>
    <x v="0"/>
    <s v="Main Hawaiian Islands"/>
    <x v="0"/>
    <s v="OAH-02023"/>
    <d v="2015-06-23T00:00:00"/>
    <s v="Forereef"/>
    <s v="Shallow"/>
    <n v="21.283204000000001"/>
    <n v="-157.85279600000001"/>
    <s v="OAH_SOUTH"/>
    <s v="OAH_SOUTH"/>
    <n v="2015"/>
    <x v="2"/>
    <x v="0"/>
    <n v="5.45"/>
    <n v="7"/>
    <n v="0"/>
    <n v="0.5"/>
    <n v="0"/>
    <n v="0.21875"/>
    <n v="2"/>
    <n v="1"/>
  </r>
  <r>
    <n v="7621"/>
    <s v="nSPC"/>
    <x v="6"/>
    <x v="0"/>
    <s v="Main Hawaiian Islands"/>
    <x v="0"/>
    <s v="OAH-02059"/>
    <d v="2015-06-23T00:00:00"/>
    <s v="Forereef"/>
    <s v="Shallow"/>
    <n v="21.294595000000001"/>
    <n v="-157.890851"/>
    <s v="OAH_SOUTH"/>
    <s v="OAH_SOUTH"/>
    <n v="2015"/>
    <x v="2"/>
    <x v="0"/>
    <n v="5.9"/>
    <n v="2.5"/>
    <n v="20"/>
    <n v="5.5"/>
    <n v="1"/>
    <n v="0.29749999999999999"/>
    <n v="2"/>
    <n v="1"/>
  </r>
  <r>
    <n v="7622"/>
    <s v="nSPC"/>
    <x v="6"/>
    <x v="0"/>
    <s v="Main Hawaiian Islands"/>
    <x v="0"/>
    <s v="OAH-02058"/>
    <d v="2015-06-23T00:00:00"/>
    <s v="Forereef"/>
    <s v="Mid"/>
    <n v="21.264509230000002"/>
    <n v="-157.71783980000001"/>
    <s v="OAH_SOUTH"/>
    <s v="OAH_SOUTH"/>
    <n v="2015"/>
    <x v="0"/>
    <x v="0"/>
    <n v="9.35"/>
    <n v="1"/>
    <n v="35"/>
    <n v="1.5"/>
    <n v="0"/>
    <n v="0.14574999999999999"/>
    <n v="2"/>
    <n v="1"/>
  </r>
  <r>
    <n v="7623"/>
    <s v="nSPC"/>
    <x v="6"/>
    <x v="0"/>
    <s v="Main Hawaiian Islands"/>
    <x v="0"/>
    <s v="OAH-02036"/>
    <d v="2015-06-23T00:00:00"/>
    <s v="Forereef"/>
    <s v="Mid"/>
    <n v="21.271422040000001"/>
    <n v="-157.73669254000001"/>
    <s v="OAH_SOUTH"/>
    <s v="OAH_SOUTH"/>
    <n v="2015"/>
    <x v="0"/>
    <x v="0"/>
    <n v="10.050000000000001"/>
    <n v="1"/>
    <n v="24.5"/>
    <n v="0.5"/>
    <n v="0"/>
    <n v="0.15"/>
    <n v="2"/>
    <n v="1"/>
  </r>
  <r>
    <n v="7624"/>
    <s v="nSPC"/>
    <x v="6"/>
    <x v="0"/>
    <s v="Main Hawaiian Islands"/>
    <x v="0"/>
    <s v="OAH-02017"/>
    <d v="2015-06-23T00:00:00"/>
    <s v="Forereef"/>
    <s v="Shallow"/>
    <n v="21.273013760000001"/>
    <n v="-157.74044452999999"/>
    <s v="OAH_SOUTH"/>
    <s v="OAH_SOUTH"/>
    <n v="2015"/>
    <x v="2"/>
    <x v="0"/>
    <n v="3.45"/>
    <n v="6.5"/>
    <n v="0"/>
    <n v="5"/>
    <n v="2.5"/>
    <n v="0.16"/>
    <n v="2"/>
    <n v="1"/>
  </r>
  <r>
    <n v="7625"/>
    <s v="nSPC"/>
    <x v="6"/>
    <x v="0"/>
    <s v="Main Hawaiian Islands"/>
    <x v="0"/>
    <s v="OAH-02082"/>
    <d v="2015-06-23T00:00:00"/>
    <s v="Forereef"/>
    <s v="Mid"/>
    <n v="21.246525689999999"/>
    <n v="-157.80605345999999"/>
    <s v="OAH_SOUTH"/>
    <s v="OAH_SOUTH"/>
    <n v="2015"/>
    <x v="0"/>
    <x v="0"/>
    <n v="15.45"/>
    <n v="0.5"/>
    <n v="30"/>
    <n v="0"/>
    <n v="0"/>
    <n v="0.11"/>
    <n v="2"/>
    <n v="1"/>
  </r>
  <r>
    <n v="7626"/>
    <s v="nSPC"/>
    <x v="6"/>
    <x v="0"/>
    <s v="Main Hawaiian Islands"/>
    <x v="0"/>
    <s v="OAH-02113"/>
    <d v="2015-06-23T00:00:00"/>
    <s v="Forereef"/>
    <s v="Deep"/>
    <n v="21.269374339999999"/>
    <n v="-157.8422984"/>
    <s v="OAH_SOUTH"/>
    <s v="OAH_SOUTH"/>
    <n v="2015"/>
    <x v="1"/>
    <x v="0"/>
    <n v="19.649999999999999"/>
    <n v="1.5"/>
    <n v="36.5"/>
    <n v="3.5"/>
    <n v="0.5"/>
    <n v="0.10125000000000001"/>
    <n v="2"/>
    <n v="1"/>
  </r>
  <r>
    <n v="7627"/>
    <s v="nSPC"/>
    <x v="6"/>
    <x v="0"/>
    <s v="Main Hawaiian Islands"/>
    <x v="0"/>
    <s v="OAH-02092"/>
    <d v="2015-06-23T00:00:00"/>
    <s v="Forereef"/>
    <s v="Shallow"/>
    <n v="21.293601389999999"/>
    <n v="-157.8777619"/>
    <s v="OAH_SOUTH"/>
    <s v="OAH_SOUTH"/>
    <n v="2015"/>
    <x v="2"/>
    <x v="0"/>
    <n v="6.7"/>
    <n v="1"/>
    <n v="44"/>
    <n v="2.5"/>
    <n v="0"/>
    <n v="0.115"/>
    <n v="2"/>
    <n v="1"/>
  </r>
  <r>
    <n v="7628"/>
    <s v="nSPC"/>
    <x v="6"/>
    <x v="0"/>
    <s v="Main Hawaiian Islands"/>
    <x v="0"/>
    <s v="OAH-02111"/>
    <d v="2015-06-23T00:00:00"/>
    <s v="Forereef"/>
    <s v="Deep"/>
    <n v="21.281909389999999"/>
    <n v="-157.86082132000001"/>
    <s v="OAH_SOUTH"/>
    <s v="OAH_SOUTH"/>
    <n v="2015"/>
    <x v="1"/>
    <x v="0"/>
    <n v="27.45"/>
    <n v="1"/>
    <n v="32.5"/>
    <n v="2.5"/>
    <n v="0"/>
    <n v="0.10625"/>
    <n v="2"/>
    <n v="1"/>
  </r>
  <r>
    <n v="7629"/>
    <s v="nSPC"/>
    <x v="6"/>
    <x v="0"/>
    <s v="Main Hawaiian Islands"/>
    <x v="0"/>
    <s v="OAH-02034"/>
    <d v="2015-06-23T00:00:00"/>
    <s v="Forereef"/>
    <s v="Mid"/>
    <n v="21.262502000000001"/>
    <n v="-157.75327200000001"/>
    <s v="OAH_SOUTH"/>
    <s v="OAH_SOUTH"/>
    <n v="2015"/>
    <x v="0"/>
    <x v="0"/>
    <n v="15.7"/>
    <n v="3"/>
    <n v="20"/>
    <n v="10"/>
    <n v="2"/>
    <n v="0.12525"/>
    <n v="2"/>
    <n v="1"/>
  </r>
  <r>
    <n v="7630"/>
    <s v="nSPC"/>
    <x v="6"/>
    <x v="0"/>
    <s v="Main Hawaiian Islands"/>
    <x v="0"/>
    <s v="OAH-02086"/>
    <d v="2015-06-23T00:00:00"/>
    <s v="Forereef"/>
    <s v="Shallow"/>
    <n v="21.26953"/>
    <n v="-157.75527700000001"/>
    <s v="OAH_SOUTH"/>
    <s v="OAH_SOUTH"/>
    <n v="2015"/>
    <x v="2"/>
    <x v="0"/>
    <n v="5.0999999999999996"/>
    <n v="3"/>
    <n v="1.5"/>
    <n v="0.5"/>
    <n v="4"/>
    <n v="0.34749999999999998"/>
    <n v="2"/>
    <n v="1"/>
  </r>
  <r>
    <n v="7631"/>
    <s v="nSPC"/>
    <x v="6"/>
    <x v="0"/>
    <s v="Main Hawaiian Islands"/>
    <x v="0"/>
    <s v="OAH-02055"/>
    <d v="2015-06-23T00:00:00"/>
    <s v="Forereef"/>
    <s v="Mid"/>
    <n v="21.253034"/>
    <n v="-157.78055499999999"/>
    <s v="OAH_SOUTH"/>
    <s v="OAH_SOUTH"/>
    <n v="2015"/>
    <x v="0"/>
    <x v="0"/>
    <n v="16.149999999999999"/>
    <n v="5"/>
    <n v="25"/>
    <n v="0"/>
    <n v="3"/>
    <n v="0.40649999999999997"/>
    <n v="2"/>
    <n v="1"/>
  </r>
  <r>
    <n v="7632"/>
    <s v="nSPC"/>
    <x v="6"/>
    <x v="0"/>
    <s v="Main Hawaiian Islands"/>
    <x v="0"/>
    <s v="OAH-02060"/>
    <d v="2015-06-23T00:00:00"/>
    <s v="Forereef"/>
    <s v="Deep"/>
    <n v="21.242948999999999"/>
    <n v="-157.79269600000001"/>
    <s v="OAH_SOUTH"/>
    <s v="OAH_SOUTH"/>
    <n v="2015"/>
    <x v="1"/>
    <x v="0"/>
    <n v="23.15"/>
    <n v="2.5"/>
    <n v="27.5"/>
    <n v="0.5"/>
    <n v="4"/>
    <n v="0.15"/>
    <n v="2"/>
    <n v="1"/>
  </r>
  <r>
    <n v="7633"/>
    <s v="nSPC"/>
    <x v="6"/>
    <x v="0"/>
    <s v="Main Hawaiian Islands"/>
    <x v="0"/>
    <s v="OAH-02043"/>
    <d v="2015-06-23T00:00:00"/>
    <s v="Forereef"/>
    <s v="Shallow"/>
    <n v="21.266269999999999"/>
    <n v="-157.828731"/>
    <s v="OAH_SOUTH"/>
    <s v="OAH_SOUTH"/>
    <n v="2015"/>
    <x v="2"/>
    <x v="0"/>
    <n v="5.5"/>
    <n v="2"/>
    <n v="45"/>
    <n v="4.5"/>
    <n v="0.5"/>
    <n v="0.23749999999999999"/>
    <n v="2"/>
    <n v="1"/>
  </r>
  <r>
    <n v="7634"/>
    <s v="nSPC"/>
    <x v="6"/>
    <x v="0"/>
    <s v="Main Hawaiian Islands"/>
    <x v="0"/>
    <s v="OAH-02016"/>
    <d v="2015-06-23T00:00:00"/>
    <s v="Forereef"/>
    <s v="Mid"/>
    <n v="21.290614000000001"/>
    <n v="-157.885344"/>
    <s v="OAH_SOUTH"/>
    <s v="OAH_SOUTH"/>
    <n v="2015"/>
    <x v="0"/>
    <x v="0"/>
    <n v="9.6"/>
    <n v="11"/>
    <n v="1.5"/>
    <n v="0"/>
    <n v="1"/>
    <n v="0.28875000000000001"/>
    <n v="2"/>
    <n v="1"/>
  </r>
  <r>
    <n v="7636"/>
    <s v="nSPC"/>
    <x v="6"/>
    <x v="0"/>
    <s v="Main Hawaiian Islands"/>
    <x v="21"/>
    <s v="KAU-01508"/>
    <d v="2015-06-25T00:00:00"/>
    <s v="Forereef"/>
    <s v="Mid"/>
    <n v="21.880182000000001"/>
    <n v="-159.51270099999999"/>
    <s v="KAU_EAST"/>
    <s v="KAU_EAST"/>
    <n v="2015"/>
    <x v="0"/>
    <x v="0"/>
    <n v="15.65"/>
    <n v="3"/>
    <n v="16"/>
    <n v="1"/>
    <n v="0"/>
    <n v="0.14774999999999999"/>
    <n v="2"/>
    <n v="1"/>
  </r>
  <r>
    <n v="7637"/>
    <s v="nSPC"/>
    <x v="6"/>
    <x v="0"/>
    <s v="Main Hawaiian Islands"/>
    <x v="21"/>
    <s v="KAU-01515"/>
    <d v="2015-06-25T00:00:00"/>
    <s v="Forereef"/>
    <s v="Shallow"/>
    <n v="21.886066"/>
    <n v="-159.51918499999999"/>
    <s v="KAU_EAST"/>
    <s v="KAU_EAST"/>
    <n v="2015"/>
    <x v="2"/>
    <x v="0"/>
    <n v="5.45"/>
    <n v="1"/>
    <n v="2.5"/>
    <n v="51.5"/>
    <n v="0"/>
    <n v="0.12275"/>
    <n v="2"/>
    <n v="1"/>
  </r>
  <r>
    <n v="7638"/>
    <s v="nSPC"/>
    <x v="6"/>
    <x v="0"/>
    <s v="Main Hawaiian Islands"/>
    <x v="21"/>
    <s v="KAU-01386"/>
    <d v="2015-06-25T00:00:00"/>
    <s v="Forereef"/>
    <s v="Mid"/>
    <n v="21.88927"/>
    <n v="-159.57259400000001"/>
    <s v="KAU_EAST"/>
    <s v="KAU_EAST"/>
    <n v="2015"/>
    <x v="0"/>
    <x v="0"/>
    <n v="13.05"/>
    <n v="1.5"/>
    <n v="1"/>
    <n v="45.5"/>
    <n v="7"/>
    <n v="0.1145"/>
    <n v="2"/>
    <n v="1"/>
  </r>
  <r>
    <n v="7639"/>
    <s v="nSPC"/>
    <x v="6"/>
    <x v="0"/>
    <s v="Main Hawaiian Islands"/>
    <x v="21"/>
    <s v="KAU-01450"/>
    <d v="2015-06-25T00:00:00"/>
    <s v="Forereef"/>
    <s v="Mid"/>
    <n v="21.917691999999999"/>
    <n v="-159.65801400000001"/>
    <s v="KAU_EAST"/>
    <s v="KAU_EAST"/>
    <n v="2015"/>
    <x v="0"/>
    <x v="0"/>
    <n v="16"/>
    <n v="1.5"/>
    <n v="5.5"/>
    <n v="8"/>
    <n v="1.5"/>
    <n v="0.11650000000000001"/>
    <n v="2"/>
    <n v="1"/>
  </r>
  <r>
    <n v="7640"/>
    <s v="nSPC"/>
    <x v="6"/>
    <x v="0"/>
    <s v="Main Hawaiian Islands"/>
    <x v="21"/>
    <s v="KAU-01439"/>
    <d v="2015-06-25T00:00:00"/>
    <s v="Forereef"/>
    <s v="Shallow"/>
    <n v="21.952745"/>
    <n v="-159.69663700000001"/>
    <s v="KAU_EAST"/>
    <s v="KAU_EAST"/>
    <n v="2015"/>
    <x v="2"/>
    <x v="0"/>
    <n v="6.05"/>
    <n v="1.5"/>
    <n v="12.5"/>
    <n v="4.5"/>
    <n v="1.5"/>
    <n v="0.16475000000000001"/>
    <n v="2"/>
    <n v="1"/>
  </r>
  <r>
    <n v="7641"/>
    <s v="nSPC"/>
    <x v="6"/>
    <x v="0"/>
    <s v="Main Hawaiian Islands"/>
    <x v="21"/>
    <s v="KAU-01468"/>
    <d v="2015-06-25T00:00:00"/>
    <s v="Forereef"/>
    <s v="Mid"/>
    <n v="21.959350000000001"/>
    <n v="-159.72099299999999"/>
    <s v="KAU_EAST"/>
    <s v="KAU_EAST"/>
    <n v="2015"/>
    <x v="0"/>
    <x v="0"/>
    <n v="13.15"/>
    <n v="1.5"/>
    <n v="5.5"/>
    <n v="3"/>
    <n v="1.5"/>
    <n v="0.10249999999999999"/>
    <n v="2"/>
    <n v="1"/>
  </r>
  <r>
    <n v="7642"/>
    <s v="nSPC"/>
    <x v="6"/>
    <x v="0"/>
    <s v="Main Hawaiian Islands"/>
    <x v="21"/>
    <s v="KAU-01499"/>
    <d v="2015-06-25T00:00:00"/>
    <s v="Forereef"/>
    <s v="Deep"/>
    <n v="21.887187999999998"/>
    <n v="-159.56973199999999"/>
    <s v="KAU_EAST"/>
    <s v="KAU_EAST"/>
    <n v="2015"/>
    <x v="1"/>
    <x v="0"/>
    <n v="23.2"/>
    <n v="6"/>
    <n v="10"/>
    <n v="3.5"/>
    <n v="10"/>
    <n v="0.11325"/>
    <n v="2"/>
    <n v="1"/>
  </r>
  <r>
    <n v="7645"/>
    <s v="nSPC"/>
    <x v="6"/>
    <x v="0"/>
    <s v="Main Hawaiian Islands"/>
    <x v="21"/>
    <s v="KAU-01447"/>
    <d v="2015-06-25T00:00:00"/>
    <s v="Forereef"/>
    <s v="Mid"/>
    <n v="21.909914000000001"/>
    <n v="-159.65019899999999"/>
    <s v="KAU_EAST"/>
    <s v="KAU_EAST"/>
    <n v="2015"/>
    <x v="0"/>
    <x v="0"/>
    <n v="16.05"/>
    <n v="5"/>
    <n v="1.5"/>
    <n v="1"/>
    <n v="4"/>
    <n v="0.20749999999999999"/>
    <n v="2"/>
    <n v="1"/>
  </r>
  <r>
    <n v="7646"/>
    <s v="nSPC"/>
    <x v="6"/>
    <x v="0"/>
    <s v="Main Hawaiian Islands"/>
    <x v="21"/>
    <s v="KAU-01453"/>
    <d v="2015-06-25T00:00:00"/>
    <s v="Forereef"/>
    <s v="Mid"/>
    <n v="21.934028000000001"/>
    <n v="-159.672369"/>
    <s v="KAU_EAST"/>
    <s v="KAU_EAST"/>
    <n v="2015"/>
    <x v="0"/>
    <x v="0"/>
    <n v="11.95"/>
    <n v="22.5"/>
    <n v="0"/>
    <n v="2.5"/>
    <n v="2.5"/>
    <n v="0.505"/>
    <n v="2"/>
    <n v="1"/>
  </r>
  <r>
    <n v="7648"/>
    <s v="nSPC"/>
    <x v="6"/>
    <x v="0"/>
    <s v="Main Hawaiian Islands"/>
    <x v="21"/>
    <s v="KAU-01389"/>
    <d v="2015-06-25T00:00:00"/>
    <s v="Forereef"/>
    <s v="Mid"/>
    <n v="21.870833999999999"/>
    <n v="-159.45145199999999"/>
    <s v="KAU_EAST"/>
    <s v="KAU_EAST"/>
    <n v="2015"/>
    <x v="0"/>
    <x v="0"/>
    <n v="8.25"/>
    <n v="10"/>
    <n v="7.5"/>
    <n v="4"/>
    <n v="3.5"/>
    <n v="0.57999999999999996"/>
    <n v="2"/>
    <n v="1"/>
  </r>
  <r>
    <n v="7649"/>
    <s v="nSPC"/>
    <x v="6"/>
    <x v="0"/>
    <s v="Main Hawaiian Islands"/>
    <x v="21"/>
    <s v="KAU-01488"/>
    <d v="2015-06-25T00:00:00"/>
    <s v="Forereef"/>
    <s v="Mid"/>
    <n v="21.877541999999998"/>
    <n v="-159.518406"/>
    <s v="KAU_EAST"/>
    <s v="KAU_EAST"/>
    <n v="2015"/>
    <x v="0"/>
    <x v="0"/>
    <n v="15"/>
    <n v="2"/>
    <n v="5.5"/>
    <n v="1.5"/>
    <n v="4.5"/>
    <n v="0.11625000000000001"/>
    <n v="2"/>
    <n v="1"/>
  </r>
  <r>
    <n v="7650"/>
    <s v="nSPC"/>
    <x v="6"/>
    <x v="0"/>
    <s v="Main Hawaiian Islands"/>
    <x v="21"/>
    <s v="KAU-01410"/>
    <d v="2015-06-25T00:00:00"/>
    <s v="Forereef"/>
    <s v="Mid"/>
    <n v="21.884719"/>
    <n v="-159.54674600000001"/>
    <s v="KAU_EAST"/>
    <s v="KAU_EAST"/>
    <n v="2015"/>
    <x v="0"/>
    <x v="0"/>
    <n v="14.25"/>
    <n v="4"/>
    <n v="4"/>
    <n v="13.5"/>
    <n v="2"/>
    <n v="0.17624999999999999"/>
    <n v="2"/>
    <n v="1"/>
  </r>
  <r>
    <n v="7651"/>
    <s v="nSPC"/>
    <x v="6"/>
    <x v="0"/>
    <s v="Main Hawaiian Islands"/>
    <x v="21"/>
    <s v="KAU-01507"/>
    <d v="2015-06-25T00:00:00"/>
    <s v="Forereef"/>
    <s v="Deep"/>
    <n v="21.909531999999999"/>
    <n v="-159.640535"/>
    <s v="KAU_EAST"/>
    <s v="KAU_EAST"/>
    <n v="2015"/>
    <x v="1"/>
    <x v="0"/>
    <n v="20"/>
    <n v="4.5"/>
    <n v="15"/>
    <n v="0.5"/>
    <n v="1"/>
    <n v="0.16375000000000001"/>
    <n v="2"/>
    <n v="1"/>
  </r>
  <r>
    <n v="7652"/>
    <s v="nSPC"/>
    <x v="6"/>
    <x v="0"/>
    <s v="Main Hawaiian Islands"/>
    <x v="21"/>
    <s v="KAU-01431"/>
    <d v="2015-06-25T00:00:00"/>
    <s v="Forereef"/>
    <s v="Mid"/>
    <n v="21.949642999999998"/>
    <n v="-159.68340900000001"/>
    <s v="KAU_EAST"/>
    <s v="KAU_EAST"/>
    <n v="2015"/>
    <x v="0"/>
    <x v="0"/>
    <n v="12.8"/>
    <n v="8.5"/>
    <n v="5"/>
    <n v="6.5"/>
    <n v="1"/>
    <n v="0.28499999999999998"/>
    <n v="2"/>
    <n v="1"/>
  </r>
  <r>
    <n v="7653"/>
    <s v="nSPC"/>
    <x v="6"/>
    <x v="0"/>
    <s v="Main Hawaiian Islands"/>
    <x v="21"/>
    <s v="KAU-01433"/>
    <d v="2015-06-25T00:00:00"/>
    <s v="Forereef"/>
    <s v="Mid"/>
    <n v="21.958888999999999"/>
    <n v="-159.71680499999999"/>
    <s v="KAU_EAST"/>
    <s v="KAU_EAST"/>
    <n v="2015"/>
    <x v="0"/>
    <x v="0"/>
    <n v="10.25"/>
    <n v="1"/>
    <n v="37.5"/>
    <n v="28.5"/>
    <n v="0.5"/>
    <n v="0.28000000000000003"/>
    <n v="2"/>
    <n v="1"/>
  </r>
  <r>
    <n v="7654"/>
    <s v="nSPC"/>
    <x v="6"/>
    <x v="0"/>
    <s v="Main Hawaiian Islands"/>
    <x v="21"/>
    <s v="KAU-01378"/>
    <d v="2015-06-25T00:00:00"/>
    <s v="Forereef"/>
    <s v="Mid"/>
    <n v="21.870229999999999"/>
    <n v="-159.45901599999999"/>
    <s v="KAU_EAST"/>
    <s v="KAU_EAST"/>
    <n v="2015"/>
    <x v="0"/>
    <x v="0"/>
    <n v="11"/>
    <n v="1"/>
    <n v="15"/>
    <n v="7.5"/>
    <n v="0"/>
    <n v="0.60750000000000004"/>
    <n v="2"/>
    <n v="1"/>
  </r>
  <r>
    <n v="7655"/>
    <s v="nSPC"/>
    <x v="6"/>
    <x v="0"/>
    <s v="Main Hawaiian Islands"/>
    <x v="21"/>
    <s v="KAU-01489"/>
    <d v="2015-06-25T00:00:00"/>
    <s v="Forereef"/>
    <s v="Mid"/>
    <n v="21.881869999999999"/>
    <n v="-159.53119799999999"/>
    <s v="KAU_EAST"/>
    <s v="KAU_EAST"/>
    <n v="2015"/>
    <x v="0"/>
    <x v="0"/>
    <n v="12.65"/>
    <n v="2.5"/>
    <n v="26"/>
    <n v="0.5"/>
    <n v="1"/>
    <n v="0.20774999999999999"/>
    <n v="2"/>
    <n v="1"/>
  </r>
  <r>
    <n v="7656"/>
    <s v="nSPC"/>
    <x v="6"/>
    <x v="0"/>
    <s v="Main Hawaiian Islands"/>
    <x v="21"/>
    <s v="KAU-01434"/>
    <d v="2015-06-25T00:00:00"/>
    <s v="Forereef"/>
    <s v="Mid"/>
    <n v="21.889192000000001"/>
    <n v="-159.564707"/>
    <s v="KAU_EAST"/>
    <s v="KAU_EAST"/>
    <n v="2015"/>
    <x v="0"/>
    <x v="0"/>
    <n v="17.2"/>
    <n v="15"/>
    <n v="5"/>
    <n v="20"/>
    <n v="2.5"/>
    <n v="0.13750000000000001"/>
    <n v="2"/>
    <n v="1"/>
  </r>
  <r>
    <n v="7657"/>
    <s v="nSPC"/>
    <x v="6"/>
    <x v="0"/>
    <s v="Main Hawaiian Islands"/>
    <x v="21"/>
    <s v="KAU-01452"/>
    <d v="2015-06-25T00:00:00"/>
    <s v="Forereef"/>
    <s v="Mid"/>
    <n v="21.952128999999999"/>
    <n v="-159.692296"/>
    <s v="KAU_EAST"/>
    <s v="KAU_EAST"/>
    <n v="2015"/>
    <x v="0"/>
    <x v="0"/>
    <n v="9.9"/>
    <n v="6"/>
    <n v="0"/>
    <n v="32"/>
    <n v="10.5"/>
    <n v="0.10125000000000001"/>
    <n v="2"/>
    <n v="1"/>
  </r>
  <r>
    <n v="7658"/>
    <s v="nSPC"/>
    <x v="6"/>
    <x v="0"/>
    <s v="Main Hawaiian Islands"/>
    <x v="21"/>
    <s v="KAU-01519"/>
    <d v="2015-06-25T00:00:00"/>
    <s v="Forereef"/>
    <s v="Mid"/>
    <n v="21.950975"/>
    <n v="-159.70611199999999"/>
    <s v="KAU_EAST"/>
    <s v="KAU_EAST"/>
    <n v="2015"/>
    <x v="0"/>
    <x v="0"/>
    <n v="7"/>
    <n v="6.5"/>
    <n v="15"/>
    <n v="17.5"/>
    <n v="0"/>
    <n v="0.39250000000000002"/>
    <n v="2"/>
    <n v="1"/>
  </r>
  <r>
    <n v="7659"/>
    <s v="nSPC"/>
    <x v="6"/>
    <x v="0"/>
    <s v="Main Hawaiian Islands"/>
    <x v="22"/>
    <s v="NII-01357"/>
    <d v="2015-06-26T00:00:00"/>
    <s v="Forereef"/>
    <s v="Mid"/>
    <n v="21.959178999999999"/>
    <n v="-160.14512300000001"/>
    <s v="NII_WEST"/>
    <s v="NII_WEST"/>
    <n v="2015"/>
    <x v="0"/>
    <x v="0"/>
    <n v="18"/>
    <n v="1.5"/>
    <n v="5"/>
    <n v="2.5"/>
    <n v="9.5"/>
    <n v="0.59875"/>
    <n v="2"/>
    <n v="1"/>
  </r>
  <r>
    <n v="7660"/>
    <s v="nSPC"/>
    <x v="6"/>
    <x v="0"/>
    <s v="Main Hawaiian Islands"/>
    <x v="22"/>
    <s v="NII-01309"/>
    <d v="2015-06-26T00:00:00"/>
    <s v="Forereef"/>
    <s v="Mid"/>
    <n v="21.954266000000001"/>
    <n v="-160.15220500000001"/>
    <s v="NII_WEST"/>
    <s v="NII_WEST"/>
    <n v="2015"/>
    <x v="0"/>
    <x v="0"/>
    <n v="18.100000000000001"/>
    <n v="0.5"/>
    <n v="7.5"/>
    <n v="7"/>
    <n v="0"/>
    <n v="0.20250000000000001"/>
    <n v="2"/>
    <n v="1"/>
  </r>
  <r>
    <n v="7661"/>
    <s v="nSPC"/>
    <x v="6"/>
    <x v="0"/>
    <s v="Main Hawaiian Islands"/>
    <x v="22"/>
    <s v="NII-01386"/>
    <d v="2015-06-26T00:00:00"/>
    <s v="Forereef"/>
    <s v="Mid"/>
    <n v="21.944253"/>
    <n v="-160.16420500000001"/>
    <s v="NII_WEST"/>
    <s v="NII_WEST"/>
    <n v="2015"/>
    <x v="0"/>
    <x v="0"/>
    <n v="11.8"/>
    <n v="1"/>
    <n v="5"/>
    <n v="22.5"/>
    <n v="11.5"/>
    <n v="0.75924999999999998"/>
    <n v="2"/>
    <n v="1"/>
  </r>
  <r>
    <n v="7662"/>
    <s v="nSPC"/>
    <x v="6"/>
    <x v="0"/>
    <s v="Main Hawaiian Islands"/>
    <x v="22"/>
    <s v="NII-01385"/>
    <d v="2015-06-26T00:00:00"/>
    <s v="Forereef"/>
    <s v="Shallow"/>
    <n v="21.928678000000001"/>
    <n v="-160.176658"/>
    <s v="NII_WEST"/>
    <s v="NII_WEST"/>
    <n v="2015"/>
    <x v="2"/>
    <x v="0"/>
    <n v="4.5999999999999996"/>
    <n v="0.5"/>
    <n v="0"/>
    <n v="34.5"/>
    <n v="0.5"/>
    <n v="0.14749999999999999"/>
    <n v="2"/>
    <n v="1"/>
  </r>
  <r>
    <n v="7663"/>
    <s v="nSPC"/>
    <x v="6"/>
    <x v="0"/>
    <s v="Main Hawaiian Islands"/>
    <x v="22"/>
    <s v="NII-01429"/>
    <d v="2015-06-26T00:00:00"/>
    <s v="Forereef"/>
    <s v="Shallow"/>
    <n v="21.91329"/>
    <n v="-160.200085"/>
    <s v="NII_WEST"/>
    <s v="NII_WEST"/>
    <n v="2015"/>
    <x v="2"/>
    <x v="0"/>
    <n v="4.55"/>
    <n v="1.5"/>
    <n v="2.5"/>
    <n v="1.5"/>
    <n v="5.5"/>
    <n v="0.4375"/>
    <n v="2"/>
    <n v="1"/>
  </r>
  <r>
    <n v="7664"/>
    <s v="nSPC"/>
    <x v="6"/>
    <x v="0"/>
    <s v="Main Hawaiian Islands"/>
    <x v="22"/>
    <s v="NII-01418"/>
    <d v="2015-06-26T00:00:00"/>
    <s v="Forereef"/>
    <s v="Deep"/>
    <n v="21.885891999999998"/>
    <n v="-160.243607"/>
    <s v="NII_WEST"/>
    <s v="NII_WEST"/>
    <n v="2015"/>
    <x v="1"/>
    <x v="0"/>
    <n v="23.55"/>
    <n v="1"/>
    <n v="0.5"/>
    <n v="6"/>
    <n v="1.5"/>
    <n v="0.10375"/>
    <n v="2"/>
    <n v="1"/>
  </r>
  <r>
    <n v="7665"/>
    <s v="nSPC"/>
    <x v="6"/>
    <x v="0"/>
    <s v="Main Hawaiian Islands"/>
    <x v="22"/>
    <s v="NII-01332"/>
    <d v="2015-06-26T00:00:00"/>
    <s v="Forereef"/>
    <s v="Mid"/>
    <n v="21.968271000000001"/>
    <n v="-160.132935"/>
    <s v="NII_WEST"/>
    <s v="NII_WEST"/>
    <n v="2015"/>
    <x v="0"/>
    <x v="0"/>
    <n v="17.05"/>
    <n v="1"/>
    <n v="6.5"/>
    <n v="5"/>
    <n v="0.5"/>
    <n v="0.34025"/>
    <n v="2"/>
    <n v="1"/>
  </r>
  <r>
    <n v="7666"/>
    <s v="nSPC"/>
    <x v="6"/>
    <x v="0"/>
    <s v="Main Hawaiian Islands"/>
    <x v="22"/>
    <s v="NII-01338"/>
    <d v="2015-06-26T00:00:00"/>
    <s v="Forereef"/>
    <s v="Deep"/>
    <n v="21.962859000000002"/>
    <n v="-160.15419800000001"/>
    <s v="NII_WEST"/>
    <s v="NII_WEST"/>
    <n v="2015"/>
    <x v="1"/>
    <x v="0"/>
    <n v="25.3"/>
    <n v="0.5"/>
    <n v="5.5"/>
    <n v="1"/>
    <n v="1"/>
    <n v="0.82250000000000001"/>
    <n v="2"/>
    <n v="1"/>
  </r>
  <r>
    <n v="7667"/>
    <s v="nSPC"/>
    <x v="6"/>
    <x v="0"/>
    <s v="Main Hawaiian Islands"/>
    <x v="22"/>
    <s v="NII-01305"/>
    <d v="2015-06-26T00:00:00"/>
    <s v="Forereef"/>
    <s v="Mid"/>
    <n v="21.928224"/>
    <n v="-160.194761"/>
    <s v="NII_WEST"/>
    <s v="NII_WEST"/>
    <n v="2015"/>
    <x v="0"/>
    <x v="0"/>
    <n v="8.25"/>
    <n v="14"/>
    <n v="0"/>
    <n v="4.5"/>
    <n v="14"/>
    <n v="0.80174999999999996"/>
    <n v="2"/>
    <n v="1"/>
  </r>
  <r>
    <n v="7668"/>
    <s v="nSPC"/>
    <x v="6"/>
    <x v="0"/>
    <s v="Main Hawaiian Islands"/>
    <x v="22"/>
    <s v="NII-01431"/>
    <d v="2015-06-26T00:00:00"/>
    <s v="Forereef"/>
    <s v="Shallow"/>
    <n v="21.887397"/>
    <n v="-160.22905700000001"/>
    <s v="NII_WEST"/>
    <s v="NII_WEST"/>
    <n v="2015"/>
    <x v="2"/>
    <x v="0"/>
    <n v="5.45"/>
    <n v="4"/>
    <n v="5"/>
    <n v="2"/>
    <n v="2"/>
    <n v="0.76500000000000001"/>
    <n v="2"/>
    <n v="1"/>
  </r>
  <r>
    <n v="7669"/>
    <s v="nSPC"/>
    <x v="6"/>
    <x v="0"/>
    <s v="Main Hawaiian Islands"/>
    <x v="22"/>
    <s v="NII-01365"/>
    <d v="2015-06-26T00:00:00"/>
    <s v="Forereef"/>
    <s v="Deep"/>
    <n v="21.851906"/>
    <n v="-160.250361"/>
    <s v="NII_WEST"/>
    <s v="NII_WEST"/>
    <n v="2015"/>
    <x v="1"/>
    <x v="0"/>
    <n v="26.05"/>
    <n v="1"/>
    <n v="2.5"/>
    <n v="0.5"/>
    <n v="5"/>
    <n v="0.78249999999999997"/>
    <n v="2"/>
    <n v="1"/>
  </r>
  <r>
    <n v="7670"/>
    <s v="nSPC"/>
    <x v="6"/>
    <x v="0"/>
    <s v="Main Hawaiian Islands"/>
    <x v="22"/>
    <s v="NII-01367"/>
    <d v="2015-06-26T00:00:00"/>
    <s v="Forereef"/>
    <s v="Shallow"/>
    <n v="21.843803000000001"/>
    <n v="-160.24773999999999"/>
    <s v="NII_WEST"/>
    <s v="NII_WEST"/>
    <n v="2015"/>
    <x v="2"/>
    <x v="0"/>
    <n v="6.05"/>
    <n v="2.5"/>
    <n v="1"/>
    <n v="4"/>
    <n v="2"/>
    <n v="0.95250000000000001"/>
    <n v="2"/>
    <n v="1"/>
  </r>
  <r>
    <n v="7671"/>
    <s v="nSPC"/>
    <x v="6"/>
    <x v="0"/>
    <s v="Main Hawaiian Islands"/>
    <x v="22"/>
    <s v="NII-01349"/>
    <d v="2015-06-26T00:00:00"/>
    <s v="Forereef"/>
    <s v="Shallow"/>
    <n v="21.833288"/>
    <n v="-160.24714299999999"/>
    <s v="NII_WEST"/>
    <s v="NII_WEST"/>
    <n v="2015"/>
    <x v="2"/>
    <x v="0"/>
    <n v="4.5"/>
    <n v="3.5"/>
    <n v="0"/>
    <n v="1"/>
    <n v="8.5"/>
    <n v="0.98750000000000004"/>
    <n v="2"/>
    <n v="1"/>
  </r>
  <r>
    <n v="7672"/>
    <s v="nSPC"/>
    <x v="6"/>
    <x v="0"/>
    <s v="Main Hawaiian Islands"/>
    <x v="22"/>
    <s v="NII-01356"/>
    <d v="2015-06-26T00:00:00"/>
    <s v="Forereef"/>
    <s v="Deep"/>
    <n v="21.934633999999999"/>
    <n v="-160.20538199999999"/>
    <s v="NII_WEST"/>
    <s v="NII_WEST"/>
    <n v="2015"/>
    <x v="1"/>
    <x v="0"/>
    <n v="16.75"/>
    <n v="6.5"/>
    <n v="7.5"/>
    <n v="6"/>
    <n v="2.5"/>
    <n v="0.59"/>
    <n v="2"/>
    <n v="1"/>
  </r>
  <r>
    <n v="7675"/>
    <s v="nSPC"/>
    <x v="6"/>
    <x v="0"/>
    <s v="Main Hawaiian Islands"/>
    <x v="22"/>
    <s v="NII-01312"/>
    <d v="2015-06-26T00:00:00"/>
    <s v="Forereef"/>
    <s v="Mid"/>
    <n v="21.940833999999999"/>
    <n v="-160.183369"/>
    <s v="NII_WEST"/>
    <s v="NII_WEST"/>
    <n v="2015"/>
    <x v="0"/>
    <x v="0"/>
    <n v="15.3"/>
    <n v="1"/>
    <n v="5"/>
    <n v="0.5"/>
    <n v="7"/>
    <n v="0.1825"/>
    <n v="2"/>
    <n v="1"/>
  </r>
  <r>
    <n v="7676"/>
    <s v="nSPC"/>
    <x v="6"/>
    <x v="0"/>
    <s v="Main Hawaiian Islands"/>
    <x v="22"/>
    <s v="NII-01316"/>
    <d v="2015-06-26T00:00:00"/>
    <s v="Forereef"/>
    <s v="Mid"/>
    <n v="21.914518999999999"/>
    <n v="-160.210309"/>
    <s v="NII_WEST"/>
    <s v="NII_WEST"/>
    <n v="2015"/>
    <x v="0"/>
    <x v="0"/>
    <n v="11.35"/>
    <n v="0.5"/>
    <n v="0"/>
    <n v="4"/>
    <n v="1.5"/>
    <n v="0.10249999999999999"/>
    <n v="2"/>
    <n v="1"/>
  </r>
  <r>
    <n v="7679"/>
    <s v="nSPC"/>
    <x v="6"/>
    <x v="0"/>
    <s v="Main Hawaiian Islands"/>
    <x v="22"/>
    <s v="NII-01315"/>
    <d v="2015-06-26T00:00:00"/>
    <s v="Forereef"/>
    <s v="Deep"/>
    <n v="21.949722000000001"/>
    <n v="-160.194558"/>
    <s v="NII_WEST"/>
    <s v="NII_WEST"/>
    <n v="2015"/>
    <x v="1"/>
    <x v="0"/>
    <n v="27.45"/>
    <n v="1"/>
    <n v="0"/>
    <n v="2.5"/>
    <n v="0"/>
    <n v="0.86250000000000004"/>
    <n v="2"/>
    <n v="1"/>
  </r>
  <r>
    <n v="7680"/>
    <s v="nSPC"/>
    <x v="6"/>
    <x v="0"/>
    <s v="Main Hawaiian Islands"/>
    <x v="22"/>
    <s v="NII-01320"/>
    <d v="2015-06-26T00:00:00"/>
    <s v="Forereef"/>
    <s v="Mid"/>
    <n v="21.919574000000001"/>
    <n v="-160.214405"/>
    <s v="NII_WEST"/>
    <s v="NII_WEST"/>
    <n v="2015"/>
    <x v="0"/>
    <x v="0"/>
    <n v="16.5"/>
    <n v="1"/>
    <n v="14.5"/>
    <n v="2.5"/>
    <n v="0"/>
    <n v="0.53374999999999995"/>
    <n v="2"/>
    <n v="1"/>
  </r>
  <r>
    <n v="7683"/>
    <s v="nSPC"/>
    <x v="6"/>
    <x v="0"/>
    <s v="Main Hawaiian Islands"/>
    <x v="22"/>
    <s v="NII-01375"/>
    <d v="2015-06-26T00:00:00"/>
    <s v="Forereef"/>
    <s v="Mid"/>
    <n v="21.884872000000001"/>
    <n v="-160.23892699999999"/>
    <s v="NII_WEST"/>
    <s v="NII_WEST"/>
    <n v="2015"/>
    <x v="0"/>
    <x v="0"/>
    <n v="15.45"/>
    <n v="1"/>
    <n v="20"/>
    <n v="10"/>
    <n v="0"/>
    <n v="0.65500000000000003"/>
    <n v="2"/>
    <n v="1"/>
  </r>
  <r>
    <n v="7684"/>
    <s v="nSPC"/>
    <x v="6"/>
    <x v="0"/>
    <s v="Main Hawaiian Islands"/>
    <x v="22"/>
    <s v="NII-01371"/>
    <d v="2015-06-27T00:00:00"/>
    <s v="Forereef"/>
    <s v="Deep"/>
    <n v="22.012945999999999"/>
    <n v="-160.09031999999999"/>
    <s v="NII_LEHUA"/>
    <s v="NII_LEHUA"/>
    <n v="2015"/>
    <x v="1"/>
    <x v="0"/>
    <n v="27.9"/>
    <n v="2"/>
    <n v="6.5"/>
    <n v="0.5"/>
    <n v="4"/>
    <n v="0.15125"/>
    <n v="2"/>
    <n v="1"/>
  </r>
  <r>
    <n v="7687"/>
    <s v="nSPC"/>
    <x v="6"/>
    <x v="0"/>
    <s v="Main Hawaiian Islands"/>
    <x v="22"/>
    <s v="NII-01420"/>
    <d v="2015-06-27T00:00:00"/>
    <s v="Forereef"/>
    <s v="Mid"/>
    <n v="22.011009999999999"/>
    <n v="-160.086489"/>
    <s v="NII_LEHUA"/>
    <s v="NII_LEHUA"/>
    <n v="2015"/>
    <x v="0"/>
    <x v="0"/>
    <n v="16.45"/>
    <n v="1.5"/>
    <n v="12.5"/>
    <n v="0.5"/>
    <n v="1.5"/>
    <n v="0.72875000000000001"/>
    <n v="2"/>
    <n v="1"/>
  </r>
  <r>
    <n v="7688"/>
    <s v="nSPC"/>
    <x v="6"/>
    <x v="0"/>
    <s v="Main Hawaiian Islands"/>
    <x v="22"/>
    <s v="NII-01354"/>
    <d v="2015-06-27T00:00:00"/>
    <s v="Forereef"/>
    <s v="Mid"/>
    <n v="21.989222000000002"/>
    <n v="-160.12238199999999"/>
    <s v="NII_LEHUA"/>
    <s v="NII_LEHUA"/>
    <n v="2015"/>
    <x v="0"/>
    <x v="0"/>
    <n v="12.85"/>
    <n v="1"/>
    <n v="3.5"/>
    <n v="0.5"/>
    <n v="10.5"/>
    <n v="0.25874999999999998"/>
    <n v="2"/>
    <n v="1"/>
  </r>
  <r>
    <n v="7690"/>
    <s v="nSPC"/>
    <x v="6"/>
    <x v="0"/>
    <s v="Main Hawaiian Islands"/>
    <x v="22"/>
    <s v="NII-01372"/>
    <d v="2015-06-27T00:00:00"/>
    <s v="Forereef"/>
    <s v="Mid"/>
    <n v="22.001977"/>
    <n v="-160.06323699999999"/>
    <s v="NII_LEHUA"/>
    <s v="NII_LEHUA"/>
    <n v="2015"/>
    <x v="0"/>
    <x v="0"/>
    <n v="9.1999999999999993"/>
    <n v="20"/>
    <n v="11.5"/>
    <n v="0"/>
    <n v="10"/>
    <n v="1.31125"/>
    <n v="2"/>
    <n v="1"/>
  </r>
  <r>
    <n v="7691"/>
    <s v="nSPC"/>
    <x v="6"/>
    <x v="0"/>
    <s v="Main Hawaiian Islands"/>
    <x v="22"/>
    <s v="NII-01346"/>
    <d v="2015-06-27T00:00:00"/>
    <s v="Forereef"/>
    <s v="Shallow"/>
    <n v="22.00234"/>
    <n v="-160.07873499999999"/>
    <s v="NII_LEHUA"/>
    <s v="NII_LEHUA"/>
    <n v="2015"/>
    <x v="2"/>
    <x v="0"/>
    <n v="5.2"/>
    <n v="5.5"/>
    <n v="0"/>
    <n v="1.5"/>
    <n v="8.5"/>
    <n v="0.73"/>
    <n v="2"/>
    <n v="1"/>
  </r>
  <r>
    <n v="7692"/>
    <s v="nSPC"/>
    <x v="6"/>
    <x v="0"/>
    <s v="Main Hawaiian Islands"/>
    <x v="22"/>
    <s v="NII-01380"/>
    <d v="2015-06-27T00:00:00"/>
    <s v="Forereef"/>
    <s v="Deep"/>
    <n v="22.009986999999999"/>
    <n v="-160.08094"/>
    <s v="NII_LEHUA"/>
    <s v="NII_LEHUA"/>
    <n v="2015"/>
    <x v="1"/>
    <x v="0"/>
    <n v="24.5"/>
    <n v="0.5"/>
    <n v="20"/>
    <n v="1"/>
    <n v="0.5"/>
    <n v="0.67500000000000004"/>
    <n v="2"/>
    <n v="1"/>
  </r>
  <r>
    <n v="7693"/>
    <s v="nSPC"/>
    <x v="6"/>
    <x v="0"/>
    <s v="Main Hawaiian Islands"/>
    <x v="22"/>
    <s v="NII-01412"/>
    <d v="2015-06-27T00:00:00"/>
    <s v="Forereef"/>
    <s v="Mid"/>
    <n v="22.015955000000002"/>
    <n v="-160.09179399999999"/>
    <s v="NII_LEHUA"/>
    <s v="NII_LEHUA"/>
    <n v="2015"/>
    <x v="0"/>
    <x v="0"/>
    <n v="12.7"/>
    <n v="7.5"/>
    <n v="8.5"/>
    <n v="1"/>
    <n v="11"/>
    <n v="1.2787500000000001"/>
    <n v="2"/>
    <n v="1"/>
  </r>
  <r>
    <n v="7694"/>
    <s v="nSPC"/>
    <x v="6"/>
    <x v="0"/>
    <s v="Main Hawaiian Islands"/>
    <x v="22"/>
    <s v="NII-01428"/>
    <d v="2015-06-27T00:00:00"/>
    <s v="Forereef"/>
    <s v="Shallow"/>
    <n v="22.004874000000001"/>
    <n v="-160.09740199999999"/>
    <s v="NII_LEHUA"/>
    <s v="NII_LEHUA"/>
    <n v="2015"/>
    <x v="2"/>
    <x v="0"/>
    <n v="5.7"/>
    <n v="9.5"/>
    <n v="2.5"/>
    <n v="0"/>
    <n v="27.5"/>
    <n v="1.06"/>
    <n v="2"/>
    <n v="1"/>
  </r>
  <r>
    <n v="7695"/>
    <s v="nSPC"/>
    <x v="6"/>
    <x v="0"/>
    <s v="Main Hawaiian Islands"/>
    <x v="22"/>
    <s v="NII-01362"/>
    <d v="2015-06-27T00:00:00"/>
    <s v="Forereef"/>
    <s v="Deep"/>
    <n v="21.996404999999999"/>
    <n v="-160.13161600000001"/>
    <s v="NII_LEHUA"/>
    <s v="NII_LEHUA"/>
    <n v="2015"/>
    <x v="1"/>
    <x v="0"/>
    <n v="22.5"/>
    <n v="1"/>
    <n v="7.5"/>
    <n v="0.5"/>
    <n v="9.5"/>
    <n v="0.73050000000000004"/>
    <n v="2"/>
    <n v="1"/>
  </r>
  <r>
    <n v="7696"/>
    <s v="nSPC"/>
    <x v="6"/>
    <x v="0"/>
    <s v="Main Hawaiian Islands"/>
    <x v="22"/>
    <s v="NII-01323"/>
    <d v="2015-06-27T00:00:00"/>
    <s v="Forereef"/>
    <s v="Mid"/>
    <n v="22.004563999999998"/>
    <n v="-160.06869"/>
    <s v="NII_LEHUA"/>
    <s v="NII_LEHUA"/>
    <n v="2015"/>
    <x v="0"/>
    <x v="0"/>
    <n v="8.15"/>
    <n v="11"/>
    <n v="0"/>
    <n v="0"/>
    <n v="9"/>
    <n v="0.75749999999999995"/>
    <n v="2"/>
    <n v="1"/>
  </r>
  <r>
    <n v="7697"/>
    <s v="nSPC"/>
    <x v="6"/>
    <x v="0"/>
    <s v="Main Hawaiian Islands"/>
    <x v="22"/>
    <s v="NII-01364"/>
    <d v="2015-06-27T00:00:00"/>
    <s v="Forereef"/>
    <s v="Shallow"/>
    <n v="22.002006999999999"/>
    <n v="-160.08263600000001"/>
    <s v="NII_LEHUA"/>
    <s v="NII_LEHUA"/>
    <n v="2015"/>
    <x v="2"/>
    <x v="0"/>
    <n v="4.9000000000000004"/>
    <n v="1"/>
    <n v="1"/>
    <n v="6.5"/>
    <n v="6"/>
    <n v="0.34575"/>
    <n v="2"/>
    <n v="1"/>
  </r>
  <r>
    <n v="7698"/>
    <s v="nSPC"/>
    <x v="6"/>
    <x v="0"/>
    <s v="Main Hawaiian Islands"/>
    <x v="22"/>
    <s v="NII-01344"/>
    <d v="2015-06-27T00:00:00"/>
    <s v="Forereef"/>
    <s v="Deep"/>
    <n v="22.023745000000002"/>
    <n v="-160.102272"/>
    <s v="NII_LEHUA"/>
    <s v="NII_LEHUA"/>
    <n v="2015"/>
    <x v="1"/>
    <x v="0"/>
    <n v="25.2"/>
    <n v="0.5"/>
    <n v="3"/>
    <n v="1.5"/>
    <n v="1"/>
    <n v="0.44374999999999998"/>
    <n v="2"/>
    <n v="1"/>
  </r>
  <r>
    <n v="7699"/>
    <s v="nSPC"/>
    <x v="6"/>
    <x v="0"/>
    <s v="Main Hawaiian Islands"/>
    <x v="22"/>
    <s v="NII-01345"/>
    <d v="2015-06-27T00:00:00"/>
    <s v="Forereef"/>
    <s v="Mid"/>
    <n v="21.999264"/>
    <n v="-160.12429599999999"/>
    <s v="NII_LEHUA"/>
    <s v="NII_LEHUA"/>
    <n v="2015"/>
    <x v="0"/>
    <x v="0"/>
    <n v="12.55"/>
    <n v="1.5"/>
    <n v="0.5"/>
    <n v="0.5"/>
    <n v="1"/>
    <n v="0.57125000000000004"/>
    <n v="2"/>
    <n v="1"/>
  </r>
  <r>
    <n v="7700"/>
    <s v="nSPC"/>
    <x v="6"/>
    <x v="0"/>
    <s v="Main Hawaiian Islands"/>
    <x v="22"/>
    <s v="NII-01382"/>
    <d v="2015-06-27T00:00:00"/>
    <s v="Forereef"/>
    <s v="Shallow"/>
    <n v="21.991409000000001"/>
    <n v="-160.11315099999999"/>
    <s v="NII_LEHUA"/>
    <s v="NII_LEHUA"/>
    <n v="2015"/>
    <x v="2"/>
    <x v="0"/>
    <n v="4.6500000000000004"/>
    <n v="0.5"/>
    <n v="1.5"/>
    <n v="45"/>
    <n v="7"/>
    <n v="0.39950000000000002"/>
    <n v="2"/>
    <n v="1"/>
  </r>
  <r>
    <n v="7701"/>
    <s v="nSPC"/>
    <x v="6"/>
    <x v="0"/>
    <s v="Main Hawaiian Islands"/>
    <x v="22"/>
    <s v="NII-01325"/>
    <d v="2015-06-27T00:00:00"/>
    <s v="Forereef"/>
    <s v="Shallow"/>
    <n v="21.975473000000001"/>
    <n v="-160.117908"/>
    <s v="NII_WEST"/>
    <s v="NII_WEST"/>
    <n v="2015"/>
    <x v="2"/>
    <x v="0"/>
    <n v="4.8"/>
    <n v="1"/>
    <n v="0"/>
    <n v="15"/>
    <n v="3.5"/>
    <n v="0.31374999999999997"/>
    <n v="2"/>
    <n v="1"/>
  </r>
  <r>
    <n v="7703"/>
    <s v="nSPC"/>
    <x v="6"/>
    <x v="0"/>
    <s v="Main Hawaiian Islands"/>
    <x v="22"/>
    <s v="NII-01432"/>
    <d v="2015-06-27T00:00:00"/>
    <s v="Forereef"/>
    <s v="Deep"/>
    <n v="22.007702999999999"/>
    <n v="-160.100763"/>
    <s v="NII_LEHUA"/>
    <s v="NII_LEHUA"/>
    <n v="2015"/>
    <x v="1"/>
    <x v="0"/>
    <n v="24.2"/>
    <n v="2"/>
    <n v="5"/>
    <n v="3"/>
    <n v="10"/>
    <n v="2.2262499999999998"/>
    <n v="2"/>
    <n v="1"/>
  </r>
  <r>
    <n v="7704"/>
    <s v="nSPC"/>
    <x v="6"/>
    <x v="0"/>
    <s v="Main Hawaiian Islands"/>
    <x v="22"/>
    <s v="NII-01306"/>
    <d v="2015-06-27T00:00:00"/>
    <s v="Forereef"/>
    <s v="Mid"/>
    <n v="21.985782"/>
    <n v="-160.12974800000001"/>
    <s v="NII_WEST"/>
    <s v="NII_WEST"/>
    <n v="2015"/>
    <x v="0"/>
    <x v="0"/>
    <n v="14.25"/>
    <n v="1"/>
    <n v="2"/>
    <n v="4.5"/>
    <n v="10"/>
    <n v="0.15375"/>
    <n v="2"/>
    <n v="1"/>
  </r>
  <r>
    <n v="7707"/>
    <s v="nSPC"/>
    <x v="6"/>
    <x v="0"/>
    <s v="Main Hawaiian Islands"/>
    <x v="22"/>
    <s v="NII-01339"/>
    <d v="2015-06-27T00:00:00"/>
    <s v="Forereef"/>
    <s v="Mid"/>
    <n v="21.968321"/>
    <n v="-160.132814"/>
    <s v="NII_WEST"/>
    <s v="NII_WEST"/>
    <n v="2015"/>
    <x v="0"/>
    <x v="0"/>
    <n v="17.05"/>
    <n v="1.5"/>
    <n v="9.5"/>
    <n v="3.5"/>
    <n v="2.5"/>
    <n v="0.2525"/>
    <n v="2"/>
    <n v="1"/>
  </r>
  <r>
    <n v="7709"/>
    <s v="nSPC"/>
    <x v="6"/>
    <x v="0"/>
    <s v="Main Hawaiian Islands"/>
    <x v="22"/>
    <s v="NII-01350"/>
    <d v="2015-06-28T00:00:00"/>
    <s v="Forereef"/>
    <s v="Deep"/>
    <n v="21.931039999999999"/>
    <n v="-160.067859"/>
    <s v="NII_EAST"/>
    <s v="NII_EAST"/>
    <n v="2015"/>
    <x v="1"/>
    <x v="0"/>
    <n v="28.35"/>
    <n v="1"/>
    <n v="30"/>
    <n v="0"/>
    <n v="6.5"/>
    <n v="0.66874999999999996"/>
    <n v="2"/>
    <n v="1"/>
  </r>
  <r>
    <n v="7710"/>
    <s v="nSPC"/>
    <x v="6"/>
    <x v="0"/>
    <s v="Main Hawaiian Islands"/>
    <x v="22"/>
    <s v="NII-01322"/>
    <d v="2015-06-28T00:00:00"/>
    <s v="Forereef"/>
    <s v="Mid"/>
    <n v="21.877497999999999"/>
    <n v="-160.108982"/>
    <s v="NII_EAST"/>
    <s v="NII_EAST"/>
    <n v="2015"/>
    <x v="0"/>
    <x v="0"/>
    <n v="13.45"/>
    <n v="3"/>
    <n v="25"/>
    <n v="0"/>
    <n v="1"/>
    <n v="0.21199999999999999"/>
    <n v="2"/>
    <n v="1"/>
  </r>
  <r>
    <n v="7712"/>
    <s v="nSPC"/>
    <x v="6"/>
    <x v="0"/>
    <s v="Main Hawaiian Islands"/>
    <x v="22"/>
    <s v="NII-01378"/>
    <d v="2015-06-28T00:00:00"/>
    <s v="Forereef"/>
    <s v="Mid"/>
    <n v="21.973068999999999"/>
    <n v="-160.053449"/>
    <s v="NII_EAST"/>
    <s v="NII_EAST"/>
    <n v="2015"/>
    <x v="0"/>
    <x v="0"/>
    <n v="10.15"/>
    <n v="9"/>
    <n v="2.5"/>
    <n v="0.5"/>
    <n v="0.5"/>
    <n v="0.43625000000000003"/>
    <n v="2"/>
    <n v="1"/>
  </r>
  <r>
    <n v="7713"/>
    <s v="nSPC"/>
    <x v="6"/>
    <x v="0"/>
    <s v="Main Hawaiian Islands"/>
    <x v="22"/>
    <s v="NII-01327"/>
    <d v="2015-06-28T00:00:00"/>
    <s v="Forereef"/>
    <s v="Mid"/>
    <n v="21.889626"/>
    <n v="-160.08174700000001"/>
    <s v="NII_EAST"/>
    <s v="NII_EAST"/>
    <n v="2015"/>
    <x v="0"/>
    <x v="0"/>
    <n v="15.3"/>
    <n v="3.5"/>
    <n v="11.5"/>
    <n v="4.5"/>
    <n v="1.5"/>
    <n v="0.10125000000000001"/>
    <n v="2"/>
    <n v="1"/>
  </r>
  <r>
    <n v="7714"/>
    <s v="nSPC"/>
    <x v="6"/>
    <x v="0"/>
    <s v="Main Hawaiian Islands"/>
    <x v="22"/>
    <s v="NII-01352"/>
    <d v="2015-06-28T00:00:00"/>
    <s v="Forereef"/>
    <s v="Shallow"/>
    <n v="21.875869000000002"/>
    <n v="-160.12282999999999"/>
    <s v="NII_EAST"/>
    <s v="NII_EAST"/>
    <n v="2015"/>
    <x v="2"/>
    <x v="0"/>
    <n v="6.2"/>
    <n v="4.5"/>
    <n v="12.5"/>
    <n v="0"/>
    <n v="6"/>
    <n v="0.62749999999999995"/>
    <n v="2"/>
    <n v="1"/>
  </r>
  <r>
    <n v="7715"/>
    <s v="nSPC"/>
    <x v="6"/>
    <x v="0"/>
    <s v="Main Hawaiian Islands"/>
    <x v="22"/>
    <s v="NII-01361"/>
    <d v="2015-06-28T00:00:00"/>
    <s v="Forereef"/>
    <s v="Shallow"/>
    <n v="21.831233999999998"/>
    <n v="-160.180137"/>
    <s v="NII_EAST"/>
    <s v="NII_EAST"/>
    <n v="2015"/>
    <x v="2"/>
    <x v="0"/>
    <n v="5.05"/>
    <n v="1"/>
    <n v="6"/>
    <n v="79"/>
    <n v="0"/>
    <n v="0.1125"/>
    <n v="2"/>
    <n v="1"/>
  </r>
  <r>
    <n v="7716"/>
    <s v="nSPC"/>
    <x v="6"/>
    <x v="0"/>
    <s v="Main Hawaiian Islands"/>
    <x v="22"/>
    <s v="NII-01342"/>
    <d v="2015-06-28T00:00:00"/>
    <s v="Forereef"/>
    <s v="Mid"/>
    <n v="21.960622000000001"/>
    <n v="-160.06370899999999"/>
    <s v="NII_EAST"/>
    <s v="NII_EAST"/>
    <n v="2015"/>
    <x v="0"/>
    <x v="0"/>
    <n v="8.15"/>
    <n v="2"/>
    <n v="9.5"/>
    <n v="0"/>
    <n v="4"/>
    <n v="0.26750000000000002"/>
    <n v="2"/>
    <n v="1"/>
  </r>
  <r>
    <n v="7717"/>
    <s v="nSPC"/>
    <x v="6"/>
    <x v="0"/>
    <s v="Main Hawaiian Islands"/>
    <x v="22"/>
    <s v="NII-01390"/>
    <d v="2015-06-28T00:00:00"/>
    <s v="Forereef"/>
    <s v="Deep"/>
    <n v="21.865981000000001"/>
    <n v="-160.13236599999999"/>
    <s v="NII_EAST"/>
    <s v="NII_EAST"/>
    <n v="2015"/>
    <x v="1"/>
    <x v="0"/>
    <n v="22.1"/>
    <n v="1.5"/>
    <n v="0"/>
    <n v="20"/>
    <n v="0.5"/>
    <n v="0.12075"/>
    <n v="2"/>
    <n v="1"/>
  </r>
  <r>
    <n v="7718"/>
    <s v="nSPC"/>
    <x v="6"/>
    <x v="0"/>
    <s v="Main Hawaiian Islands"/>
    <x v="22"/>
    <s v="NII-01377"/>
    <d v="2015-06-28T00:00:00"/>
    <s v="Forereef"/>
    <s v="Deep"/>
    <n v="21.86083"/>
    <n v="-160.13960800000001"/>
    <s v="NII_EAST"/>
    <s v="NII_EAST"/>
    <n v="2015"/>
    <x v="1"/>
    <x v="0"/>
    <n v="24.5"/>
    <n v="1.5"/>
    <n v="8.5"/>
    <n v="2"/>
    <n v="2"/>
    <n v="0.14724999999999999"/>
    <n v="2"/>
    <n v="1"/>
  </r>
  <r>
    <n v="7719"/>
    <s v="nSPC"/>
    <x v="6"/>
    <x v="0"/>
    <s v="Main Hawaiian Islands"/>
    <x v="22"/>
    <s v="NII-01335"/>
    <d v="2015-06-28T00:00:00"/>
    <s v="Forereef"/>
    <s v="Shallow"/>
    <n v="21.857016000000002"/>
    <n v="-160.16299900000001"/>
    <s v="NII_EAST"/>
    <s v="NII_EAST"/>
    <n v="2015"/>
    <x v="2"/>
    <x v="0"/>
    <n v="5.4"/>
    <n v="1.5"/>
    <n v="22.5"/>
    <n v="1.5"/>
    <n v="2"/>
    <n v="0.89124999999999999"/>
    <n v="2"/>
    <n v="1"/>
  </r>
  <r>
    <n v="7720"/>
    <s v="nSPC"/>
    <x v="6"/>
    <x v="0"/>
    <s v="Main Hawaiian Islands"/>
    <x v="22"/>
    <s v="NII-01401"/>
    <d v="2015-06-28T00:00:00"/>
    <s v="Forereef"/>
    <s v="Deep"/>
    <n v="21.898585000000001"/>
    <n v="-160.07020700000001"/>
    <s v="NII_EAST"/>
    <s v="NII_EAST"/>
    <n v="2015"/>
    <x v="1"/>
    <x v="0"/>
    <n v="24.8"/>
    <n v="0.5"/>
    <n v="30"/>
    <n v="0.5"/>
    <n v="0.5"/>
    <n v="0.10625"/>
    <n v="2"/>
    <n v="1"/>
  </r>
  <r>
    <n v="7723"/>
    <s v="nSPC"/>
    <x v="6"/>
    <x v="0"/>
    <s v="Main Hawaiian Islands"/>
    <x v="22"/>
    <s v="NII-01408"/>
    <d v="2015-06-28T00:00:00"/>
    <s v="Forereef"/>
    <s v="Mid"/>
    <n v="21.848897999999998"/>
    <n v="-160.16297700000001"/>
    <s v="NII_EAST"/>
    <s v="NII_EAST"/>
    <n v="2015"/>
    <x v="0"/>
    <x v="0"/>
    <n v="15.2"/>
    <n v="1.5"/>
    <n v="6"/>
    <n v="12.5"/>
    <n v="0.5"/>
    <n v="0.1275"/>
    <n v="2"/>
    <n v="1"/>
  </r>
  <r>
    <n v="7725"/>
    <s v="nSPC"/>
    <x v="6"/>
    <x v="0"/>
    <s v="Main Hawaiian Islands"/>
    <x v="20"/>
    <s v="MOL-01532"/>
    <d v="2015-06-29T00:00:00"/>
    <s v="Forereef"/>
    <s v="Shallow"/>
    <n v="21.104098"/>
    <n v="-156.74255500000001"/>
    <s v="MOL_SOUTH"/>
    <s v="MOL_SOUTH"/>
    <n v="2015"/>
    <x v="2"/>
    <x v="0"/>
    <n v="5.4"/>
    <n v="11"/>
    <n v="2.5"/>
    <n v="2.5"/>
    <n v="6"/>
    <n v="0.21725"/>
    <n v="2"/>
    <n v="1"/>
  </r>
  <r>
    <n v="7726"/>
    <s v="nSPC"/>
    <x v="6"/>
    <x v="0"/>
    <s v="Main Hawaiian Islands"/>
    <x v="20"/>
    <s v="MOL-01561"/>
    <d v="2015-06-29T00:00:00"/>
    <s v="Forereef"/>
    <s v="Shallow"/>
    <n v="21.078239"/>
    <n v="-156.77299099999999"/>
    <s v="MOL_SOUTH"/>
    <s v="MOL_SOUTH"/>
    <n v="2015"/>
    <x v="2"/>
    <x v="0"/>
    <n v="3"/>
    <n v="6.5"/>
    <n v="7.5"/>
    <n v="6"/>
    <n v="7.5"/>
    <n v="0.58750000000000002"/>
    <n v="2"/>
    <n v="1"/>
  </r>
  <r>
    <n v="7727"/>
    <s v="nSPC"/>
    <x v="6"/>
    <x v="0"/>
    <s v="Main Hawaiian Islands"/>
    <x v="20"/>
    <s v="MOL-01597"/>
    <d v="2015-06-29T00:00:00"/>
    <s v="Forereef"/>
    <s v="Mid"/>
    <n v="21.052629"/>
    <n v="-156.807571"/>
    <s v="MOL_SOUTH"/>
    <s v="MOL_SOUTH"/>
    <n v="2015"/>
    <x v="0"/>
    <x v="0"/>
    <n v="14.55"/>
    <n v="1.5"/>
    <n v="32.5"/>
    <n v="22.5"/>
    <n v="2"/>
    <n v="0.1125"/>
    <n v="2"/>
    <n v="1"/>
  </r>
  <r>
    <n v="7728"/>
    <s v="nSPC"/>
    <x v="6"/>
    <x v="0"/>
    <s v="Main Hawaiian Islands"/>
    <x v="20"/>
    <s v="MOL-01586"/>
    <d v="2015-06-29T00:00:00"/>
    <s v="Forereef"/>
    <s v="Mid"/>
    <n v="21.033546000000001"/>
    <n v="-156.87790200000001"/>
    <s v="MOL_SOUTH"/>
    <s v="MOL_SOUTH"/>
    <n v="2015"/>
    <x v="0"/>
    <x v="0"/>
    <n v="10.65"/>
    <n v="42.5"/>
    <n v="6.5"/>
    <n v="5.5"/>
    <n v="7"/>
    <n v="0.98424999999999996"/>
    <n v="2"/>
    <n v="1"/>
  </r>
  <r>
    <n v="7730"/>
    <s v="nSPC"/>
    <x v="6"/>
    <x v="0"/>
    <s v="Main Hawaiian Islands"/>
    <x v="20"/>
    <s v="MOL-01574"/>
    <d v="2015-06-29T00:00:00"/>
    <s v="Forereef"/>
    <s v="Deep"/>
    <n v="21.071435999999999"/>
    <n v="-156.76815999999999"/>
    <s v="MOL_SOUTH"/>
    <s v="MOL_SOUTH"/>
    <n v="2015"/>
    <x v="1"/>
    <x v="0"/>
    <n v="22.85"/>
    <n v="1"/>
    <n v="10"/>
    <n v="22.5"/>
    <n v="0.5"/>
    <n v="0.10575"/>
    <n v="2"/>
    <n v="1"/>
  </r>
  <r>
    <n v="7731"/>
    <s v="nSPC"/>
    <x v="6"/>
    <x v="0"/>
    <s v="Main Hawaiian Islands"/>
    <x v="20"/>
    <s v="MOL-01531"/>
    <d v="2015-06-29T00:00:00"/>
    <s v="Forereef"/>
    <s v="Mid"/>
    <n v="21.037534999999998"/>
    <n v="-156.84487300000001"/>
    <s v="MOL_SOUTH"/>
    <s v="MOL_SOUTH"/>
    <n v="2015"/>
    <x v="0"/>
    <x v="0"/>
    <n v="14.7"/>
    <n v="40"/>
    <n v="16.5"/>
    <n v="2"/>
    <n v="0.5"/>
    <n v="0.6"/>
    <n v="2"/>
    <n v="1"/>
  </r>
  <r>
    <n v="7733"/>
    <s v="nSPC"/>
    <x v="6"/>
    <x v="0"/>
    <s v="Main Hawaiian Islands"/>
    <x v="20"/>
    <s v="MOL-01540"/>
    <d v="2015-06-29T00:00:00"/>
    <s v="Forereef"/>
    <s v="Mid"/>
    <n v="21.112774999999999"/>
    <n v="-156.73441600000001"/>
    <s v="MOL_SOUTH"/>
    <s v="MOL_SOUTH"/>
    <n v="2015"/>
    <x v="0"/>
    <x v="0"/>
    <n v="13.9"/>
    <n v="12.5"/>
    <n v="1"/>
    <n v="1"/>
    <n v="2.5"/>
    <n v="0.27250000000000002"/>
    <n v="2"/>
    <n v="1"/>
  </r>
  <r>
    <n v="7734"/>
    <s v="nSPC"/>
    <x v="6"/>
    <x v="0"/>
    <s v="Main Hawaiian Islands"/>
    <x v="20"/>
    <s v="MOL-01528"/>
    <d v="2015-06-29T00:00:00"/>
    <s v="Forereef"/>
    <s v="Shallow"/>
    <n v="21.086604999999999"/>
    <n v="-156.76109400000001"/>
    <s v="MOL_SOUTH"/>
    <s v="MOL_SOUTH"/>
    <n v="2015"/>
    <x v="2"/>
    <x v="0"/>
    <n v="5"/>
    <n v="4.5"/>
    <n v="3"/>
    <n v="1"/>
    <n v="10.5"/>
    <n v="0.50749999999999995"/>
    <n v="2"/>
    <n v="1"/>
  </r>
  <r>
    <n v="7735"/>
    <s v="nSPC"/>
    <x v="6"/>
    <x v="0"/>
    <s v="Main Hawaiian Islands"/>
    <x v="20"/>
    <s v="MOL-01566"/>
    <d v="2015-06-29T00:00:00"/>
    <s v="Forereef"/>
    <s v="Shallow"/>
    <n v="21.068975999999999"/>
    <n v="-156.78203300000001"/>
    <s v="MOL_SOUTH"/>
    <s v="MOL_SOUTH"/>
    <n v="2015"/>
    <x v="2"/>
    <x v="0"/>
    <n v="5.45"/>
    <n v="11"/>
    <n v="0"/>
    <n v="19"/>
    <n v="0.5"/>
    <n v="0.16650000000000001"/>
    <n v="2"/>
    <n v="1"/>
  </r>
  <r>
    <n v="7736"/>
    <s v="nSPC"/>
    <x v="6"/>
    <x v="0"/>
    <s v="Main Hawaiian Islands"/>
    <x v="20"/>
    <s v="MOL-01521"/>
    <d v="2015-06-29T00:00:00"/>
    <s v="Forereef"/>
    <s v="Mid"/>
    <n v="21.050536000000001"/>
    <n v="-156.819647"/>
    <s v="MOL_SOUTH"/>
    <s v="MOL_SOUTH"/>
    <n v="2015"/>
    <x v="0"/>
    <x v="0"/>
    <n v="12.2"/>
    <n v="1"/>
    <n v="25"/>
    <n v="44"/>
    <n v="2.5"/>
    <n v="0.1075"/>
    <n v="2"/>
    <n v="1"/>
  </r>
  <r>
    <n v="7737"/>
    <s v="nSPC"/>
    <x v="6"/>
    <x v="0"/>
    <s v="Main Hawaiian Islands"/>
    <x v="20"/>
    <s v="MOL-01585"/>
    <d v="2015-06-29T00:00:00"/>
    <s v="Forereef"/>
    <s v="Mid"/>
    <n v="21.039497999999998"/>
    <n v="-156.90291999999999"/>
    <s v="MOL_SOUTH"/>
    <s v="MOL_SOUTH"/>
    <n v="2015"/>
    <x v="0"/>
    <x v="0"/>
    <n v="10"/>
    <n v="75"/>
    <n v="0"/>
    <n v="0.5"/>
    <n v="0.5"/>
    <n v="0.72124999999999995"/>
    <n v="2"/>
    <n v="1"/>
  </r>
  <r>
    <n v="7738"/>
    <s v="nSPC"/>
    <x v="6"/>
    <x v="0"/>
    <s v="Main Hawaiian Islands"/>
    <x v="20"/>
    <s v="MOL-01590"/>
    <d v="2015-06-29T00:00:00"/>
    <s v="Forereef"/>
    <s v="Deep"/>
    <n v="21.099682000000001"/>
    <n v="-156.741488"/>
    <s v="MOL_SOUTH"/>
    <s v="MOL_SOUTH"/>
    <n v="2015"/>
    <x v="1"/>
    <x v="0"/>
    <n v="20.2"/>
    <n v="10.5"/>
    <n v="15"/>
    <n v="25"/>
    <n v="2.5"/>
    <n v="0.1575"/>
    <n v="2"/>
    <n v="1"/>
  </r>
  <r>
    <n v="7741"/>
    <s v="nSPC"/>
    <x v="6"/>
    <x v="0"/>
    <s v="Main Hawaiian Islands"/>
    <x v="20"/>
    <s v="MOL-01548"/>
    <d v="2015-06-29T00:00:00"/>
    <s v="Forereef"/>
    <s v="Mid"/>
    <n v="21.062808"/>
    <n v="-156.78861800000001"/>
    <s v="MOL_SOUTH"/>
    <s v="MOL_SOUTH"/>
    <n v="2015"/>
    <x v="0"/>
    <x v="0"/>
    <n v="11.85"/>
    <n v="30"/>
    <n v="40"/>
    <n v="2.5"/>
    <n v="7.5"/>
    <n v="0.29425000000000001"/>
    <n v="2"/>
    <n v="1"/>
  </r>
  <r>
    <n v="7742"/>
    <s v="nSPC"/>
    <x v="6"/>
    <x v="0"/>
    <s v="Main Hawaiian Islands"/>
    <x v="20"/>
    <s v="MOL-01536"/>
    <d v="2015-06-29T00:00:00"/>
    <s v="Forereef"/>
    <s v="Mid"/>
    <n v="21.046673999999999"/>
    <n v="-156.83006599999999"/>
    <s v="MOL_SOUTH"/>
    <s v="MOL_SOUTH"/>
    <n v="2015"/>
    <x v="0"/>
    <x v="0"/>
    <n v="6.85"/>
    <n v="1.5"/>
    <n v="34"/>
    <n v="35"/>
    <n v="0"/>
    <n v="0.15375"/>
    <n v="2"/>
    <n v="1"/>
  </r>
  <r>
    <n v="7743"/>
    <s v="nSPC"/>
    <x v="6"/>
    <x v="0"/>
    <s v="Main Hawaiian Islands"/>
    <x v="18"/>
    <s v="MAI-01732"/>
    <d v="2015-06-30T00:00:00"/>
    <s v="Forereef"/>
    <s v="Mid"/>
    <n v="20.94509"/>
    <n v="-156.29530099999999"/>
    <s v="MAI_NE"/>
    <s v="MAI_NE"/>
    <n v="2015"/>
    <x v="0"/>
    <x v="0"/>
    <n v="10.75"/>
    <n v="2"/>
    <n v="1"/>
    <n v="6.5"/>
    <n v="2"/>
    <n v="0.95125000000000004"/>
    <n v="2"/>
    <n v="1"/>
  </r>
  <r>
    <n v="7744"/>
    <s v="nSPC"/>
    <x v="6"/>
    <x v="0"/>
    <s v="Main Hawaiian Islands"/>
    <x v="18"/>
    <s v="MAI-01689"/>
    <d v="2015-06-30T00:00:00"/>
    <s v="Forereef"/>
    <s v="Mid"/>
    <n v="20.941794999999999"/>
    <n v="-156.34532799999999"/>
    <s v="MAI_KAHULUI"/>
    <s v="MAI_KAHULUI"/>
    <n v="2015"/>
    <x v="0"/>
    <x v="0"/>
    <n v="12"/>
    <n v="20"/>
    <n v="1.5"/>
    <n v="18.5"/>
    <n v="1.5"/>
    <n v="0.3765"/>
    <n v="2"/>
    <n v="1"/>
  </r>
  <r>
    <n v="7745"/>
    <s v="nSPC"/>
    <x v="6"/>
    <x v="0"/>
    <s v="Main Hawaiian Islands"/>
    <x v="18"/>
    <s v="MAI-01760"/>
    <d v="2015-06-30T00:00:00"/>
    <s v="Forereef"/>
    <s v="Deep"/>
    <n v="20.935675"/>
    <n v="-156.37062499999999"/>
    <s v="MAI_KAHULUI"/>
    <s v="MAI_KAHULUI"/>
    <n v="2015"/>
    <x v="1"/>
    <x v="0"/>
    <n v="21.05"/>
    <n v="6.5"/>
    <n v="2"/>
    <n v="17.5"/>
    <n v="0"/>
    <n v="0.28375"/>
    <n v="2"/>
    <n v="1"/>
  </r>
  <r>
    <n v="7746"/>
    <s v="nSPC"/>
    <x v="6"/>
    <x v="0"/>
    <s v="Main Hawaiian Islands"/>
    <x v="18"/>
    <s v="MAI-01625"/>
    <d v="2015-06-30T00:00:00"/>
    <s v="Forereef"/>
    <s v="Shallow"/>
    <n v="20.921036000000001"/>
    <n v="-156.40367699999999"/>
    <s v="MAI_KAHULUI"/>
    <s v="MAI_KAHULUI"/>
    <n v="2015"/>
    <x v="2"/>
    <x v="0"/>
    <n v="3.6"/>
    <n v="5.5"/>
    <n v="0.5"/>
    <n v="1"/>
    <n v="14.5"/>
    <n v="0.61750000000000005"/>
    <n v="2"/>
    <n v="1"/>
  </r>
  <r>
    <n v="7747"/>
    <s v="nSPC"/>
    <x v="6"/>
    <x v="0"/>
    <s v="Main Hawaiian Islands"/>
    <x v="18"/>
    <s v="MAI-01699"/>
    <d v="2015-06-30T00:00:00"/>
    <s v="Forereef"/>
    <s v="Shallow"/>
    <n v="20.914514"/>
    <n v="-156.43714700000001"/>
    <s v="MAI_KAHULUI"/>
    <s v="MAI_KAHULUI"/>
    <n v="2015"/>
    <x v="2"/>
    <x v="0"/>
    <n v="4.6500000000000004"/>
    <n v="5"/>
    <n v="0.5"/>
    <n v="4"/>
    <n v="3"/>
    <n v="0.10249999999999999"/>
    <n v="2"/>
    <n v="1"/>
  </r>
  <r>
    <n v="7748"/>
    <s v="nSPC"/>
    <x v="6"/>
    <x v="0"/>
    <s v="Main Hawaiian Islands"/>
    <x v="18"/>
    <s v="MAI-01646"/>
    <d v="2015-06-30T00:00:00"/>
    <s v="Forereef"/>
    <s v="Shallow"/>
    <n v="20.908474999999999"/>
    <n v="-156.44102000000001"/>
    <s v="MAI_KAHULUI"/>
    <s v="MAI_KAHULUI"/>
    <n v="2015"/>
    <x v="2"/>
    <x v="0"/>
    <n v="4.8"/>
    <n v="37.5"/>
    <n v="28.5"/>
    <n v="0.5"/>
    <n v="1.5"/>
    <n v="0.48625000000000002"/>
    <n v="2"/>
    <n v="1"/>
  </r>
  <r>
    <n v="7750"/>
    <s v="nSPC"/>
    <x v="6"/>
    <x v="0"/>
    <s v="Main Hawaiian Islands"/>
    <x v="18"/>
    <s v="MAI-01610"/>
    <d v="2015-06-30T00:00:00"/>
    <s v="Forereef"/>
    <s v="Deep"/>
    <n v="20.946424"/>
    <n v="-156.307153"/>
    <s v="MAI_NE"/>
    <s v="MAI_NE"/>
    <n v="2015"/>
    <x v="1"/>
    <x v="0"/>
    <n v="24.55"/>
    <n v="13.5"/>
    <n v="15"/>
    <n v="26.5"/>
    <n v="2.5"/>
    <n v="1.2050000000000001"/>
    <n v="2"/>
    <n v="1"/>
  </r>
  <r>
    <n v="7751"/>
    <s v="nSPC"/>
    <x v="6"/>
    <x v="0"/>
    <s v="Main Hawaiian Islands"/>
    <x v="18"/>
    <s v="MAI-01671"/>
    <d v="2015-06-30T00:00:00"/>
    <s v="Forereef"/>
    <s v="Mid"/>
    <n v="20.926945"/>
    <n v="-156.39609999999999"/>
    <s v="MAI_KAHULUI"/>
    <s v="MAI_KAHULUI"/>
    <n v="2015"/>
    <x v="0"/>
    <x v="0"/>
    <n v="13.1"/>
    <n v="10"/>
    <n v="12.5"/>
    <n v="16"/>
    <n v="7.5"/>
    <n v="0.66849999999999998"/>
    <n v="2"/>
    <n v="1"/>
  </r>
  <r>
    <n v="7754"/>
    <s v="nSPC"/>
    <x v="6"/>
    <x v="0"/>
    <s v="Main Hawaiian Islands"/>
    <x v="18"/>
    <s v="MAI-01680"/>
    <d v="2015-06-30T00:00:00"/>
    <s v="Forereef"/>
    <s v="Mid"/>
    <n v="20.925924999999999"/>
    <n v="-156.41393600000001"/>
    <s v="MAI_KAHULUI"/>
    <s v="MAI_KAHULUI"/>
    <n v="2015"/>
    <x v="0"/>
    <x v="0"/>
    <n v="11.6"/>
    <n v="45"/>
    <n v="12.5"/>
    <n v="8.5"/>
    <n v="1.5"/>
    <n v="0.44750000000000001"/>
    <n v="2"/>
    <n v="1"/>
  </r>
  <r>
    <n v="7755"/>
    <s v="nSPC"/>
    <x v="6"/>
    <x v="0"/>
    <s v="Main Hawaiian Islands"/>
    <x v="18"/>
    <s v="MAI-01644"/>
    <d v="2015-06-30T00:00:00"/>
    <s v="Forereef"/>
    <s v="Deep"/>
    <n v="20.950407999999999"/>
    <n v="-156.32725500000001"/>
    <s v="MAI_NE"/>
    <s v="MAI_NE"/>
    <n v="2015"/>
    <x v="1"/>
    <x v="0"/>
    <n v="27"/>
    <n v="3"/>
    <n v="10"/>
    <n v="6"/>
    <n v="4"/>
    <n v="0.91749999999999998"/>
    <n v="2"/>
    <n v="1"/>
  </r>
  <r>
    <n v="7756"/>
    <s v="nSPC"/>
    <x v="6"/>
    <x v="0"/>
    <s v="Main Hawaiian Islands"/>
    <x v="18"/>
    <s v="MAI-01663"/>
    <d v="2015-06-30T00:00:00"/>
    <s v="Forereef"/>
    <s v="Shallow"/>
    <n v="20.921838999999999"/>
    <n v="-156.39463599999999"/>
    <s v="MAI_KAHULUI"/>
    <s v="MAI_KAHULUI"/>
    <n v="2015"/>
    <x v="2"/>
    <x v="0"/>
    <n v="4.55"/>
    <n v="16"/>
    <n v="9"/>
    <n v="1.5"/>
    <n v="9"/>
    <n v="0.46"/>
    <n v="2"/>
    <n v="1"/>
  </r>
  <r>
    <n v="7757"/>
    <s v="nSPC"/>
    <x v="6"/>
    <x v="0"/>
    <s v="Main Hawaiian Islands"/>
    <x v="18"/>
    <s v="MAI-01661"/>
    <d v="2015-06-30T00:00:00"/>
    <s v="Forereef"/>
    <s v="Deep"/>
    <n v="20.930081000000001"/>
    <n v="-156.42614800000001"/>
    <s v="MAI_KAHULUI"/>
    <s v="MAI_KAHULUI"/>
    <n v="2015"/>
    <x v="1"/>
    <x v="0"/>
    <n v="25.2"/>
    <n v="9.5"/>
    <n v="6"/>
    <n v="47"/>
    <n v="3.5"/>
    <n v="0.26774999999999999"/>
    <n v="2"/>
    <n v="1"/>
  </r>
  <r>
    <n v="7758"/>
    <s v="nSPC"/>
    <x v="6"/>
    <x v="0"/>
    <s v="Main Hawaiian Islands"/>
    <x v="18"/>
    <s v="MAI-01653"/>
    <d v="2015-06-30T00:00:00"/>
    <s v="Forereef"/>
    <s v="Mid"/>
    <n v="20.920984000000001"/>
    <n v="-156.43395100000001"/>
    <s v="MAI_KAHULUI"/>
    <s v="MAI_KAHULUI"/>
    <n v="2015"/>
    <x v="0"/>
    <x v="0"/>
    <n v="8.25"/>
    <n v="9.5"/>
    <n v="10"/>
    <n v="10.5"/>
    <n v="5"/>
    <n v="0.17499999999999999"/>
    <n v="2"/>
    <n v="1"/>
  </r>
  <r>
    <n v="7759"/>
    <s v="nSPC"/>
    <x v="6"/>
    <x v="0"/>
    <s v="Main Hawaiian Islands"/>
    <x v="18"/>
    <s v="MAI-01638"/>
    <d v="2015-06-30T00:00:00"/>
    <s v="Forereef"/>
    <s v="Shallow"/>
    <n v="20.905259000000001"/>
    <n v="-156.456244"/>
    <s v="MAI_KAHULUI"/>
    <s v="MAI_KAHULUI"/>
    <n v="2015"/>
    <x v="2"/>
    <x v="0"/>
    <n v="5.05"/>
    <n v="26"/>
    <n v="6.5"/>
    <n v="5"/>
    <n v="7"/>
    <n v="1.0302500000000001"/>
    <n v="2"/>
    <n v="1"/>
  </r>
  <r>
    <n v="7760"/>
    <s v="nSPC"/>
    <x v="6"/>
    <x v="0"/>
    <s v="Main Hawaiian Islands"/>
    <x v="18"/>
    <s v="MAI-01631"/>
    <d v="2015-06-30T00:00:00"/>
    <s v="Forereef"/>
    <s v="Shallow"/>
    <n v="20.929804000000001"/>
    <n v="-156.48915700000001"/>
    <s v="MAI_KAHULUI"/>
    <s v="MAI_KAHULUI"/>
    <n v="2015"/>
    <x v="2"/>
    <x v="0"/>
    <n v="4.5"/>
    <n v="19"/>
    <n v="3.5"/>
    <n v="1.5"/>
    <n v="9.5"/>
    <n v="0.44374999999999998"/>
    <n v="2"/>
    <n v="1"/>
  </r>
  <r>
    <n v="7761"/>
    <s v="nSPC"/>
    <x v="6"/>
    <x v="0"/>
    <s v="Main Hawaiian Islands"/>
    <x v="18"/>
    <s v="MAI-01697"/>
    <d v="2015-06-30T00:00:00"/>
    <s v="Forereef"/>
    <s v="Deep"/>
    <n v="20.942999"/>
    <n v="-156.353478"/>
    <s v="MAI_KAHULUI"/>
    <s v="MAI_KAHULUI"/>
    <n v="2015"/>
    <x v="1"/>
    <x v="0"/>
    <n v="24.15"/>
    <n v="18.5"/>
    <n v="5"/>
    <n v="50"/>
    <n v="2"/>
    <n v="0.45250000000000001"/>
    <n v="2"/>
    <n v="1"/>
  </r>
  <r>
    <n v="7764"/>
    <s v="nSPC"/>
    <x v="6"/>
    <x v="0"/>
    <s v="Main Hawaiian Islands"/>
    <x v="18"/>
    <s v="MAI-01759"/>
    <d v="2015-06-30T00:00:00"/>
    <s v="Forereef"/>
    <s v="Mid"/>
    <n v="20.930837"/>
    <n v="-156.38672700000001"/>
    <s v="MAI_KAHULUI"/>
    <s v="MAI_KAHULUI"/>
    <n v="2015"/>
    <x v="0"/>
    <x v="0"/>
    <n v="14.95"/>
    <n v="27.5"/>
    <n v="10"/>
    <n v="12.5"/>
    <n v="3.5"/>
    <n v="0.79874999999999996"/>
    <n v="2"/>
    <n v="1"/>
  </r>
  <r>
    <n v="7765"/>
    <s v="nSPC"/>
    <x v="6"/>
    <x v="0"/>
    <s v="Main Hawaiian Islands"/>
    <x v="18"/>
    <s v="MAI-01645"/>
    <d v="2015-06-30T00:00:00"/>
    <s v="Forereef"/>
    <s v="Mid"/>
    <n v="20.938654"/>
    <n v="-156.48676"/>
    <s v="MAI_KAHULUI"/>
    <s v="MAI_KAHULUI"/>
    <n v="2015"/>
    <x v="0"/>
    <x v="0"/>
    <n v="14.1"/>
    <n v="65"/>
    <n v="7.5"/>
    <n v="0"/>
    <n v="1"/>
    <n v="0.28499999999999998"/>
    <n v="2"/>
    <n v="1"/>
  </r>
  <r>
    <n v="7768"/>
    <s v="nSPC"/>
    <x v="6"/>
    <x v="0"/>
    <s v="Main Hawaiian Islands"/>
    <x v="18"/>
    <s v="MAI-01770"/>
    <d v="2015-07-01T00:00:00"/>
    <s v="Forereef"/>
    <s v="Deep"/>
    <n v="20.914331000000001"/>
    <n v="-156.69962200000001"/>
    <s v="MAI_LAHAINA"/>
    <s v="MAI_LAHAINA"/>
    <n v="2015"/>
    <x v="1"/>
    <x v="0"/>
    <n v="19.7"/>
    <n v="6.5"/>
    <n v="35.5"/>
    <n v="6"/>
    <n v="0"/>
    <n v="0.17249999999999999"/>
    <n v="2"/>
    <n v="1"/>
  </r>
  <r>
    <n v="7769"/>
    <s v="nSPC"/>
    <x v="6"/>
    <x v="0"/>
    <s v="Main Hawaiian Islands"/>
    <x v="18"/>
    <s v="MAI-01771"/>
    <d v="2015-07-01T00:00:00"/>
    <s v="Forereef"/>
    <s v="Mid"/>
    <n v="20.805448999999999"/>
    <n v="-156.62335999999999"/>
    <s v="MAI_KIHEI"/>
    <s v="MAI_KIHEI"/>
    <n v="2015"/>
    <x v="0"/>
    <x v="0"/>
    <n v="9.8000000000000007"/>
    <n v="24"/>
    <n v="21"/>
    <n v="0"/>
    <n v="5"/>
    <n v="0.315"/>
    <n v="2"/>
    <n v="1"/>
  </r>
  <r>
    <n v="7772"/>
    <s v="nSPC"/>
    <x v="6"/>
    <x v="0"/>
    <s v="Main Hawaiian Islands"/>
    <x v="18"/>
    <s v="MAI-01780"/>
    <d v="2015-07-01T00:00:00"/>
    <s v="Forereef"/>
    <s v="Mid"/>
    <n v="20.803211000000001"/>
    <n v="-156.607764"/>
    <s v="MAI_KIHEI"/>
    <s v="MAI_KIHEI"/>
    <n v="2015"/>
    <x v="0"/>
    <x v="0"/>
    <n v="12.45"/>
    <n v="27.5"/>
    <n v="7.5"/>
    <n v="2.5"/>
    <n v="17.5"/>
    <n v="0.58499999999999996"/>
    <n v="2"/>
    <n v="1"/>
  </r>
  <r>
    <n v="7774"/>
    <s v="nSPC"/>
    <x v="6"/>
    <x v="0"/>
    <s v="Main Hawaiian Islands"/>
    <x v="18"/>
    <s v="MAI-01772"/>
    <d v="2015-07-01T00:00:00"/>
    <s v="Forereef"/>
    <s v="Mid"/>
    <n v="20.830311999999999"/>
    <n v="-156.64371199999999"/>
    <s v="MAI_LAHAINA"/>
    <s v="MAI_LAHAINA"/>
    <n v="2015"/>
    <x v="0"/>
    <x v="0"/>
    <n v="13.15"/>
    <n v="5"/>
    <n v="5"/>
    <n v="0"/>
    <n v="0"/>
    <n v="0.125"/>
    <n v="2"/>
    <n v="1"/>
  </r>
  <r>
    <n v="7775"/>
    <s v="nSPC"/>
    <x v="6"/>
    <x v="0"/>
    <s v="Main Hawaiian Islands"/>
    <x v="18"/>
    <s v="MAI-01778"/>
    <d v="2015-07-01T00:00:00"/>
    <s v="Forereef"/>
    <s v="Shallow"/>
    <n v="20.810963000000001"/>
    <n v="-156.627591"/>
    <s v="MAI_KIHEI"/>
    <s v="MAI_KIHEI"/>
    <n v="2015"/>
    <x v="2"/>
    <x v="0"/>
    <n v="5.5"/>
    <n v="15"/>
    <n v="11"/>
    <n v="0"/>
    <n v="1.5"/>
    <n v="0.31874999999999998"/>
    <n v="2"/>
    <n v="1"/>
  </r>
  <r>
    <n v="7776"/>
    <s v="nSPC"/>
    <x v="6"/>
    <x v="0"/>
    <s v="Main Hawaiian Islands"/>
    <x v="18"/>
    <s v="MAI-01785"/>
    <d v="2015-07-01T00:00:00"/>
    <s v="Forereef"/>
    <s v="Deep"/>
    <n v="20.799448999999999"/>
    <n v="-156.61057"/>
    <s v="MAI_KIHEI"/>
    <s v="MAI_KIHEI"/>
    <n v="2015"/>
    <x v="1"/>
    <x v="0"/>
    <n v="22.7"/>
    <n v="30"/>
    <n v="5"/>
    <n v="0"/>
    <n v="15"/>
    <n v="0.45874999999999999"/>
    <n v="2"/>
    <n v="1"/>
  </r>
  <r>
    <n v="7777"/>
    <s v="nSPC"/>
    <x v="6"/>
    <x v="0"/>
    <s v="Main Hawaiian Islands"/>
    <x v="18"/>
    <s v="MAI-01768"/>
    <d v="2015-07-01T00:00:00"/>
    <s v="Forereef"/>
    <s v="Shallow"/>
    <n v="20.804262999999999"/>
    <n v="-156.60309699999999"/>
    <s v="MAI_KIHEI"/>
    <s v="MAI_KIHEI"/>
    <n v="2015"/>
    <x v="2"/>
    <x v="0"/>
    <n v="6"/>
    <n v="27"/>
    <n v="7"/>
    <n v="0.5"/>
    <n v="0.5"/>
    <n v="0.55625000000000002"/>
    <n v="2"/>
    <n v="1"/>
  </r>
  <r>
    <n v="7778"/>
    <s v="nSPC"/>
    <x v="6"/>
    <x v="0"/>
    <s v="Main Hawaiian Islands"/>
    <x v="18"/>
    <s v="MAI-01796"/>
    <d v="2015-07-01T00:00:00"/>
    <s v="Forereef"/>
    <s v="Shallow"/>
    <n v="20.800477999999998"/>
    <n v="-156.59560200000001"/>
    <s v="MAI_KIHEI"/>
    <s v="MAI_KIHEI"/>
    <n v="2015"/>
    <x v="2"/>
    <x v="0"/>
    <n v="6.25"/>
    <n v="30"/>
    <n v="22.5"/>
    <n v="0"/>
    <n v="2.5"/>
    <n v="0.60375000000000001"/>
    <n v="2"/>
    <n v="1"/>
  </r>
  <r>
    <n v="7780"/>
    <s v="nSPC"/>
    <x v="6"/>
    <x v="0"/>
    <s v="Main Hawaiian Islands"/>
    <x v="18"/>
    <s v="MAI-01784"/>
    <d v="2015-07-01T00:00:00"/>
    <s v="Forereef"/>
    <s v="Shallow"/>
    <n v="20.783024999999999"/>
    <n v="-156.550059"/>
    <s v="MAI_KIHEI"/>
    <s v="MAI_KIHEI"/>
    <n v="2015"/>
    <x v="2"/>
    <x v="0"/>
    <n v="5.2"/>
    <n v="14"/>
    <n v="6"/>
    <n v="1"/>
    <n v="6.5"/>
    <n v="0.93874999999999997"/>
    <n v="2"/>
    <n v="1"/>
  </r>
  <r>
    <n v="7781"/>
    <s v="nSPC"/>
    <x v="6"/>
    <x v="0"/>
    <s v="Main Hawaiian Islands"/>
    <x v="18"/>
    <s v="MAI-01798"/>
    <d v="2015-07-01T00:00:00"/>
    <s v="Forereef"/>
    <s v="Mid"/>
    <n v="20.800391999999999"/>
    <n v="-156.613831"/>
    <s v="MAI_KIHEI"/>
    <s v="MAI_KIHEI"/>
    <n v="2015"/>
    <x v="0"/>
    <x v="0"/>
    <n v="14.25"/>
    <n v="37.5"/>
    <n v="11"/>
    <n v="0.5"/>
    <n v="1"/>
    <n v="0.85624999999999996"/>
    <n v="2"/>
    <n v="1"/>
  </r>
  <r>
    <n v="7784"/>
    <s v="nSPC"/>
    <x v="6"/>
    <x v="0"/>
    <s v="Main Hawaiian Islands"/>
    <x v="18"/>
    <s v="MAI-01774"/>
    <d v="2015-07-01T00:00:00"/>
    <s v="Forereef"/>
    <s v="Mid"/>
    <n v="20.788440999999999"/>
    <n v="-156.57299900000001"/>
    <s v="MAI_KIHEI"/>
    <s v="MAI_KIHEI"/>
    <n v="2015"/>
    <x v="0"/>
    <x v="0"/>
    <n v="14.6"/>
    <n v="35"/>
    <n v="5"/>
    <n v="0.5"/>
    <n v="6"/>
    <n v="0.85250000000000004"/>
    <n v="2"/>
    <n v="1"/>
  </r>
  <r>
    <n v="7785"/>
    <s v="nSPC"/>
    <x v="6"/>
    <x v="0"/>
    <s v="Main Hawaiian Islands"/>
    <x v="18"/>
    <s v="MAI-01794"/>
    <d v="2015-07-01T00:00:00"/>
    <s v="Forereef"/>
    <s v="Deep"/>
    <n v="20.785969999999999"/>
    <n v="-156.56093999999999"/>
    <s v="MAI_KIHEI"/>
    <s v="MAI_KIHEI"/>
    <n v="2015"/>
    <x v="1"/>
    <x v="0"/>
    <n v="21.9"/>
    <n v="34"/>
    <n v="10"/>
    <n v="0.5"/>
    <n v="1"/>
    <n v="0.48125000000000001"/>
    <n v="2"/>
    <n v="1"/>
  </r>
  <r>
    <n v="7787"/>
    <s v="nSPC"/>
    <x v="6"/>
    <x v="0"/>
    <s v="Main Hawaiian Islands"/>
    <x v="17"/>
    <s v="HAW-01810"/>
    <d v="2015-07-02T00:00:00"/>
    <s v="Forereef"/>
    <s v="Mid"/>
    <n v="20.040717999999998"/>
    <n v="-155.33133900000001"/>
    <s v="HAW_HAMAKUA"/>
    <s v="HAW_HAMAKUA"/>
    <n v="2015"/>
    <x v="0"/>
    <x v="0"/>
    <n v="13.05"/>
    <n v="17.5"/>
    <n v="10"/>
    <n v="2.5"/>
    <n v="7.5"/>
    <n v="1.36625"/>
    <n v="2"/>
    <n v="1"/>
  </r>
  <r>
    <n v="7788"/>
    <s v="nSPC"/>
    <x v="6"/>
    <x v="0"/>
    <s v="Main Hawaiian Islands"/>
    <x v="17"/>
    <s v="HAW-02032"/>
    <d v="2015-07-02T00:00:00"/>
    <s v="Forereef"/>
    <s v="Mid"/>
    <n v="20.063358999999998"/>
    <n v="-155.377613"/>
    <s v="HAW_HAMAKUA"/>
    <s v="HAW_HAMAKUA"/>
    <n v="2015"/>
    <x v="0"/>
    <x v="0"/>
    <n v="12.35"/>
    <n v="27.5"/>
    <n v="27.5"/>
    <n v="0"/>
    <n v="6.5"/>
    <n v="1.07125"/>
    <n v="2"/>
    <n v="1"/>
  </r>
  <r>
    <n v="7789"/>
    <s v="nSPC"/>
    <x v="6"/>
    <x v="0"/>
    <s v="Main Hawaiian Islands"/>
    <x v="17"/>
    <s v="HAW-02022"/>
    <d v="2015-07-02T00:00:00"/>
    <s v="Forereef"/>
    <s v="Mid"/>
    <n v="20.097242999999999"/>
    <n v="-155.452934"/>
    <s v="HAW_HAMAKUA"/>
    <s v="HAW_HAMAKUA"/>
    <n v="2015"/>
    <x v="0"/>
    <x v="0"/>
    <n v="13.5"/>
    <n v="9"/>
    <n v="22.5"/>
    <n v="0"/>
    <n v="1"/>
    <n v="0.96625000000000005"/>
    <n v="2"/>
    <n v="1"/>
  </r>
  <r>
    <n v="7790"/>
    <s v="nSPC"/>
    <x v="6"/>
    <x v="0"/>
    <s v="Main Hawaiian Islands"/>
    <x v="17"/>
    <s v="HAW-02112"/>
    <d v="2015-07-02T00:00:00"/>
    <s v="Forereef"/>
    <s v="Shallow"/>
    <n v="20.106631"/>
    <n v="-155.48645999999999"/>
    <s v="HAW_HAMAKUA"/>
    <s v="HAW_HAMAKUA"/>
    <n v="2015"/>
    <x v="2"/>
    <x v="0"/>
    <n v="4.9000000000000004"/>
    <n v="3"/>
    <n v="5.5"/>
    <n v="0.5"/>
    <n v="3.5"/>
    <n v="0.89624999999999999"/>
    <n v="2"/>
    <n v="1"/>
  </r>
  <r>
    <n v="7791"/>
    <s v="nSPC"/>
    <x v="6"/>
    <x v="0"/>
    <s v="Main Hawaiian Islands"/>
    <x v="17"/>
    <s v="HAW-01899"/>
    <d v="2015-07-02T00:00:00"/>
    <s v="Forereef"/>
    <s v="Mid"/>
    <n v="20.113914999999999"/>
    <n v="-155.51545100000001"/>
    <s v="HAW_HAMAKUA"/>
    <s v="HAW_HAMAKUA"/>
    <n v="2015"/>
    <x v="0"/>
    <x v="0"/>
    <n v="12.4"/>
    <n v="16.5"/>
    <n v="10"/>
    <n v="0"/>
    <n v="1"/>
    <n v="1.44625"/>
    <n v="2"/>
    <n v="1"/>
  </r>
  <r>
    <n v="7792"/>
    <s v="nSPC"/>
    <x v="6"/>
    <x v="0"/>
    <s v="Main Hawaiian Islands"/>
    <x v="17"/>
    <s v="HAW-02158"/>
    <d v="2015-07-02T00:00:00"/>
    <s v="Forereef"/>
    <s v="Deep"/>
    <n v="20.051145999999999"/>
    <n v="-155.350877"/>
    <s v="HAW_HAMAKUA"/>
    <s v="HAW_HAMAKUA"/>
    <n v="2015"/>
    <x v="1"/>
    <x v="0"/>
    <n v="24.3"/>
    <n v="9.5"/>
    <n v="28.5"/>
    <n v="3"/>
    <n v="2.5"/>
    <n v="0.92374999999999996"/>
    <n v="2"/>
    <n v="1"/>
  </r>
  <r>
    <n v="7795"/>
    <s v="nSPC"/>
    <x v="6"/>
    <x v="0"/>
    <s v="Main Hawaiian Islands"/>
    <x v="17"/>
    <s v="HAW-01985"/>
    <d v="2015-07-02T00:00:00"/>
    <s v="Forereef"/>
    <s v="Mid"/>
    <n v="20.074411999999999"/>
    <n v="-155.398549"/>
    <s v="HAW_HAMAKUA"/>
    <s v="HAW_HAMAKUA"/>
    <n v="2015"/>
    <x v="0"/>
    <x v="0"/>
    <n v="19.3"/>
    <n v="8.5"/>
    <n v="17"/>
    <n v="5"/>
    <n v="3.5"/>
    <n v="1.0262500000000001"/>
    <n v="2"/>
    <n v="1"/>
  </r>
  <r>
    <n v="7796"/>
    <s v="nSPC"/>
    <x v="6"/>
    <x v="0"/>
    <s v="Main Hawaiian Islands"/>
    <x v="17"/>
    <s v="HAW-02003"/>
    <d v="2015-07-02T00:00:00"/>
    <s v="Forereef"/>
    <s v="Mid"/>
    <n v="20.104932999999999"/>
    <n v="-155.47567900000001"/>
    <s v="HAW_HAMAKUA"/>
    <s v="HAW_HAMAKUA"/>
    <n v="2015"/>
    <x v="0"/>
    <x v="0"/>
    <n v="14.6"/>
    <n v="7.5"/>
    <n v="10"/>
    <n v="4"/>
    <n v="3"/>
    <n v="1.0625"/>
    <n v="2"/>
    <n v="1"/>
  </r>
  <r>
    <n v="7798"/>
    <s v="nSPC"/>
    <x v="6"/>
    <x v="0"/>
    <s v="Main Hawaiian Islands"/>
    <x v="17"/>
    <s v="HAW-02183"/>
    <d v="2015-07-02T00:00:00"/>
    <s v="Forereef"/>
    <s v="Mid"/>
    <n v="20.034348000000001"/>
    <n v="-155.319422"/>
    <s v="HAW_HAMAKUA"/>
    <s v="HAW_HAMAKUA"/>
    <n v="2015"/>
    <x v="0"/>
    <x v="0"/>
    <n v="15.65"/>
    <n v="9.5"/>
    <n v="10"/>
    <n v="3"/>
    <n v="3.5"/>
    <n v="1.325"/>
    <n v="2"/>
    <n v="1"/>
  </r>
  <r>
    <n v="7799"/>
    <s v="nSPC"/>
    <x v="6"/>
    <x v="0"/>
    <s v="Main Hawaiian Islands"/>
    <x v="17"/>
    <s v="HAW-02122"/>
    <d v="2015-07-02T00:00:00"/>
    <s v="Forereef"/>
    <s v="Deep"/>
    <n v="20.059132000000002"/>
    <n v="-155.36583300000001"/>
    <s v="HAW_HAMAKUA"/>
    <s v="HAW_HAMAKUA"/>
    <n v="2015"/>
    <x v="1"/>
    <x v="0"/>
    <n v="25.7"/>
    <n v="2.5"/>
    <n v="8.5"/>
    <n v="0.5"/>
    <n v="4.5"/>
    <n v="1.6950000000000001"/>
    <n v="2"/>
    <n v="1"/>
  </r>
  <r>
    <n v="7800"/>
    <s v="nSPC"/>
    <x v="6"/>
    <x v="0"/>
    <s v="Main Hawaiian Islands"/>
    <x v="17"/>
    <s v="HAW-02063"/>
    <d v="2015-07-02T00:00:00"/>
    <s v="Forereef"/>
    <s v="Mid"/>
    <n v="20.078583999999999"/>
    <n v="-155.408681"/>
    <s v="HAW_HAMAKUA"/>
    <s v="HAW_HAMAKUA"/>
    <n v="2015"/>
    <x v="0"/>
    <x v="0"/>
    <n v="14.6"/>
    <n v="7"/>
    <n v="10"/>
    <n v="0.5"/>
    <n v="4"/>
    <n v="1.3"/>
    <n v="2"/>
    <n v="1"/>
  </r>
  <r>
    <n v="7801"/>
    <s v="nSPC"/>
    <x v="6"/>
    <x v="0"/>
    <s v="Main Hawaiian Islands"/>
    <x v="17"/>
    <s v="HAW-02123"/>
    <d v="2015-07-02T00:00:00"/>
    <s v="Forereef"/>
    <s v="Shallow"/>
    <n v="20.117903999999999"/>
    <n v="-155.52311900000001"/>
    <s v="HAW_HAMAKUA"/>
    <s v="HAW_HAMAKUA"/>
    <n v="2015"/>
    <x v="2"/>
    <x v="0"/>
    <n v="4.05"/>
    <n v="1.5"/>
    <n v="0.5"/>
    <n v="3.5"/>
    <n v="13.5"/>
    <n v="1.38375"/>
    <n v="2"/>
    <n v="1"/>
  </r>
  <r>
    <n v="7802"/>
    <s v="nSPC"/>
    <x v="6"/>
    <x v="0"/>
    <s v="Main Hawaiian Islands"/>
    <x v="17"/>
    <s v="HAW-02159"/>
    <d v="2015-07-02T00:00:00"/>
    <s v="Forereef"/>
    <s v="Mid"/>
    <n v="20.128451999999999"/>
    <n v="-155.56261799999999"/>
    <s v="HAW_HAMAKUA"/>
    <s v="HAW_HAMAKUA"/>
    <n v="2015"/>
    <x v="0"/>
    <x v="0"/>
    <n v="11"/>
    <n v="5.5"/>
    <n v="2.5"/>
    <n v="5"/>
    <n v="12.5"/>
    <n v="1.3625"/>
    <n v="2"/>
    <n v="1"/>
  </r>
  <r>
    <n v="7804"/>
    <s v="nSPC"/>
    <x v="6"/>
    <x v="0"/>
    <s v="Main Hawaiian Islands"/>
    <x v="17"/>
    <s v="HAW-02011"/>
    <d v="2015-07-02T00:00:00"/>
    <s v="Forereef"/>
    <s v="Deep"/>
    <n v="20.086497999999999"/>
    <n v="-155.42043200000001"/>
    <s v="HAW_HAMAKUA"/>
    <s v="HAW_HAMAKUA"/>
    <n v="2015"/>
    <x v="1"/>
    <x v="0"/>
    <n v="25.5"/>
    <n v="3.5"/>
    <n v="55"/>
    <n v="0"/>
    <n v="0"/>
    <n v="0.46750000000000003"/>
    <n v="2"/>
    <n v="1"/>
  </r>
  <r>
    <n v="7805"/>
    <s v="nSPC"/>
    <x v="6"/>
    <x v="0"/>
    <s v="Main Hawaiian Islands"/>
    <x v="17"/>
    <s v="HAW-01802"/>
    <d v="2015-07-02T00:00:00"/>
    <s v="Forereef"/>
    <s v="Mid"/>
    <n v="20.109712999999999"/>
    <n v="-155.491477"/>
    <s v="HAW_HAMAKUA"/>
    <s v="HAW_HAMAKUA"/>
    <n v="2015"/>
    <x v="0"/>
    <x v="0"/>
    <n v="16.899999999999999"/>
    <n v="2"/>
    <n v="20"/>
    <n v="10.5"/>
    <n v="0.5"/>
    <n v="0.83875"/>
    <n v="2"/>
    <n v="1"/>
  </r>
  <r>
    <n v="7808"/>
    <s v="nSPC"/>
    <x v="6"/>
    <x v="0"/>
    <s v="Main Hawaiian Islands"/>
    <x v="17"/>
    <s v="HAW-01860"/>
    <d v="2015-07-02T00:00:00"/>
    <s v="Forereef"/>
    <s v="Mid"/>
    <n v="20.128582000000002"/>
    <n v="-155.55186599999999"/>
    <s v="HAW_HAMAKUA"/>
    <s v="HAW_HAMAKUA"/>
    <n v="2015"/>
    <x v="0"/>
    <x v="0"/>
    <n v="16.75"/>
    <n v="6.5"/>
    <n v="7.5"/>
    <n v="1.5"/>
    <n v="1.5"/>
    <n v="1.3087500000000001"/>
    <n v="2"/>
    <n v="1"/>
  </r>
  <r>
    <n v="7815"/>
    <s v="nSPC"/>
    <x v="6"/>
    <x v="0"/>
    <s v="Main Hawaiian Islands"/>
    <x v="0"/>
    <s v="OAH-02203"/>
    <d v="2015-07-28T00:00:00"/>
    <s v="Forereef"/>
    <s v="Deep"/>
    <n v="21.557929000000001"/>
    <n v="-157.82834199999999"/>
    <s v="OAH_NE"/>
    <s v="OAH_NE"/>
    <n v="2015"/>
    <x v="1"/>
    <x v="0"/>
    <n v="20.95"/>
    <n v="7.5"/>
    <n v="0"/>
    <n v="37.5"/>
    <n v="0"/>
    <n v="0.24"/>
    <n v="2"/>
    <n v="1"/>
  </r>
  <r>
    <n v="7818"/>
    <s v="nSPC"/>
    <x v="6"/>
    <x v="0"/>
    <s v="Main Hawaiian Islands"/>
    <x v="0"/>
    <s v="OAH-02204"/>
    <d v="2015-07-28T00:00:00"/>
    <s v="Forereef"/>
    <s v="Deep"/>
    <n v="21.539109"/>
    <n v="-157.82034899999999"/>
    <s v="OAH_NE"/>
    <s v="OAH_NE"/>
    <n v="2015"/>
    <x v="1"/>
    <x v="0"/>
    <n v="22.1"/>
    <n v="7.5"/>
    <n v="7.5"/>
    <n v="32.5"/>
    <n v="2.5"/>
    <n v="0.19125"/>
    <n v="2"/>
    <n v="1"/>
  </r>
  <r>
    <n v="7819"/>
    <s v="nSPC"/>
    <x v="6"/>
    <x v="0"/>
    <s v="Main Hawaiian Islands"/>
    <x v="0"/>
    <s v="OAH-02188"/>
    <d v="2015-07-28T00:00:00"/>
    <s v="Forereef"/>
    <s v="Deep"/>
    <n v="21.513995999999999"/>
    <n v="-157.806892"/>
    <s v="OAH_NE"/>
    <s v="OAH_NE"/>
    <n v="2015"/>
    <x v="1"/>
    <x v="0"/>
    <n v="17.75"/>
    <n v="20"/>
    <n v="1.5"/>
    <n v="15"/>
    <n v="6"/>
    <n v="0.16250000000000001"/>
    <n v="2"/>
    <n v="1"/>
  </r>
  <r>
    <n v="7822"/>
    <s v="nSPC"/>
    <x v="6"/>
    <x v="0"/>
    <s v="Main Hawaiian Islands"/>
    <x v="0"/>
    <s v="OAH-02186"/>
    <d v="2015-07-29T00:00:00"/>
    <s v="Forereef"/>
    <s v="Deep"/>
    <n v="21.495061"/>
    <n v="-157.78838300000001"/>
    <s v="OAH_NE"/>
    <s v="OAH_NE"/>
    <n v="2015"/>
    <x v="1"/>
    <x v="0"/>
    <n v="18.75"/>
    <n v="11"/>
    <n v="9.5"/>
    <n v="10"/>
    <n v="0.5"/>
    <n v="0.1075"/>
    <n v="2"/>
    <n v="1"/>
  </r>
  <r>
    <n v="7823"/>
    <s v="nSPC"/>
    <x v="6"/>
    <x v="0"/>
    <s v="Main Hawaiian Islands"/>
    <x v="0"/>
    <s v="OAH-02184"/>
    <d v="2015-07-29T00:00:00"/>
    <s v="Forereef"/>
    <s v="Deep"/>
    <n v="21.478216"/>
    <n v="-157.77600200000001"/>
    <s v="OAH_NE"/>
    <s v="OAH_NE"/>
    <n v="2015"/>
    <x v="1"/>
    <x v="0"/>
    <n v="18.100000000000001"/>
    <n v="13"/>
    <n v="5.5"/>
    <n v="9"/>
    <n v="0.5"/>
    <n v="0.10249999999999999"/>
    <n v="2"/>
    <n v="1"/>
  </r>
  <r>
    <n v="7826"/>
    <s v="nSPC"/>
    <x v="6"/>
    <x v="0"/>
    <s v="Main Hawaiian Islands"/>
    <x v="0"/>
    <s v="OAH-02183"/>
    <d v="2015-07-29T00:00:00"/>
    <s v="Forereef"/>
    <s v="Deep"/>
    <n v="21.470013000000002"/>
    <n v="-157.76115899999999"/>
    <s v="OAH_NE"/>
    <s v="OAH_NE"/>
    <n v="2015"/>
    <x v="1"/>
    <x v="0"/>
    <n v="18.75"/>
    <n v="14"/>
    <n v="5"/>
    <n v="10"/>
    <n v="0.5"/>
    <n v="0.10125000000000001"/>
    <n v="2"/>
    <n v="1"/>
  </r>
  <r>
    <n v="7827"/>
    <s v="nSPC"/>
    <x v="6"/>
    <x v="0"/>
    <s v="Main Hawaiian Islands"/>
    <x v="0"/>
    <s v="OAH-02150"/>
    <d v="2015-07-30T00:00:00"/>
    <s v="Forereef"/>
    <s v="Deep"/>
    <n v="21.647205"/>
    <n v="-158.06726599999999"/>
    <s v="OAH_NORTH"/>
    <s v="OAH_NORTH"/>
    <n v="2015"/>
    <x v="1"/>
    <x v="0"/>
    <n v="15.05"/>
    <n v="8"/>
    <n v="8"/>
    <n v="4"/>
    <n v="1.5"/>
    <n v="0.68100000000000005"/>
    <n v="2"/>
    <n v="1"/>
  </r>
  <r>
    <n v="7830"/>
    <s v="nSPC"/>
    <x v="6"/>
    <x v="0"/>
    <s v="Main Hawaiian Islands"/>
    <x v="0"/>
    <s v="OAH-02149"/>
    <d v="2015-07-30T00:00:00"/>
    <s v="Forereef"/>
    <s v="Deep"/>
    <n v="21.628793000000002"/>
    <n v="-158.09247999999999"/>
    <s v="OAH_NORTH"/>
    <s v="OAH_NORTH"/>
    <n v="2015"/>
    <x v="1"/>
    <x v="0"/>
    <n v="19.75"/>
    <n v="1"/>
    <n v="14.5"/>
    <n v="25"/>
    <n v="0"/>
    <n v="0.14099999999999999"/>
    <n v="2"/>
    <n v="1"/>
  </r>
  <r>
    <n v="7832"/>
    <s v="nSPC"/>
    <x v="6"/>
    <x v="0"/>
    <s v="Main Hawaiian Islands"/>
    <x v="0"/>
    <s v="OAH-02172"/>
    <d v="2015-08-11T00:00:00"/>
    <s v="Forereef"/>
    <s v="Deep"/>
    <n v="21.280090000000001"/>
    <n v="-158.10720800000001"/>
    <s v="OAH_SOUTH"/>
    <s v="OAH_SOUTH"/>
    <n v="2015"/>
    <x v="1"/>
    <x v="0"/>
    <n v="22.45"/>
    <n v="3"/>
    <n v="45"/>
    <n v="6.5"/>
    <n v="1"/>
    <n v="0.78425"/>
    <n v="2"/>
    <n v="1"/>
  </r>
  <r>
    <n v="7835"/>
    <s v="nSPC"/>
    <x v="6"/>
    <x v="0"/>
    <s v="Main Hawaiian Islands"/>
    <x v="0"/>
    <s v="OAH-02116"/>
    <d v="2015-08-11T00:00:00"/>
    <s v="Forereef"/>
    <s v="Mid"/>
    <n v="21.297485999999999"/>
    <n v="-158.121318"/>
    <s v="OAH_SOUTH"/>
    <s v="OAH_SOUTH"/>
    <n v="2015"/>
    <x v="0"/>
    <x v="0"/>
    <n v="12.75"/>
    <n v="10"/>
    <n v="0"/>
    <n v="3.5"/>
    <n v="5"/>
    <n v="0.42749999999999999"/>
    <n v="2"/>
    <n v="1"/>
  </r>
  <r>
    <n v="7836"/>
    <s v="nSPC"/>
    <x v="6"/>
    <x v="0"/>
    <s v="Main Hawaiian Islands"/>
    <x v="0"/>
    <s v="OAH-02117"/>
    <d v="2015-08-11T00:00:00"/>
    <s v="Forereef"/>
    <s v="Deep"/>
    <n v="21.307776"/>
    <n v="-158.12648300000001"/>
    <s v="OAH_SOUTH"/>
    <s v="OAH_SOUTH"/>
    <n v="2015"/>
    <x v="1"/>
    <x v="0"/>
    <n v="13.95"/>
    <n v="4.5"/>
    <n v="0"/>
    <n v="3.5"/>
    <n v="2.5"/>
    <n v="0.20125000000000001"/>
    <n v="2"/>
    <n v="1"/>
  </r>
  <r>
    <n v="7838"/>
    <s v="nSPC"/>
    <x v="6"/>
    <x v="0"/>
    <s v="Main Hawaiian Islands"/>
    <x v="0"/>
    <s v="OAH-02140"/>
    <d v="2015-08-12T00:00:00"/>
    <s v="Forereef"/>
    <s v="Deep"/>
    <n v="21.591650999999999"/>
    <n v="-158.22025199999999"/>
    <s v="OAH_NORTH"/>
    <s v="OAH_NORTH"/>
    <n v="2015"/>
    <x v="1"/>
    <x v="0"/>
    <n v="25.65"/>
    <n v="14.5"/>
    <n v="5"/>
    <n v="2"/>
    <n v="3"/>
    <n v="0.2225"/>
    <n v="2"/>
    <n v="1"/>
  </r>
  <r>
    <n v="7840"/>
    <s v="nSPC"/>
    <x v="6"/>
    <x v="0"/>
    <s v="Main Hawaiian Islands"/>
    <x v="0"/>
    <s v="OAH-02138"/>
    <d v="2015-08-12T00:00:00"/>
    <s v="Forereef"/>
    <s v="Mid"/>
    <n v="21.590638999999999"/>
    <n v="-158.175714"/>
    <s v="OAH_KAENA"/>
    <s v="OAH_KAENA"/>
    <n v="2015"/>
    <x v="0"/>
    <x v="0"/>
    <n v="14.05"/>
    <n v="8"/>
    <n v="3"/>
    <n v="22.5"/>
    <n v="1"/>
    <n v="0.51500000000000001"/>
    <n v="2"/>
    <n v="1"/>
  </r>
  <r>
    <n v="7843"/>
    <s v="nSPC"/>
    <x v="6"/>
    <x v="0"/>
    <s v="Main Hawaiian Islands"/>
    <x v="0"/>
    <s v="OAH-02144"/>
    <d v="2015-08-12T00:00:00"/>
    <s v="Forereef"/>
    <s v="Deep"/>
    <n v="21.603238999999999"/>
    <n v="-158.126149"/>
    <s v="OAH_NORTH"/>
    <s v="OAH_NORTH"/>
    <n v="2015"/>
    <x v="1"/>
    <x v="0"/>
    <n v="28.6"/>
    <n v="6.5"/>
    <n v="7.5"/>
    <n v="32.5"/>
    <n v="0"/>
    <n v="0.16875000000000001"/>
    <n v="2"/>
    <n v="1"/>
  </r>
  <r>
    <n v="7844"/>
    <s v="nSPC"/>
    <x v="6"/>
    <x v="0"/>
    <s v="Main Hawaiian Islands"/>
    <x v="0"/>
    <s v="OAH-02122"/>
    <d v="2015-08-13T00:00:00"/>
    <s v="Forereef"/>
    <s v="Mid"/>
    <n v="21.347788000000001"/>
    <n v="-158.13550499999999"/>
    <s v="OAH_SOUTH"/>
    <s v="OAH_SOUTH"/>
    <n v="2015"/>
    <x v="0"/>
    <x v="0"/>
    <n v="12.6"/>
    <n v="9"/>
    <n v="7.5"/>
    <n v="1"/>
    <n v="3"/>
    <n v="0.34"/>
    <n v="2"/>
    <n v="1"/>
  </r>
  <r>
    <n v="7847"/>
    <s v="nSPC"/>
    <x v="6"/>
    <x v="0"/>
    <s v="Main Hawaiian Islands"/>
    <x v="0"/>
    <s v="OAH-02121"/>
    <d v="2015-08-13T00:00:00"/>
    <s v="Forereef"/>
    <s v="Mid"/>
    <n v="21.324570999999999"/>
    <n v="-158.136123"/>
    <s v="OAH_SOUTH"/>
    <s v="OAH_SOUTH"/>
    <n v="2015"/>
    <x v="0"/>
    <x v="0"/>
    <n v="17.45"/>
    <n v="9"/>
    <n v="0"/>
    <n v="2"/>
    <n v="0.5"/>
    <n v="0.23375000000000001"/>
    <n v="2"/>
    <n v="1"/>
  </r>
  <r>
    <n v="7851"/>
    <s v="nSPC"/>
    <x v="6"/>
    <x v="2"/>
    <s v="Pacific Remote Island Areas"/>
    <x v="6"/>
    <s v="JOH-00499"/>
    <d v="2015-01-26T00:00:00"/>
    <s v="Forereef"/>
    <s v="Deep"/>
    <n v="16.741491289999999"/>
    <n v="-169.54639596999999"/>
    <s v="Johnston"/>
    <s v="Johnston"/>
    <n v="2015"/>
    <x v="1"/>
    <x v="0"/>
    <n v="18.25"/>
    <n v="7.5"/>
    <n v="4"/>
    <n v="4"/>
    <n v="5.5"/>
    <n v="0.39"/>
    <n v="2"/>
    <n v="1"/>
  </r>
  <r>
    <n v="7852"/>
    <s v="nSPC"/>
    <x v="6"/>
    <x v="2"/>
    <s v="Pacific Remote Island Areas"/>
    <x v="6"/>
    <s v="JOH-00517"/>
    <d v="2015-01-26T00:00:00"/>
    <s v="Forereef"/>
    <s v="Mid"/>
    <n v="16.74895403"/>
    <n v="-169.53866073"/>
    <s v="Johnston"/>
    <s v="Johnston"/>
    <n v="2015"/>
    <x v="0"/>
    <x v="0"/>
    <n v="11.5"/>
    <n v="10"/>
    <n v="37.5"/>
    <n v="3"/>
    <n v="7.5"/>
    <n v="0.43625000000000003"/>
    <n v="2"/>
    <n v="1"/>
  </r>
  <r>
    <n v="7853"/>
    <s v="nSPC"/>
    <x v="6"/>
    <x v="2"/>
    <s v="Pacific Remote Island Areas"/>
    <x v="6"/>
    <s v="JOH-00520"/>
    <d v="2015-01-26T00:00:00"/>
    <s v="Protected Slope"/>
    <s v="Mid"/>
    <n v="16.700615429999999"/>
    <n v="-169.56079775000001"/>
    <s v="Johnston"/>
    <s v="Johnston"/>
    <n v="2015"/>
    <x v="3"/>
    <x v="0"/>
    <n v="10.25"/>
    <n v="4"/>
    <n v="0"/>
    <n v="1"/>
    <n v="35"/>
    <n v="0.62"/>
    <n v="2"/>
    <n v="1"/>
  </r>
  <r>
    <n v="7854"/>
    <s v="nSPC"/>
    <x v="6"/>
    <x v="2"/>
    <s v="Pacific Remote Island Areas"/>
    <x v="6"/>
    <s v="JOH-00495"/>
    <d v="2015-01-26T00:00:00"/>
    <s v="Protected Slope"/>
    <s v="Mid"/>
    <n v="16.688131169999998"/>
    <n v="-169.54732200000001"/>
    <s v="Johnston"/>
    <s v="Johnston"/>
    <n v="2015"/>
    <x v="3"/>
    <x v="0"/>
    <n v="12.2"/>
    <n v="15"/>
    <n v="0"/>
    <n v="0"/>
    <n v="35"/>
    <n v="0.54125000000000001"/>
    <n v="2"/>
    <n v="1"/>
  </r>
  <r>
    <n v="7855"/>
    <s v="nSPC"/>
    <x v="6"/>
    <x v="2"/>
    <s v="Pacific Remote Island Areas"/>
    <x v="6"/>
    <s v="JOH-00498"/>
    <d v="2015-01-26T00:00:00"/>
    <s v="Forereef"/>
    <s v="Deep"/>
    <n v="16.764754499999999"/>
    <n v="-169.52630002000001"/>
    <s v="Johnston"/>
    <s v="Johnston"/>
    <n v="2015"/>
    <x v="1"/>
    <x v="0"/>
    <n v="22"/>
    <n v="0.5"/>
    <n v="4"/>
    <n v="7"/>
    <n v="22.5"/>
    <n v="0.49875000000000003"/>
    <n v="2"/>
    <n v="1"/>
  </r>
  <r>
    <n v="7856"/>
    <s v="nSPC"/>
    <x v="6"/>
    <x v="2"/>
    <s v="Pacific Remote Island Areas"/>
    <x v="6"/>
    <s v="JOH-00516"/>
    <d v="2015-01-26T00:00:00"/>
    <s v="Forereef"/>
    <s v="Mid"/>
    <n v="16.77717724"/>
    <n v="-169.49976953999999"/>
    <s v="Johnston"/>
    <s v="Johnston"/>
    <n v="2015"/>
    <x v="0"/>
    <x v="0"/>
    <n v="11.6"/>
    <n v="6.5"/>
    <n v="0"/>
    <n v="5.5"/>
    <n v="17.5"/>
    <n v="0.625"/>
    <n v="2"/>
    <n v="1"/>
  </r>
  <r>
    <n v="7857"/>
    <s v="nSPC"/>
    <x v="6"/>
    <x v="2"/>
    <s v="Pacific Remote Island Areas"/>
    <x v="6"/>
    <s v="JOH-00519"/>
    <d v="2015-01-26T00:00:00"/>
    <s v="Forereef"/>
    <s v="Mid"/>
    <n v="16.76916791"/>
    <n v="-169.52085036"/>
    <s v="Johnston"/>
    <s v="Johnston"/>
    <n v="2015"/>
    <x v="0"/>
    <x v="0"/>
    <n v="15.25"/>
    <n v="1.5"/>
    <n v="1"/>
    <n v="4"/>
    <n v="19.5"/>
    <n v="0.78500000000000003"/>
    <n v="2"/>
    <n v="1"/>
  </r>
  <r>
    <n v="7858"/>
    <s v="nSPC"/>
    <x v="6"/>
    <x v="2"/>
    <s v="Pacific Remote Island Areas"/>
    <x v="6"/>
    <s v="JOH-00581"/>
    <d v="2015-01-27T00:00:00"/>
    <s v="Protected Slope"/>
    <s v="Deep"/>
    <n v="16.672026679999998"/>
    <n v="-169.55216322000001"/>
    <s v="Johnston"/>
    <s v="Johnston"/>
    <n v="2015"/>
    <x v="4"/>
    <x v="0"/>
    <n v="21.05"/>
    <n v="4"/>
    <n v="0"/>
    <n v="3"/>
    <n v="5"/>
    <n v="0.1125"/>
    <n v="2"/>
    <n v="1"/>
  </r>
  <r>
    <n v="7859"/>
    <s v="nSPC"/>
    <x v="6"/>
    <x v="2"/>
    <s v="Pacific Remote Island Areas"/>
    <x v="6"/>
    <s v="JOH-00496"/>
    <d v="2015-01-27T00:00:00"/>
    <s v="Protected Slope"/>
    <s v="Mid"/>
    <n v="16.70574783"/>
    <n v="-169.51260264999999"/>
    <s v="Johnston"/>
    <s v="Johnston"/>
    <n v="2015"/>
    <x v="3"/>
    <x v="0"/>
    <n v="14.15"/>
    <n v="9"/>
    <n v="6"/>
    <n v="0"/>
    <n v="50"/>
    <n v="1.0662499999999999"/>
    <n v="2"/>
    <n v="1"/>
  </r>
  <r>
    <n v="7860"/>
    <s v="nSPC"/>
    <x v="6"/>
    <x v="2"/>
    <s v="Pacific Remote Island Areas"/>
    <x v="6"/>
    <s v="JOH-00494"/>
    <d v="2015-01-27T00:00:00"/>
    <s v="Protected Slope"/>
    <s v="Mid"/>
    <n v="16.710148419999999"/>
    <n v="-169.48866451999999"/>
    <s v="Johnston"/>
    <s v="Johnston"/>
    <n v="2015"/>
    <x v="3"/>
    <x v="0"/>
    <n v="14.5"/>
    <n v="11.5"/>
    <n v="22.5"/>
    <n v="12.5"/>
    <n v="12.5"/>
    <n v="2.105"/>
    <n v="2"/>
    <n v="1"/>
  </r>
  <r>
    <n v="7862"/>
    <s v="nSPC"/>
    <x v="6"/>
    <x v="2"/>
    <s v="Pacific Remote Island Areas"/>
    <x v="6"/>
    <s v="JOH-00579"/>
    <d v="2015-01-27T00:00:00"/>
    <s v="Protected Slope"/>
    <s v="Deep"/>
    <n v="16.692513980000001"/>
    <n v="-169.52887251000001"/>
    <s v="Johnston"/>
    <s v="Johnston"/>
    <n v="2015"/>
    <x v="4"/>
    <x v="0"/>
    <n v="20.5"/>
    <n v="1.5"/>
    <n v="25"/>
    <n v="0.5"/>
    <n v="26"/>
    <n v="0.38374999999999998"/>
    <n v="2"/>
    <n v="1"/>
  </r>
  <r>
    <n v="7864"/>
    <s v="nSPC"/>
    <x v="6"/>
    <x v="2"/>
    <s v="Pacific Remote Island Areas"/>
    <x v="6"/>
    <s v="JOH-00525"/>
    <d v="2015-01-27T00:00:00"/>
    <s v="Protected Slope"/>
    <s v="Deep"/>
    <n v="16.706406399999999"/>
    <n v="-169.52319091999999"/>
    <s v="Johnston"/>
    <s v="Johnston"/>
    <n v="2015"/>
    <x v="4"/>
    <x v="0"/>
    <n v="19.25"/>
    <n v="13.5"/>
    <n v="10"/>
    <n v="0.5"/>
    <n v="27.5"/>
    <n v="0.53125"/>
    <n v="2"/>
    <n v="1"/>
  </r>
  <r>
    <n v="7877"/>
    <s v="nSPC"/>
    <x v="6"/>
    <x v="2"/>
    <s v="Pacific Remote Island Areas"/>
    <x v="6"/>
    <s v="JOH-00594"/>
    <d v="2015-01-28T00:00:00"/>
    <s v="Protected Slope"/>
    <s v="Deep"/>
    <n v="16.67953125"/>
    <n v="-169.47944493"/>
    <s v="Johnston"/>
    <s v="Johnston"/>
    <n v="2015"/>
    <x v="4"/>
    <x v="0"/>
    <n v="19.25"/>
    <n v="20"/>
    <n v="2.5"/>
    <n v="6.5"/>
    <n v="21.5"/>
    <n v="0.217"/>
    <n v="2"/>
    <n v="1"/>
  </r>
  <r>
    <n v="7878"/>
    <s v="nSPC"/>
    <x v="6"/>
    <x v="2"/>
    <s v="Pacific Remote Island Areas"/>
    <x v="6"/>
    <s v="JOH-00561"/>
    <d v="2015-01-28T00:00:00"/>
    <s v="Protected Slope"/>
    <s v="Deep"/>
    <n v="16.710732799999999"/>
    <n v="-169.44685651"/>
    <s v="Johnston"/>
    <s v="Johnston"/>
    <n v="2015"/>
    <x v="4"/>
    <x v="0"/>
    <n v="20.149999999999999"/>
    <n v="8"/>
    <n v="7.5"/>
    <n v="3.5"/>
    <n v="17.5"/>
    <n v="0.27500000000000002"/>
    <n v="2"/>
    <n v="1"/>
  </r>
  <r>
    <n v="7881"/>
    <s v="nSPC"/>
    <x v="6"/>
    <x v="2"/>
    <s v="Pacific Remote Island Areas"/>
    <x v="6"/>
    <s v="JOH-00478"/>
    <d v="2015-01-28T00:00:00"/>
    <s v="Protected Slope"/>
    <s v="Deep"/>
    <n v="16.705301160000001"/>
    <n v="-169.39836133"/>
    <s v="Johnston"/>
    <s v="Johnston"/>
    <n v="2015"/>
    <x v="4"/>
    <x v="0"/>
    <n v="22.8"/>
    <n v="2"/>
    <n v="5"/>
    <n v="6.5"/>
    <n v="1"/>
    <n v="0.11"/>
    <n v="2"/>
    <n v="1"/>
  </r>
  <r>
    <n v="7882"/>
    <s v="nSPC"/>
    <x v="6"/>
    <x v="2"/>
    <s v="Pacific Remote Island Areas"/>
    <x v="6"/>
    <s v="JOH-00483"/>
    <d v="2015-01-28T00:00:00"/>
    <s v="Protected Slope"/>
    <s v="Mid"/>
    <n v="16.7326695"/>
    <n v="-169.42995868"/>
    <s v="Johnston"/>
    <s v="Johnston"/>
    <n v="2015"/>
    <x v="3"/>
    <x v="0"/>
    <n v="14.15"/>
    <n v="6"/>
    <n v="5"/>
    <n v="6.5"/>
    <n v="60"/>
    <n v="0.53625"/>
    <n v="2"/>
    <n v="1"/>
  </r>
  <r>
    <n v="7883"/>
    <s v="nSPC"/>
    <x v="6"/>
    <x v="2"/>
    <s v="Pacific Remote Island Areas"/>
    <x v="6"/>
    <s v="JOH-00570"/>
    <d v="2015-01-28T00:00:00"/>
    <s v="Protected Slope"/>
    <s v="Deep"/>
    <n v="16.707045019999999"/>
    <n v="-169.43071397"/>
    <s v="Johnston"/>
    <s v="Johnston"/>
    <n v="2015"/>
    <x v="4"/>
    <x v="0"/>
    <n v="21.35"/>
    <n v="11.5"/>
    <n v="10"/>
    <n v="10.5"/>
    <n v="2.5"/>
    <n v="0.15"/>
    <n v="2"/>
    <n v="1"/>
  </r>
  <r>
    <n v="7884"/>
    <s v="nSPC"/>
    <x v="6"/>
    <x v="2"/>
    <s v="Pacific Remote Island Areas"/>
    <x v="6"/>
    <s v="JOH-00500"/>
    <d v="2015-01-28T00:00:00"/>
    <s v="Protected Slope"/>
    <s v="Mid"/>
    <n v="16.718780850000002"/>
    <n v="-169.46229061"/>
    <s v="Johnston"/>
    <s v="Johnston"/>
    <n v="2015"/>
    <x v="3"/>
    <x v="0"/>
    <n v="9.1"/>
    <n v="4"/>
    <n v="7.5"/>
    <n v="12.5"/>
    <n v="62.5"/>
    <n v="0.95250000000000001"/>
    <n v="2"/>
    <n v="1"/>
  </r>
  <r>
    <n v="7886"/>
    <s v="nSPC"/>
    <x v="6"/>
    <x v="2"/>
    <s v="Pacific Remote Island Areas"/>
    <x v="6"/>
    <s v="JOH-00564"/>
    <d v="2015-01-29T00:00:00"/>
    <s v="Protected Slope"/>
    <s v="Deep"/>
    <n v="16.698197830000002"/>
    <n v="-169.4195445"/>
    <s v="Johnston"/>
    <s v="Johnston"/>
    <n v="2015"/>
    <x v="4"/>
    <x v="0"/>
    <n v="22.65"/>
    <n v="2.5"/>
    <n v="44"/>
    <n v="2"/>
    <n v="0.5"/>
    <n v="0.11899999999999999"/>
    <n v="2"/>
    <n v="1"/>
  </r>
  <r>
    <n v="7887"/>
    <s v="nSPC"/>
    <x v="6"/>
    <x v="2"/>
    <s v="Pacific Remote Island Areas"/>
    <x v="6"/>
    <s v="JOH-00575"/>
    <d v="2015-01-29T00:00:00"/>
    <s v="Protected Slope"/>
    <s v="Deep"/>
    <n v="16.69077558"/>
    <n v="-169.44041485"/>
    <s v="Johnston"/>
    <s v="Johnston"/>
    <n v="2015"/>
    <x v="4"/>
    <x v="0"/>
    <n v="20.5"/>
    <n v="8"/>
    <n v="1"/>
    <n v="2.5"/>
    <n v="3.5"/>
    <n v="0.1825"/>
    <n v="2"/>
    <n v="1"/>
  </r>
  <r>
    <n v="7889"/>
    <s v="nSPC"/>
    <x v="6"/>
    <x v="2"/>
    <s v="Pacific Remote Island Areas"/>
    <x v="6"/>
    <s v="JOH-00567"/>
    <d v="2015-01-29T00:00:00"/>
    <s v="Protected Slope"/>
    <s v="Deep"/>
    <n v="16.710564080000001"/>
    <n v="-169.37313809"/>
    <s v="Johnston"/>
    <s v="Johnston"/>
    <n v="2015"/>
    <x v="4"/>
    <x v="0"/>
    <n v="30"/>
    <n v="1.5"/>
    <n v="2.5"/>
    <n v="32.5"/>
    <n v="0"/>
    <n v="0.10249999999999999"/>
    <n v="2"/>
    <n v="1"/>
  </r>
  <r>
    <n v="7890"/>
    <s v="nSPC"/>
    <x v="6"/>
    <x v="2"/>
    <s v="Pacific Remote Island Areas"/>
    <x v="6"/>
    <s v="JOH-00563"/>
    <d v="2015-01-29T00:00:00"/>
    <s v="Protected Slope"/>
    <s v="Deep"/>
    <n v="16.723581339999999"/>
    <n v="-169.40734706999999"/>
    <s v="Johnston"/>
    <s v="Johnston"/>
    <n v="2015"/>
    <x v="4"/>
    <x v="0"/>
    <n v="25.85"/>
    <n v="1.5"/>
    <n v="3"/>
    <n v="2.5"/>
    <n v="2.5"/>
    <n v="0.1"/>
    <n v="2"/>
    <n v="1"/>
  </r>
  <r>
    <n v="7891"/>
    <s v="nSPC"/>
    <x v="6"/>
    <x v="2"/>
    <s v="Pacific Remote Island Areas"/>
    <x v="6"/>
    <s v="JOH-00572"/>
    <d v="2015-01-29T00:00:00"/>
    <s v="Protected Slope"/>
    <s v="Deep"/>
    <n v="16.741715589999998"/>
    <n v="-169.40672839999999"/>
    <s v="Johnston"/>
    <s v="Johnston"/>
    <n v="2015"/>
    <x v="4"/>
    <x v="0"/>
    <n v="19.3"/>
    <n v="8"/>
    <n v="0"/>
    <n v="2.5"/>
    <n v="20"/>
    <n v="0.22750000000000001"/>
    <n v="2"/>
    <n v="1"/>
  </r>
  <r>
    <n v="7892"/>
    <s v="nSPC"/>
    <x v="6"/>
    <x v="2"/>
    <s v="Pacific Remote Island Areas"/>
    <x v="6"/>
    <s v="JOH-00484"/>
    <d v="2015-01-29T00:00:00"/>
    <s v="Protected Slope"/>
    <s v="Mid"/>
    <n v="16.744195789999999"/>
    <n v="-169.42441137"/>
    <s v="Johnston"/>
    <s v="Johnston"/>
    <n v="2015"/>
    <x v="3"/>
    <x v="0"/>
    <n v="11"/>
    <n v="2"/>
    <n v="0"/>
    <n v="1.5"/>
    <n v="63.5"/>
    <n v="0.59125000000000005"/>
    <n v="2"/>
    <n v="1"/>
  </r>
  <r>
    <n v="7907"/>
    <s v="nSPC"/>
    <x v="6"/>
    <x v="2"/>
    <s v="Pacific Remote Island Areas"/>
    <x v="7"/>
    <s v="HOW-00443"/>
    <d v="2015-02-03T00:00:00"/>
    <s v="Forereef"/>
    <s v="Mid"/>
    <n v="0.81009995999999995"/>
    <n v="-176.62243064"/>
    <s v="Howland"/>
    <s v="Howland"/>
    <n v="2015"/>
    <x v="0"/>
    <x v="0"/>
    <n v="14.75"/>
    <n v="3.5"/>
    <n v="2.5"/>
    <n v="1"/>
    <n v="6.5"/>
    <n v="0.43874999999999997"/>
    <n v="2"/>
    <n v="1"/>
  </r>
  <r>
    <n v="7908"/>
    <s v="nSPC"/>
    <x v="6"/>
    <x v="2"/>
    <s v="Pacific Remote Island Areas"/>
    <x v="7"/>
    <s v="HOW-00457"/>
    <d v="2015-02-03T00:00:00"/>
    <s v="Forereef"/>
    <s v="Deep"/>
    <n v="0.81128423999999999"/>
    <n v="-176.62296423999999"/>
    <s v="Howland"/>
    <s v="Howland"/>
    <n v="2015"/>
    <x v="1"/>
    <x v="0"/>
    <n v="18"/>
    <n v="15"/>
    <n v="0"/>
    <n v="10"/>
    <n v="15"/>
    <n v="0.37"/>
    <n v="1"/>
    <n v="1"/>
  </r>
  <r>
    <n v="7912"/>
    <s v="nSPC"/>
    <x v="6"/>
    <x v="2"/>
    <s v="Pacific Remote Island Areas"/>
    <x v="7"/>
    <s v="HOW-00466"/>
    <d v="2015-02-04T00:00:00"/>
    <s v="Forereef"/>
    <s v="Deep"/>
    <n v="0.80187094000000003"/>
    <n v="-176.60987087000001"/>
    <s v="Howland"/>
    <s v="Howland"/>
    <n v="2015"/>
    <x v="1"/>
    <x v="0"/>
    <n v="17.8"/>
    <n v="30"/>
    <n v="1"/>
    <n v="1.5"/>
    <n v="30"/>
    <n v="0.36499999999999999"/>
    <n v="2"/>
    <n v="1"/>
  </r>
  <r>
    <n v="7913"/>
    <s v="nSPC"/>
    <x v="6"/>
    <x v="2"/>
    <s v="Pacific Remote Island Areas"/>
    <x v="7"/>
    <s v="HOW-00461"/>
    <d v="2015-02-04T00:00:00"/>
    <s v="Forereef"/>
    <s v="Mid"/>
    <n v="0.80768974000000004"/>
    <n v="-176.61002149000001"/>
    <s v="Howland"/>
    <s v="Howland"/>
    <n v="2015"/>
    <x v="0"/>
    <x v="0"/>
    <n v="13.2"/>
    <n v="37.5"/>
    <n v="0.5"/>
    <n v="5"/>
    <n v="40"/>
    <n v="0.42749999999999999"/>
    <n v="2"/>
    <n v="1"/>
  </r>
  <r>
    <n v="7914"/>
    <s v="nSPC"/>
    <x v="6"/>
    <x v="2"/>
    <s v="Pacific Remote Island Areas"/>
    <x v="7"/>
    <s v="HOW-00465"/>
    <d v="2015-02-04T00:00:00"/>
    <s v="Forereef"/>
    <s v="Shallow"/>
    <n v="0.80669833000000002"/>
    <n v="-176.61018167"/>
    <s v="Howland"/>
    <s v="Howland"/>
    <n v="2015"/>
    <x v="2"/>
    <x v="0"/>
    <n v="5.05"/>
    <n v="20"/>
    <n v="0"/>
    <n v="3"/>
    <n v="70"/>
    <n v="0.32624999999999998"/>
    <n v="2"/>
    <n v="1"/>
  </r>
  <r>
    <n v="7915"/>
    <s v="nSPC"/>
    <x v="6"/>
    <x v="2"/>
    <s v="Pacific Remote Island Areas"/>
    <x v="7"/>
    <s v="HOW-00486"/>
    <d v="2015-02-04T00:00:00"/>
    <s v="Forereef"/>
    <s v="Shallow"/>
    <n v="0.81400189999999994"/>
    <n v="-176.61253212"/>
    <s v="Howland"/>
    <s v="Howland"/>
    <n v="2015"/>
    <x v="2"/>
    <x v="0"/>
    <n v="5.55"/>
    <n v="47.5"/>
    <n v="0"/>
    <n v="5.5"/>
    <n v="42.5"/>
    <n v="0.42749999999999999"/>
    <n v="2"/>
    <n v="1"/>
  </r>
  <r>
    <n v="7916"/>
    <s v="nSPC"/>
    <x v="6"/>
    <x v="2"/>
    <s v="Pacific Remote Island Areas"/>
    <x v="7"/>
    <s v="HOW-00451"/>
    <d v="2015-02-04T00:00:00"/>
    <s v="Forereef"/>
    <s v="Deep"/>
    <n v="0.81840190000000002"/>
    <n v="-176.61462793000001"/>
    <s v="Howland"/>
    <s v="Howland"/>
    <n v="2015"/>
    <x v="1"/>
    <x v="0"/>
    <n v="21.95"/>
    <n v="45"/>
    <n v="2.5"/>
    <n v="0.5"/>
    <n v="20"/>
    <n v="0.54500000000000004"/>
    <n v="2"/>
    <n v="1"/>
  </r>
  <r>
    <n v="7917"/>
    <s v="nSPC"/>
    <x v="6"/>
    <x v="2"/>
    <s v="Pacific Remote Island Areas"/>
    <x v="7"/>
    <s v="HOW-00474"/>
    <d v="2015-02-04T00:00:00"/>
    <s v="Forereef"/>
    <s v="Shallow"/>
    <n v="0.82124739000000002"/>
    <n v="-176.6201801"/>
    <s v="Howland"/>
    <s v="Howland"/>
    <n v="2015"/>
    <x v="2"/>
    <x v="0"/>
    <n v="4.9000000000000004"/>
    <n v="20"/>
    <n v="0"/>
    <n v="2.5"/>
    <n v="35"/>
    <n v="0.2525"/>
    <n v="2"/>
    <n v="1"/>
  </r>
  <r>
    <n v="7918"/>
    <s v="nSPC"/>
    <x v="6"/>
    <x v="2"/>
    <s v="Pacific Remote Island Areas"/>
    <x v="7"/>
    <s v="HOW-00494"/>
    <d v="2015-02-04T00:00:00"/>
    <s v="Forereef"/>
    <s v="Shallow"/>
    <n v="0.82179849999999999"/>
    <n v="-176.62556832999999"/>
    <s v="Howland"/>
    <s v="Howland"/>
    <n v="2015"/>
    <x v="2"/>
    <x v="0"/>
    <n v="5.8"/>
    <n v="6.5"/>
    <n v="4.5"/>
    <n v="1.5"/>
    <n v="20"/>
    <n v="0.57499999999999996"/>
    <n v="2"/>
    <n v="1"/>
  </r>
  <r>
    <n v="7919"/>
    <s v="nSPC"/>
    <x v="6"/>
    <x v="2"/>
    <s v="Pacific Remote Island Areas"/>
    <x v="7"/>
    <s v="HOW-00440"/>
    <d v="2015-02-04T00:00:00"/>
    <s v="Forereef"/>
    <s v="Mid"/>
    <n v="0.82037952999999997"/>
    <n v="-176.61678476"/>
    <s v="Howland"/>
    <s v="Howland"/>
    <n v="2015"/>
    <x v="0"/>
    <x v="0"/>
    <n v="13"/>
    <n v="35"/>
    <n v="1"/>
    <n v="0.5"/>
    <n v="25"/>
    <n v="0.69374999999999998"/>
    <n v="2"/>
    <n v="1"/>
  </r>
  <r>
    <n v="7924"/>
    <s v="nSPC"/>
    <x v="6"/>
    <x v="2"/>
    <s v="Pacific Remote Island Areas"/>
    <x v="7"/>
    <s v="HOW-00448"/>
    <d v="2015-02-05T00:00:00"/>
    <s v="Forereef"/>
    <s v="Deep"/>
    <n v="0.79662403999999998"/>
    <n v="-176.61954811000001"/>
    <s v="Howland"/>
    <s v="Howland"/>
    <n v="2015"/>
    <x v="1"/>
    <x v="0"/>
    <n v="19.95"/>
    <n v="15"/>
    <n v="5"/>
    <n v="0"/>
    <n v="12.5"/>
    <n v="0.3075"/>
    <n v="2"/>
    <n v="1"/>
  </r>
  <r>
    <n v="7925"/>
    <s v="nSPC"/>
    <x v="6"/>
    <x v="2"/>
    <s v="Pacific Remote Island Areas"/>
    <x v="7"/>
    <s v="HOW-00464"/>
    <d v="2015-02-05T00:00:00"/>
    <s v="Forereef"/>
    <s v="Mid"/>
    <n v="0.79567763999999996"/>
    <n v="-176.61101515999999"/>
    <s v="Howland"/>
    <s v="Howland"/>
    <n v="2015"/>
    <x v="0"/>
    <x v="0"/>
    <n v="12.95"/>
    <n v="52.5"/>
    <n v="2.5"/>
    <n v="0"/>
    <n v="22.5"/>
    <n v="0.41499999999999998"/>
    <n v="2"/>
    <n v="1"/>
  </r>
  <r>
    <n v="7926"/>
    <s v="nSPC"/>
    <x v="6"/>
    <x v="2"/>
    <s v="Pacific Remote Island Areas"/>
    <x v="7"/>
    <s v="HOW-00437"/>
    <d v="2015-02-05T00:00:00"/>
    <s v="Forereef"/>
    <s v="Mid"/>
    <n v="0.79137679999999999"/>
    <n v="-176.61307896"/>
    <s v="Howland"/>
    <s v="Howland"/>
    <n v="2015"/>
    <x v="0"/>
    <x v="0"/>
    <n v="12"/>
    <n v="27.5"/>
    <n v="2.5"/>
    <n v="0"/>
    <n v="22.5"/>
    <n v="0.46250000000000002"/>
    <n v="2"/>
    <n v="1"/>
  </r>
  <r>
    <n v="7927"/>
    <s v="nSPC"/>
    <x v="6"/>
    <x v="2"/>
    <s v="Pacific Remote Island Areas"/>
    <x v="7"/>
    <s v="HOW-00447"/>
    <d v="2015-02-05T00:00:00"/>
    <s v="Forereef"/>
    <s v="Shallow"/>
    <n v="0.80497870000000005"/>
    <n v="-176.62125725999999"/>
    <s v="Howland"/>
    <s v="Howland"/>
    <n v="2015"/>
    <x v="2"/>
    <x v="0"/>
    <n v="6.5"/>
    <n v="12.5"/>
    <n v="1.5"/>
    <n v="1"/>
    <n v="20"/>
    <n v="0.55500000000000005"/>
    <n v="2"/>
    <n v="1"/>
  </r>
  <r>
    <n v="7928"/>
    <s v="nSPC"/>
    <x v="6"/>
    <x v="2"/>
    <s v="Pacific Remote Island Areas"/>
    <x v="7"/>
    <s v="HOW-00463"/>
    <d v="2015-02-05T00:00:00"/>
    <s v="Forereef"/>
    <s v="Deep"/>
    <n v="0.82375693000000005"/>
    <n v="-176.62047011999999"/>
    <s v="Howland"/>
    <s v="Howland"/>
    <n v="2015"/>
    <x v="1"/>
    <x v="0"/>
    <n v="22.55"/>
    <n v="52.5"/>
    <n v="2.5"/>
    <n v="3"/>
    <n v="27"/>
    <n v="0.56874999999999998"/>
    <n v="2"/>
    <n v="1"/>
  </r>
  <r>
    <n v="7929"/>
    <s v="nSPC"/>
    <x v="6"/>
    <x v="2"/>
    <s v="Pacific Remote Island Areas"/>
    <x v="7"/>
    <s v="HOW-00458"/>
    <d v="2015-02-05T00:00:00"/>
    <s v="Forereef"/>
    <s v="Mid"/>
    <n v="0.81517227000000003"/>
    <n v="-176.61293898"/>
    <s v="Howland"/>
    <s v="Howland"/>
    <n v="2015"/>
    <x v="0"/>
    <x v="0"/>
    <n v="9.9499999999999993"/>
    <n v="52.5"/>
    <n v="0"/>
    <n v="2.5"/>
    <n v="40"/>
    <n v="0.32250000000000001"/>
    <n v="2"/>
    <n v="1"/>
  </r>
  <r>
    <n v="7930"/>
    <s v="nSPC"/>
    <x v="6"/>
    <x v="2"/>
    <s v="Pacific Remote Island Areas"/>
    <x v="7"/>
    <s v="HOW-00497"/>
    <d v="2015-02-05T00:00:00"/>
    <s v="Forereef"/>
    <s v="Mid"/>
    <n v="0.82246587000000004"/>
    <n v="-176.62678160999999"/>
    <s v="Howland"/>
    <s v="Howland"/>
    <n v="2015"/>
    <x v="0"/>
    <x v="0"/>
    <n v="14.9"/>
    <n v="8"/>
    <n v="1.5"/>
    <n v="0"/>
    <n v="35"/>
    <n v="0.24875"/>
    <n v="2"/>
    <n v="1"/>
  </r>
  <r>
    <n v="7931"/>
    <s v="nSPC"/>
    <x v="6"/>
    <x v="2"/>
    <s v="Pacific Remote Island Areas"/>
    <x v="7"/>
    <s v="HOW-00489"/>
    <d v="2015-02-05T00:00:00"/>
    <s v="Forereef"/>
    <s v="Shallow"/>
    <n v="0.8214188"/>
    <n v="-176.62017097"/>
    <s v="Howland"/>
    <s v="Howland"/>
    <n v="2015"/>
    <x v="2"/>
    <x v="0"/>
    <n v="5.35"/>
    <n v="45"/>
    <n v="0"/>
    <n v="0.5"/>
    <n v="37"/>
    <n v="0.19125"/>
    <n v="2"/>
    <n v="1"/>
  </r>
  <r>
    <n v="7932"/>
    <s v="nSPC"/>
    <x v="6"/>
    <x v="2"/>
    <s v="Pacific Remote Island Areas"/>
    <x v="7"/>
    <s v="HOW-00467"/>
    <d v="2015-02-05T00:00:00"/>
    <s v="Forereef"/>
    <s v="Mid"/>
    <n v="0.82089928999999995"/>
    <n v="-176.62671405"/>
    <s v="Howland"/>
    <s v="Howland"/>
    <n v="2015"/>
    <x v="0"/>
    <x v="0"/>
    <n v="12.85"/>
    <n v="40"/>
    <n v="0"/>
    <n v="1"/>
    <n v="35"/>
    <n v="0.44500000000000001"/>
    <n v="2"/>
    <n v="1"/>
  </r>
  <r>
    <n v="7950"/>
    <s v="nSPC"/>
    <x v="6"/>
    <x v="2"/>
    <s v="Pacific Remote Island Areas"/>
    <x v="7"/>
    <s v="HOW-00433"/>
    <d v="2015-02-06T00:00:00"/>
    <s v="Forereef"/>
    <s v="Deep"/>
    <n v="0.81643290999999996"/>
    <n v="-176.62471513"/>
    <s v="Howland"/>
    <s v="Howland"/>
    <n v="2015"/>
    <x v="1"/>
    <x v="0"/>
    <n v="20.6"/>
    <n v="7.5"/>
    <n v="2.5"/>
    <n v="2"/>
    <n v="31"/>
    <n v="0.41625000000000001"/>
    <n v="2"/>
    <n v="1"/>
  </r>
  <r>
    <n v="7951"/>
    <s v="nSPC"/>
    <x v="6"/>
    <x v="2"/>
    <s v="Pacific Remote Island Areas"/>
    <x v="7"/>
    <s v="HOW-00452"/>
    <d v="2015-02-06T00:00:00"/>
    <s v="Forereef"/>
    <s v="Mid"/>
    <n v="0.81175982999999996"/>
    <n v="-176.61152353"/>
    <s v="Howland"/>
    <s v="Howland"/>
    <n v="2015"/>
    <x v="0"/>
    <x v="0"/>
    <n v="12.3"/>
    <n v="25"/>
    <n v="2.5"/>
    <n v="0"/>
    <n v="27.5"/>
    <n v="0.60875000000000001"/>
    <n v="2"/>
    <n v="1"/>
  </r>
  <r>
    <n v="7952"/>
    <s v="nSPC"/>
    <x v="6"/>
    <x v="2"/>
    <s v="Pacific Remote Island Areas"/>
    <x v="7"/>
    <s v="HOW-00438"/>
    <d v="2015-02-06T00:00:00"/>
    <s v="Forereef"/>
    <s v="Shallow"/>
    <n v="0.81860005000000002"/>
    <n v="-176.61554616999999"/>
    <s v="Howland"/>
    <s v="Howland"/>
    <n v="2015"/>
    <x v="2"/>
    <x v="0"/>
    <n v="5.35"/>
    <n v="6.5"/>
    <n v="0"/>
    <n v="2"/>
    <n v="65"/>
    <n v="0.41249999999999998"/>
    <n v="2"/>
    <n v="1"/>
  </r>
  <r>
    <n v="7953"/>
    <s v="nSPC"/>
    <x v="6"/>
    <x v="2"/>
    <s v="Pacific Remote Island Areas"/>
    <x v="7"/>
    <s v="HOW-00480"/>
    <d v="2015-02-06T00:00:00"/>
    <s v="Forereef"/>
    <s v="Shallow"/>
    <n v="0.80712455000000005"/>
    <n v="-176.62160359999999"/>
    <s v="Howland"/>
    <s v="Howland"/>
    <n v="2015"/>
    <x v="2"/>
    <x v="0"/>
    <n v="5.9"/>
    <n v="12.5"/>
    <n v="0"/>
    <n v="0"/>
    <n v="22.5"/>
    <n v="0.40125"/>
    <n v="2"/>
    <n v="1"/>
  </r>
  <r>
    <n v="7954"/>
    <s v="nSPC"/>
    <x v="6"/>
    <x v="2"/>
    <s v="Pacific Remote Island Areas"/>
    <x v="7"/>
    <s v="HOW-00469"/>
    <d v="2015-02-06T00:00:00"/>
    <s v="Forereef"/>
    <s v="Deep"/>
    <n v="0.79549239999999999"/>
    <n v="-176.61105053"/>
    <s v="Howland"/>
    <s v="Howland"/>
    <n v="2015"/>
    <x v="1"/>
    <x v="0"/>
    <n v="24.5"/>
    <n v="22.5"/>
    <n v="4"/>
    <n v="1.5"/>
    <n v="25"/>
    <n v="0.65"/>
    <n v="2"/>
    <n v="1"/>
  </r>
  <r>
    <n v="7955"/>
    <s v="nSPC"/>
    <x v="6"/>
    <x v="2"/>
    <s v="Pacific Remote Island Areas"/>
    <x v="7"/>
    <s v="HOW-00506"/>
    <d v="2015-02-06T00:00:00"/>
    <s v="Forereef"/>
    <s v="Shallow"/>
    <n v="0.80036689999999999"/>
    <n v="-176.61016214"/>
    <s v="Howland"/>
    <s v="Howland"/>
    <n v="2015"/>
    <x v="2"/>
    <x v="0"/>
    <n v="5.05"/>
    <n v="40"/>
    <n v="0"/>
    <n v="0"/>
    <n v="40"/>
    <n v="0.34250000000000003"/>
    <n v="2"/>
    <n v="1"/>
  </r>
  <r>
    <n v="7956"/>
    <s v="nSPC"/>
    <x v="6"/>
    <x v="2"/>
    <s v="Pacific Remote Island Areas"/>
    <x v="7"/>
    <s v="HOW-00453"/>
    <d v="2015-02-06T00:00:00"/>
    <s v="Forereef"/>
    <s v="Shallow"/>
    <n v="0.79370134999999997"/>
    <n v="-176.61237328000001"/>
    <s v="Howland"/>
    <s v="Howland"/>
    <n v="2015"/>
    <x v="2"/>
    <x v="0"/>
    <n v="3.8"/>
    <n v="17.5"/>
    <n v="0"/>
    <n v="12.5"/>
    <n v="27.5"/>
    <n v="0.19500000000000001"/>
    <n v="2"/>
    <n v="1"/>
  </r>
  <r>
    <n v="7957"/>
    <s v="nSPC"/>
    <x v="6"/>
    <x v="2"/>
    <s v="Pacific Remote Island Areas"/>
    <x v="7"/>
    <s v="HOW-00455"/>
    <d v="2015-02-06T00:00:00"/>
    <s v="Forereef"/>
    <s v="Mid"/>
    <n v="0.80345244000000005"/>
    <n v="-176.62125499999999"/>
    <s v="Howland"/>
    <s v="Howland"/>
    <n v="2015"/>
    <x v="0"/>
    <x v="0"/>
    <n v="13.65"/>
    <n v="5"/>
    <n v="1"/>
    <n v="0"/>
    <n v="21.5"/>
    <n v="0.43874999999999997"/>
    <n v="2"/>
    <n v="1"/>
  </r>
  <r>
    <n v="7958"/>
    <s v="nSPC"/>
    <x v="6"/>
    <x v="2"/>
    <s v="Pacific Remote Island Areas"/>
    <x v="7"/>
    <s v="HOW-00532"/>
    <d v="2015-02-06T00:00:00"/>
    <s v="Forereef"/>
    <s v="Deep"/>
    <n v="0.80585059000000003"/>
    <n v="-176.62138123"/>
    <s v="Howland"/>
    <s v="Howland"/>
    <n v="2015"/>
    <x v="1"/>
    <x v="0"/>
    <n v="20.3"/>
    <n v="0"/>
    <n v="1"/>
    <n v="5"/>
    <n v="15"/>
    <n v="0.9425"/>
    <n v="2"/>
    <n v="1"/>
  </r>
  <r>
    <n v="7961"/>
    <s v="nSPC"/>
    <x v="6"/>
    <x v="2"/>
    <s v="Pacific Remote Island Areas"/>
    <x v="7"/>
    <s v="HOW-00493"/>
    <d v="2015-02-07T00:00:00"/>
    <s v="Forereef"/>
    <s v="Mid"/>
    <n v="0.79010007000000004"/>
    <n v="-176.61620833999999"/>
    <s v="Howland"/>
    <s v="Howland"/>
    <n v="2015"/>
    <x v="0"/>
    <x v="0"/>
    <n v="13.05"/>
    <n v="35"/>
    <n v="11.5"/>
    <n v="0"/>
    <n v="25"/>
    <n v="0.80249999999999999"/>
    <n v="2"/>
    <n v="1"/>
  </r>
  <r>
    <n v="7962"/>
    <s v="nSPC"/>
    <x v="6"/>
    <x v="2"/>
    <s v="Pacific Remote Island Areas"/>
    <x v="7"/>
    <s v="HOW-00500"/>
    <d v="2015-02-07T00:00:00"/>
    <s v="Forereef"/>
    <s v="Shallow"/>
    <n v="0.79649303000000005"/>
    <n v="-176.61105112000001"/>
    <s v="Howland"/>
    <s v="Howland"/>
    <n v="2015"/>
    <x v="2"/>
    <x v="0"/>
    <n v="4.75"/>
    <n v="30"/>
    <n v="0"/>
    <n v="0.5"/>
    <n v="37"/>
    <n v="0.54874999999999996"/>
    <n v="2"/>
    <n v="1"/>
  </r>
  <r>
    <n v="7965"/>
    <s v="nSPC"/>
    <x v="6"/>
    <x v="2"/>
    <s v="Pacific Remote Island Areas"/>
    <x v="7"/>
    <s v="HOW-00473"/>
    <d v="2015-02-07T00:00:00"/>
    <s v="Forereef"/>
    <s v="Deep"/>
    <n v="0.81085492000000003"/>
    <n v="-176.61106587"/>
    <s v="Howland"/>
    <s v="Howland"/>
    <n v="2015"/>
    <x v="1"/>
    <x v="0"/>
    <n v="25.9"/>
    <n v="10"/>
    <n v="5"/>
    <n v="0.5"/>
    <n v="35"/>
    <n v="0.36249999999999999"/>
    <n v="2"/>
    <n v="1"/>
  </r>
  <r>
    <n v="7966"/>
    <s v="nSPC"/>
    <x v="6"/>
    <x v="2"/>
    <s v="Pacific Remote Island Areas"/>
    <x v="7"/>
    <s v="HOW-00490"/>
    <d v="2015-02-07T00:00:00"/>
    <s v="Forereef"/>
    <s v="Deep"/>
    <n v="0.82363472000000004"/>
    <n v="-176.62618757999999"/>
    <s v="Howland"/>
    <s v="Howland"/>
    <n v="2015"/>
    <x v="1"/>
    <x v="0"/>
    <n v="20.8"/>
    <n v="21.5"/>
    <n v="6"/>
    <n v="1"/>
    <n v="22.5"/>
    <n v="0.25874999999999998"/>
    <n v="2"/>
    <n v="1"/>
  </r>
  <r>
    <n v="7967"/>
    <s v="nSPC"/>
    <x v="6"/>
    <x v="2"/>
    <s v="Pacific Remote Island Areas"/>
    <x v="7"/>
    <s v="HOW-00431"/>
    <d v="2015-02-07T00:00:00"/>
    <s v="Forereef"/>
    <s v="Mid"/>
    <n v="0.82335787000000005"/>
    <n v="-176.62349732999999"/>
    <s v="Howland"/>
    <s v="Howland"/>
    <n v="2015"/>
    <x v="0"/>
    <x v="0"/>
    <n v="14.1"/>
    <n v="27.5"/>
    <n v="0.5"/>
    <n v="1"/>
    <n v="27.5"/>
    <n v="0.42749999999999999"/>
    <n v="2"/>
    <n v="1"/>
  </r>
  <r>
    <n v="7968"/>
    <s v="nSPC"/>
    <x v="6"/>
    <x v="2"/>
    <s v="Pacific Remote Island Areas"/>
    <x v="7"/>
    <s v="HOW-00449"/>
    <d v="2015-02-07T00:00:00"/>
    <s v="Forereef"/>
    <s v="Mid"/>
    <n v="0.80096334999999996"/>
    <n v="-176.62102214999999"/>
    <s v="Howland"/>
    <s v="Howland"/>
    <n v="2015"/>
    <x v="0"/>
    <x v="0"/>
    <n v="12"/>
    <n v="12.5"/>
    <n v="0"/>
    <n v="22.5"/>
    <n v="32.5"/>
    <n v="0.43625000000000003"/>
    <n v="2"/>
    <n v="1"/>
  </r>
  <r>
    <n v="7969"/>
    <s v="nSPC"/>
    <x v="6"/>
    <x v="2"/>
    <s v="Pacific Remote Island Areas"/>
    <x v="7"/>
    <s v="HOW-00477"/>
    <d v="2015-02-07T00:00:00"/>
    <s v="Forereef"/>
    <s v="Shallow"/>
    <n v="0.79896729"/>
    <n v="-176.62040482"/>
    <s v="Howland"/>
    <s v="Howland"/>
    <n v="2015"/>
    <x v="2"/>
    <x v="0"/>
    <n v="4.7"/>
    <n v="10"/>
    <n v="1.5"/>
    <n v="1"/>
    <n v="20"/>
    <n v="0.56999999999999995"/>
    <n v="2"/>
    <n v="1"/>
  </r>
  <r>
    <n v="7973"/>
    <s v="nSPC"/>
    <x v="6"/>
    <x v="2"/>
    <s v="Pacific Remote Island Areas"/>
    <x v="8"/>
    <s v="BAK-00260"/>
    <d v="2015-02-08T00:00:00"/>
    <s v="Forereef"/>
    <s v="Deep"/>
    <n v="0.18724199"/>
    <n v="-176.46101983"/>
    <s v="Baker"/>
    <s v="Baker"/>
    <n v="2015"/>
    <x v="1"/>
    <x v="0"/>
    <n v="22"/>
    <n v="11.5"/>
    <n v="1.5"/>
    <n v="25"/>
    <n v="32.5"/>
    <n v="0.2225"/>
    <n v="2"/>
    <n v="1"/>
  </r>
  <r>
    <n v="7974"/>
    <s v="nSPC"/>
    <x v="6"/>
    <x v="2"/>
    <s v="Pacific Remote Island Areas"/>
    <x v="8"/>
    <s v="BAK-00307"/>
    <d v="2015-02-08T00:00:00"/>
    <s v="Forereef"/>
    <s v="Mid"/>
    <n v="0.19475268000000001"/>
    <n v="-176.46289646"/>
    <s v="Baker"/>
    <s v="Baker"/>
    <n v="2015"/>
    <x v="0"/>
    <x v="0"/>
    <n v="11"/>
    <n v="67.5"/>
    <n v="0"/>
    <n v="0.5"/>
    <n v="22.5"/>
    <n v="0.91625000000000001"/>
    <n v="2"/>
    <n v="1"/>
  </r>
  <r>
    <n v="7975"/>
    <s v="nSPC"/>
    <x v="6"/>
    <x v="2"/>
    <s v="Pacific Remote Island Areas"/>
    <x v="8"/>
    <s v="BAK-00336"/>
    <d v="2015-02-08T00:00:00"/>
    <s v="Forereef"/>
    <s v="Shallow"/>
    <n v="0.19619143999999999"/>
    <n v="-176.46718958"/>
    <s v="Baker"/>
    <s v="Baker"/>
    <n v="2015"/>
    <x v="2"/>
    <x v="0"/>
    <n v="5.0999999999999996"/>
    <n v="55"/>
    <n v="5.5"/>
    <n v="9"/>
    <n v="22.5"/>
    <n v="0.47249999999999998"/>
    <n v="2"/>
    <n v="1"/>
  </r>
  <r>
    <n v="7976"/>
    <s v="nSPC"/>
    <x v="6"/>
    <x v="2"/>
    <s v="Pacific Remote Island Areas"/>
    <x v="8"/>
    <s v="BAK-00331"/>
    <d v="2015-02-08T00:00:00"/>
    <s v="Forereef"/>
    <s v="Shallow"/>
    <n v="0.20099032999999999"/>
    <n v="-176.46731715999999"/>
    <s v="Baker"/>
    <s v="Baker"/>
    <n v="2015"/>
    <x v="2"/>
    <x v="0"/>
    <n v="4.6500000000000004"/>
    <n v="29"/>
    <n v="8"/>
    <n v="3.5"/>
    <n v="27.5"/>
    <n v="0.63"/>
    <n v="2"/>
    <n v="1"/>
  </r>
  <r>
    <n v="7977"/>
    <s v="nSPC"/>
    <x v="6"/>
    <x v="2"/>
    <s v="Pacific Remote Island Areas"/>
    <x v="8"/>
    <s v="BAK-00335"/>
    <d v="2015-02-08T00:00:00"/>
    <s v="Forereef"/>
    <s v="Shallow"/>
    <n v="0.18755045000000001"/>
    <n v="-176.47171263000001"/>
    <s v="Baker"/>
    <s v="Baker"/>
    <n v="2015"/>
    <x v="2"/>
    <x v="0"/>
    <n v="3.7"/>
    <n v="37.5"/>
    <n v="1.5"/>
    <n v="1"/>
    <n v="27.5"/>
    <n v="0.53249999999999997"/>
    <n v="2"/>
    <n v="1"/>
  </r>
  <r>
    <n v="7978"/>
    <s v="nSPC"/>
    <x v="6"/>
    <x v="2"/>
    <s v="Pacific Remote Island Areas"/>
    <x v="8"/>
    <s v="BAK-00287"/>
    <d v="2015-02-08T00:00:00"/>
    <s v="Forereef"/>
    <s v="Mid"/>
    <n v="0.18751432000000001"/>
    <n v="-176.47433482"/>
    <s v="Baker"/>
    <s v="Baker"/>
    <n v="2015"/>
    <x v="0"/>
    <x v="0"/>
    <n v="14.5"/>
    <n v="20"/>
    <n v="2"/>
    <n v="11.5"/>
    <n v="20"/>
    <n v="0.60250000000000004"/>
    <n v="2"/>
    <n v="1"/>
  </r>
  <r>
    <n v="7979"/>
    <s v="nSPC"/>
    <x v="6"/>
    <x v="2"/>
    <s v="Pacific Remote Island Areas"/>
    <x v="8"/>
    <s v="BAK-00247"/>
    <d v="2015-02-08T00:00:00"/>
    <s v="Forereef"/>
    <s v="Deep"/>
    <n v="0.18813642999999999"/>
    <n v="-176.47760980000001"/>
    <s v="Baker"/>
    <s v="Baker"/>
    <n v="2015"/>
    <x v="1"/>
    <x v="0"/>
    <n v="22.7"/>
    <n v="15"/>
    <n v="2.5"/>
    <n v="2.5"/>
    <n v="30"/>
    <n v="0.55500000000000005"/>
    <n v="2"/>
    <n v="1"/>
  </r>
  <r>
    <n v="7980"/>
    <s v="nSPC"/>
    <x v="6"/>
    <x v="2"/>
    <s v="Pacific Remote Island Areas"/>
    <x v="8"/>
    <s v="BAK-00273"/>
    <d v="2015-02-08T00:00:00"/>
    <s v="Forereef"/>
    <s v="Mid"/>
    <n v="0.18850934"/>
    <n v="-176.48145986"/>
    <s v="Baker"/>
    <s v="Baker"/>
    <n v="2015"/>
    <x v="0"/>
    <x v="0"/>
    <n v="15.25"/>
    <n v="13.5"/>
    <n v="0"/>
    <n v="1"/>
    <n v="35.5"/>
    <n v="0.53"/>
    <n v="2"/>
    <n v="1"/>
  </r>
  <r>
    <n v="7981"/>
    <s v="nSPC"/>
    <x v="6"/>
    <x v="2"/>
    <s v="Pacific Remote Island Areas"/>
    <x v="8"/>
    <s v="BAK-00333"/>
    <d v="2015-02-08T00:00:00"/>
    <s v="Forereef"/>
    <s v="Shallow"/>
    <n v="0.19155691"/>
    <n v="-176.48886383999999"/>
    <s v="Baker"/>
    <s v="Baker"/>
    <n v="2015"/>
    <x v="2"/>
    <x v="0"/>
    <n v="5.35"/>
    <n v="25"/>
    <n v="0"/>
    <n v="1"/>
    <n v="21.5"/>
    <n v="0.67874999999999996"/>
    <n v="2"/>
    <n v="1"/>
  </r>
  <r>
    <n v="7982"/>
    <s v="nSPC"/>
    <x v="6"/>
    <x v="2"/>
    <s v="Pacific Remote Island Areas"/>
    <x v="8"/>
    <s v="BAK-00350"/>
    <d v="2015-02-08T00:00:00"/>
    <s v="Forereef"/>
    <s v="Shallow"/>
    <n v="0.19731167999999999"/>
    <n v="-176.4855493"/>
    <s v="Baker"/>
    <s v="Baker"/>
    <n v="2015"/>
    <x v="2"/>
    <x v="0"/>
    <n v="5.15"/>
    <n v="6"/>
    <n v="2.5"/>
    <n v="0"/>
    <n v="6.5"/>
    <n v="1.0075000000000001"/>
    <n v="2"/>
    <n v="1"/>
  </r>
  <r>
    <n v="7993"/>
    <s v="nSPC"/>
    <x v="6"/>
    <x v="2"/>
    <s v="Pacific Remote Island Areas"/>
    <x v="8"/>
    <s v="BAK-00254"/>
    <d v="2015-02-09T00:00:00"/>
    <s v="Forereef"/>
    <s v="Deep"/>
    <n v="0.20322477"/>
    <n v="-176.46689286"/>
    <s v="Baker"/>
    <s v="Baker"/>
    <n v="2015"/>
    <x v="1"/>
    <x v="0"/>
    <n v="22.1"/>
    <n v="37.5"/>
    <n v="4"/>
    <n v="0.5"/>
    <n v="28"/>
    <n v="0.69"/>
    <n v="2"/>
    <n v="1"/>
  </r>
  <r>
    <n v="7994"/>
    <s v="nSPC"/>
    <x v="6"/>
    <x v="2"/>
    <s v="Pacific Remote Island Areas"/>
    <x v="8"/>
    <s v="BAK-00308"/>
    <d v="2015-02-09T00:00:00"/>
    <s v="Forereef"/>
    <s v="Mid"/>
    <n v="0.20290341000000001"/>
    <n v="-176.46883596000001"/>
    <s v="Baker"/>
    <s v="Baker"/>
    <n v="2015"/>
    <x v="0"/>
    <x v="0"/>
    <n v="10"/>
    <n v="37.5"/>
    <n v="2.5"/>
    <n v="3"/>
    <n v="35"/>
    <n v="0.60875000000000001"/>
    <n v="2"/>
    <n v="1"/>
  </r>
  <r>
    <n v="7995"/>
    <s v="nSPC"/>
    <x v="6"/>
    <x v="2"/>
    <s v="Pacific Remote Island Areas"/>
    <x v="8"/>
    <s v="BAK-00337"/>
    <d v="2015-02-09T00:00:00"/>
    <s v="Forereef"/>
    <s v="Shallow"/>
    <n v="0.20351973000000001"/>
    <n v="-176.47347332999999"/>
    <s v="Baker"/>
    <s v="Baker"/>
    <n v="2015"/>
    <x v="2"/>
    <x v="0"/>
    <n v="5.4"/>
    <n v="15.5"/>
    <n v="5"/>
    <n v="2"/>
    <n v="52.5"/>
    <n v="0.32500000000000001"/>
    <n v="2"/>
    <n v="1"/>
  </r>
  <r>
    <n v="7996"/>
    <s v="nSPC"/>
    <x v="6"/>
    <x v="2"/>
    <s v="Pacific Remote Island Areas"/>
    <x v="8"/>
    <s v="BAK-00327"/>
    <d v="2015-02-09T00:00:00"/>
    <s v="Forereef"/>
    <s v="Shallow"/>
    <n v="0.20382743"/>
    <n v="-176.47840683000001"/>
    <s v="Baker"/>
    <s v="Baker"/>
    <n v="2015"/>
    <x v="2"/>
    <x v="0"/>
    <n v="4.95"/>
    <n v="14"/>
    <n v="6.5"/>
    <n v="4.5"/>
    <n v="47.5"/>
    <n v="0.66"/>
    <n v="2"/>
    <n v="1"/>
  </r>
  <r>
    <n v="7997"/>
    <s v="nSPC"/>
    <x v="6"/>
    <x v="2"/>
    <s v="Pacific Remote Island Areas"/>
    <x v="8"/>
    <s v="BAK-00261"/>
    <d v="2015-02-09T00:00:00"/>
    <s v="Forereef"/>
    <s v="Deep"/>
    <n v="0.20600162"/>
    <n v="-176.47821278999999"/>
    <s v="Baker"/>
    <s v="Baker"/>
    <n v="2015"/>
    <x v="1"/>
    <x v="0"/>
    <n v="22.4"/>
    <n v="13.5"/>
    <n v="8"/>
    <n v="9.5"/>
    <n v="50"/>
    <n v="0.5575"/>
    <n v="2"/>
    <n v="1"/>
  </r>
  <r>
    <n v="7998"/>
    <s v="nSPC"/>
    <x v="6"/>
    <x v="2"/>
    <s v="Pacific Remote Island Areas"/>
    <x v="8"/>
    <s v="BAK-00302"/>
    <d v="2015-02-09T00:00:00"/>
    <s v="Forereef"/>
    <s v="Mid"/>
    <n v="0.20461039"/>
    <n v="-176.47340249999999"/>
    <s v="Baker"/>
    <s v="Baker"/>
    <n v="2015"/>
    <x v="0"/>
    <x v="0"/>
    <n v="16.25"/>
    <n v="40"/>
    <n v="12.5"/>
    <n v="3.5"/>
    <n v="25"/>
    <n v="0.58374999999999999"/>
    <n v="2"/>
    <n v="1"/>
  </r>
  <r>
    <n v="7999"/>
    <s v="nSPC"/>
    <x v="6"/>
    <x v="2"/>
    <s v="Pacific Remote Island Areas"/>
    <x v="8"/>
    <s v="BAK-00328"/>
    <d v="2015-02-09T00:00:00"/>
    <s v="Forereef"/>
    <s v="Shallow"/>
    <n v="0.20411140999999999"/>
    <n v="-176.48098100000001"/>
    <s v="Baker"/>
    <s v="Baker"/>
    <n v="2015"/>
    <x v="2"/>
    <x v="0"/>
    <n v="5"/>
    <n v="13.5"/>
    <n v="0"/>
    <n v="12.5"/>
    <n v="32.5"/>
    <n v="0.14749999999999999"/>
    <n v="2"/>
    <n v="1"/>
  </r>
  <r>
    <n v="8000"/>
    <s v="nSPC"/>
    <x v="6"/>
    <x v="2"/>
    <s v="Pacific Remote Island Areas"/>
    <x v="8"/>
    <s v="BAK-00357"/>
    <d v="2015-02-09T00:00:00"/>
    <s v="Forereef"/>
    <s v="Deep"/>
    <n v="0.19900598999999999"/>
    <n v="-176.48482652999999"/>
    <s v="Baker"/>
    <s v="Baker"/>
    <n v="2015"/>
    <x v="1"/>
    <x v="0"/>
    <n v="21.05"/>
    <n v="4"/>
    <n v="0"/>
    <n v="3.5"/>
    <n v="17.5"/>
    <n v="0.53"/>
    <n v="2"/>
    <n v="1"/>
  </r>
  <r>
    <n v="8001"/>
    <s v="nSPC"/>
    <x v="6"/>
    <x v="2"/>
    <s v="Pacific Remote Island Areas"/>
    <x v="8"/>
    <s v="BAK-00313"/>
    <d v="2015-02-09T00:00:00"/>
    <s v="Forereef"/>
    <s v="Mid"/>
    <n v="0.19663022999999999"/>
    <n v="-176.48617887"/>
    <s v="Baker"/>
    <s v="Baker"/>
    <n v="2015"/>
    <x v="0"/>
    <x v="0"/>
    <n v="15"/>
    <n v="10"/>
    <n v="3.5"/>
    <n v="0"/>
    <n v="26"/>
    <n v="0.37"/>
    <n v="2"/>
    <n v="1"/>
  </r>
  <r>
    <n v="8002"/>
    <s v="nSPC"/>
    <x v="6"/>
    <x v="2"/>
    <s v="Pacific Remote Island Areas"/>
    <x v="8"/>
    <s v="BAK-00243"/>
    <d v="2015-02-10T00:00:00"/>
    <s v="Forereef"/>
    <s v="Deep"/>
    <n v="0.19361861"/>
    <n v="-176.45671497000001"/>
    <s v="Baker"/>
    <s v="Baker"/>
    <n v="2015"/>
    <x v="1"/>
    <x v="0"/>
    <n v="26.85"/>
    <n v="30"/>
    <n v="5"/>
    <n v="4"/>
    <n v="30"/>
    <n v="0.63375000000000004"/>
    <n v="2"/>
    <n v="1"/>
  </r>
  <r>
    <n v="8003"/>
    <s v="nSPC"/>
    <x v="6"/>
    <x v="2"/>
    <s v="Pacific Remote Island Areas"/>
    <x v="8"/>
    <s v="BAK-00297"/>
    <d v="2015-02-10T00:00:00"/>
    <s v="Forereef"/>
    <s v="Mid"/>
    <n v="0.19976355000000001"/>
    <n v="-176.46244207000001"/>
    <s v="Baker"/>
    <s v="Baker"/>
    <n v="2015"/>
    <x v="0"/>
    <x v="0"/>
    <n v="16.350000000000001"/>
    <n v="55"/>
    <n v="2"/>
    <n v="2"/>
    <n v="25.5"/>
    <n v="0.71"/>
    <n v="2"/>
    <n v="1"/>
  </r>
  <r>
    <n v="8004"/>
    <s v="nSPC"/>
    <x v="6"/>
    <x v="2"/>
    <s v="Pacific Remote Island Areas"/>
    <x v="8"/>
    <s v="BAK-00329"/>
    <d v="2015-02-10T00:00:00"/>
    <s v="Forereef"/>
    <s v="Shallow"/>
    <n v="0.20154261000000001"/>
    <n v="-176.46839926000001"/>
    <s v="Baker"/>
    <s v="Baker"/>
    <n v="2015"/>
    <x v="2"/>
    <x v="0"/>
    <n v="5"/>
    <n v="25"/>
    <n v="2.5"/>
    <n v="6.5"/>
    <n v="22.5"/>
    <n v="0.94499999999999995"/>
    <n v="2"/>
    <n v="1"/>
  </r>
  <r>
    <n v="8005"/>
    <s v="nSPC"/>
    <x v="6"/>
    <x v="2"/>
    <s v="Pacific Remote Island Areas"/>
    <x v="8"/>
    <s v="BAK-00298"/>
    <d v="2015-02-10T00:00:00"/>
    <s v="Forereef"/>
    <s v="Mid"/>
    <n v="0.18914903999999999"/>
    <n v="-176.46478246999999"/>
    <s v="Baker"/>
    <s v="Baker"/>
    <n v="2015"/>
    <x v="0"/>
    <x v="0"/>
    <n v="10.050000000000001"/>
    <n v="57.5"/>
    <n v="0"/>
    <n v="0.5"/>
    <n v="27.5"/>
    <n v="0.74750000000000005"/>
    <n v="2"/>
    <n v="1"/>
  </r>
  <r>
    <n v="8011"/>
    <s v="nSPC"/>
    <x v="6"/>
    <x v="2"/>
    <s v="Pacific Remote Island Areas"/>
    <x v="8"/>
    <s v="BAK-00257"/>
    <d v="2015-02-10T00:00:00"/>
    <s v="Forereef"/>
    <s v="Deep"/>
    <n v="0.20450067"/>
    <n v="-176.48182195999999"/>
    <s v="Baker"/>
    <s v="Baker"/>
    <n v="2015"/>
    <x v="1"/>
    <x v="0"/>
    <n v="21.45"/>
    <n v="11.5"/>
    <n v="0"/>
    <n v="0"/>
    <n v="29"/>
    <n v="0.3075"/>
    <n v="2"/>
    <n v="1"/>
  </r>
  <r>
    <n v="8012"/>
    <s v="nSPC"/>
    <x v="6"/>
    <x v="2"/>
    <s v="Pacific Remote Island Areas"/>
    <x v="8"/>
    <s v="BAK-00360"/>
    <d v="2015-02-10T00:00:00"/>
    <s v="Forereef"/>
    <s v="Shallow"/>
    <n v="0.19208665"/>
    <n v="-176.46898523999999"/>
    <s v="Baker"/>
    <s v="Baker"/>
    <n v="2015"/>
    <x v="2"/>
    <x v="0"/>
    <n v="4.05"/>
    <n v="45"/>
    <n v="13.5"/>
    <n v="6.5"/>
    <n v="20"/>
    <n v="0.72499999999999998"/>
    <n v="2"/>
    <n v="1"/>
  </r>
  <r>
    <n v="8013"/>
    <s v="nSPC"/>
    <x v="6"/>
    <x v="2"/>
    <s v="Pacific Remote Island Areas"/>
    <x v="8"/>
    <s v="BAK-00284"/>
    <d v="2015-02-10T00:00:00"/>
    <s v="Forereef"/>
    <s v="Mid"/>
    <n v="0.18710160000000001"/>
    <n v="-176.46725144000001"/>
    <s v="Baker"/>
    <s v="Baker"/>
    <n v="2015"/>
    <x v="0"/>
    <x v="0"/>
    <n v="15.4"/>
    <n v="55"/>
    <n v="0"/>
    <n v="6"/>
    <n v="24"/>
    <n v="0.56625000000000003"/>
    <n v="2"/>
    <n v="1"/>
  </r>
  <r>
    <n v="8014"/>
    <s v="nSPC"/>
    <x v="6"/>
    <x v="2"/>
    <s v="Pacific Remote Island Areas"/>
    <x v="8"/>
    <s v="BAK-00295"/>
    <d v="2015-02-10T00:00:00"/>
    <s v="Forereef"/>
    <s v="Mid"/>
    <n v="0.18887529"/>
    <n v="-176.48483164999999"/>
    <s v="Baker"/>
    <s v="Baker"/>
    <n v="2015"/>
    <x v="0"/>
    <x v="0"/>
    <n v="12.95"/>
    <n v="40"/>
    <n v="5"/>
    <n v="1"/>
    <n v="31.5"/>
    <n v="0.59624999999999995"/>
    <n v="2"/>
    <n v="1"/>
  </r>
  <r>
    <n v="8015"/>
    <s v="nSPC"/>
    <x v="6"/>
    <x v="2"/>
    <s v="Pacific Remote Island Areas"/>
    <x v="8"/>
    <s v="BAK-00293"/>
    <d v="2015-02-10T00:00:00"/>
    <s v="Forereef"/>
    <s v="Mid"/>
    <n v="0.18710394"/>
    <n v="-176.47188127000001"/>
    <s v="Baker"/>
    <s v="Baker"/>
    <n v="2015"/>
    <x v="0"/>
    <x v="0"/>
    <n v="12.865"/>
    <n v="45"/>
    <n v="5"/>
    <n v="9.5"/>
    <n v="25"/>
    <n v="0.55125000000000002"/>
    <n v="2"/>
    <n v="1"/>
  </r>
  <r>
    <n v="8016"/>
    <s v="nSPC"/>
    <x v="6"/>
    <x v="2"/>
    <s v="Pacific Remote Island Areas"/>
    <x v="8"/>
    <s v="BAK-00266"/>
    <d v="2015-02-11T00:00:00"/>
    <s v="Forereef"/>
    <s v="Deep"/>
    <n v="0.19358399000000001"/>
    <n v="-176.48791384"/>
    <s v="Baker"/>
    <s v="Baker"/>
    <n v="2015"/>
    <x v="1"/>
    <x v="0"/>
    <n v="20.100000000000001"/>
    <n v="3.5"/>
    <n v="1"/>
    <n v="0"/>
    <n v="56"/>
    <n v="1.23125"/>
    <n v="2"/>
    <n v="1"/>
  </r>
  <r>
    <n v="8017"/>
    <s v="nSPC"/>
    <x v="6"/>
    <x v="2"/>
    <s v="Pacific Remote Island Areas"/>
    <x v="8"/>
    <s v="BAK-00280"/>
    <d v="2015-02-11T00:00:00"/>
    <s v="Forereef"/>
    <s v="Mid"/>
    <n v="0.20476854999999999"/>
    <n v="-176.47991256"/>
    <s v="Baker"/>
    <s v="Baker"/>
    <n v="2015"/>
    <x v="0"/>
    <x v="0"/>
    <n v="10.35"/>
    <n v="7"/>
    <n v="6"/>
    <n v="1"/>
    <n v="25"/>
    <n v="0.60499999999999998"/>
    <n v="2"/>
    <n v="1"/>
  </r>
  <r>
    <n v="8018"/>
    <s v="nSPC"/>
    <x v="6"/>
    <x v="2"/>
    <s v="Pacific Remote Island Areas"/>
    <x v="8"/>
    <s v="BAK-00320"/>
    <d v="2015-02-11T00:00:00"/>
    <s v="Forereef"/>
    <s v="Mid"/>
    <n v="0.19661572999999999"/>
    <n v="-176.48605850999999"/>
    <s v="Baker"/>
    <s v="Baker"/>
    <n v="2015"/>
    <x v="0"/>
    <x v="0"/>
    <n v="11"/>
    <n v="4.5"/>
    <n v="2.5"/>
    <n v="0"/>
    <n v="12"/>
    <n v="0.47499999999999998"/>
    <n v="2"/>
    <n v="1"/>
  </r>
  <r>
    <n v="8024"/>
    <s v="nSPC"/>
    <x v="6"/>
    <x v="2"/>
    <s v="Pacific Remote Island Areas"/>
    <x v="8"/>
    <s v="BAK-00282"/>
    <d v="2015-02-11T00:00:00"/>
    <s v="Forereef"/>
    <s v="Mid"/>
    <n v="0.19734193999999999"/>
    <n v="-176.46427972000001"/>
    <s v="Baker"/>
    <s v="Baker"/>
    <n v="2015"/>
    <x v="0"/>
    <x v="0"/>
    <n v="8"/>
    <n v="57.5"/>
    <n v="7.5"/>
    <n v="0.5"/>
    <n v="22.5"/>
    <n v="0.53749999999999998"/>
    <n v="2"/>
    <n v="1"/>
  </r>
  <r>
    <n v="8025"/>
    <s v="nSPC"/>
    <x v="6"/>
    <x v="2"/>
    <s v="Pacific Remote Island Areas"/>
    <x v="8"/>
    <s v="BAK-00258"/>
    <d v="2015-02-11T00:00:00"/>
    <s v="Forereef"/>
    <s v="Deep"/>
    <n v="0.19031018999999999"/>
    <n v="-176.45730598"/>
    <s v="Baker"/>
    <s v="Baker"/>
    <n v="2015"/>
    <x v="1"/>
    <x v="0"/>
    <n v="19"/>
    <n v="27.5"/>
    <n v="0"/>
    <n v="10"/>
    <n v="52.5"/>
    <n v="0.34749999999999998"/>
    <n v="2"/>
    <n v="1"/>
  </r>
  <r>
    <n v="8026"/>
    <s v="nSPC"/>
    <x v="6"/>
    <x v="2"/>
    <s v="Pacific Remote Island Areas"/>
    <x v="8"/>
    <s v="BAK-00248"/>
    <d v="2015-02-11T00:00:00"/>
    <s v="Forereef"/>
    <s v="Deep"/>
    <n v="0.18617364"/>
    <n v="-176.46273518999999"/>
    <s v="Baker"/>
    <s v="Baker"/>
    <n v="2015"/>
    <x v="1"/>
    <x v="0"/>
    <n v="22.35"/>
    <n v="3"/>
    <n v="3.5"/>
    <n v="9"/>
    <n v="70"/>
    <n v="0.14124999999999999"/>
    <n v="2"/>
    <n v="1"/>
  </r>
  <r>
    <n v="8027"/>
    <s v="nSPC"/>
    <x v="6"/>
    <x v="2"/>
    <s v="Pacific Remote Island Areas"/>
    <x v="8"/>
    <s v="BAK-00317"/>
    <d v="2015-02-11T00:00:00"/>
    <s v="Forereef"/>
    <s v="Shallow"/>
    <n v="0.18835225999999999"/>
    <n v="-176.47953948"/>
    <s v="Baker"/>
    <s v="Baker"/>
    <n v="2015"/>
    <x v="2"/>
    <x v="0"/>
    <n v="4.0999999999999996"/>
    <n v="32.5"/>
    <n v="0"/>
    <n v="7.5"/>
    <n v="50"/>
    <n v="0.33250000000000002"/>
    <n v="2"/>
    <n v="1"/>
  </r>
  <r>
    <n v="8028"/>
    <s v="nSPC"/>
    <x v="6"/>
    <x v="2"/>
    <s v="Pacific Remote Island Areas"/>
    <x v="8"/>
    <s v="BAK-00253"/>
    <d v="2015-02-11T00:00:00"/>
    <s v="Forereef"/>
    <s v="Deep"/>
    <n v="0.18997718"/>
    <n v="-176.45957815"/>
    <s v="Baker"/>
    <s v="Baker"/>
    <n v="2015"/>
    <x v="1"/>
    <x v="0"/>
    <n v="20.9"/>
    <n v="20"/>
    <n v="0"/>
    <n v="2"/>
    <n v="57.5"/>
    <n v="0.25624999999999998"/>
    <n v="2"/>
    <n v="1"/>
  </r>
  <r>
    <n v="8045"/>
    <s v="nSPC"/>
    <x v="6"/>
    <x v="3"/>
    <s v="American Samoa"/>
    <x v="13"/>
    <s v="SWA-00418"/>
    <d v="2015-02-15T00:00:00"/>
    <s v="Forereef"/>
    <s v="Deep"/>
    <n v="-11.045729919999999"/>
    <n v="-171.07049996999999"/>
    <s v="SWAINS_SANCTUARY"/>
    <s v="SWAINS_SANCTUARY"/>
    <n v="2015"/>
    <x v="1"/>
    <x v="0"/>
    <n v="21.25"/>
    <n v="25"/>
    <n v="3"/>
    <n v="25"/>
    <n v="12.5"/>
    <n v="0.59499999999999997"/>
    <n v="2"/>
    <n v="1"/>
  </r>
  <r>
    <n v="8046"/>
    <s v="nSPC"/>
    <x v="6"/>
    <x v="3"/>
    <s v="American Samoa"/>
    <x v="13"/>
    <s v="SWA-00499"/>
    <d v="2015-02-15T00:00:00"/>
    <s v="Forereef"/>
    <s v="Shallow"/>
    <n v="-11.047239830000001"/>
    <n v="-171.06903423"/>
    <s v="SWAINS_SANCTUARY"/>
    <s v="SWAINS_SANCTUARY"/>
    <n v="2015"/>
    <x v="2"/>
    <x v="0"/>
    <n v="3.55"/>
    <n v="17.5"/>
    <n v="1.5"/>
    <n v="20"/>
    <n v="30"/>
    <n v="0.44750000000000001"/>
    <n v="2"/>
    <n v="1"/>
  </r>
  <r>
    <n v="8047"/>
    <s v="nSPC"/>
    <x v="6"/>
    <x v="3"/>
    <s v="American Samoa"/>
    <x v="13"/>
    <s v="SWA-00455"/>
    <d v="2015-02-15T00:00:00"/>
    <s v="Forereef"/>
    <s v="Mid"/>
    <n v="-11.050038300000001"/>
    <n v="-171.09161097"/>
    <s v="SWAINS_OPEN"/>
    <s v="SWAINS_OPEN"/>
    <n v="2015"/>
    <x v="0"/>
    <x v="0"/>
    <n v="12"/>
    <n v="77.5"/>
    <n v="0"/>
    <n v="7.5"/>
    <n v="3"/>
    <n v="0.67125000000000001"/>
    <n v="2"/>
    <n v="1"/>
  </r>
  <r>
    <n v="8048"/>
    <s v="nSPC"/>
    <x v="6"/>
    <x v="3"/>
    <s v="American Samoa"/>
    <x v="13"/>
    <s v="SWA-00485"/>
    <d v="2015-02-15T00:00:00"/>
    <s v="Forereef"/>
    <s v="Shallow"/>
    <n v="-11.055921980000001"/>
    <n v="-171.09193518000001"/>
    <s v="SWAINS_OPEN"/>
    <s v="SWAINS_OPEN"/>
    <n v="2015"/>
    <x v="2"/>
    <x v="0"/>
    <n v="5.8"/>
    <n v="57.5"/>
    <n v="2.5"/>
    <n v="9"/>
    <n v="15"/>
    <n v="0.53500000000000003"/>
    <n v="2"/>
    <n v="1"/>
  </r>
  <r>
    <n v="8049"/>
    <s v="nSPC"/>
    <x v="6"/>
    <x v="3"/>
    <s v="American Samoa"/>
    <x v="13"/>
    <s v="SWA-00446"/>
    <d v="2015-02-15T00:00:00"/>
    <s v="Forereef"/>
    <s v="Mid"/>
    <n v="-11.06202794"/>
    <n v="-171.08920821000001"/>
    <s v="SWAINS_SANCTUARY"/>
    <s v="SWAINS_SANCTUARY"/>
    <n v="2015"/>
    <x v="0"/>
    <x v="0"/>
    <n v="13.85"/>
    <n v="35"/>
    <n v="2.5"/>
    <n v="22.5"/>
    <n v="15"/>
    <n v="0.68500000000000005"/>
    <n v="2"/>
    <n v="1"/>
  </r>
  <r>
    <n v="8050"/>
    <s v="nSPC"/>
    <x v="6"/>
    <x v="3"/>
    <s v="American Samoa"/>
    <x v="13"/>
    <s v="SWA-00439"/>
    <d v="2015-02-15T00:00:00"/>
    <s v="Forereef"/>
    <s v="Deep"/>
    <n v="-11.063945220000001"/>
    <n v="-171.07163560000001"/>
    <s v="SWAINS_SANCTUARY"/>
    <s v="SWAINS_SANCTUARY"/>
    <n v="2015"/>
    <x v="1"/>
    <x v="0"/>
    <n v="18.649999999999999"/>
    <n v="65"/>
    <n v="0"/>
    <n v="15"/>
    <n v="13.5"/>
    <n v="0.51500000000000001"/>
    <n v="2"/>
    <n v="1"/>
  </r>
  <r>
    <n v="8051"/>
    <s v="nSPC"/>
    <x v="6"/>
    <x v="3"/>
    <s v="American Samoa"/>
    <x v="13"/>
    <s v="SWA-00449"/>
    <d v="2015-02-15T00:00:00"/>
    <s v="Forereef"/>
    <s v="Mid"/>
    <n v="-11.06645711"/>
    <n v="-171.0749472"/>
    <s v="SWAINS_SANCTUARY"/>
    <s v="SWAINS_SANCTUARY"/>
    <n v="2015"/>
    <x v="0"/>
    <x v="0"/>
    <n v="12.05"/>
    <n v="65"/>
    <n v="0.5"/>
    <n v="12.5"/>
    <n v="14.5"/>
    <n v="0.83"/>
    <n v="2"/>
    <n v="1"/>
  </r>
  <r>
    <n v="8052"/>
    <s v="nSPC"/>
    <x v="6"/>
    <x v="3"/>
    <s v="American Samoa"/>
    <x v="13"/>
    <s v="SWA-00474"/>
    <d v="2015-02-15T00:00:00"/>
    <s v="Forereef"/>
    <s v="Shallow"/>
    <n v="-11.06127483"/>
    <n v="-171.06818670000001"/>
    <s v="SWAINS_SANCTUARY"/>
    <s v="SWAINS_SANCTUARY"/>
    <n v="2015"/>
    <x v="2"/>
    <x v="0"/>
    <n v="5.0999999999999996"/>
    <n v="66.5"/>
    <n v="0"/>
    <n v="8"/>
    <n v="15"/>
    <n v="0.42"/>
    <n v="2"/>
    <n v="1"/>
  </r>
  <r>
    <n v="8053"/>
    <s v="nSPC"/>
    <x v="6"/>
    <x v="3"/>
    <s v="American Samoa"/>
    <x v="13"/>
    <s v="SWA-00406"/>
    <d v="2015-02-15T00:00:00"/>
    <s v="Forereef"/>
    <s v="Deep"/>
    <n v="-11.046231580000001"/>
    <n v="-171.0806647"/>
    <s v="SWAINS_OPEN"/>
    <s v="SWAINS_OPEN"/>
    <n v="2015"/>
    <x v="1"/>
    <x v="0"/>
    <n v="18.2"/>
    <n v="11.5"/>
    <n v="0"/>
    <n v="30"/>
    <n v="35"/>
    <n v="0.49"/>
    <n v="2"/>
    <n v="1"/>
  </r>
  <r>
    <n v="8054"/>
    <s v="nSPC"/>
    <x v="6"/>
    <x v="3"/>
    <s v="American Samoa"/>
    <x v="13"/>
    <s v="SWA-00429"/>
    <d v="2015-02-15T00:00:00"/>
    <s v="Forereef"/>
    <s v="Shallow"/>
    <n v="-11.045710980000001"/>
    <n v="-171.0775275"/>
    <s v="SWAINS_SANCTUARY"/>
    <s v="SWAINS_SANCTUARY"/>
    <n v="2015"/>
    <x v="2"/>
    <x v="0"/>
    <n v="4.3"/>
    <n v="32.5"/>
    <n v="0"/>
    <n v="24"/>
    <n v="26"/>
    <n v="0.61250000000000004"/>
    <n v="2"/>
    <n v="1"/>
  </r>
  <r>
    <n v="8055"/>
    <s v="nSPC"/>
    <x v="6"/>
    <x v="3"/>
    <s v="American Samoa"/>
    <x v="13"/>
    <s v="SWA-00483"/>
    <d v="2015-02-15T00:00:00"/>
    <s v="Forereef"/>
    <s v="Shallow"/>
    <n v="-11.045250810000001"/>
    <n v="-171.0756188"/>
    <s v="SWAINS_OPEN"/>
    <s v="SWAINS_OPEN"/>
    <n v="2015"/>
    <x v="2"/>
    <x v="0"/>
    <n v="5.3"/>
    <n v="17.5"/>
    <n v="0"/>
    <n v="30"/>
    <n v="30"/>
    <n v="0.47625000000000001"/>
    <n v="2"/>
    <n v="1"/>
  </r>
  <r>
    <n v="8066"/>
    <s v="nSPC"/>
    <x v="6"/>
    <x v="3"/>
    <s v="American Samoa"/>
    <x v="9"/>
    <s v="TUT-01138"/>
    <d v="2015-02-17T00:00:00"/>
    <s v="Forereef"/>
    <s v="Deep"/>
    <n v="-14.36384602"/>
    <n v="-170.76288764"/>
    <s v="FAGATELE_SANCTUARY"/>
    <s v="FAGATELE_SANCTUARY"/>
    <n v="2015"/>
    <x v="1"/>
    <x v="0"/>
    <n v="20"/>
    <n v="52.5"/>
    <n v="7.5"/>
    <n v="10"/>
    <n v="15"/>
    <n v="0.92374999999999996"/>
    <n v="2"/>
    <n v="1"/>
  </r>
  <r>
    <n v="8067"/>
    <s v="nSPC"/>
    <x v="6"/>
    <x v="3"/>
    <s v="American Samoa"/>
    <x v="9"/>
    <s v="TUT-01172"/>
    <d v="2015-02-17T00:00:00"/>
    <s v="Forereef"/>
    <s v="Mid"/>
    <n v="-14.36282594"/>
    <n v="-170.76435079000001"/>
    <s v="FAGATELE_SANCTUARY"/>
    <s v="FAGATELE_SANCTUARY"/>
    <n v="2015"/>
    <x v="0"/>
    <x v="0"/>
    <n v="10.3"/>
    <n v="21.5"/>
    <n v="0"/>
    <n v="5"/>
    <n v="42.5"/>
    <n v="0.53125"/>
    <n v="2"/>
    <n v="1"/>
  </r>
  <r>
    <n v="8068"/>
    <s v="nSPC"/>
    <x v="6"/>
    <x v="3"/>
    <s v="American Samoa"/>
    <x v="9"/>
    <s v="TUT-01324"/>
    <d v="2015-02-17T00:00:00"/>
    <s v="Forereef"/>
    <s v="Mid"/>
    <n v="-14.3705683"/>
    <n v="-170.76258145"/>
    <s v="FAGATELE_SANCTUARY"/>
    <s v="FAGATELE_SANCTUARY"/>
    <n v="2015"/>
    <x v="0"/>
    <x v="0"/>
    <n v="14.5"/>
    <n v="37.5"/>
    <n v="0"/>
    <n v="0"/>
    <n v="32.5"/>
    <n v="0.82"/>
    <n v="2"/>
    <n v="1"/>
  </r>
  <r>
    <n v="8069"/>
    <s v="nSPC"/>
    <x v="6"/>
    <x v="3"/>
    <s v="American Samoa"/>
    <x v="9"/>
    <s v="TUT-01157"/>
    <d v="2015-02-17T00:00:00"/>
    <s v="Forereef"/>
    <s v="Shallow"/>
    <n v="-14.364782440000001"/>
    <n v="-170.76162310000001"/>
    <s v="FAGATELE_SANCTUARY"/>
    <s v="FAGATELE_SANCTUARY"/>
    <n v="2015"/>
    <x v="2"/>
    <x v="0"/>
    <n v="4.5"/>
    <n v="30"/>
    <n v="0"/>
    <n v="2.5"/>
    <n v="35"/>
    <n v="0.54874999999999996"/>
    <n v="2"/>
    <n v="1"/>
  </r>
  <r>
    <n v="8070"/>
    <s v="nSPC"/>
    <x v="6"/>
    <x v="3"/>
    <s v="American Samoa"/>
    <x v="9"/>
    <s v="TUT-01171"/>
    <d v="2015-02-17T00:00:00"/>
    <s v="Forereef"/>
    <s v="Deep"/>
    <n v="-14.363504280000001"/>
    <n v="-170.76743349"/>
    <s v="FAGATELE_SANCTUARY"/>
    <s v="FAGATELE_SANCTUARY"/>
    <n v="2015"/>
    <x v="1"/>
    <x v="0"/>
    <n v="21.35"/>
    <n v="8"/>
    <n v="5"/>
    <n v="10"/>
    <n v="31.5"/>
    <n v="0.38750000000000001"/>
    <n v="2"/>
    <n v="1"/>
  </r>
  <r>
    <n v="8071"/>
    <s v="nSPC"/>
    <x v="6"/>
    <x v="3"/>
    <s v="American Samoa"/>
    <x v="9"/>
    <s v="TUT-01031"/>
    <d v="2015-02-17T00:00:00"/>
    <s v="Forereef"/>
    <s v="Mid"/>
    <n v="-14.363940059999999"/>
    <n v="-170.76813178"/>
    <s v="FAGATELE_SANCTUARY"/>
    <s v="FAGATELE_SANCTUARY"/>
    <n v="2015"/>
    <x v="0"/>
    <x v="0"/>
    <n v="13.8"/>
    <n v="15"/>
    <n v="2.5"/>
    <n v="1"/>
    <n v="40"/>
    <n v="0.37375000000000003"/>
    <n v="2"/>
    <n v="1"/>
  </r>
  <r>
    <n v="8072"/>
    <s v="nSPC"/>
    <x v="6"/>
    <x v="3"/>
    <s v="American Samoa"/>
    <x v="9"/>
    <s v="TUT-01189"/>
    <d v="2015-02-17T00:00:00"/>
    <s v="Forereef"/>
    <s v="Shallow"/>
    <n v="-14.36227474"/>
    <n v="-170.76419128000001"/>
    <s v="FAGATELE_SANCTUARY"/>
    <s v="FAGATELE_SANCTUARY"/>
    <n v="2015"/>
    <x v="2"/>
    <x v="0"/>
    <n v="3.45"/>
    <n v="22.5"/>
    <n v="2.5"/>
    <n v="0"/>
    <n v="52.5"/>
    <n v="1.0662499999999999"/>
    <n v="2"/>
    <n v="1"/>
  </r>
  <r>
    <n v="8074"/>
    <s v="nSPC"/>
    <x v="6"/>
    <x v="3"/>
    <s v="American Samoa"/>
    <x v="9"/>
    <s v="TUT-01032"/>
    <d v="2015-02-17T00:00:00"/>
    <s v="Forereef"/>
    <s v="Shallow"/>
    <n v="-14.36688571"/>
    <n v="-170.7626392"/>
    <s v="FAGATELE_SANCTUARY"/>
    <s v="FAGATELE_SANCTUARY"/>
    <n v="2015"/>
    <x v="2"/>
    <x v="0"/>
    <n v="4.2"/>
    <n v="20"/>
    <n v="3.5"/>
    <n v="0"/>
    <n v="32.5"/>
    <n v="1.0562499999999999"/>
    <n v="2"/>
    <n v="1"/>
  </r>
  <r>
    <n v="8076"/>
    <s v="nSPC"/>
    <x v="6"/>
    <x v="3"/>
    <s v="American Samoa"/>
    <x v="9"/>
    <s v="TUT-01300"/>
    <d v="2015-02-17T00:00:00"/>
    <s v="Forereef"/>
    <s v="Mid"/>
    <n v="-14.37214326"/>
    <n v="-170.76156900000001"/>
    <s v="FAGATELE_SANCTUARY"/>
    <s v="FAGATELE_SANCTUARY"/>
    <n v="2015"/>
    <x v="0"/>
    <x v="0"/>
    <n v="7.45"/>
    <n v="22.5"/>
    <n v="0"/>
    <n v="0"/>
    <n v="35"/>
    <n v="0.59750000000000003"/>
    <n v="2"/>
    <n v="1"/>
  </r>
  <r>
    <n v="8081"/>
    <s v="nSPC"/>
    <x v="6"/>
    <x v="3"/>
    <s v="American Samoa"/>
    <x v="9"/>
    <s v="TUT-01261"/>
    <d v="2015-02-17T00:00:00"/>
    <s v="Forereef"/>
    <s v="Shallow"/>
    <n v="-14.364710609999999"/>
    <n v="-170.76083474999999"/>
    <s v="FAGATELE_SANCTUARY"/>
    <s v="FAGATELE_SANCTUARY"/>
    <n v="2015"/>
    <x v="2"/>
    <x v="0"/>
    <n v="2.6"/>
    <n v="29"/>
    <n v="0"/>
    <n v="0"/>
    <n v="45"/>
    <n v="0.49249999999999999"/>
    <n v="2"/>
    <n v="1"/>
  </r>
  <r>
    <n v="8084"/>
    <s v="nSPC"/>
    <x v="6"/>
    <x v="3"/>
    <s v="American Samoa"/>
    <x v="13"/>
    <s v="SWA-00427"/>
    <d v="2015-02-18T00:00:00"/>
    <s v="Forereef"/>
    <s v="Deep"/>
    <n v="-11.06705189"/>
    <n v="-171.083549"/>
    <s v="SWAINS_SANCTUARY"/>
    <s v="SWAINS_SANCTUARY"/>
    <n v="2015"/>
    <x v="1"/>
    <x v="0"/>
    <n v="21.5"/>
    <n v="18.5"/>
    <n v="0"/>
    <n v="55"/>
    <n v="15"/>
    <n v="0.55874999999999997"/>
    <n v="2"/>
    <n v="1"/>
  </r>
  <r>
    <n v="8085"/>
    <s v="nSPC"/>
    <x v="6"/>
    <x v="3"/>
    <s v="American Samoa"/>
    <x v="13"/>
    <s v="SWA-00482"/>
    <d v="2015-02-18T00:00:00"/>
    <s v="Forereef"/>
    <s v="Mid"/>
    <n v="-11.05832842"/>
    <n v="-171.09135011999999"/>
    <s v="SWAINS_OPEN"/>
    <s v="SWAINS_OPEN"/>
    <n v="2015"/>
    <x v="0"/>
    <x v="0"/>
    <n v="13.4"/>
    <n v="37.5"/>
    <n v="6.5"/>
    <n v="18.5"/>
    <n v="17.5"/>
    <n v="0.83125000000000004"/>
    <n v="2"/>
    <n v="1"/>
  </r>
  <r>
    <n v="8086"/>
    <s v="nSPC"/>
    <x v="6"/>
    <x v="3"/>
    <s v="American Samoa"/>
    <x v="13"/>
    <s v="SWA-00412"/>
    <d v="2015-02-18T00:00:00"/>
    <s v="Forereef"/>
    <s v="Deep"/>
    <n v="-11.052294209999999"/>
    <n v="-171.06460447000001"/>
    <s v="SWAINS_SANCTUARY"/>
    <s v="SWAINS_SANCTUARY"/>
    <n v="2015"/>
    <x v="1"/>
    <x v="0"/>
    <n v="24.55"/>
    <n v="15"/>
    <n v="0"/>
    <n v="52.5"/>
    <n v="12.5"/>
    <n v="0.62124999999999997"/>
    <n v="2"/>
    <n v="1"/>
  </r>
  <r>
    <n v="8087"/>
    <s v="nSPC"/>
    <x v="6"/>
    <x v="3"/>
    <s v="American Samoa"/>
    <x v="13"/>
    <s v="SWA-00443"/>
    <d v="2015-02-18T00:00:00"/>
    <s v="Forereef"/>
    <s v="Mid"/>
    <n v="-11.05015757"/>
    <n v="-171.06628671999999"/>
    <s v="SWAINS_SANCTUARY"/>
    <s v="SWAINS_SANCTUARY"/>
    <n v="2015"/>
    <x v="0"/>
    <x v="0"/>
    <n v="13.35"/>
    <n v="22.5"/>
    <n v="5"/>
    <n v="47.5"/>
    <n v="12.5"/>
    <n v="0.45500000000000002"/>
    <n v="2"/>
    <n v="1"/>
  </r>
  <r>
    <n v="8088"/>
    <s v="nSPC"/>
    <x v="6"/>
    <x v="3"/>
    <s v="American Samoa"/>
    <x v="13"/>
    <s v="SWA-00489"/>
    <d v="2015-02-18T00:00:00"/>
    <s v="Forereef"/>
    <s v="Shallow"/>
    <n v="-11.058822279999999"/>
    <n v="-171.06587224"/>
    <s v="SWAINS_SANCTUARY"/>
    <s v="SWAINS_SANCTUARY"/>
    <n v="2015"/>
    <x v="2"/>
    <x v="0"/>
    <n v="5"/>
    <n v="32.5"/>
    <n v="0"/>
    <n v="19"/>
    <n v="24"/>
    <n v="0.31"/>
    <n v="2"/>
    <n v="1"/>
  </r>
  <r>
    <n v="8089"/>
    <s v="nSPC"/>
    <x v="6"/>
    <x v="3"/>
    <s v="American Samoa"/>
    <x v="13"/>
    <s v="SWA-00461"/>
    <d v="2015-02-19T00:00:00"/>
    <s v="Forereef"/>
    <s v="Mid"/>
    <n v="-11.05537556"/>
    <n v="-171.06384591"/>
    <s v="SWAINS_SANCTUARY"/>
    <s v="SWAINS_SANCTUARY"/>
    <n v="2015"/>
    <x v="0"/>
    <x v="0"/>
    <n v="14.95"/>
    <n v="20"/>
    <n v="0"/>
    <n v="17.5"/>
    <n v="15"/>
    <n v="0.495"/>
    <n v="2"/>
    <n v="1"/>
  </r>
  <r>
    <n v="8090"/>
    <s v="nSPC"/>
    <x v="6"/>
    <x v="3"/>
    <s v="American Samoa"/>
    <x v="13"/>
    <s v="SWA-00437"/>
    <d v="2015-02-19T00:00:00"/>
    <s v="Forereef"/>
    <s v="Mid"/>
    <n v="-11.063668529999999"/>
    <n v="-171.07099375000001"/>
    <s v="SWAINS_OPEN"/>
    <s v="SWAINS_OPEN"/>
    <n v="2015"/>
    <x v="0"/>
    <x v="0"/>
    <n v="8.9499999999999993"/>
    <n v="15"/>
    <n v="0"/>
    <n v="32.5"/>
    <n v="27.5"/>
    <n v="0.6"/>
    <n v="2"/>
    <n v="1"/>
  </r>
  <r>
    <n v="8091"/>
    <s v="nSPC"/>
    <x v="6"/>
    <x v="3"/>
    <s v="American Samoa"/>
    <x v="13"/>
    <s v="SWA-00445"/>
    <d v="2015-02-19T00:00:00"/>
    <s v="Forereef"/>
    <s v="Deep"/>
    <n v="-11.06488508"/>
    <n v="-171.0724113"/>
    <s v="SWAINS_OPEN"/>
    <s v="SWAINS_OPEN"/>
    <n v="2015"/>
    <x v="1"/>
    <x v="0"/>
    <n v="20.9"/>
    <n v="10"/>
    <n v="0"/>
    <n v="35"/>
    <n v="30"/>
    <n v="0.51"/>
    <n v="2"/>
    <n v="1"/>
  </r>
  <r>
    <n v="8092"/>
    <s v="nSPC"/>
    <x v="6"/>
    <x v="3"/>
    <s v="American Samoa"/>
    <x v="13"/>
    <s v="SWA-00481"/>
    <d v="2015-02-19T00:00:00"/>
    <s v="Forereef"/>
    <s v="Shallow"/>
    <n v="-11.06797029"/>
    <n v="-171.08185871000001"/>
    <s v="SWAINS_SANCTUARY"/>
    <s v="SWAINS_SANCTUARY"/>
    <n v="2015"/>
    <x v="2"/>
    <x v="0"/>
    <n v="5.8"/>
    <n v="29"/>
    <n v="0"/>
    <n v="27.5"/>
    <n v="22.5"/>
    <n v="0.69750000000000001"/>
    <n v="2"/>
    <n v="1"/>
  </r>
  <r>
    <n v="8101"/>
    <s v="nSPC"/>
    <x v="6"/>
    <x v="3"/>
    <s v="American Samoa"/>
    <x v="13"/>
    <s v="SWA-00407"/>
    <d v="2015-02-19T00:00:00"/>
    <s v="Forereef"/>
    <s v="Deep"/>
    <n v="-11.05343968"/>
    <n v="-171.09257371000001"/>
    <s v="SWAINS_OPEN"/>
    <s v="SWAINS_OPEN"/>
    <n v="2015"/>
    <x v="1"/>
    <x v="0"/>
    <n v="21.1"/>
    <n v="27.5"/>
    <n v="0"/>
    <n v="40"/>
    <n v="22.5"/>
    <n v="0.54"/>
    <n v="2"/>
    <n v="1"/>
  </r>
  <r>
    <n v="8102"/>
    <s v="nSPC"/>
    <x v="6"/>
    <x v="3"/>
    <s v="American Samoa"/>
    <x v="13"/>
    <s v="SWA-00422"/>
    <d v="2015-02-19T00:00:00"/>
    <s v="Forereef"/>
    <s v="Mid"/>
    <n v="-11.0481543"/>
    <n v="-171.08954768000001"/>
    <s v="SWAINS_SANCTUARY"/>
    <s v="SWAINS_SANCTUARY"/>
    <n v="2015"/>
    <x v="0"/>
    <x v="0"/>
    <n v="12.6"/>
    <n v="62.5"/>
    <n v="10"/>
    <n v="13.5"/>
    <n v="8"/>
    <n v="0.28000000000000003"/>
    <n v="2"/>
    <n v="1"/>
  </r>
  <r>
    <n v="8103"/>
    <s v="nSPC"/>
    <x v="6"/>
    <x v="3"/>
    <s v="American Samoa"/>
    <x v="13"/>
    <s v="SWA-00416"/>
    <d v="2015-02-19T00:00:00"/>
    <s v="Forereef"/>
    <s v="Mid"/>
    <n v="-11.046120930000001"/>
    <n v="-171.06996226999999"/>
    <s v="SWAINS_SANCTUARY"/>
    <s v="SWAINS_SANCTUARY"/>
    <n v="2015"/>
    <x v="0"/>
    <x v="0"/>
    <n v="13.1"/>
    <n v="57.5"/>
    <n v="0"/>
    <n v="22.5"/>
    <n v="10"/>
    <n v="0.6925"/>
    <n v="2"/>
    <n v="1"/>
  </r>
  <r>
    <n v="8104"/>
    <s v="nSPC"/>
    <x v="6"/>
    <x v="3"/>
    <s v="American Samoa"/>
    <x v="13"/>
    <s v="SWA-00440"/>
    <d v="2015-02-19T00:00:00"/>
    <s v="Forereef"/>
    <s v="Mid"/>
    <n v="-11.047827570000001"/>
    <n v="-171.06815789999999"/>
    <s v="SWAINS_SANCTUARY"/>
    <s v="SWAINS_SANCTUARY"/>
    <n v="2015"/>
    <x v="0"/>
    <x v="0"/>
    <n v="13.95"/>
    <n v="18.5"/>
    <n v="2.5"/>
    <n v="36.5"/>
    <n v="7.5"/>
    <n v="0.46"/>
    <n v="2"/>
    <n v="1"/>
  </r>
  <r>
    <n v="8105"/>
    <s v="nSPC"/>
    <x v="6"/>
    <x v="3"/>
    <s v="American Samoa"/>
    <x v="13"/>
    <s v="SWA-00675"/>
    <d v="2015-02-19T00:00:00"/>
    <s v="Forereef"/>
    <s v="Shallow"/>
    <n v="-11.05305025"/>
    <n v="-171.06457144999999"/>
    <s v="SWAINS_SANCTUARY"/>
    <s v="SWAINS_SANCTUARY"/>
    <n v="2015"/>
    <x v="2"/>
    <x v="0"/>
    <n v="4.0999999999999996"/>
    <n v="32.5"/>
    <n v="0"/>
    <n v="17.5"/>
    <n v="35"/>
    <n v="0.3775"/>
    <n v="2"/>
    <n v="1"/>
  </r>
  <r>
    <n v="8106"/>
    <s v="nSPC"/>
    <x v="6"/>
    <x v="3"/>
    <s v="American Samoa"/>
    <x v="13"/>
    <s v="SWA-00444"/>
    <d v="2015-02-19T00:00:00"/>
    <s v="Forereef"/>
    <s v="Shallow"/>
    <n v="-11.045581889999999"/>
    <n v="-171.07228011999999"/>
    <s v="SWAINS_SANCTUARY"/>
    <s v="SWAINS_SANCTUARY"/>
    <n v="2015"/>
    <x v="2"/>
    <x v="0"/>
    <n v="4.5"/>
    <n v="35"/>
    <n v="0"/>
    <n v="12.5"/>
    <n v="32.5"/>
    <n v="0.40749999999999997"/>
    <n v="2"/>
    <n v="1"/>
  </r>
  <r>
    <n v="8107"/>
    <s v="nSPC"/>
    <x v="6"/>
    <x v="3"/>
    <s v="American Samoa"/>
    <x v="13"/>
    <s v="SWA-00414"/>
    <d v="2015-02-19T00:00:00"/>
    <s v="Forereef"/>
    <s v="Shallow"/>
    <n v="-11.047199519999999"/>
    <n v="-171.08477477"/>
    <s v="SWAINS_SANCTUARY"/>
    <s v="SWAINS_SANCTUARY"/>
    <n v="2015"/>
    <x v="2"/>
    <x v="0"/>
    <n v="4.7"/>
    <n v="35"/>
    <n v="0"/>
    <n v="5"/>
    <n v="47.5"/>
    <n v="0.63749999999999996"/>
    <n v="2"/>
    <n v="1"/>
  </r>
  <r>
    <n v="8113"/>
    <s v="nSPC"/>
    <x v="6"/>
    <x v="3"/>
    <s v="American Samoa"/>
    <x v="13"/>
    <s v="SWA-00415"/>
    <d v="2015-02-20T00:00:00"/>
    <s v="Forereef"/>
    <s v="Deep"/>
    <n v="-11.046731469999999"/>
    <n v="-171.08400716"/>
    <s v="SWAINS_SANCTUARY"/>
    <s v="SWAINS_SANCTUARY"/>
    <n v="2015"/>
    <x v="1"/>
    <x v="0"/>
    <n v="20.75"/>
    <n v="25"/>
    <n v="2.5"/>
    <n v="30"/>
    <n v="22.5"/>
    <n v="0.95374999999999999"/>
    <n v="2"/>
    <n v="1"/>
  </r>
  <r>
    <n v="8114"/>
    <s v="nSPC"/>
    <x v="6"/>
    <x v="3"/>
    <s v="American Samoa"/>
    <x v="13"/>
    <s v="SWA-00467"/>
    <d v="2015-02-20T00:00:00"/>
    <s v="Forereef"/>
    <s v="Mid"/>
    <n v="-11.068357369999999"/>
    <n v="-171.07923600999999"/>
    <s v="SWAINS_SANCTUARY"/>
    <s v="SWAINS_SANCTUARY"/>
    <n v="2015"/>
    <x v="0"/>
    <x v="0"/>
    <n v="12.1"/>
    <n v="15"/>
    <n v="0"/>
    <n v="57.5"/>
    <n v="12.5"/>
    <n v="0.34499999999999997"/>
    <n v="2"/>
    <n v="1"/>
  </r>
  <r>
    <n v="8115"/>
    <s v="nSPC"/>
    <x v="6"/>
    <x v="3"/>
    <s v="American Samoa"/>
    <x v="13"/>
    <s v="SWA-00493"/>
    <d v="2015-02-20T00:00:00"/>
    <s v="Forereef"/>
    <s v="Shallow"/>
    <n v="-11.060574600000001"/>
    <n v="-171.08958598000001"/>
    <s v="SWAINS_SANCTUARY"/>
    <s v="SWAINS_SANCTUARY"/>
    <n v="2015"/>
    <x v="2"/>
    <x v="0"/>
    <n v="5.0999999999999996"/>
    <n v="30"/>
    <n v="0"/>
    <n v="12.5"/>
    <n v="27.5"/>
    <n v="0.85"/>
    <n v="2"/>
    <n v="1"/>
  </r>
  <r>
    <n v="8116"/>
    <s v="nSPC"/>
    <x v="6"/>
    <x v="3"/>
    <s v="American Samoa"/>
    <x v="13"/>
    <s v="SWA-00470"/>
    <d v="2015-02-20T00:00:00"/>
    <s v="Forereef"/>
    <s v="Mid"/>
    <n v="-11.0662453"/>
    <n v="-171.08444879999999"/>
    <s v="SWAINS_SANCTUARY"/>
    <s v="SWAINS_SANCTUARY"/>
    <n v="2015"/>
    <x v="0"/>
    <x v="0"/>
    <n v="13.95"/>
    <n v="42.5"/>
    <n v="0"/>
    <n v="27.5"/>
    <n v="15"/>
    <n v="0.46"/>
    <n v="2"/>
    <n v="1"/>
  </r>
  <r>
    <n v="8117"/>
    <s v="nSPC"/>
    <x v="6"/>
    <x v="3"/>
    <s v="American Samoa"/>
    <x v="13"/>
    <s v="SWA-00450"/>
    <d v="2015-02-20T00:00:00"/>
    <s v="Forereef"/>
    <s v="Shallow"/>
    <n v="-11.058808450000001"/>
    <n v="-171.09072190000001"/>
    <s v="SWAINS_OPEN"/>
    <s v="SWAINS_OPEN"/>
    <n v="2015"/>
    <x v="2"/>
    <x v="0"/>
    <n v="4.8499999999999996"/>
    <n v="57.5"/>
    <n v="2.5"/>
    <n v="7.5"/>
    <n v="20"/>
    <n v="1.2537499999999999"/>
    <n v="2"/>
    <n v="1"/>
  </r>
  <r>
    <n v="8119"/>
    <s v="nSPC"/>
    <x v="6"/>
    <x v="3"/>
    <s v="American Samoa"/>
    <x v="9"/>
    <s v="TUT-01127"/>
    <d v="2015-02-26T00:00:00"/>
    <s v="Forereef"/>
    <s v="Mid"/>
    <n v="-14.303982550000001"/>
    <n v="-170.68623732"/>
    <s v="TUT_SE"/>
    <s v="TUT_SE"/>
    <n v="2015"/>
    <x v="0"/>
    <x v="0"/>
    <n v="15.5"/>
    <n v="20"/>
    <n v="0"/>
    <n v="40"/>
    <n v="30"/>
    <n v="0.72"/>
    <n v="1"/>
    <n v="1"/>
  </r>
  <r>
    <n v="8120"/>
    <s v="nSPC"/>
    <x v="6"/>
    <x v="3"/>
    <s v="American Samoa"/>
    <x v="9"/>
    <s v="TUT-01396"/>
    <d v="2015-02-26T00:00:00"/>
    <s v="Forereef"/>
    <s v="Mid"/>
    <n v="-14.323379109999999"/>
    <n v="-170.67181038999999"/>
    <s v="TUT_SE"/>
    <s v="TUT_SE"/>
    <n v="2015"/>
    <x v="0"/>
    <x v="0"/>
    <n v="15.65"/>
    <n v="8.5"/>
    <n v="1"/>
    <n v="3"/>
    <n v="16.5"/>
    <n v="0.40400000000000003"/>
    <n v="2"/>
    <n v="1"/>
  </r>
  <r>
    <n v="8121"/>
    <s v="nSPC"/>
    <x v="6"/>
    <x v="3"/>
    <s v="American Samoa"/>
    <x v="9"/>
    <s v="TUT-01018"/>
    <d v="2015-02-26T00:00:00"/>
    <s v="Forereef"/>
    <s v="Deep"/>
    <n v="-14.32290922"/>
    <n v="-170.69746101999999"/>
    <s v="TUT_SE"/>
    <s v="TUT_SE"/>
    <n v="2015"/>
    <x v="1"/>
    <x v="0"/>
    <n v="21"/>
    <n v="10"/>
    <n v="12.5"/>
    <n v="6.5"/>
    <n v="10"/>
    <n v="0.62875000000000003"/>
    <n v="2"/>
    <n v="1"/>
  </r>
  <r>
    <n v="8122"/>
    <s v="nSPC"/>
    <x v="6"/>
    <x v="3"/>
    <s v="American Samoa"/>
    <x v="9"/>
    <s v="TUT-01223"/>
    <d v="2015-02-26T00:00:00"/>
    <s v="Forereef"/>
    <s v="Mid"/>
    <n v="-14.35885627"/>
    <n v="-170.73422027999999"/>
    <s v="TUT_SE"/>
    <s v="TUT_SE"/>
    <n v="2015"/>
    <x v="0"/>
    <x v="0"/>
    <n v="13.85"/>
    <n v="20"/>
    <n v="0.5"/>
    <n v="2.5"/>
    <n v="35"/>
    <n v="0.77500000000000002"/>
    <n v="2"/>
    <n v="1"/>
  </r>
  <r>
    <n v="8123"/>
    <s v="nSPC"/>
    <x v="6"/>
    <x v="3"/>
    <s v="American Samoa"/>
    <x v="9"/>
    <s v="TUT-01055"/>
    <d v="2015-02-26T00:00:00"/>
    <s v="Forereef"/>
    <s v="Mid"/>
    <n v="-14.33712937"/>
    <n v="-170.70898220000001"/>
    <s v="TUT_SE"/>
    <s v="TUT_SE"/>
    <n v="2015"/>
    <x v="0"/>
    <x v="0"/>
    <n v="9.5"/>
    <n v="30"/>
    <n v="0"/>
    <n v="5"/>
    <n v="12.5"/>
    <n v="0.23250000000000001"/>
    <n v="2"/>
    <n v="1"/>
  </r>
  <r>
    <n v="8124"/>
    <s v="nSPC"/>
    <x v="6"/>
    <x v="3"/>
    <s v="American Samoa"/>
    <x v="9"/>
    <s v="TUT-01194"/>
    <d v="2015-02-26T00:00:00"/>
    <s v="Forereef"/>
    <s v="Shallow"/>
    <n v="-14.34320432"/>
    <n v="-170.72077268999999"/>
    <s v="TUT_SE"/>
    <s v="TUT_SE"/>
    <n v="2015"/>
    <x v="2"/>
    <x v="0"/>
    <n v="5.2"/>
    <n v="6"/>
    <n v="20"/>
    <n v="9"/>
    <n v="5"/>
    <n v="0.51500000000000001"/>
    <n v="2"/>
    <n v="1"/>
  </r>
  <r>
    <n v="8129"/>
    <s v="nSPC"/>
    <x v="6"/>
    <x v="3"/>
    <s v="American Samoa"/>
    <x v="9"/>
    <s v="TUT-01099"/>
    <d v="2015-02-27T00:00:00"/>
    <s v="Forereef"/>
    <s v="Mid"/>
    <n v="-14.24523437"/>
    <n v="-170.67122255999999"/>
    <s v="TUT_NE"/>
    <s v="TUT_NE"/>
    <n v="2015"/>
    <x v="0"/>
    <x v="0"/>
    <n v="12"/>
    <n v="12.5"/>
    <n v="14"/>
    <n v="25"/>
    <n v="3.5"/>
    <n v="0.42"/>
    <n v="2"/>
    <n v="1"/>
  </r>
  <r>
    <n v="8130"/>
    <s v="nSPC"/>
    <x v="6"/>
    <x v="3"/>
    <s v="American Samoa"/>
    <x v="9"/>
    <s v="TUT-01081"/>
    <d v="2015-02-27T00:00:00"/>
    <s v="Forereef"/>
    <s v="Deep"/>
    <n v="-14.244734060000001"/>
    <n v="-170.66175620999999"/>
    <s v="TUT_NE"/>
    <s v="TUT_NE"/>
    <n v="2015"/>
    <x v="1"/>
    <x v="0"/>
    <n v="26.5"/>
    <n v="37.5"/>
    <n v="4"/>
    <n v="3"/>
    <n v="12.5"/>
    <n v="0.79125000000000001"/>
    <n v="2"/>
    <n v="1"/>
  </r>
  <r>
    <n v="8131"/>
    <s v="nSPC"/>
    <x v="6"/>
    <x v="3"/>
    <s v="American Samoa"/>
    <x v="9"/>
    <s v="TUT-01153"/>
    <d v="2015-02-27T00:00:00"/>
    <s v="Forereef"/>
    <s v="Mid"/>
    <n v="-14.246494009999999"/>
    <n v="-170.62210150999999"/>
    <s v="TUT_NE"/>
    <s v="TUT_NE"/>
    <n v="2015"/>
    <x v="0"/>
    <x v="0"/>
    <n v="12.25"/>
    <n v="32.5"/>
    <n v="0"/>
    <n v="2.5"/>
    <n v="52.5"/>
    <n v="0.51749999999999996"/>
    <n v="2"/>
    <n v="1"/>
  </r>
  <r>
    <n v="8132"/>
    <s v="nSPC"/>
    <x v="6"/>
    <x v="3"/>
    <s v="American Samoa"/>
    <x v="9"/>
    <s v="TUT-01010"/>
    <d v="2015-02-27T00:00:00"/>
    <s v="Forereef"/>
    <s v="Shallow"/>
    <n v="-14.25738696"/>
    <n v="-170.58825446"/>
    <s v="TUT_NE"/>
    <s v="TUT_NE"/>
    <n v="2015"/>
    <x v="2"/>
    <x v="0"/>
    <n v="4.9000000000000004"/>
    <n v="35"/>
    <n v="7.5"/>
    <n v="2.5"/>
    <n v="17.5"/>
    <n v="0.99"/>
    <n v="2"/>
    <n v="1"/>
  </r>
  <r>
    <n v="8133"/>
    <s v="nSPC"/>
    <x v="6"/>
    <x v="3"/>
    <s v="American Samoa"/>
    <x v="9"/>
    <s v="TUT-01064"/>
    <d v="2015-02-27T00:00:00"/>
    <s v="Forereef"/>
    <s v="Mid"/>
    <n v="-14.25386187"/>
    <n v="-170.59606697999999"/>
    <s v="TUT_NE"/>
    <s v="TUT_NE"/>
    <n v="2015"/>
    <x v="0"/>
    <x v="0"/>
    <n v="11.8"/>
    <n v="20"/>
    <n v="0"/>
    <n v="5"/>
    <n v="10"/>
    <n v="0.54874999999999996"/>
    <n v="2"/>
    <n v="1"/>
  </r>
  <r>
    <n v="8134"/>
    <s v="nSPC"/>
    <x v="6"/>
    <x v="3"/>
    <s v="American Samoa"/>
    <x v="9"/>
    <s v="TUT-01117"/>
    <d v="2015-02-27T00:00:00"/>
    <s v="Forereef"/>
    <s v="Deep"/>
    <n v="-14.2497031"/>
    <n v="-170.65783625"/>
    <s v="TUT_NE"/>
    <s v="TUT_NE"/>
    <n v="2015"/>
    <x v="1"/>
    <x v="0"/>
    <n v="23.05"/>
    <n v="32.5"/>
    <n v="20"/>
    <n v="7.5"/>
    <n v="15"/>
    <n v="0.59750000000000003"/>
    <n v="2"/>
    <n v="1"/>
  </r>
  <r>
    <n v="8135"/>
    <s v="nSPC"/>
    <x v="6"/>
    <x v="3"/>
    <s v="American Samoa"/>
    <x v="9"/>
    <s v="TUT-01046"/>
    <d v="2015-02-27T00:00:00"/>
    <s v="Forereef"/>
    <s v="Mid"/>
    <n v="-14.25527698"/>
    <n v="-170.65260735999999"/>
    <s v="TUT_NE"/>
    <s v="TUT_NE"/>
    <n v="2015"/>
    <x v="0"/>
    <x v="0"/>
    <n v="9.6"/>
    <n v="10"/>
    <n v="25"/>
    <n v="12.5"/>
    <n v="0.5"/>
    <n v="0.3775"/>
    <n v="2"/>
    <n v="1"/>
  </r>
  <r>
    <n v="8136"/>
    <s v="nSPC"/>
    <x v="6"/>
    <x v="3"/>
    <s v="American Samoa"/>
    <x v="9"/>
    <s v="TUT-01154"/>
    <d v="2015-02-27T00:00:00"/>
    <s v="Forereef"/>
    <s v="Shallow"/>
    <n v="-14.252855540000001"/>
    <n v="-170.64565683999999"/>
    <s v="TUT_NE"/>
    <s v="TUT_NE"/>
    <n v="2015"/>
    <x v="2"/>
    <x v="0"/>
    <n v="5.8"/>
    <n v="52.5"/>
    <n v="5.5"/>
    <n v="2.5"/>
    <n v="5"/>
    <n v="0.70374999999999999"/>
    <n v="2"/>
    <n v="1"/>
  </r>
  <r>
    <n v="8137"/>
    <s v="nSPC"/>
    <x v="6"/>
    <x v="3"/>
    <s v="American Samoa"/>
    <x v="9"/>
    <s v="TUT-01028"/>
    <d v="2015-02-27T00:00:00"/>
    <s v="Forereef"/>
    <s v="Mid"/>
    <n v="-14.254647500000001"/>
    <n v="-170.60774993000001"/>
    <s v="TUT_NE"/>
    <s v="TUT_NE"/>
    <n v="2015"/>
    <x v="0"/>
    <x v="0"/>
    <n v="13.85"/>
    <n v="35"/>
    <n v="10"/>
    <n v="5"/>
    <n v="25"/>
    <n v="0.34749999999999998"/>
    <n v="2"/>
    <n v="1"/>
  </r>
  <r>
    <n v="8141"/>
    <s v="nSPC"/>
    <x v="6"/>
    <x v="3"/>
    <s v="American Samoa"/>
    <x v="9"/>
    <s v="TUT-01368"/>
    <d v="2015-02-28T00:00:00"/>
    <s v="Forereef"/>
    <s v="Deep"/>
    <n v="-14.280509950000001"/>
    <n v="-170.54277106999999"/>
    <s v="AUNUU_SANCTUARY_B"/>
    <s v="AUNUU_SANCTUARY_B"/>
    <n v="2015"/>
    <x v="1"/>
    <x v="0"/>
    <n v="19.5"/>
    <n v="1.5"/>
    <n v="17"/>
    <n v="1"/>
    <n v="1"/>
    <n v="0.18024999999999999"/>
    <n v="2"/>
    <n v="1"/>
  </r>
  <r>
    <n v="8142"/>
    <s v="nSPC"/>
    <x v="6"/>
    <x v="3"/>
    <s v="American Samoa"/>
    <x v="9"/>
    <s v="TUT-01345"/>
    <d v="2015-02-28T00:00:00"/>
    <s v="Forereef"/>
    <s v="Mid"/>
    <n v="-14.26961079"/>
    <n v="-170.56327311999999"/>
    <s v="TUT_NE"/>
    <s v="TUT_NE"/>
    <n v="2015"/>
    <x v="0"/>
    <x v="0"/>
    <n v="7"/>
    <n v="10"/>
    <n v="1.5"/>
    <n v="0"/>
    <n v="6.5"/>
    <n v="0.50624999999999998"/>
    <n v="2"/>
    <n v="1"/>
  </r>
  <r>
    <n v="8143"/>
    <s v="nSPC"/>
    <x v="6"/>
    <x v="3"/>
    <s v="American Samoa"/>
    <x v="9"/>
    <s v="TUT-01131"/>
    <d v="2015-02-28T00:00:00"/>
    <s v="Forereef"/>
    <s v="Shallow"/>
    <n v="-14.27502039"/>
    <n v="-170.57524131"/>
    <s v="TUT_SE"/>
    <s v="TUT_SE"/>
    <n v="2015"/>
    <x v="2"/>
    <x v="0"/>
    <n v="3.1"/>
    <n v="30"/>
    <n v="0"/>
    <n v="0.5"/>
    <n v="12.5"/>
    <n v="0.31624999999999998"/>
    <n v="2"/>
    <n v="1"/>
  </r>
  <r>
    <n v="8144"/>
    <s v="nSPC"/>
    <x v="6"/>
    <x v="3"/>
    <s v="American Samoa"/>
    <x v="9"/>
    <s v="TUT-01147"/>
    <d v="2015-02-28T00:00:00"/>
    <s v="Forereef"/>
    <s v="Mid"/>
    <n v="-14.30030088"/>
    <n v="-170.57679698999999"/>
    <s v="TUT_SE"/>
    <s v="TUT_SE"/>
    <n v="2015"/>
    <x v="0"/>
    <x v="0"/>
    <n v="15.85"/>
    <n v="2"/>
    <n v="1"/>
    <n v="0.5"/>
    <n v="2"/>
    <n v="0.1825"/>
    <n v="2"/>
    <n v="1"/>
  </r>
  <r>
    <n v="8145"/>
    <s v="nSPC"/>
    <x v="6"/>
    <x v="3"/>
    <s v="American Samoa"/>
    <x v="9"/>
    <s v="TUT-01349"/>
    <d v="2015-02-28T00:00:00"/>
    <s v="Forereef"/>
    <s v="Deep"/>
    <n v="-14.27493883"/>
    <n v="-170.53906040000001"/>
    <s v="AUNUU_SANCTUARY_B"/>
    <s v="AUNUU_SANCTUARY_B"/>
    <n v="2015"/>
    <x v="1"/>
    <x v="0"/>
    <n v="21.75"/>
    <n v="7.5"/>
    <n v="1"/>
    <n v="2.5"/>
    <n v="5.5"/>
    <n v="0.32250000000000001"/>
    <n v="2"/>
    <n v="1"/>
  </r>
  <r>
    <n v="8146"/>
    <s v="nSPC"/>
    <x v="6"/>
    <x v="3"/>
    <s v="American Samoa"/>
    <x v="9"/>
    <s v="TUT-01337"/>
    <d v="2015-02-28T00:00:00"/>
    <s v="Forereef"/>
    <s v="Mid"/>
    <n v="-14.279460370000001"/>
    <n v="-170.60871452000001"/>
    <s v="TUT_SE"/>
    <s v="TUT_SE"/>
    <n v="2015"/>
    <x v="0"/>
    <x v="0"/>
    <n v="12.5"/>
    <n v="39"/>
    <n v="0"/>
    <n v="21.5"/>
    <n v="22.5"/>
    <n v="0.55625000000000002"/>
    <n v="2"/>
    <n v="1"/>
  </r>
  <r>
    <n v="8147"/>
    <s v="nSPC"/>
    <x v="6"/>
    <x v="3"/>
    <s v="American Samoa"/>
    <x v="9"/>
    <s v="TUT-01005"/>
    <d v="2015-02-28T00:00:00"/>
    <s v="Forereef"/>
    <s v="Shallow"/>
    <n v="-14.2833194"/>
    <n v="-170.60648065999999"/>
    <s v="TUT_SE"/>
    <s v="TUT_SE"/>
    <n v="2015"/>
    <x v="2"/>
    <x v="0"/>
    <n v="5.65"/>
    <n v="45"/>
    <n v="2.5"/>
    <n v="2.5"/>
    <n v="7.5"/>
    <n v="0.79749999999999999"/>
    <n v="2"/>
    <n v="1"/>
  </r>
  <r>
    <n v="8148"/>
    <s v="nSPC"/>
    <x v="6"/>
    <x v="3"/>
    <s v="American Samoa"/>
    <x v="9"/>
    <s v="TUT-01227"/>
    <d v="2015-02-28T00:00:00"/>
    <s v="Forereef"/>
    <s v="Shallow"/>
    <n v="-14.27269617"/>
    <n v="-170.61280724"/>
    <s v="TUT_SE"/>
    <s v="TUT_SE"/>
    <n v="2015"/>
    <x v="2"/>
    <x v="0"/>
    <n v="6.2"/>
    <n v="35"/>
    <n v="0"/>
    <n v="0.5"/>
    <n v="40"/>
    <n v="0.85750000000000004"/>
    <n v="2"/>
    <n v="1"/>
  </r>
  <r>
    <n v="8149"/>
    <s v="nSPC"/>
    <x v="6"/>
    <x v="3"/>
    <s v="American Samoa"/>
    <x v="9"/>
    <s v="TUT-01226"/>
    <d v="2015-02-28T00:00:00"/>
    <s v="Forereef"/>
    <s v="Mid"/>
    <n v="-14.28648759"/>
    <n v="-170.60070268000001"/>
    <s v="TUT_SE"/>
    <s v="TUT_SE"/>
    <n v="2015"/>
    <x v="0"/>
    <x v="0"/>
    <n v="15.2"/>
    <n v="12.5"/>
    <n v="0.5"/>
    <n v="0"/>
    <n v="6.5"/>
    <n v="0.33875"/>
    <n v="2"/>
    <n v="1"/>
  </r>
  <r>
    <n v="8150"/>
    <s v="nSPC"/>
    <x v="6"/>
    <x v="3"/>
    <s v="American Samoa"/>
    <x v="9"/>
    <s v="TUT-01196"/>
    <d v="2015-02-28T00:00:00"/>
    <s v="Forereef"/>
    <s v="Mid"/>
    <n v="-14.30415303"/>
    <n v="-170.59767479999999"/>
    <s v="TUT_SE"/>
    <s v="TUT_SE"/>
    <n v="2015"/>
    <x v="0"/>
    <x v="0"/>
    <n v="15.75"/>
    <n v="6.5"/>
    <n v="0.5"/>
    <n v="1.5"/>
    <n v="2"/>
    <n v="0.17899999999999999"/>
    <n v="2"/>
    <n v="1"/>
  </r>
  <r>
    <n v="8159"/>
    <s v="nSPC"/>
    <x v="6"/>
    <x v="3"/>
    <s v="American Samoa"/>
    <x v="9"/>
    <s v="TUT-01198"/>
    <d v="2015-03-01T00:00:00"/>
    <s v="Forereef"/>
    <s v="Deep"/>
    <n v="-14.28139633"/>
    <n v="-170.80951131"/>
    <s v="TUT_NW"/>
    <s v="TUT_NW"/>
    <n v="2015"/>
    <x v="1"/>
    <x v="0"/>
    <n v="25"/>
    <n v="7.5"/>
    <n v="12.5"/>
    <n v="2.5"/>
    <n v="9"/>
    <n v="0.40250000000000002"/>
    <n v="2"/>
    <n v="1"/>
  </r>
  <r>
    <n v="8160"/>
    <s v="nSPC"/>
    <x v="6"/>
    <x v="3"/>
    <s v="American Samoa"/>
    <x v="9"/>
    <s v="TUT-01025"/>
    <d v="2015-03-01T00:00:00"/>
    <s v="Forereef"/>
    <s v="Mid"/>
    <n v="-14.30076188"/>
    <n v="-170.82331311999999"/>
    <s v="TUT_NW"/>
    <s v="TUT_NW"/>
    <n v="2015"/>
    <x v="0"/>
    <x v="0"/>
    <n v="10.7"/>
    <n v="45"/>
    <n v="0"/>
    <n v="5.5"/>
    <n v="30"/>
    <n v="0.47249999999999998"/>
    <n v="2"/>
    <n v="1"/>
  </r>
  <r>
    <n v="8161"/>
    <s v="nSPC"/>
    <x v="6"/>
    <x v="3"/>
    <s v="American Samoa"/>
    <x v="9"/>
    <s v="TUT-01062"/>
    <d v="2015-03-01T00:00:00"/>
    <s v="Forereef"/>
    <s v="Shallow"/>
    <n v="-14.292006819999999"/>
    <n v="-170.77328614999999"/>
    <s v="TUT_NW"/>
    <s v="TUT_NW"/>
    <n v="2015"/>
    <x v="2"/>
    <x v="0"/>
    <n v="4.25"/>
    <n v="17.5"/>
    <n v="0.5"/>
    <n v="1.5"/>
    <n v="1.5"/>
    <n v="0.375"/>
    <n v="2"/>
    <n v="1"/>
  </r>
  <r>
    <n v="8162"/>
    <s v="nSPC"/>
    <x v="6"/>
    <x v="3"/>
    <s v="American Samoa"/>
    <x v="9"/>
    <s v="TUT-01096"/>
    <d v="2015-03-01T00:00:00"/>
    <s v="Forereef"/>
    <s v="Deep"/>
    <n v="-14.266583499999999"/>
    <n v="-170.77122034999999"/>
    <s v="TUT_NW"/>
    <s v="TUT_NW"/>
    <n v="2015"/>
    <x v="1"/>
    <x v="0"/>
    <n v="22.9"/>
    <n v="4.5"/>
    <n v="0"/>
    <n v="2.5"/>
    <n v="26.5"/>
    <n v="0.59750000000000003"/>
    <n v="2"/>
    <n v="1"/>
  </r>
  <r>
    <n v="8163"/>
    <s v="nSPC"/>
    <x v="6"/>
    <x v="3"/>
    <s v="American Samoa"/>
    <x v="9"/>
    <s v="TUT-01043"/>
    <d v="2015-03-01T00:00:00"/>
    <s v="Forereef"/>
    <s v="Mid"/>
    <n v="-14.28764462"/>
    <n v="-170.78198707000001"/>
    <s v="TUT_NW"/>
    <s v="TUT_NW"/>
    <n v="2015"/>
    <x v="0"/>
    <x v="0"/>
    <n v="12.1"/>
    <n v="22.5"/>
    <n v="0"/>
    <n v="3.5"/>
    <n v="17.5"/>
    <n v="0.53500000000000003"/>
    <n v="2"/>
    <n v="1"/>
  </r>
  <r>
    <n v="8164"/>
    <s v="nSPC"/>
    <x v="6"/>
    <x v="3"/>
    <s v="American Samoa"/>
    <x v="9"/>
    <s v="TUT-01257"/>
    <d v="2015-03-01T00:00:00"/>
    <s v="Forereef"/>
    <s v="Mid"/>
    <n v="-14.291017249999999"/>
    <n v="-170.77617304"/>
    <s v="TUT_NW"/>
    <s v="TUT_NW"/>
    <n v="2015"/>
    <x v="0"/>
    <x v="0"/>
    <n v="13.2"/>
    <n v="64"/>
    <n v="3"/>
    <n v="2"/>
    <n v="12.5"/>
    <n v="0.74624999999999997"/>
    <n v="2"/>
    <n v="1"/>
  </r>
  <r>
    <n v="8165"/>
    <s v="nSPC"/>
    <x v="6"/>
    <x v="3"/>
    <s v="American Samoa"/>
    <x v="9"/>
    <s v="TUT-01149"/>
    <d v="2015-03-01T00:00:00"/>
    <s v="Forereef"/>
    <s v="Deep"/>
    <n v="-14.305645180000001"/>
    <n v="-170.82850343999999"/>
    <s v="TUT_NW"/>
    <s v="TUT_NW"/>
    <n v="2015"/>
    <x v="1"/>
    <x v="0"/>
    <n v="23.1"/>
    <n v="1"/>
    <n v="35"/>
    <n v="12.5"/>
    <n v="0"/>
    <n v="0.1255"/>
    <n v="2"/>
    <n v="1"/>
  </r>
  <r>
    <n v="8166"/>
    <s v="nSPC"/>
    <x v="6"/>
    <x v="3"/>
    <s v="American Samoa"/>
    <x v="9"/>
    <s v="TUT-01044"/>
    <d v="2015-03-01T00:00:00"/>
    <s v="Forereef"/>
    <s v="Shallow"/>
    <n v="-14.31777346"/>
    <n v="-170.83781959000001"/>
    <s v="TUT_NW"/>
    <s v="TUT_NW"/>
    <n v="2015"/>
    <x v="2"/>
    <x v="0"/>
    <n v="3.2"/>
    <n v="50"/>
    <n v="0"/>
    <n v="0.5"/>
    <n v="20"/>
    <n v="0.58750000000000002"/>
    <n v="2"/>
    <n v="1"/>
  </r>
  <r>
    <n v="8167"/>
    <s v="nSPC"/>
    <x v="6"/>
    <x v="3"/>
    <s v="American Samoa"/>
    <x v="9"/>
    <s v="TUT-01098"/>
    <d v="2015-03-01T00:00:00"/>
    <s v="Forereef"/>
    <s v="Shallow"/>
    <n v="-14.29242902"/>
    <n v="-170.80238861999999"/>
    <s v="TUT_NW"/>
    <s v="TUT_NW"/>
    <n v="2015"/>
    <x v="2"/>
    <x v="0"/>
    <n v="4.6500000000000004"/>
    <n v="17.5"/>
    <n v="0"/>
    <n v="10"/>
    <n v="7.5"/>
    <n v="0.63375000000000004"/>
    <n v="2"/>
    <n v="1"/>
  </r>
  <r>
    <n v="8168"/>
    <s v="nSPC"/>
    <x v="6"/>
    <x v="3"/>
    <s v="American Samoa"/>
    <x v="9"/>
    <s v="TUT-01114"/>
    <d v="2015-03-01T00:00:00"/>
    <s v="Forereef"/>
    <s v="Deep"/>
    <n v="-14.289393840000001"/>
    <n v="-170.79099485"/>
    <s v="TUT_NW"/>
    <s v="TUT_NW"/>
    <n v="2015"/>
    <x v="1"/>
    <x v="0"/>
    <n v="24.5"/>
    <n v="1"/>
    <n v="10"/>
    <n v="6.5"/>
    <n v="3"/>
    <n v="0.61750000000000005"/>
    <n v="2"/>
    <n v="1"/>
  </r>
  <r>
    <n v="8169"/>
    <s v="nSPC"/>
    <x v="6"/>
    <x v="3"/>
    <s v="American Samoa"/>
    <x v="9"/>
    <s v="TUT-01057"/>
    <d v="2015-03-02T00:00:00"/>
    <s v="Forereef"/>
    <s v="Deep"/>
    <n v="-14.29523444"/>
    <n v="-170.56710004999999"/>
    <s v="TUT_SE"/>
    <s v="TUT_SE"/>
    <n v="2015"/>
    <x v="1"/>
    <x v="0"/>
    <n v="24.25"/>
    <n v="1.5"/>
    <n v="0"/>
    <n v="14.5"/>
    <n v="5"/>
    <n v="0.13750000000000001"/>
    <n v="2"/>
    <n v="1"/>
  </r>
  <r>
    <n v="8170"/>
    <s v="nSPC"/>
    <x v="6"/>
    <x v="3"/>
    <s v="American Samoa"/>
    <x v="9"/>
    <s v="TUT-01023"/>
    <d v="2015-03-02T00:00:00"/>
    <s v="Forereef"/>
    <s v="Shallow"/>
    <n v="-14.272953579999999"/>
    <n v="-170.56788141000001"/>
    <s v="TUT_SE"/>
    <s v="TUT_SE"/>
    <n v="2015"/>
    <x v="2"/>
    <x v="0"/>
    <n v="2.5499999999999998"/>
    <n v="50"/>
    <n v="0.5"/>
    <n v="0"/>
    <n v="20"/>
    <n v="0.40875"/>
    <n v="2"/>
    <n v="1"/>
  </r>
  <r>
    <n v="8171"/>
    <s v="nSPC"/>
    <x v="6"/>
    <x v="3"/>
    <s v="American Samoa"/>
    <x v="9"/>
    <s v="TUT-01040"/>
    <d v="2015-03-02T00:00:00"/>
    <s v="Forereef"/>
    <s v="Mid"/>
    <n v="-14.295532079999999"/>
    <n v="-170.56020074"/>
    <s v="TUT_SE"/>
    <s v="TUT_SE"/>
    <n v="2015"/>
    <x v="0"/>
    <x v="0"/>
    <n v="13.65"/>
    <n v="22.5"/>
    <n v="2.5"/>
    <n v="17.5"/>
    <n v="5"/>
    <n v="0.16"/>
    <n v="2"/>
    <n v="1"/>
  </r>
  <r>
    <n v="8172"/>
    <s v="nSPC"/>
    <x v="6"/>
    <x v="3"/>
    <s v="American Samoa"/>
    <x v="9"/>
    <s v="TUT-01211"/>
    <d v="2015-03-02T00:00:00"/>
    <s v="Forereef"/>
    <s v="Deep"/>
    <n v="-14.28010259"/>
    <n v="-170.62116123000001"/>
    <s v="TUT_SE"/>
    <s v="TUT_SE"/>
    <n v="2015"/>
    <x v="1"/>
    <x v="0"/>
    <n v="24.35"/>
    <n v="22.5"/>
    <n v="3"/>
    <n v="20"/>
    <n v="12.5"/>
    <n v="0.27625"/>
    <n v="2"/>
    <n v="1"/>
  </r>
  <r>
    <n v="8173"/>
    <s v="nSPC"/>
    <x v="6"/>
    <x v="3"/>
    <s v="American Samoa"/>
    <x v="9"/>
    <s v="TUT-01212"/>
    <d v="2015-03-02T00:00:00"/>
    <s v="Forereef"/>
    <s v="Shallow"/>
    <n v="-14.27405924"/>
    <n v="-170.61471470999999"/>
    <s v="TUT_SE"/>
    <s v="TUT_SE"/>
    <n v="2015"/>
    <x v="2"/>
    <x v="0"/>
    <n v="3.9"/>
    <n v="42.5"/>
    <n v="0"/>
    <n v="3"/>
    <n v="24.5"/>
    <n v="0.54"/>
    <n v="2"/>
    <n v="1"/>
  </r>
  <r>
    <n v="8174"/>
    <s v="nSPC"/>
    <x v="6"/>
    <x v="3"/>
    <s v="American Samoa"/>
    <x v="9"/>
    <s v="TUT-01240"/>
    <d v="2015-03-02T00:00:00"/>
    <s v="Forereef"/>
    <s v="Mid"/>
    <n v="-14.28007015"/>
    <n v="-170.58951375999999"/>
    <s v="TUT_SE"/>
    <s v="TUT_SE"/>
    <n v="2015"/>
    <x v="0"/>
    <x v="0"/>
    <n v="10.4"/>
    <n v="10"/>
    <n v="0"/>
    <n v="3.5"/>
    <n v="40"/>
    <n v="0.58750000000000002"/>
    <n v="2"/>
    <n v="1"/>
  </r>
  <r>
    <n v="8175"/>
    <s v="nSPC"/>
    <x v="6"/>
    <x v="3"/>
    <s v="American Samoa"/>
    <x v="9"/>
    <s v="TUT-01075"/>
    <d v="2015-03-02T00:00:00"/>
    <s v="Forereef"/>
    <s v="Deep"/>
    <n v="-14.31463578"/>
    <n v="-170.65461071999999"/>
    <s v="TUT_SE"/>
    <s v="TUT_SE"/>
    <n v="2015"/>
    <x v="1"/>
    <x v="0"/>
    <n v="24.15"/>
    <n v="0.5"/>
    <n v="2.5"/>
    <n v="6.5"/>
    <n v="22.5"/>
    <n v="0.14074999999999999"/>
    <n v="2"/>
    <n v="1"/>
  </r>
  <r>
    <n v="8176"/>
    <s v="nSPC"/>
    <x v="6"/>
    <x v="3"/>
    <s v="American Samoa"/>
    <x v="9"/>
    <s v="TUT-01420"/>
    <d v="2015-03-02T00:00:00"/>
    <s v="Forereef"/>
    <s v="Mid"/>
    <n v="-14.29338782"/>
    <n v="-170.65521279000001"/>
    <s v="TUT_SE"/>
    <s v="TUT_SE"/>
    <n v="2015"/>
    <x v="0"/>
    <x v="0"/>
    <n v="12.25"/>
    <n v="15"/>
    <n v="0"/>
    <n v="22.5"/>
    <n v="35"/>
    <n v="0.67749999999999999"/>
    <n v="2"/>
    <n v="1"/>
  </r>
  <r>
    <n v="8177"/>
    <s v="nSPC"/>
    <x v="6"/>
    <x v="3"/>
    <s v="American Samoa"/>
    <x v="9"/>
    <s v="TUT-01296"/>
    <d v="2015-03-02T00:00:00"/>
    <s v="Forereef"/>
    <s v="Mid"/>
    <n v="-14.288124570000001"/>
    <n v="-170.64189998000001"/>
    <s v="TUT_SE"/>
    <s v="TUT_SE"/>
    <n v="2015"/>
    <x v="0"/>
    <x v="0"/>
    <n v="10.5"/>
    <n v="15"/>
    <n v="0"/>
    <n v="39.5"/>
    <n v="20"/>
    <n v="0.51624999999999999"/>
    <n v="2"/>
    <n v="1"/>
  </r>
  <r>
    <n v="8178"/>
    <s v="nSPC"/>
    <x v="6"/>
    <x v="3"/>
    <s v="American Samoa"/>
    <x v="9"/>
    <s v="TUT-01269"/>
    <d v="2015-03-02T00:00:00"/>
    <s v="Forereef"/>
    <s v="Shallow"/>
    <n v="-14.27805807"/>
    <n v="-170.60753804000001"/>
    <s v="TUT_SE"/>
    <s v="TUT_SE"/>
    <n v="2015"/>
    <x v="2"/>
    <x v="0"/>
    <n v="4.7"/>
    <n v="45"/>
    <n v="0"/>
    <n v="6"/>
    <n v="11.5"/>
    <n v="0.63"/>
    <n v="2"/>
    <n v="1"/>
  </r>
  <r>
    <n v="8179"/>
    <s v="nSPC"/>
    <x v="6"/>
    <x v="3"/>
    <s v="American Samoa"/>
    <x v="9"/>
    <s v="TUT-01095"/>
    <d v="2015-03-02T00:00:00"/>
    <s v="Forereef"/>
    <s v="Shallow"/>
    <n v="-14.2831396"/>
    <n v="-170.59820612999999"/>
    <s v="TUT_SE"/>
    <s v="TUT_SE"/>
    <n v="2015"/>
    <x v="2"/>
    <x v="0"/>
    <n v="4.0999999999999996"/>
    <n v="10"/>
    <n v="0"/>
    <n v="0.5"/>
    <n v="29.5"/>
    <n v="0.13450000000000001"/>
    <n v="2"/>
    <n v="1"/>
  </r>
  <r>
    <n v="8180"/>
    <s v="nSPC"/>
    <x v="6"/>
    <x v="3"/>
    <s v="American Samoa"/>
    <x v="9"/>
    <s v="TUT-01282"/>
    <d v="2015-03-02T00:00:00"/>
    <s v="Forereef"/>
    <s v="Mid"/>
    <n v="-14.299556150000001"/>
    <n v="-170.61940472000001"/>
    <s v="TUT_SE"/>
    <s v="TUT_SE"/>
    <n v="2015"/>
    <x v="0"/>
    <x v="0"/>
    <n v="15"/>
    <n v="25"/>
    <n v="2.5"/>
    <n v="7.5"/>
    <n v="35"/>
    <n v="0.33"/>
    <n v="2"/>
    <n v="1"/>
  </r>
  <r>
    <n v="8193"/>
    <s v="nSPC"/>
    <x v="6"/>
    <x v="3"/>
    <s v="American Samoa"/>
    <x v="9"/>
    <s v="TUT-01184"/>
    <d v="2015-03-03T00:00:00"/>
    <s v="Forereef"/>
    <s v="Deep"/>
    <n v="-14.245997709999999"/>
    <n v="-170.57181638"/>
    <s v="TUT_NE"/>
    <s v="TUT_NE"/>
    <n v="2015"/>
    <x v="1"/>
    <x v="0"/>
    <n v="17.7"/>
    <n v="10.5"/>
    <n v="25"/>
    <n v="2.5"/>
    <n v="10"/>
    <n v="0.30125000000000002"/>
    <n v="2"/>
    <n v="1"/>
  </r>
  <r>
    <n v="8194"/>
    <s v="nSPC"/>
    <x v="6"/>
    <x v="3"/>
    <s v="American Samoa"/>
    <x v="9"/>
    <s v="TUT-01047"/>
    <d v="2015-03-03T00:00:00"/>
    <s v="Forereef"/>
    <s v="Shallow"/>
    <n v="-14.24734971"/>
    <n v="-170.57186977000001"/>
    <s v="TUT_NE"/>
    <s v="TUT_NE"/>
    <n v="2015"/>
    <x v="2"/>
    <x v="0"/>
    <n v="3.95"/>
    <n v="12.5"/>
    <n v="0"/>
    <n v="0"/>
    <n v="7.5"/>
    <n v="0.89"/>
    <n v="2"/>
    <n v="1"/>
  </r>
  <r>
    <n v="8195"/>
    <s v="nSPC"/>
    <x v="6"/>
    <x v="3"/>
    <s v="American Samoa"/>
    <x v="9"/>
    <s v="TUT-01169"/>
    <d v="2015-03-03T00:00:00"/>
    <s v="Forereef"/>
    <s v="Mid"/>
    <n v="-14.2551422"/>
    <n v="-170.55799411999999"/>
    <s v="TUT_NE"/>
    <s v="TUT_NE"/>
    <n v="2015"/>
    <x v="0"/>
    <x v="0"/>
    <n v="13.35"/>
    <n v="17.5"/>
    <n v="0"/>
    <n v="4"/>
    <n v="7.5"/>
    <n v="0.19750000000000001"/>
    <n v="2"/>
    <n v="1"/>
  </r>
  <r>
    <n v="8196"/>
    <s v="nSPC"/>
    <x v="6"/>
    <x v="3"/>
    <s v="American Samoa"/>
    <x v="9"/>
    <s v="TUT-01069"/>
    <d v="2015-03-03T00:00:00"/>
    <s v="Forereef"/>
    <s v="Deep"/>
    <n v="-14.27730655"/>
    <n v="-170.53832933000001"/>
    <s v="AUNUU_SANCTUARY_B"/>
    <s v="AUNUU_SANCTUARY_B"/>
    <n v="2015"/>
    <x v="1"/>
    <x v="0"/>
    <n v="21.5"/>
    <n v="6.5"/>
    <n v="2.5"/>
    <n v="25"/>
    <n v="0"/>
    <n v="0.125"/>
    <n v="2"/>
    <n v="1"/>
  </r>
  <r>
    <n v="8197"/>
    <s v="nSPC"/>
    <x v="6"/>
    <x v="3"/>
    <s v="American Samoa"/>
    <x v="9"/>
    <s v="TUT-01094"/>
    <d v="2015-03-03T00:00:00"/>
    <s v="Forereef"/>
    <s v="Mid"/>
    <n v="-14.276321510000001"/>
    <n v="-170.57603692000001"/>
    <s v="TUT_SE"/>
    <s v="TUT_SE"/>
    <n v="2015"/>
    <x v="0"/>
    <x v="0"/>
    <n v="13"/>
    <n v="32.5"/>
    <n v="0"/>
    <n v="5"/>
    <n v="40"/>
    <n v="0.58250000000000002"/>
    <n v="2"/>
    <n v="1"/>
  </r>
  <r>
    <n v="8198"/>
    <s v="nSPC"/>
    <x v="6"/>
    <x v="3"/>
    <s v="American Samoa"/>
    <x v="9"/>
    <s v="TUT-01362"/>
    <d v="2015-03-03T00:00:00"/>
    <s v="Forereef"/>
    <s v="Deep"/>
    <n v="-14.28297515"/>
    <n v="-170.53911966000001"/>
    <s v="AUNUU_SANCTUARY_B"/>
    <s v="AUNUU_SANCTUARY_B"/>
    <n v="2015"/>
    <x v="1"/>
    <x v="0"/>
    <n v="22.15"/>
    <n v="3"/>
    <n v="3"/>
    <n v="0.5"/>
    <n v="1.5"/>
    <n v="0.16575000000000001"/>
    <n v="2"/>
    <n v="1"/>
  </r>
  <r>
    <n v="8204"/>
    <s v="nSPC"/>
    <x v="6"/>
    <x v="3"/>
    <s v="American Samoa"/>
    <x v="9"/>
    <s v="TUT-01009"/>
    <d v="2015-03-03T00:00:00"/>
    <s v="Forereef"/>
    <s v="Deep"/>
    <n v="-14.25567378"/>
    <n v="-170.59387973"/>
    <s v="TUT_NE"/>
    <s v="TUT_NE"/>
    <n v="2015"/>
    <x v="1"/>
    <x v="0"/>
    <n v="23.6"/>
    <n v="5"/>
    <n v="27.5"/>
    <n v="9"/>
    <n v="5.5"/>
    <n v="0.185"/>
    <n v="2"/>
    <n v="1"/>
  </r>
  <r>
    <n v="8206"/>
    <s v="nSPC"/>
    <x v="6"/>
    <x v="3"/>
    <s v="American Samoa"/>
    <x v="9"/>
    <s v="TUT-01100"/>
    <d v="2015-03-03T00:00:00"/>
    <s v="Forereef"/>
    <s v="Mid"/>
    <n v="-14.245396899999999"/>
    <n v="-170.57403221999999"/>
    <s v="TUT_NE"/>
    <s v="TUT_NE"/>
    <n v="2015"/>
    <x v="0"/>
    <x v="0"/>
    <n v="9.65"/>
    <n v="21.5"/>
    <n v="0"/>
    <n v="1"/>
    <n v="8"/>
    <n v="0.15"/>
    <n v="2"/>
    <n v="1"/>
  </r>
  <r>
    <n v="8207"/>
    <s v="nSPC"/>
    <x v="6"/>
    <x v="3"/>
    <s v="American Samoa"/>
    <x v="9"/>
    <s v="TUT-01065"/>
    <d v="2015-03-03T00:00:00"/>
    <s v="Forereef"/>
    <s v="Shallow"/>
    <n v="-14.246901619999999"/>
    <n v="-170.57865174"/>
    <s v="TUT_NE"/>
    <s v="TUT_NE"/>
    <n v="2015"/>
    <x v="2"/>
    <x v="0"/>
    <n v="4.7"/>
    <n v="32.5"/>
    <n v="7.5"/>
    <n v="1"/>
    <n v="12.5"/>
    <n v="0.89375000000000004"/>
    <n v="2"/>
    <n v="1"/>
  </r>
  <r>
    <n v="8208"/>
    <s v="nSPC"/>
    <x v="6"/>
    <x v="3"/>
    <s v="American Samoa"/>
    <x v="9"/>
    <s v="TUT-01152"/>
    <d v="2015-03-03T00:00:00"/>
    <s v="Forereef"/>
    <s v="Deep"/>
    <n v="-14.249463130000001"/>
    <n v="-170.56190276999999"/>
    <s v="TUT_NE"/>
    <s v="TUT_NE"/>
    <n v="2015"/>
    <x v="1"/>
    <x v="0"/>
    <n v="25.45"/>
    <n v="14"/>
    <n v="7.5"/>
    <n v="10"/>
    <n v="10"/>
    <n v="0.60624999999999996"/>
    <n v="2"/>
    <n v="1"/>
  </r>
  <r>
    <n v="8209"/>
    <s v="nSPC"/>
    <x v="6"/>
    <x v="3"/>
    <s v="American Samoa"/>
    <x v="9"/>
    <s v="TUT-01112"/>
    <d v="2015-03-03T00:00:00"/>
    <s v="Forereef"/>
    <s v="Mid"/>
    <n v="-14.264088709999999"/>
    <n v="-170.56189673"/>
    <s v="TUT_NE"/>
    <s v="TUT_NE"/>
    <n v="2015"/>
    <x v="0"/>
    <x v="0"/>
    <n v="12.35"/>
    <n v="32.5"/>
    <n v="0"/>
    <n v="7.5"/>
    <n v="20"/>
    <n v="0.83"/>
    <n v="2"/>
    <n v="1"/>
  </r>
  <r>
    <n v="8210"/>
    <s v="nSPC"/>
    <x v="6"/>
    <x v="3"/>
    <s v="American Samoa"/>
    <x v="9"/>
    <s v="TUT-01077"/>
    <d v="2015-03-03T00:00:00"/>
    <s v="Forereef"/>
    <s v="Shallow"/>
    <n v="-14.271145020000001"/>
    <n v="-170.56472210000001"/>
    <s v="TUT_NE"/>
    <s v="TUT_NE"/>
    <n v="2015"/>
    <x v="2"/>
    <x v="0"/>
    <n v="4.05"/>
    <n v="16"/>
    <n v="0"/>
    <n v="10"/>
    <n v="31.5"/>
    <n v="0.23125000000000001"/>
    <n v="2"/>
    <n v="1"/>
  </r>
  <r>
    <n v="8211"/>
    <s v="nSPC"/>
    <x v="6"/>
    <x v="3"/>
    <s v="American Samoa"/>
    <x v="9"/>
    <s v="TUT-01356"/>
    <d v="2015-03-03T00:00:00"/>
    <s v="Forereef"/>
    <s v="Deep"/>
    <n v="-14.278952589999999"/>
    <n v="-170.53535500999999"/>
    <s v="AUNUU_SANCTUARY_B"/>
    <s v="AUNUU_SANCTUARY_B"/>
    <n v="2015"/>
    <x v="1"/>
    <x v="0"/>
    <n v="26.4"/>
    <n v="1.5"/>
    <n v="25"/>
    <n v="30"/>
    <n v="0"/>
    <n v="0.14749999999999999"/>
    <n v="2"/>
    <n v="1"/>
  </r>
  <r>
    <n v="8213"/>
    <s v="nSPC"/>
    <x v="6"/>
    <x v="3"/>
    <s v="American Samoa"/>
    <x v="9"/>
    <s v="TUT-01228"/>
    <d v="2015-03-04T00:00:00"/>
    <s v="Forereef"/>
    <s v="Deep"/>
    <n v="-14.22775375"/>
    <n v="-170.69994407999999"/>
    <s v="TUT_NE"/>
    <s v="TUT_NE"/>
    <n v="2015"/>
    <x v="1"/>
    <x v="0"/>
    <n v="27.85"/>
    <n v="1"/>
    <n v="4"/>
    <n v="0.5"/>
    <n v="4"/>
    <n v="0.39500000000000002"/>
    <n v="2"/>
    <n v="1"/>
  </r>
  <r>
    <n v="8214"/>
    <s v="nSPC"/>
    <x v="6"/>
    <x v="3"/>
    <s v="American Samoa"/>
    <x v="9"/>
    <s v="TUT-01024"/>
    <d v="2015-03-04T00:00:00"/>
    <s v="Forereef"/>
    <s v="Deep"/>
    <n v="-14.278262679999999"/>
    <n v="-170.73883183000001"/>
    <s v="TUT_NW"/>
    <s v="TUT_NW"/>
    <n v="2015"/>
    <x v="1"/>
    <x v="0"/>
    <n v="28.5"/>
    <n v="3"/>
    <n v="12.5"/>
    <n v="0"/>
    <n v="3"/>
    <n v="0.50749999999999995"/>
    <n v="2"/>
    <n v="1"/>
  </r>
  <r>
    <n v="8215"/>
    <s v="nSPC"/>
    <x v="6"/>
    <x v="3"/>
    <s v="American Samoa"/>
    <x v="9"/>
    <s v="TUT-01133"/>
    <d v="2015-03-04T00:00:00"/>
    <s v="Forereef"/>
    <s v="Mid"/>
    <n v="-14.241372999999999"/>
    <n v="-170.67885035"/>
    <s v="TUT_NE"/>
    <s v="TUT_NE"/>
    <n v="2015"/>
    <x v="0"/>
    <x v="0"/>
    <n v="9.6"/>
    <n v="52.5"/>
    <n v="0"/>
    <n v="0"/>
    <n v="0.5"/>
    <n v="0.16250000000000001"/>
    <n v="2"/>
    <n v="1"/>
  </r>
  <r>
    <n v="8216"/>
    <s v="nSPC"/>
    <x v="6"/>
    <x v="3"/>
    <s v="American Samoa"/>
    <x v="9"/>
    <s v="TUT-01199"/>
    <d v="2015-03-04T00:00:00"/>
    <s v="Forereef"/>
    <s v="Mid"/>
    <n v="-14.28694172"/>
    <n v="-170.76149466000001"/>
    <s v="TUT_NW"/>
    <s v="TUT_NW"/>
    <n v="2015"/>
    <x v="0"/>
    <x v="0"/>
    <n v="9.25"/>
    <n v="27.5"/>
    <n v="0"/>
    <n v="2.5"/>
    <n v="27.5"/>
    <n v="0.49625000000000002"/>
    <n v="2"/>
    <n v="1"/>
  </r>
  <r>
    <n v="8217"/>
    <s v="nSPC"/>
    <x v="6"/>
    <x v="3"/>
    <s v="American Samoa"/>
    <x v="9"/>
    <s v="TUT-01060"/>
    <d v="2015-03-04T00:00:00"/>
    <s v="Forereef"/>
    <s v="Deep"/>
    <n v="-14.298686780000001"/>
    <n v="-170.81644481999999"/>
    <s v="TUT_NW"/>
    <s v="TUT_NW"/>
    <n v="2015"/>
    <x v="1"/>
    <x v="0"/>
    <n v="26.65"/>
    <n v="1"/>
    <n v="55"/>
    <n v="17.5"/>
    <n v="0"/>
    <n v="0.1235"/>
    <n v="2"/>
    <n v="1"/>
  </r>
  <r>
    <n v="8222"/>
    <s v="nSPC"/>
    <x v="6"/>
    <x v="3"/>
    <s v="American Samoa"/>
    <x v="9"/>
    <s v="TUT-01182"/>
    <d v="2015-03-04T00:00:00"/>
    <s v="Forereef"/>
    <s v="Deep"/>
    <n v="-14.25535066"/>
    <n v="-170.72990184"/>
    <s v="TUT_NW"/>
    <s v="TUT_NW"/>
    <n v="2015"/>
    <x v="1"/>
    <x v="0"/>
    <n v="23.65"/>
    <n v="1.5"/>
    <n v="0"/>
    <n v="10.5"/>
    <n v="14"/>
    <n v="0.33750000000000002"/>
    <n v="2"/>
    <n v="1"/>
  </r>
  <r>
    <n v="8223"/>
    <s v="nSPC"/>
    <x v="6"/>
    <x v="3"/>
    <s v="American Samoa"/>
    <x v="9"/>
    <s v="TUT-01115"/>
    <d v="2015-03-04T00:00:00"/>
    <s v="Forereef"/>
    <s v="Mid"/>
    <n v="-14.258088020000001"/>
    <n v="-170.70373647"/>
    <s v="TUT_NE"/>
    <s v="TUT_NE"/>
    <n v="2015"/>
    <x v="0"/>
    <x v="0"/>
    <n v="13.75"/>
    <n v="55"/>
    <n v="1"/>
    <n v="0"/>
    <n v="2"/>
    <n v="0.24"/>
    <n v="2"/>
    <n v="1"/>
  </r>
  <r>
    <n v="8224"/>
    <s v="nSPC"/>
    <x v="6"/>
    <x v="3"/>
    <s v="American Samoa"/>
    <x v="9"/>
    <s v="TUT-01079"/>
    <d v="2015-03-04T00:00:00"/>
    <s v="Forereef"/>
    <s v="Mid"/>
    <n v="-14.28069745"/>
    <n v="-170.73167971999999"/>
    <s v="TUT_NW"/>
    <s v="TUT_NW"/>
    <n v="2015"/>
    <x v="0"/>
    <x v="0"/>
    <n v="10.7"/>
    <n v="62.5"/>
    <n v="0.5"/>
    <n v="3"/>
    <n v="1.5"/>
    <n v="0.28249999999999997"/>
    <n v="2"/>
    <n v="1"/>
  </r>
  <r>
    <n v="8225"/>
    <s v="nSPC"/>
    <x v="6"/>
    <x v="3"/>
    <s v="American Samoa"/>
    <x v="9"/>
    <s v="TUT-01214"/>
    <d v="2015-03-04T00:00:00"/>
    <s v="Forereef"/>
    <s v="Deep"/>
    <n v="-14.28867191"/>
    <n v="-170.75800308999999"/>
    <s v="TUT_NW"/>
    <s v="TUT_NW"/>
    <n v="2015"/>
    <x v="1"/>
    <x v="0"/>
    <n v="26.15"/>
    <n v="1.5"/>
    <n v="34.5"/>
    <n v="5.5"/>
    <n v="0.5"/>
    <n v="0.10125000000000001"/>
    <n v="2"/>
    <n v="1"/>
  </r>
  <r>
    <n v="8226"/>
    <s v="nSPC"/>
    <x v="6"/>
    <x v="3"/>
    <s v="American Samoa"/>
    <x v="9"/>
    <s v="TUT-01006"/>
    <d v="2015-03-04T00:00:00"/>
    <s v="Forereef"/>
    <s v="Deep"/>
    <n v="-14.28800253"/>
    <n v="-170.78060556"/>
    <s v="TUT_NW"/>
    <s v="TUT_NW"/>
    <n v="2015"/>
    <x v="1"/>
    <x v="0"/>
    <n v="23.35"/>
    <n v="2"/>
    <n v="8.5"/>
    <n v="4.5"/>
    <n v="2.5"/>
    <n v="0.68874999999999997"/>
    <n v="2"/>
    <n v="1"/>
  </r>
  <r>
    <n v="8227"/>
    <s v="nSPC"/>
    <x v="6"/>
    <x v="3"/>
    <s v="American Samoa"/>
    <x v="9"/>
    <s v="TUT-01026"/>
    <d v="2015-03-04T00:00:00"/>
    <s v="Forereef"/>
    <s v="Shallow"/>
    <n v="-14.29233262"/>
    <n v="-170.79328914000001"/>
    <s v="TUT_NW"/>
    <s v="TUT_NW"/>
    <n v="2015"/>
    <x v="2"/>
    <x v="0"/>
    <n v="4.3499999999999996"/>
    <n v="12.5"/>
    <n v="1"/>
    <n v="0"/>
    <n v="4.5"/>
    <n v="0.67125000000000001"/>
    <n v="2"/>
    <n v="1"/>
  </r>
  <r>
    <n v="8237"/>
    <s v="nSPC"/>
    <x v="6"/>
    <x v="3"/>
    <s v="American Samoa"/>
    <x v="9"/>
    <s v="TUT-01187"/>
    <d v="2015-03-05T00:00:00"/>
    <s v="Forereef"/>
    <s v="Deep"/>
    <n v="-14.363233210000001"/>
    <n v="-170.76696670000001"/>
    <s v="FAGATELE_SANCTUARY"/>
    <s v="FAGATELE_SANCTUARY"/>
    <n v="2015"/>
    <x v="1"/>
    <x v="0"/>
    <n v="21.75"/>
    <n v="8.5"/>
    <n v="6.5"/>
    <n v="11.5"/>
    <n v="43.5"/>
    <n v="0.28499999999999998"/>
    <n v="2"/>
    <n v="1"/>
  </r>
  <r>
    <n v="8238"/>
    <s v="nSPC"/>
    <x v="6"/>
    <x v="3"/>
    <s v="American Samoa"/>
    <x v="9"/>
    <s v="TUT-01355"/>
    <d v="2015-03-05T00:00:00"/>
    <s v="Forereef"/>
    <s v="Mid"/>
    <n v="-14.365673019999999"/>
    <n v="-170.76849286999999"/>
    <s v="FAGATELE_SANCTUARY"/>
    <s v="FAGATELE_SANCTUARY"/>
    <n v="2015"/>
    <x v="0"/>
    <x v="0"/>
    <n v="9.4"/>
    <n v="16.5"/>
    <n v="0"/>
    <n v="0"/>
    <n v="23.5"/>
    <n v="0.61250000000000004"/>
    <n v="2"/>
    <n v="1"/>
  </r>
  <r>
    <n v="8239"/>
    <s v="nSPC"/>
    <x v="6"/>
    <x v="3"/>
    <s v="American Samoa"/>
    <x v="9"/>
    <s v="TUT-01050"/>
    <d v="2015-03-05T00:00:00"/>
    <s v="Forereef"/>
    <s v="Shallow"/>
    <n v="-14.362674480000001"/>
    <n v="-170.76329047999999"/>
    <s v="FAGATELE_SANCTUARY"/>
    <s v="FAGATELE_SANCTUARY"/>
    <n v="2015"/>
    <x v="2"/>
    <x v="0"/>
    <n v="3.8"/>
    <n v="70"/>
    <n v="0"/>
    <n v="0"/>
    <n v="25"/>
    <n v="0.46250000000000002"/>
    <n v="2"/>
    <n v="1"/>
  </r>
  <r>
    <n v="8240"/>
    <s v="nSPC"/>
    <x v="6"/>
    <x v="3"/>
    <s v="American Samoa"/>
    <x v="9"/>
    <s v="TUT-01102"/>
    <d v="2015-03-05T00:00:00"/>
    <s v="Forereef"/>
    <s v="Deep"/>
    <n v="-14.36607175"/>
    <n v="-170.76388878"/>
    <s v="FAGATELE_SANCTUARY"/>
    <s v="FAGATELE_SANCTUARY"/>
    <n v="2015"/>
    <x v="1"/>
    <x v="0"/>
    <n v="24.55"/>
    <n v="27.5"/>
    <n v="11.5"/>
    <n v="0.5"/>
    <n v="20"/>
    <n v="0.18124999999999999"/>
    <n v="2"/>
    <n v="1"/>
  </r>
  <r>
    <n v="8241"/>
    <s v="nSPC"/>
    <x v="6"/>
    <x v="3"/>
    <s v="American Samoa"/>
    <x v="9"/>
    <s v="TUT-01176"/>
    <d v="2015-03-05T00:00:00"/>
    <s v="Forereef"/>
    <s v="Deep"/>
    <n v="-14.35709565"/>
    <n v="-170.82673009000001"/>
    <s v="TUT_SW"/>
    <s v="TUT_SW"/>
    <n v="2015"/>
    <x v="1"/>
    <x v="0"/>
    <n v="25.3"/>
    <n v="60"/>
    <n v="0"/>
    <n v="6"/>
    <n v="24"/>
    <n v="0.25"/>
    <n v="2"/>
    <n v="1"/>
  </r>
  <r>
    <n v="8242"/>
    <s v="nSPC"/>
    <x v="6"/>
    <x v="3"/>
    <s v="American Samoa"/>
    <x v="9"/>
    <s v="TUT-01162"/>
    <d v="2015-03-05T00:00:00"/>
    <s v="Forereef"/>
    <s v="Shallow"/>
    <n v="-14.33549238"/>
    <n v="-170.80604690000001"/>
    <s v="TUT_SW"/>
    <s v="TUT_SW"/>
    <n v="2015"/>
    <x v="2"/>
    <x v="0"/>
    <n v="5.15"/>
    <n v="32.5"/>
    <n v="2"/>
    <n v="0.5"/>
    <n v="22.5"/>
    <n v="1.0687500000000001"/>
    <n v="2"/>
    <n v="1"/>
  </r>
  <r>
    <n v="8243"/>
    <s v="nSPC"/>
    <x v="6"/>
    <x v="3"/>
    <s v="American Samoa"/>
    <x v="9"/>
    <s v="TUT-01250"/>
    <d v="2015-03-05T00:00:00"/>
    <s v="Forereef"/>
    <s v="Deep"/>
    <n v="-14.338243909999999"/>
    <n v="-170.80395067000001"/>
    <s v="TUT_SW"/>
    <s v="TUT_SW"/>
    <n v="2015"/>
    <x v="1"/>
    <x v="0"/>
    <n v="23.65"/>
    <n v="22.5"/>
    <n v="0"/>
    <n v="5"/>
    <n v="50"/>
    <n v="0.315"/>
    <n v="2"/>
    <n v="1"/>
  </r>
  <r>
    <n v="8244"/>
    <s v="nSPC"/>
    <x v="6"/>
    <x v="3"/>
    <s v="American Samoa"/>
    <x v="9"/>
    <s v="TUT-01327"/>
    <d v="2015-03-05T00:00:00"/>
    <s v="Forereef"/>
    <s v="Mid"/>
    <n v="-14.340353049999999"/>
    <n v="-170.79091958000001"/>
    <s v="TUT_SW"/>
    <s v="TUT_SW"/>
    <n v="2015"/>
    <x v="0"/>
    <x v="0"/>
    <n v="11.75"/>
    <n v="55"/>
    <n v="0"/>
    <n v="3.5"/>
    <n v="29"/>
    <n v="0.49375000000000002"/>
    <n v="2"/>
    <n v="1"/>
  </r>
  <r>
    <n v="8245"/>
    <s v="nSPC"/>
    <x v="6"/>
    <x v="3"/>
    <s v="American Samoa"/>
    <x v="9"/>
    <s v="TUT-01145"/>
    <d v="2015-03-05T00:00:00"/>
    <s v="Forereef"/>
    <s v="Shallow"/>
    <n v="-14.355734849999999"/>
    <n v="-170.78653391"/>
    <s v="TUT_SW"/>
    <s v="TUT_SW"/>
    <n v="2015"/>
    <x v="2"/>
    <x v="0"/>
    <n v="5.3"/>
    <n v="12.5"/>
    <n v="7.5"/>
    <n v="0.5"/>
    <n v="32.5"/>
    <n v="1.0075000000000001"/>
    <n v="2"/>
    <n v="1"/>
  </r>
  <r>
    <n v="8246"/>
    <s v="nSPC"/>
    <x v="6"/>
    <x v="3"/>
    <s v="American Samoa"/>
    <x v="9"/>
    <s v="TUT-01091"/>
    <d v="2015-03-05T00:00:00"/>
    <s v="Forereef"/>
    <s v="Mid"/>
    <n v="-14.35936564"/>
    <n v="-170.78374115"/>
    <s v="TUT_SW"/>
    <s v="TUT_SW"/>
    <n v="2015"/>
    <x v="0"/>
    <x v="0"/>
    <n v="14.5"/>
    <n v="32.5"/>
    <n v="9"/>
    <n v="0.5"/>
    <n v="32.5"/>
    <n v="1.28125"/>
    <n v="2"/>
    <n v="1"/>
  </r>
  <r>
    <n v="8247"/>
    <s v="nSPC"/>
    <x v="6"/>
    <x v="3"/>
    <s v="American Samoa"/>
    <x v="9"/>
    <s v="TUT-01293"/>
    <d v="2015-03-05T00:00:00"/>
    <s v="Forereef"/>
    <s v="Mid"/>
    <n v="-14.36214541"/>
    <n v="-170.77954198"/>
    <s v="TUT_SW"/>
    <s v="TUT_SW"/>
    <n v="2015"/>
    <x v="0"/>
    <x v="0"/>
    <n v="13.65"/>
    <n v="40"/>
    <n v="0"/>
    <n v="1"/>
    <n v="35"/>
    <n v="0.73"/>
    <n v="2"/>
    <n v="1"/>
  </r>
  <r>
    <n v="8272"/>
    <s v="nSPC"/>
    <x v="6"/>
    <x v="3"/>
    <s v="American Samoa"/>
    <x v="9"/>
    <s v="TUT-01316"/>
    <d v="2015-03-06T00:00:00"/>
    <s v="Forereef"/>
    <s v="Deep"/>
    <n v="-14.33259032"/>
    <n v="-170.82571009"/>
    <s v="TUT_SW"/>
    <s v="TUT_SW"/>
    <n v="2015"/>
    <x v="1"/>
    <x v="0"/>
    <n v="23.15"/>
    <n v="14"/>
    <n v="0"/>
    <n v="35"/>
    <n v="35"/>
    <n v="0.76875000000000004"/>
    <n v="2"/>
    <n v="1"/>
  </r>
  <r>
    <n v="8273"/>
    <s v="nSPC"/>
    <x v="6"/>
    <x v="3"/>
    <s v="American Samoa"/>
    <x v="9"/>
    <s v="TUT-01379"/>
    <d v="2015-03-06T00:00:00"/>
    <s v="Forereef"/>
    <s v="Mid"/>
    <n v="-14.32688727"/>
    <n v="-170.83272926999999"/>
    <s v="TUT_SW"/>
    <s v="TUT_SW"/>
    <n v="2015"/>
    <x v="0"/>
    <x v="0"/>
    <n v="14.1"/>
    <n v="15"/>
    <n v="20"/>
    <n v="0"/>
    <n v="10"/>
    <n v="0.74375000000000002"/>
    <n v="2"/>
    <n v="1"/>
  </r>
  <r>
    <n v="8274"/>
    <s v="nSPC"/>
    <x v="6"/>
    <x v="3"/>
    <s v="American Samoa"/>
    <x v="9"/>
    <s v="TUT-01110"/>
    <d v="2015-03-06T00:00:00"/>
    <s v="Forereef"/>
    <s v="Shallow"/>
    <n v="-14.33655119"/>
    <n v="-170.79437845000001"/>
    <s v="TUT_SW"/>
    <s v="TUT_SW"/>
    <n v="2015"/>
    <x v="2"/>
    <x v="0"/>
    <n v="3.75"/>
    <n v="40"/>
    <n v="0"/>
    <n v="2.5"/>
    <n v="27.5"/>
    <n v="0.76649999999999996"/>
    <n v="2"/>
    <n v="1"/>
  </r>
  <r>
    <n v="8275"/>
    <s v="nSPC"/>
    <x v="6"/>
    <x v="3"/>
    <s v="American Samoa"/>
    <x v="9"/>
    <s v="TUT-01287"/>
    <d v="2015-03-06T00:00:00"/>
    <s v="Forereef"/>
    <s v="Deep"/>
    <n v="-14.36462796"/>
    <n v="-170.76817636999999"/>
    <s v="FAGATELE_SANCTUARY"/>
    <s v="FAGATELE_SANCTUARY"/>
    <n v="2015"/>
    <x v="1"/>
    <x v="0"/>
    <n v="23.35"/>
    <n v="3"/>
    <n v="2.5"/>
    <n v="12.5"/>
    <n v="27.5"/>
    <n v="0.38874999999999998"/>
    <n v="2"/>
    <n v="1"/>
  </r>
  <r>
    <n v="8276"/>
    <s v="nSPC"/>
    <x v="6"/>
    <x v="3"/>
    <s v="American Samoa"/>
    <x v="9"/>
    <s v="TUT-01382"/>
    <d v="2015-03-06T00:00:00"/>
    <s v="Forereef"/>
    <s v="Mid"/>
    <n v="-14.363195660000001"/>
    <n v="-170.76775024"/>
    <s v="FAGATELE_SANCTUARY"/>
    <s v="FAGATELE_SANCTUARY"/>
    <n v="2015"/>
    <x v="0"/>
    <x v="0"/>
    <n v="15.2"/>
    <n v="12.5"/>
    <n v="0"/>
    <n v="7.5"/>
    <n v="64"/>
    <n v="0.44874999999999998"/>
    <n v="2"/>
    <n v="1"/>
  </r>
  <r>
    <n v="8277"/>
    <s v="nSPC"/>
    <x v="6"/>
    <x v="3"/>
    <s v="American Samoa"/>
    <x v="9"/>
    <s v="TUT-01139"/>
    <d v="2015-03-06T00:00:00"/>
    <s v="Forereef"/>
    <s v="Mid"/>
    <n v="-14.36448639"/>
    <n v="-170.76243392999999"/>
    <s v="FAGATELE_SANCTUARY"/>
    <s v="FAGATELE_SANCTUARY"/>
    <n v="2015"/>
    <x v="0"/>
    <x v="0"/>
    <n v="11.4"/>
    <n v="67.5"/>
    <n v="0"/>
    <n v="5"/>
    <n v="15"/>
    <n v="0.65375000000000005"/>
    <n v="2"/>
    <n v="1"/>
  </r>
  <r>
    <n v="8278"/>
    <s v="nSPC"/>
    <x v="6"/>
    <x v="3"/>
    <s v="American Samoa"/>
    <x v="9"/>
    <s v="TUT-01208"/>
    <d v="2015-03-06T00:00:00"/>
    <s v="Forereef"/>
    <s v="Deep"/>
    <n v="-14.37294926"/>
    <n v="-170.77432006000001"/>
    <s v="TUT_SW"/>
    <s v="TUT_SW"/>
    <n v="2015"/>
    <x v="1"/>
    <x v="0"/>
    <n v="24.7"/>
    <n v="17.5"/>
    <n v="0.5"/>
    <n v="2.5"/>
    <n v="35"/>
    <n v="0.28999999999999998"/>
    <n v="2"/>
    <n v="1"/>
  </r>
  <r>
    <n v="8279"/>
    <s v="nSPC"/>
    <x v="6"/>
    <x v="3"/>
    <s v="American Samoa"/>
    <x v="9"/>
    <s v="TUT-01188"/>
    <d v="2015-03-06T00:00:00"/>
    <s v="Forereef"/>
    <s v="Mid"/>
    <n v="-14.364779759999999"/>
    <n v="-170.76250317"/>
    <s v="FAGATELE_SANCTUARY"/>
    <s v="FAGATELE_SANCTUARY"/>
    <n v="2015"/>
    <x v="0"/>
    <x v="0"/>
    <n v="11.15"/>
    <n v="37.5"/>
    <n v="0.5"/>
    <n v="1"/>
    <n v="42.5"/>
    <n v="0.64124999999999999"/>
    <n v="2"/>
    <n v="1"/>
  </r>
  <r>
    <n v="8280"/>
    <s v="nSPC"/>
    <x v="6"/>
    <x v="3"/>
    <s v="American Samoa"/>
    <x v="9"/>
    <s v="TUT-01103"/>
    <d v="2015-03-06T00:00:00"/>
    <s v="Forereef"/>
    <s v="Mid"/>
    <n v="-14.366572229999999"/>
    <n v="-170.76303616999999"/>
    <s v="FAGATELE_SANCTUARY"/>
    <s v="FAGATELE_SANCTUARY"/>
    <n v="2015"/>
    <x v="0"/>
    <x v="0"/>
    <n v="11.85"/>
    <n v="37.5"/>
    <n v="1"/>
    <n v="5.5"/>
    <n v="30"/>
    <n v="0.39374999999999999"/>
    <n v="2"/>
    <n v="1"/>
  </r>
  <r>
    <n v="8281"/>
    <s v="nSPC"/>
    <x v="6"/>
    <x v="3"/>
    <s v="American Samoa"/>
    <x v="9"/>
    <s v="TUT-01273"/>
    <d v="2015-03-06T00:00:00"/>
    <s v="Forereef"/>
    <s v="Deep"/>
    <n v="-14.37168578"/>
    <n v="-170.76203831000001"/>
    <s v="FAGATELE_SANCTUARY"/>
    <s v="FAGATELE_SANCTUARY"/>
    <n v="2015"/>
    <x v="1"/>
    <x v="0"/>
    <n v="21.75"/>
    <n v="25"/>
    <n v="10"/>
    <n v="0.5"/>
    <n v="10"/>
    <n v="0.68500000000000005"/>
    <n v="2"/>
    <n v="1"/>
  </r>
  <r>
    <n v="8282"/>
    <s v="nSPC"/>
    <x v="6"/>
    <x v="3"/>
    <s v="American Samoa"/>
    <x v="9"/>
    <s v="TUT-01205"/>
    <d v="2015-03-06T00:00:00"/>
    <s v="Forereef"/>
    <s v="Shallow"/>
    <n v="-14.372032450000001"/>
    <n v="-170.76109081999999"/>
    <s v="FAGATELE_SANCTUARY"/>
    <s v="FAGATELE_SANCTUARY"/>
    <n v="2015"/>
    <x v="2"/>
    <x v="0"/>
    <n v="4.9000000000000004"/>
    <n v="6.5"/>
    <n v="1"/>
    <n v="0.5"/>
    <n v="2.5"/>
    <n v="0.50875000000000004"/>
    <n v="2"/>
    <n v="1"/>
  </r>
  <r>
    <n v="8283"/>
    <s v="nSPC"/>
    <x v="6"/>
    <x v="3"/>
    <s v="American Samoa"/>
    <x v="9"/>
    <s v="TUT-01067"/>
    <d v="2015-03-06T00:00:00"/>
    <s v="Forereef"/>
    <s v="Mid"/>
    <n v="-14.36863393"/>
    <n v="-170.76278019"/>
    <s v="FAGATELE_SANCTUARY"/>
    <s v="FAGATELE_SANCTUARY"/>
    <n v="2015"/>
    <x v="0"/>
    <x v="0"/>
    <n v="13.15"/>
    <n v="40"/>
    <n v="1"/>
    <n v="0.5"/>
    <n v="32.5"/>
    <n v="0.40125"/>
    <n v="2"/>
    <n v="1"/>
  </r>
  <r>
    <n v="8291"/>
    <s v="nSPC"/>
    <x v="6"/>
    <x v="3"/>
    <s v="American Samoa"/>
    <x v="9"/>
    <s v="TUT-01418"/>
    <d v="2015-03-07T00:00:00"/>
    <s v="Forereef"/>
    <s v="Mid"/>
    <n v="-14.36330547"/>
    <n v="-170.76336072000001"/>
    <s v="FAGATELE_SANCTUARY"/>
    <s v="FAGATELE_SANCTUARY"/>
    <n v="2015"/>
    <x v="0"/>
    <x v="0"/>
    <n v="9.4"/>
    <n v="45"/>
    <n v="0"/>
    <n v="2"/>
    <n v="27"/>
    <n v="0.46500000000000002"/>
    <n v="2"/>
    <n v="1"/>
  </r>
  <r>
    <n v="8292"/>
    <s v="nSPC"/>
    <x v="6"/>
    <x v="3"/>
    <s v="American Samoa"/>
    <x v="9"/>
    <s v="TUT-01246"/>
    <d v="2015-03-07T00:00:00"/>
    <s v="Forereef"/>
    <s v="Mid"/>
    <n v="-14.362416980000001"/>
    <n v="-170.76575023000001"/>
    <s v="FAGATELE_SANCTUARY"/>
    <s v="FAGATELE_SANCTUARY"/>
    <n v="2015"/>
    <x v="0"/>
    <x v="0"/>
    <n v="11.35"/>
    <n v="32.5"/>
    <n v="0"/>
    <n v="3"/>
    <n v="37.5"/>
    <n v="0.6"/>
    <n v="2"/>
    <n v="1"/>
  </r>
  <r>
    <n v="8293"/>
    <s v="nSPC"/>
    <x v="6"/>
    <x v="3"/>
    <s v="American Samoa"/>
    <x v="9"/>
    <s v="TUT-01037"/>
    <d v="2015-03-07T00:00:00"/>
    <s v="Forereef"/>
    <s v="Mid"/>
    <n v="-14.331120719999999"/>
    <n v="-170.69633726000001"/>
    <s v="TUT_SE"/>
    <s v="TUT_SE"/>
    <n v="2015"/>
    <x v="0"/>
    <x v="0"/>
    <n v="12.65"/>
    <n v="15"/>
    <n v="0"/>
    <n v="10"/>
    <n v="35"/>
    <n v="0.1875"/>
    <n v="2"/>
    <n v="1"/>
  </r>
  <r>
    <n v="8294"/>
    <s v="nSPC"/>
    <x v="6"/>
    <x v="3"/>
    <s v="American Samoa"/>
    <x v="9"/>
    <s v="TUT-01003"/>
    <d v="2015-03-07T00:00:00"/>
    <s v="Forereef"/>
    <s v="Deep"/>
    <n v="-14.31085831"/>
    <n v="-170.64239208999999"/>
    <s v="TUT_SE"/>
    <s v="TUT_SE"/>
    <n v="2015"/>
    <x v="1"/>
    <x v="0"/>
    <n v="21.75"/>
    <n v="2"/>
    <n v="0"/>
    <n v="27.5"/>
    <n v="35"/>
    <n v="0.45250000000000001"/>
    <n v="2"/>
    <n v="1"/>
  </r>
  <r>
    <n v="8298"/>
    <s v="nSPC"/>
    <x v="6"/>
    <x v="3"/>
    <s v="American Samoa"/>
    <x v="9"/>
    <s v="TUT-01204"/>
    <d v="2015-03-07T00:00:00"/>
    <s v="Forereef"/>
    <s v="Mid"/>
    <n v="-14.368936850000001"/>
    <n v="-170.76217417999999"/>
    <s v="FAGATELE_SANCTUARY"/>
    <s v="FAGATELE_SANCTUARY"/>
    <n v="2015"/>
    <x v="0"/>
    <x v="0"/>
    <n v="11.1"/>
    <n v="22"/>
    <n v="2.5"/>
    <n v="1"/>
    <n v="41.5"/>
    <n v="0.40749999999999997"/>
    <n v="2"/>
    <n v="1"/>
  </r>
  <r>
    <n v="8299"/>
    <s v="nSPC"/>
    <x v="6"/>
    <x v="3"/>
    <s v="American Samoa"/>
    <x v="9"/>
    <s v="TUT-01435"/>
    <d v="2015-03-07T00:00:00"/>
    <s v="Forereef"/>
    <s v="Mid"/>
    <n v="-14.36509525"/>
    <n v="-170.76338828999999"/>
    <s v="FAGATELE_SANCTUARY"/>
    <s v="FAGATELE_SANCTUARY"/>
    <n v="2015"/>
    <x v="0"/>
    <x v="0"/>
    <n v="12.95"/>
    <n v="30"/>
    <n v="0"/>
    <n v="0.5"/>
    <n v="50"/>
    <n v="0.40749999999999997"/>
    <n v="2"/>
    <n v="1"/>
  </r>
  <r>
    <n v="8300"/>
    <s v="nSPC"/>
    <x v="6"/>
    <x v="3"/>
    <s v="American Samoa"/>
    <x v="9"/>
    <s v="TUT-01126"/>
    <d v="2015-03-07T00:00:00"/>
    <s v="Forereef"/>
    <s v="Deep"/>
    <n v="-14.335983560000001"/>
    <n v="-170.70198884000001"/>
    <s v="TUT_SE"/>
    <s v="TUT_SE"/>
    <n v="2015"/>
    <x v="1"/>
    <x v="0"/>
    <n v="24.25"/>
    <n v="6"/>
    <n v="1.5"/>
    <n v="27.5"/>
    <n v="15"/>
    <n v="0.28625"/>
    <n v="2"/>
    <n v="1"/>
  </r>
  <r>
    <n v="8301"/>
    <s v="nSPC"/>
    <x v="6"/>
    <x v="3"/>
    <s v="American Samoa"/>
    <x v="9"/>
    <s v="TUT-01370"/>
    <d v="2015-03-07T00:00:00"/>
    <s v="Forereef"/>
    <s v="Deep"/>
    <n v="-14.32211311"/>
    <n v="-170.66651343999999"/>
    <s v="TUT_SE"/>
    <s v="TUT_SE"/>
    <n v="2015"/>
    <x v="1"/>
    <x v="0"/>
    <n v="24.7"/>
    <n v="1"/>
    <n v="0"/>
    <n v="37.5"/>
    <n v="50.5"/>
    <n v="0.31624999999999998"/>
    <n v="2"/>
    <n v="1"/>
  </r>
  <r>
    <n v="8302"/>
    <s v="nSPC"/>
    <x v="6"/>
    <x v="3"/>
    <s v="American Samoa"/>
    <x v="9"/>
    <s v="TUT-01371"/>
    <d v="2015-03-07T00:00:00"/>
    <s v="Forereef"/>
    <s v="Mid"/>
    <n v="-14.307141769999999"/>
    <n v="-170.64151651"/>
    <s v="TUT_SE"/>
    <s v="TUT_SE"/>
    <n v="2015"/>
    <x v="0"/>
    <x v="0"/>
    <n v="13.45"/>
    <n v="1"/>
    <n v="0.5"/>
    <n v="5"/>
    <n v="22.5"/>
    <n v="0.18625"/>
    <n v="2"/>
    <n v="1"/>
  </r>
  <r>
    <n v="8306"/>
    <s v="nSPC"/>
    <x v="6"/>
    <x v="3"/>
    <s v="American Samoa"/>
    <x v="9"/>
    <s v="TUT-01328"/>
    <d v="2015-03-12T00:00:00"/>
    <s v="Forereef"/>
    <s v="Deep"/>
    <n v="-14.300457789999999"/>
    <n v="-170.61984082999999"/>
    <s v="TUT_SE"/>
    <s v="TUT_SE"/>
    <n v="2015"/>
    <x v="1"/>
    <x v="0"/>
    <n v="20.7"/>
    <n v="15"/>
    <n v="0"/>
    <n v="25"/>
    <n v="42.5"/>
    <n v="0.34625"/>
    <n v="2"/>
    <n v="1"/>
  </r>
  <r>
    <n v="8311"/>
    <s v="nSPC"/>
    <x v="6"/>
    <x v="3"/>
    <s v="American Samoa"/>
    <x v="9"/>
    <s v="TUT-01239"/>
    <d v="2015-03-12T00:00:00"/>
    <s v="Forereef"/>
    <s v="Deep"/>
    <n v="-14.28362626"/>
    <n v="-170.62850595"/>
    <s v="TUT_SE"/>
    <s v="TUT_SE"/>
    <n v="2015"/>
    <x v="1"/>
    <x v="0"/>
    <n v="21.1"/>
    <n v="15"/>
    <n v="7.5"/>
    <n v="20"/>
    <n v="17.5"/>
    <n v="0.47125"/>
    <n v="2"/>
    <n v="1"/>
  </r>
  <r>
    <n v="8312"/>
    <s v="nSPC"/>
    <x v="6"/>
    <x v="3"/>
    <s v="American Samoa"/>
    <x v="9"/>
    <s v="TUT-01195"/>
    <d v="2015-03-12T00:00:00"/>
    <s v="Forereef"/>
    <s v="Deep"/>
    <n v="-14.293851589999999"/>
    <n v="-170.65733592999999"/>
    <s v="TUT_SE"/>
    <s v="TUT_SE"/>
    <n v="2015"/>
    <x v="1"/>
    <x v="0"/>
    <n v="20.2"/>
    <n v="5"/>
    <n v="0"/>
    <n v="40"/>
    <n v="30"/>
    <n v="0.37"/>
    <n v="1"/>
    <n v="1"/>
  </r>
  <r>
    <n v="8313"/>
    <s v="nSPC"/>
    <x v="6"/>
    <x v="3"/>
    <s v="American Samoa"/>
    <x v="9"/>
    <s v="TUT-01309"/>
    <d v="2015-03-12T00:00:00"/>
    <s v="Forereef"/>
    <s v="Shallow"/>
    <n v="-14.298173970000001"/>
    <n v="-170.67453115000001"/>
    <s v="TUT_SE"/>
    <s v="TUT_SE"/>
    <n v="2015"/>
    <x v="2"/>
    <x v="0"/>
    <n v="3.25"/>
    <n v="32.5"/>
    <n v="0"/>
    <n v="0.5"/>
    <n v="17"/>
    <n v="0.22875000000000001"/>
    <n v="2"/>
    <n v="1"/>
  </r>
  <r>
    <n v="8314"/>
    <s v="nSPC"/>
    <x v="6"/>
    <x v="3"/>
    <s v="American Samoa"/>
    <x v="9"/>
    <s v="TUT-01001"/>
    <d v="2015-03-12T00:00:00"/>
    <s v="Forereef"/>
    <s v="Mid"/>
    <n v="-14.306960220000001"/>
    <n v="-170.68767892"/>
    <s v="TUT_SE"/>
    <s v="TUT_SE"/>
    <n v="2015"/>
    <x v="0"/>
    <x v="0"/>
    <n v="10.8"/>
    <n v="5"/>
    <n v="0"/>
    <n v="30"/>
    <n v="30"/>
    <n v="0.24"/>
    <n v="1"/>
    <n v="1"/>
  </r>
  <r>
    <n v="8315"/>
    <s v="nSPC"/>
    <x v="6"/>
    <x v="3"/>
    <s v="American Samoa"/>
    <x v="9"/>
    <s v="TUT-01144"/>
    <d v="2015-03-12T00:00:00"/>
    <s v="Forereef"/>
    <s v="Mid"/>
    <n v="-14.344072690000001"/>
    <n v="-170.71944298"/>
    <s v="TUT_SE"/>
    <s v="TUT_SE"/>
    <n v="2015"/>
    <x v="0"/>
    <x v="0"/>
    <n v="11.55"/>
    <n v="10.5"/>
    <n v="5"/>
    <n v="3.5"/>
    <n v="27.5"/>
    <n v="0.47"/>
    <n v="2"/>
    <n v="1"/>
  </r>
  <r>
    <n v="8316"/>
    <s v="nSPC"/>
    <x v="6"/>
    <x v="3"/>
    <s v="American Samoa"/>
    <x v="9"/>
    <s v="TUT-01266"/>
    <d v="2015-03-12T00:00:00"/>
    <s v="Forereef"/>
    <s v="Shallow"/>
    <n v="-14.35502825"/>
    <n v="-170.73119835"/>
    <s v="TUT_SE"/>
    <s v="TUT_SE"/>
    <n v="2015"/>
    <x v="2"/>
    <x v="0"/>
    <n v="4.5"/>
    <n v="3"/>
    <n v="0"/>
    <n v="0"/>
    <n v="10"/>
    <n v="0.1825"/>
    <n v="1"/>
    <n v="1"/>
  </r>
  <r>
    <n v="8321"/>
    <s v="nSPC"/>
    <x v="6"/>
    <x v="3"/>
    <s v="American Samoa"/>
    <x v="11"/>
    <s v="OFU-00547"/>
    <d v="2015-03-13T00:00:00"/>
    <s v="Forereef"/>
    <s v="Deep"/>
    <n v="-14.16503423"/>
    <n v="-169.65378433000001"/>
    <s v="Ofu &amp; Olosega"/>
    <s v="Ofu &amp; Olosega"/>
    <n v="2015"/>
    <x v="1"/>
    <x v="0"/>
    <n v="18.5"/>
    <n v="7.5"/>
    <n v="58.5"/>
    <n v="5.5"/>
    <n v="1"/>
    <n v="0.42749999999999999"/>
    <n v="2"/>
    <n v="1"/>
  </r>
  <r>
    <n v="8322"/>
    <s v="nSPC"/>
    <x v="6"/>
    <x v="3"/>
    <s v="American Samoa"/>
    <x v="11"/>
    <s v="OFU-00554"/>
    <d v="2015-03-13T00:00:00"/>
    <s v="Forereef"/>
    <s v="Deep"/>
    <n v="-14.15329219"/>
    <n v="-169.67779621"/>
    <s v="Ofu &amp; Olosega"/>
    <s v="Ofu &amp; Olosega"/>
    <n v="2015"/>
    <x v="1"/>
    <x v="0"/>
    <n v="23.2"/>
    <n v="10"/>
    <n v="0"/>
    <n v="13"/>
    <n v="22.5"/>
    <n v="0.18625"/>
    <n v="2"/>
    <n v="1"/>
  </r>
  <r>
    <n v="8323"/>
    <s v="nSPC"/>
    <x v="6"/>
    <x v="3"/>
    <s v="American Samoa"/>
    <x v="11"/>
    <s v="OFU-00532"/>
    <d v="2015-03-13T00:00:00"/>
    <s v="Forereef"/>
    <s v="Deep"/>
    <n v="-14.161912559999999"/>
    <n v="-169.66431023999999"/>
    <s v="Ofu &amp; Olosega"/>
    <s v="Ofu &amp; Olosega"/>
    <n v="2015"/>
    <x v="1"/>
    <x v="0"/>
    <n v="24"/>
    <n v="37.5"/>
    <n v="12.5"/>
    <n v="7.5"/>
    <n v="15"/>
    <n v="0.75249999999999995"/>
    <n v="2"/>
    <n v="1"/>
  </r>
  <r>
    <n v="8324"/>
    <s v="nSPC"/>
    <x v="6"/>
    <x v="3"/>
    <s v="American Samoa"/>
    <x v="11"/>
    <s v="OFU-00596"/>
    <d v="2015-03-13T00:00:00"/>
    <s v="Forereef"/>
    <s v="Mid"/>
    <n v="-14.15954861"/>
    <n v="-169.66958948999999"/>
    <s v="Ofu &amp; Olosega"/>
    <s v="Ofu &amp; Olosega"/>
    <n v="2015"/>
    <x v="0"/>
    <x v="0"/>
    <n v="14.45"/>
    <n v="22.5"/>
    <n v="5"/>
    <n v="10"/>
    <n v="40"/>
    <n v="1.36625"/>
    <n v="2"/>
    <n v="1"/>
  </r>
  <r>
    <n v="8325"/>
    <s v="nSPC"/>
    <x v="6"/>
    <x v="3"/>
    <s v="American Samoa"/>
    <x v="11"/>
    <s v="OFU-00568"/>
    <d v="2015-03-13T00:00:00"/>
    <s v="Forereef"/>
    <s v="Mid"/>
    <n v="-14.16384635"/>
    <n v="-169.65846981000001"/>
    <s v="Ofu &amp; Olosega"/>
    <s v="Ofu &amp; Olosega"/>
    <n v="2015"/>
    <x v="0"/>
    <x v="0"/>
    <n v="16.3"/>
    <n v="20"/>
    <n v="25"/>
    <n v="7.5"/>
    <n v="22.5"/>
    <n v="1.0449999999999999"/>
    <n v="2"/>
    <n v="1"/>
  </r>
  <r>
    <n v="8326"/>
    <s v="nSPC"/>
    <x v="6"/>
    <x v="3"/>
    <s v="American Samoa"/>
    <x v="11"/>
    <s v="OFU-00591"/>
    <d v="2015-03-13T00:00:00"/>
    <s v="Forereef"/>
    <s v="Mid"/>
    <n v="-14.16559028"/>
    <n v="-169.64515700000001"/>
    <s v="Ofu &amp; Olosega"/>
    <s v="Ofu &amp; Olosega"/>
    <n v="2015"/>
    <x v="0"/>
    <x v="0"/>
    <n v="9.9499999999999993"/>
    <n v="9"/>
    <n v="7.5"/>
    <n v="6"/>
    <n v="42.5"/>
    <n v="1.03"/>
    <n v="2"/>
    <n v="1"/>
  </r>
  <r>
    <n v="8327"/>
    <s v="nSPC"/>
    <x v="6"/>
    <x v="3"/>
    <s v="American Samoa"/>
    <x v="11"/>
    <s v="OFU-00625"/>
    <d v="2015-03-13T00:00:00"/>
    <s v="Forereef"/>
    <s v="Shallow"/>
    <n v="-14.165584750000001"/>
    <n v="-169.62933699999999"/>
    <s v="Ofu &amp; Olosega"/>
    <s v="Ofu &amp; Olosega"/>
    <n v="2015"/>
    <x v="2"/>
    <x v="0"/>
    <n v="5.8"/>
    <n v="25"/>
    <n v="2.5"/>
    <n v="5"/>
    <n v="45"/>
    <n v="1.41625"/>
    <n v="2"/>
    <n v="1"/>
  </r>
  <r>
    <n v="8334"/>
    <s v="nSPC"/>
    <x v="6"/>
    <x v="3"/>
    <s v="American Samoa"/>
    <x v="11"/>
    <s v="OFU-00540"/>
    <d v="2015-03-14T00:00:00"/>
    <s v="Forereef"/>
    <s v="Deep"/>
    <n v="-14.1733008"/>
    <n v="-169.64190432000001"/>
    <s v="Ofu &amp; Olosega"/>
    <s v="Ofu &amp; Olosega"/>
    <n v="2015"/>
    <x v="1"/>
    <x v="0"/>
    <n v="24.35"/>
    <n v="22.5"/>
    <n v="0"/>
    <n v="37.5"/>
    <n v="22.5"/>
    <n v="0.30625000000000002"/>
    <n v="2"/>
    <n v="1"/>
  </r>
  <r>
    <n v="8335"/>
    <s v="nSPC"/>
    <x v="6"/>
    <x v="3"/>
    <s v="American Samoa"/>
    <x v="11"/>
    <s v="OFU-00594"/>
    <d v="2015-03-14T00:00:00"/>
    <s v="Forereef"/>
    <s v="Mid"/>
    <n v="-14.17543491"/>
    <n v="-169.62805985"/>
    <s v="Ofu &amp; Olosega"/>
    <s v="Ofu &amp; Olosega"/>
    <n v="2015"/>
    <x v="0"/>
    <x v="0"/>
    <n v="10.3"/>
    <n v="35"/>
    <n v="2.5"/>
    <n v="2.5"/>
    <n v="32.5"/>
    <n v="1.73125"/>
    <n v="2"/>
    <n v="1"/>
  </r>
  <r>
    <n v="8336"/>
    <s v="nSPC"/>
    <x v="6"/>
    <x v="3"/>
    <s v="American Samoa"/>
    <x v="11"/>
    <s v="OFU-00588"/>
    <d v="2015-03-14T00:00:00"/>
    <s v="Forereef"/>
    <s v="Mid"/>
    <n v="-14.188251510000001"/>
    <n v="-169.62041094"/>
    <s v="Ofu &amp; Olosega"/>
    <s v="Ofu &amp; Olosega"/>
    <n v="2015"/>
    <x v="0"/>
    <x v="0"/>
    <n v="6.9"/>
    <n v="10"/>
    <n v="0.5"/>
    <n v="3"/>
    <n v="4"/>
    <n v="0.23874999999999999"/>
    <n v="2"/>
    <n v="1"/>
  </r>
  <r>
    <n v="8337"/>
    <s v="nSPC"/>
    <x v="6"/>
    <x v="3"/>
    <s v="American Samoa"/>
    <x v="11"/>
    <s v="OFU-00572"/>
    <d v="2015-03-14T00:00:00"/>
    <s v="Forereef"/>
    <s v="Mid"/>
    <n v="-14.175757109999999"/>
    <n v="-169.60662531"/>
    <s v="Ofu &amp; Olosega"/>
    <s v="Ofu &amp; Olosega"/>
    <n v="2015"/>
    <x v="0"/>
    <x v="0"/>
    <n v="9.4"/>
    <n v="12.5"/>
    <n v="0.5"/>
    <n v="3"/>
    <n v="42.5"/>
    <n v="0.48625000000000002"/>
    <n v="2"/>
    <n v="1"/>
  </r>
  <r>
    <n v="8338"/>
    <s v="nSPC"/>
    <x v="6"/>
    <x v="3"/>
    <s v="American Samoa"/>
    <x v="11"/>
    <s v="OFU-00577"/>
    <d v="2015-03-14T00:00:00"/>
    <s v="Forereef"/>
    <s v="Mid"/>
    <n v="-14.15811162"/>
    <n v="-169.60784419999999"/>
    <s v="Ofu &amp; Olosega"/>
    <s v="Ofu &amp; Olosega"/>
    <n v="2015"/>
    <x v="0"/>
    <x v="0"/>
    <n v="14.3"/>
    <n v="30"/>
    <n v="0"/>
    <n v="2"/>
    <n v="57.5"/>
    <n v="0.23125000000000001"/>
    <n v="2"/>
    <n v="1"/>
  </r>
  <r>
    <n v="8339"/>
    <s v="nSPC"/>
    <x v="6"/>
    <x v="3"/>
    <s v="American Samoa"/>
    <x v="11"/>
    <s v="OFU-00525"/>
    <d v="2015-03-14T00:00:00"/>
    <s v="Forereef"/>
    <s v="Shallow"/>
    <n v="-14.168071080000001"/>
    <n v="-169.60866898"/>
    <s v="Ofu &amp; Olosega"/>
    <s v="Ofu &amp; Olosega"/>
    <n v="2015"/>
    <x v="2"/>
    <x v="0"/>
    <n v="5.5"/>
    <n v="21"/>
    <n v="2"/>
    <n v="1.5"/>
    <n v="35"/>
    <n v="0.35375000000000001"/>
    <n v="2"/>
    <n v="1"/>
  </r>
  <r>
    <n v="8340"/>
    <s v="nSPC"/>
    <x v="6"/>
    <x v="3"/>
    <s v="American Samoa"/>
    <x v="11"/>
    <s v="OFU-00556"/>
    <d v="2015-03-14T00:00:00"/>
    <s v="Forereef"/>
    <s v="Deep"/>
    <n v="-14.186465500000001"/>
    <n v="-169.66186615999999"/>
    <s v="Ofu &amp; Olosega"/>
    <s v="Ofu &amp; Olosega"/>
    <n v="2015"/>
    <x v="1"/>
    <x v="0"/>
    <n v="19.3"/>
    <n v="40"/>
    <n v="0"/>
    <n v="17.5"/>
    <n v="25"/>
    <n v="0.26874999999999999"/>
    <n v="2"/>
    <n v="1"/>
  </r>
  <r>
    <n v="8341"/>
    <s v="nSPC"/>
    <x v="6"/>
    <x v="3"/>
    <s v="American Samoa"/>
    <x v="11"/>
    <s v="OFU-00603"/>
    <d v="2015-03-14T00:00:00"/>
    <s v="Forereef"/>
    <s v="Mid"/>
    <n v="-14.176253239999999"/>
    <n v="-169.6486137"/>
    <s v="Ofu &amp; Olosega"/>
    <s v="Ofu &amp; Olosega"/>
    <n v="2015"/>
    <x v="0"/>
    <x v="0"/>
    <n v="10.050000000000001"/>
    <n v="17.5"/>
    <n v="7.5"/>
    <n v="7.5"/>
    <n v="52.5"/>
    <n v="0.46500000000000002"/>
    <n v="2"/>
    <n v="1"/>
  </r>
  <r>
    <n v="8342"/>
    <s v="nSPC"/>
    <x v="6"/>
    <x v="3"/>
    <s v="American Samoa"/>
    <x v="11"/>
    <s v="OFU-00564"/>
    <d v="2015-03-14T00:00:00"/>
    <s v="Forereef"/>
    <s v="Deep"/>
    <n v="-14.188702210000001"/>
    <n v="-169.60348696"/>
    <s v="Ofu &amp; Olosega"/>
    <s v="Ofu &amp; Olosega"/>
    <n v="2015"/>
    <x v="1"/>
    <x v="0"/>
    <n v="23.25"/>
    <n v="45"/>
    <n v="0"/>
    <n v="15"/>
    <n v="30"/>
    <n v="0.18875"/>
    <n v="2"/>
    <n v="1"/>
  </r>
  <r>
    <n v="8343"/>
    <s v="nSPC"/>
    <x v="6"/>
    <x v="3"/>
    <s v="American Samoa"/>
    <x v="11"/>
    <s v="OFU-00610"/>
    <d v="2015-03-14T00:00:00"/>
    <s v="Forereef"/>
    <s v="Mid"/>
    <n v="-14.164569029999999"/>
    <n v="-169.60757513999999"/>
    <s v="Ofu &amp; Olosega"/>
    <s v="Ofu &amp; Olosega"/>
    <n v="2015"/>
    <x v="0"/>
    <x v="0"/>
    <n v="8.6"/>
    <n v="17.5"/>
    <n v="0"/>
    <n v="0"/>
    <n v="50"/>
    <n v="0.26624999999999999"/>
    <n v="2"/>
    <n v="1"/>
  </r>
  <r>
    <n v="8354"/>
    <s v="nSPC"/>
    <x v="6"/>
    <x v="3"/>
    <s v="American Samoa"/>
    <x v="12"/>
    <s v="TAU-00524"/>
    <d v="2015-03-15T00:00:00"/>
    <s v="Forereef"/>
    <s v="Deep"/>
    <n v="-14.21546378"/>
    <n v="-169.41808336"/>
    <s v="TAU_OPEN"/>
    <s v="Tau"/>
    <n v="2015"/>
    <x v="1"/>
    <x v="0"/>
    <n v="23.85"/>
    <n v="22.5"/>
    <n v="0"/>
    <n v="5"/>
    <n v="55"/>
    <n v="0.56774999999999998"/>
    <n v="2"/>
    <n v="1"/>
  </r>
  <r>
    <n v="8355"/>
    <s v="nSPC"/>
    <x v="6"/>
    <x v="3"/>
    <s v="American Samoa"/>
    <x v="12"/>
    <s v="TAU-00562"/>
    <d v="2015-03-15T00:00:00"/>
    <s v="Forereef"/>
    <s v="Mid"/>
    <n v="-14.214482090000001"/>
    <n v="-169.48251296000001"/>
    <s v="TAU_OPEN"/>
    <s v="Tau"/>
    <n v="2015"/>
    <x v="0"/>
    <x v="0"/>
    <n v="13.2"/>
    <n v="22.5"/>
    <n v="5"/>
    <n v="0"/>
    <n v="22.5"/>
    <n v="0.95874999999999999"/>
    <n v="2"/>
    <n v="1"/>
  </r>
  <r>
    <n v="8356"/>
    <s v="nSPC"/>
    <x v="6"/>
    <x v="3"/>
    <s v="American Samoa"/>
    <x v="12"/>
    <s v="TAU-00519"/>
    <d v="2015-03-15T00:00:00"/>
    <s v="Forereef"/>
    <s v="Mid"/>
    <n v="-14.21248318"/>
    <n v="-169.44462625"/>
    <s v="TAU_OPEN"/>
    <s v="Tau"/>
    <n v="2015"/>
    <x v="0"/>
    <x v="0"/>
    <n v="8.35"/>
    <n v="50"/>
    <n v="0"/>
    <n v="0.5"/>
    <n v="25"/>
    <n v="0.93874999999999997"/>
    <n v="2"/>
    <n v="1"/>
  </r>
  <r>
    <n v="8357"/>
    <s v="nSPC"/>
    <x v="6"/>
    <x v="3"/>
    <s v="American Samoa"/>
    <x v="12"/>
    <s v="TAU-00451"/>
    <d v="2015-03-15T00:00:00"/>
    <s v="Forereef"/>
    <s v="Shallow"/>
    <n v="-14.21240397"/>
    <n v="-169.43554219999999"/>
    <s v="TAU_OPEN"/>
    <s v="Tau"/>
    <n v="2015"/>
    <x v="2"/>
    <x v="0"/>
    <n v="4.75"/>
    <n v="15"/>
    <n v="0"/>
    <n v="5"/>
    <n v="40"/>
    <n v="0.76249999999999996"/>
    <n v="2"/>
    <n v="1"/>
  </r>
  <r>
    <n v="8358"/>
    <s v="nSPC"/>
    <x v="6"/>
    <x v="3"/>
    <s v="American Samoa"/>
    <x v="12"/>
    <s v="TAU-00455"/>
    <d v="2015-03-15T00:00:00"/>
    <s v="Forereef"/>
    <s v="Deep"/>
    <n v="-14.210748540000001"/>
    <n v="-169.44532027"/>
    <s v="TAU_OPEN"/>
    <s v="Tau"/>
    <n v="2015"/>
    <x v="1"/>
    <x v="0"/>
    <n v="25"/>
    <n v="17.5"/>
    <n v="5"/>
    <n v="7.5"/>
    <n v="30"/>
    <n v="0.96750000000000003"/>
    <n v="2"/>
    <n v="1"/>
  </r>
  <r>
    <n v="8359"/>
    <s v="nSPC"/>
    <x v="6"/>
    <x v="3"/>
    <s v="American Samoa"/>
    <x v="12"/>
    <s v="TAU-00513"/>
    <d v="2015-03-15T00:00:00"/>
    <s v="Forereef"/>
    <s v="Mid"/>
    <n v="-14.21438889"/>
    <n v="-169.46899571"/>
    <s v="TAU_OPEN"/>
    <s v="Tau"/>
    <n v="2015"/>
    <x v="0"/>
    <x v="0"/>
    <n v="11.2"/>
    <n v="20"/>
    <n v="2.5"/>
    <n v="5"/>
    <n v="22.5"/>
    <n v="0.51500000000000001"/>
    <n v="2"/>
    <n v="1"/>
  </r>
  <r>
    <n v="8360"/>
    <s v="nSPC"/>
    <x v="6"/>
    <x v="3"/>
    <s v="American Samoa"/>
    <x v="12"/>
    <s v="TAU-00473"/>
    <d v="2015-03-15T00:00:00"/>
    <s v="Forereef"/>
    <s v="Mid"/>
    <n v="-14.21506623"/>
    <n v="-169.49224611"/>
    <s v="TAU_OPEN"/>
    <s v="Tau"/>
    <n v="2015"/>
    <x v="0"/>
    <x v="0"/>
    <n v="20.100000000000001"/>
    <n v="17.5"/>
    <n v="17.5"/>
    <n v="5"/>
    <n v="30"/>
    <n v="1.1087499999999999"/>
    <n v="2"/>
    <n v="1"/>
  </r>
  <r>
    <n v="8361"/>
    <s v="nSPC"/>
    <x v="6"/>
    <x v="3"/>
    <s v="American Samoa"/>
    <x v="12"/>
    <s v="TAU-00474"/>
    <d v="2015-03-15T00:00:00"/>
    <s v="Forereef"/>
    <s v="Mid"/>
    <n v="-14.210480069999999"/>
    <n v="-169.45678311"/>
    <s v="TAU_OPEN"/>
    <s v="Tau"/>
    <n v="2015"/>
    <x v="0"/>
    <x v="0"/>
    <n v="11.75"/>
    <n v="15"/>
    <n v="0"/>
    <n v="2.5"/>
    <n v="10"/>
    <n v="0.19750000000000001"/>
    <n v="2"/>
    <n v="1"/>
  </r>
  <r>
    <n v="8364"/>
    <s v="nSPC"/>
    <x v="6"/>
    <x v="3"/>
    <s v="American Samoa"/>
    <x v="12"/>
    <s v="TAU-00509"/>
    <d v="2015-03-15T00:00:00"/>
    <s v="Forereef"/>
    <s v="Mid"/>
    <n v="-14.214824910000001"/>
    <n v="-169.42220499999999"/>
    <s v="TAU_OPEN"/>
    <s v="Tau"/>
    <n v="2015"/>
    <x v="0"/>
    <x v="0"/>
    <n v="9.75"/>
    <n v="32.5"/>
    <n v="5"/>
    <n v="2.5"/>
    <n v="27.5"/>
    <n v="0.45250000000000001"/>
    <n v="2"/>
    <n v="1"/>
  </r>
  <r>
    <n v="8369"/>
    <s v="nSPC"/>
    <x v="6"/>
    <x v="3"/>
    <s v="American Samoa"/>
    <x v="10"/>
    <s v="ROS-00390"/>
    <d v="2015-03-16T00:00:00"/>
    <s v="Forereef"/>
    <s v="Deep"/>
    <n v="-14.546285259999999"/>
    <n v="-168.13838383999999"/>
    <s v="ROSE_SANCTUARY"/>
    <s v="ROSE_SANCTUARY"/>
    <n v="2015"/>
    <x v="1"/>
    <x v="0"/>
    <n v="26.95"/>
    <n v="24"/>
    <n v="0"/>
    <n v="18"/>
    <n v="30.5"/>
    <n v="0.72"/>
    <n v="2"/>
    <n v="1"/>
  </r>
  <r>
    <n v="8370"/>
    <s v="nSPC"/>
    <x v="6"/>
    <x v="3"/>
    <s v="American Samoa"/>
    <x v="10"/>
    <s v="ROS-00400"/>
    <d v="2015-03-16T00:00:00"/>
    <s v="Forereef"/>
    <s v="Deep"/>
    <n v="-14.55783259"/>
    <n v="-168.15270416000001"/>
    <s v="ROSE_SANCTUARY"/>
    <s v="ROSE_SANCTUARY"/>
    <n v="2015"/>
    <x v="1"/>
    <x v="0"/>
    <n v="22.5"/>
    <n v="37.5"/>
    <n v="0"/>
    <n v="20"/>
    <n v="25"/>
    <n v="0.55000000000000004"/>
    <n v="2"/>
    <n v="1"/>
  </r>
  <r>
    <n v="8371"/>
    <s v="nSPC"/>
    <x v="6"/>
    <x v="3"/>
    <s v="American Samoa"/>
    <x v="10"/>
    <s v="ROS-00489"/>
    <d v="2015-03-16T00:00:00"/>
    <s v="Forereef"/>
    <s v="Mid"/>
    <n v="-14.55740847"/>
    <n v="-168.16203003000001"/>
    <s v="ROSE_SANCTUARY"/>
    <s v="ROSE_SANCTUARY"/>
    <n v="2015"/>
    <x v="0"/>
    <x v="0"/>
    <n v="11.45"/>
    <n v="20"/>
    <n v="0"/>
    <n v="5"/>
    <n v="67.5"/>
    <n v="1.2150000000000001"/>
    <n v="2"/>
    <n v="1"/>
  </r>
  <r>
    <n v="8372"/>
    <s v="nSPC"/>
    <x v="6"/>
    <x v="3"/>
    <s v="American Samoa"/>
    <x v="10"/>
    <s v="ROS-00441"/>
    <d v="2015-03-16T00:00:00"/>
    <s v="Forereef"/>
    <s v="Mid"/>
    <n v="-14.55452157"/>
    <n v="-168.14572253"/>
    <s v="ROSE_SANCTUARY"/>
    <s v="ROSE_SANCTUARY"/>
    <n v="2015"/>
    <x v="0"/>
    <x v="0"/>
    <n v="9.6"/>
    <n v="20"/>
    <n v="0"/>
    <n v="12.5"/>
    <n v="45"/>
    <n v="0.66125"/>
    <n v="2"/>
    <n v="1"/>
  </r>
  <r>
    <n v="8373"/>
    <s v="nSPC"/>
    <x v="6"/>
    <x v="3"/>
    <s v="American Samoa"/>
    <x v="10"/>
    <s v="ROS-00419"/>
    <d v="2015-03-16T00:00:00"/>
    <s v="Forereef"/>
    <s v="Shallow"/>
    <n v="-14.534923170000001"/>
    <n v="-168.14820592000001"/>
    <s v="ROSE_SANCTUARY"/>
    <s v="ROSE_SANCTUARY"/>
    <n v="2015"/>
    <x v="2"/>
    <x v="0"/>
    <n v="5"/>
    <n v="7.5"/>
    <n v="3"/>
    <n v="7.5"/>
    <n v="79"/>
    <n v="1.0625"/>
    <n v="2"/>
    <n v="1"/>
  </r>
  <r>
    <n v="8374"/>
    <s v="nSPC"/>
    <x v="6"/>
    <x v="3"/>
    <s v="American Samoa"/>
    <x v="10"/>
    <s v="ROS-00480"/>
    <d v="2015-03-16T00:00:00"/>
    <s v="Forereef"/>
    <s v="Mid"/>
    <n v="-14.541370450000001"/>
    <n v="-168.14436341000001"/>
    <s v="ROSE_SANCTUARY"/>
    <s v="ROSE_SANCTUARY"/>
    <n v="2015"/>
    <x v="0"/>
    <x v="0"/>
    <n v="13.3"/>
    <n v="27.5"/>
    <n v="12.5"/>
    <n v="15"/>
    <n v="30"/>
    <n v="0.65375000000000005"/>
    <n v="2"/>
    <n v="1"/>
  </r>
  <r>
    <n v="8375"/>
    <s v="nSPC"/>
    <x v="6"/>
    <x v="3"/>
    <s v="American Samoa"/>
    <x v="10"/>
    <s v="ROS-00486"/>
    <d v="2015-03-16T00:00:00"/>
    <s v="Forereef"/>
    <s v="Mid"/>
    <n v="-14.52975129"/>
    <n v="-168.15017155999999"/>
    <s v="ROSE_SANCTUARY"/>
    <s v="ROSE_SANCTUARY"/>
    <n v="2015"/>
    <x v="0"/>
    <x v="0"/>
    <n v="10.15"/>
    <n v="30"/>
    <n v="1"/>
    <n v="5.5"/>
    <n v="60"/>
    <n v="0.34125"/>
    <n v="2"/>
    <n v="1"/>
  </r>
  <r>
    <n v="8376"/>
    <s v="nSPC"/>
    <x v="6"/>
    <x v="3"/>
    <s v="American Samoa"/>
    <x v="10"/>
    <s v="ROS-00478"/>
    <d v="2015-03-16T00:00:00"/>
    <s v="Forereef"/>
    <s v="Deep"/>
    <n v="-14.52897211"/>
    <n v="-168.15414215000001"/>
    <s v="ROSE_SANCTUARY"/>
    <s v="ROSE_SANCTUARY"/>
    <n v="2015"/>
    <x v="1"/>
    <x v="0"/>
    <n v="22.55"/>
    <n v="25"/>
    <n v="0"/>
    <n v="7.5"/>
    <n v="62.5"/>
    <n v="0.46250000000000002"/>
    <n v="2"/>
    <n v="1"/>
  </r>
  <r>
    <n v="8377"/>
    <s v="nSPC"/>
    <x v="6"/>
    <x v="3"/>
    <s v="American Samoa"/>
    <x v="10"/>
    <s v="ROS-00428"/>
    <d v="2015-03-16T00:00:00"/>
    <s v="Forereef"/>
    <s v="Mid"/>
    <n v="-14.534968940000001"/>
    <n v="-168.16050544000001"/>
    <s v="ROSE_SANCTUARY"/>
    <s v="ROSE_SANCTUARY"/>
    <n v="2015"/>
    <x v="0"/>
    <x v="0"/>
    <n v="15.8"/>
    <n v="7.5"/>
    <n v="0"/>
    <n v="7.5"/>
    <n v="75"/>
    <n v="0.59875"/>
    <n v="2"/>
    <n v="1"/>
  </r>
  <r>
    <n v="8378"/>
    <s v="nSPC"/>
    <x v="6"/>
    <x v="3"/>
    <s v="American Samoa"/>
    <x v="10"/>
    <s v="ROS-00411"/>
    <d v="2015-03-16T00:00:00"/>
    <s v="Forereef"/>
    <s v="Mid"/>
    <n v="-14.540946910000001"/>
    <n v="-168.17275451"/>
    <s v="ROSE_SANCTUARY"/>
    <s v="ROSE_SANCTUARY"/>
    <n v="2015"/>
    <x v="0"/>
    <x v="0"/>
    <n v="13.95"/>
    <n v="10"/>
    <n v="0"/>
    <n v="1"/>
    <n v="77.5"/>
    <n v="0.36499999999999999"/>
    <n v="2"/>
    <n v="1"/>
  </r>
  <r>
    <n v="8379"/>
    <s v="nSPC"/>
    <x v="6"/>
    <x v="3"/>
    <s v="American Samoa"/>
    <x v="10"/>
    <s v="ROS-00394"/>
    <d v="2015-03-16T00:00:00"/>
    <s v="Forereef"/>
    <s v="Shallow"/>
    <n v="-14.541365499999999"/>
    <n v="-168.17231512999999"/>
    <s v="ROSE_SANCTUARY"/>
    <s v="ROSE_SANCTUARY"/>
    <n v="2015"/>
    <x v="2"/>
    <x v="0"/>
    <n v="3.6"/>
    <n v="7.5"/>
    <n v="0"/>
    <n v="3"/>
    <n v="84.5"/>
    <n v="0.66500000000000004"/>
    <n v="2"/>
    <n v="1"/>
  </r>
  <r>
    <n v="8388"/>
    <s v="nSPC"/>
    <x v="6"/>
    <x v="3"/>
    <s v="American Samoa"/>
    <x v="10"/>
    <s v="ROS-00404"/>
    <d v="2015-03-16T00:00:00"/>
    <s v="Forereef"/>
    <s v="Shallow"/>
    <n v="-14.546033469999999"/>
    <n v="-168.17022954000001"/>
    <s v="ROSE_SANCTUARY"/>
    <s v="ROSE_SANCTUARY"/>
    <n v="2015"/>
    <x v="2"/>
    <x v="0"/>
    <n v="4.95"/>
    <n v="6"/>
    <n v="0"/>
    <n v="1.5"/>
    <n v="87"/>
    <n v="0.71"/>
    <n v="2"/>
    <n v="1"/>
  </r>
  <r>
    <n v="8392"/>
    <s v="nSPC"/>
    <x v="6"/>
    <x v="3"/>
    <s v="American Samoa"/>
    <x v="10"/>
    <s v="ROS-00393"/>
    <d v="2015-03-17T00:00:00"/>
    <s v="Forereef"/>
    <s v="Mid"/>
    <n v="-14.53166345"/>
    <n v="-168.15636436"/>
    <s v="ROSE_SANCTUARY"/>
    <s v="ROSE_SANCTUARY"/>
    <n v="2015"/>
    <x v="0"/>
    <x v="0"/>
    <n v="15.8"/>
    <n v="15"/>
    <n v="1"/>
    <n v="12.5"/>
    <n v="56.5"/>
    <n v="0.33624999999999999"/>
    <n v="2"/>
    <n v="1"/>
  </r>
  <r>
    <n v="8393"/>
    <s v="nSPC"/>
    <x v="6"/>
    <x v="3"/>
    <s v="American Samoa"/>
    <x v="10"/>
    <s v="ROS-00502"/>
    <d v="2015-03-17T00:00:00"/>
    <s v="Forereef"/>
    <s v="Mid"/>
    <n v="-14.54957549"/>
    <n v="-168.16803490999999"/>
    <s v="ROSE_SANCTUARY"/>
    <s v="ROSE_SANCTUARY"/>
    <n v="2015"/>
    <x v="0"/>
    <x v="0"/>
    <n v="10.3"/>
    <n v="7.5"/>
    <n v="0"/>
    <n v="7.5"/>
    <n v="35"/>
    <n v="0.83250000000000002"/>
    <n v="2"/>
    <n v="1"/>
  </r>
  <r>
    <n v="8403"/>
    <s v="nSPC"/>
    <x v="6"/>
    <x v="3"/>
    <s v="American Samoa"/>
    <x v="10"/>
    <s v="ROS-00475"/>
    <d v="2015-03-17T00:00:00"/>
    <s v="Forereef"/>
    <s v="Mid"/>
    <n v="-14.53283809"/>
    <n v="-168.14861169"/>
    <s v="ROSE_SANCTUARY"/>
    <s v="ROSE_SANCTUARY"/>
    <n v="2015"/>
    <x v="0"/>
    <x v="0"/>
    <n v="9.5500000000000007"/>
    <n v="25"/>
    <n v="0"/>
    <n v="20"/>
    <n v="40"/>
    <n v="0.88"/>
    <n v="2"/>
    <n v="1"/>
  </r>
  <r>
    <n v="8404"/>
    <s v="nSPC"/>
    <x v="6"/>
    <x v="3"/>
    <s v="American Samoa"/>
    <x v="10"/>
    <s v="ROS-00495"/>
    <d v="2015-03-17T00:00:00"/>
    <s v="Forereef"/>
    <s v="Mid"/>
    <n v="-14.52931182"/>
    <n v="-168.15196008999999"/>
    <s v="ROSE_SANCTUARY"/>
    <s v="ROSE_SANCTUARY"/>
    <n v="2015"/>
    <x v="0"/>
    <x v="0"/>
    <n v="12.25"/>
    <n v="35"/>
    <n v="6.5"/>
    <n v="10"/>
    <n v="40"/>
    <n v="0.45250000000000001"/>
    <n v="2"/>
    <n v="1"/>
  </r>
  <r>
    <n v="8405"/>
    <s v="nSPC"/>
    <x v="6"/>
    <x v="3"/>
    <s v="American Samoa"/>
    <x v="10"/>
    <s v="ROS-00439"/>
    <d v="2015-03-17T00:00:00"/>
    <s v="Forereef"/>
    <s v="Shallow"/>
    <n v="-14.53277615"/>
    <n v="-168.14890933000001"/>
    <s v="ROSE_SANCTUARY"/>
    <s v="ROSE_SANCTUARY"/>
    <n v="2015"/>
    <x v="2"/>
    <x v="0"/>
    <n v="5.25"/>
    <n v="27.5"/>
    <n v="0"/>
    <n v="3"/>
    <n v="60"/>
    <n v="0.52375000000000005"/>
    <n v="2"/>
    <n v="1"/>
  </r>
  <r>
    <n v="8413"/>
    <s v="nSPC"/>
    <x v="6"/>
    <x v="3"/>
    <s v="American Samoa"/>
    <x v="10"/>
    <s v="ROS-00395"/>
    <d v="2015-03-18T00:00:00"/>
    <s v="Forereef"/>
    <s v="Deep"/>
    <n v="-14.537978710000001"/>
    <n v="-168.17186677999999"/>
    <s v="ROSE_SANCTUARY"/>
    <s v="ROSE_SANCTUARY"/>
    <n v="2015"/>
    <x v="1"/>
    <x v="0"/>
    <n v="23.55"/>
    <n v="10"/>
    <n v="10"/>
    <n v="5"/>
    <n v="62.5"/>
    <n v="0.34"/>
    <n v="2"/>
    <n v="1"/>
  </r>
  <r>
    <n v="8414"/>
    <s v="nSPC"/>
    <x v="6"/>
    <x v="3"/>
    <s v="American Samoa"/>
    <x v="10"/>
    <s v="ROS-00504"/>
    <d v="2015-03-18T00:00:00"/>
    <s v="Forereef"/>
    <s v="Mid"/>
    <n v="-14.5384341"/>
    <n v="-168.17207658000001"/>
    <s v="ROSE_SANCTUARY"/>
    <s v="ROSE_SANCTUARY"/>
    <n v="2015"/>
    <x v="0"/>
    <x v="0"/>
    <n v="11.05"/>
    <n v="10"/>
    <n v="0"/>
    <n v="15"/>
    <n v="67.5"/>
    <n v="0.44124999999999998"/>
    <n v="2"/>
    <n v="1"/>
  </r>
  <r>
    <n v="8417"/>
    <s v="nSPC"/>
    <x v="6"/>
    <x v="3"/>
    <s v="American Samoa"/>
    <x v="10"/>
    <s v="ROS-00430"/>
    <d v="2015-03-18T00:00:00"/>
    <s v="Forereef"/>
    <s v="Mid"/>
    <n v="-14.554807650000001"/>
    <n v="-168.16457209000001"/>
    <s v="ROSE_SANCTUARY"/>
    <s v="ROSE_SANCTUARY"/>
    <n v="2015"/>
    <x v="0"/>
    <x v="0"/>
    <n v="25.25"/>
    <n v="20"/>
    <n v="2.5"/>
    <n v="25"/>
    <n v="37.5"/>
    <n v="1.07125"/>
    <n v="2"/>
    <n v="1"/>
  </r>
  <r>
    <n v="8418"/>
    <s v="nSPC"/>
    <x v="6"/>
    <x v="3"/>
    <s v="American Samoa"/>
    <x v="10"/>
    <s v="ROS-00490"/>
    <d v="2015-03-18T00:00:00"/>
    <s v="Forereef"/>
    <s v="Deep"/>
    <n v="-14.55412033"/>
    <n v="-168.16497794"/>
    <s v="ROSE_SANCTUARY"/>
    <s v="ROSE_SANCTUARY"/>
    <n v="2015"/>
    <x v="1"/>
    <x v="0"/>
    <n v="17.600000000000001"/>
    <n v="15"/>
    <n v="0"/>
    <n v="20"/>
    <n v="45"/>
    <n v="0.76749999999999996"/>
    <n v="2"/>
    <n v="1"/>
  </r>
  <r>
    <n v="8419"/>
    <s v="nSPC"/>
    <x v="6"/>
    <x v="3"/>
    <s v="American Samoa"/>
    <x v="10"/>
    <s v="ROS-00501"/>
    <d v="2015-03-18T00:00:00"/>
    <s v="Forereef"/>
    <s v="Mid"/>
    <n v="-14.54535093"/>
    <n v="-168.17106304000001"/>
    <s v="ROSE_SANCTUARY"/>
    <s v="ROSE_SANCTUARY"/>
    <n v="2015"/>
    <x v="0"/>
    <x v="0"/>
    <n v="10.5"/>
    <n v="15"/>
    <n v="0"/>
    <n v="17.5"/>
    <n v="52.5"/>
    <n v="1.31125"/>
    <n v="2"/>
    <n v="1"/>
  </r>
  <r>
    <n v="8420"/>
    <s v="nSPC"/>
    <x v="6"/>
    <x v="3"/>
    <s v="American Samoa"/>
    <x v="10"/>
    <s v="ROS-00397"/>
    <d v="2015-03-18T00:00:00"/>
    <s v="Forereef"/>
    <s v="Mid"/>
    <n v="-14.536407690000001"/>
    <n v="-168.16428241"/>
    <s v="ROSE_SANCTUARY"/>
    <s v="ROSE_SANCTUARY"/>
    <n v="2015"/>
    <x v="0"/>
    <x v="0"/>
    <n v="13.2"/>
    <n v="7.5"/>
    <n v="0"/>
    <n v="22.5"/>
    <n v="50"/>
    <n v="0.6"/>
    <n v="2"/>
    <n v="1"/>
  </r>
  <r>
    <n v="8421"/>
    <s v="nSPC"/>
    <x v="6"/>
    <x v="3"/>
    <s v="American Samoa"/>
    <x v="10"/>
    <s v="ROS-00447"/>
    <d v="2015-03-18T00:00:00"/>
    <s v="Forereef"/>
    <s v="Mid"/>
    <n v="-14.539599689999999"/>
    <n v="-168.15674197000001"/>
    <s v="ROSE_SANCTUARY"/>
    <s v="ROSE_SANCTUARY"/>
    <n v="2015"/>
    <x v="0"/>
    <x v="0"/>
    <n v="13"/>
    <n v="1"/>
    <n v="52.5"/>
    <n v="2"/>
    <n v="0"/>
    <n v="0.17624999999999999"/>
    <n v="2"/>
    <n v="1"/>
  </r>
  <r>
    <n v="8436"/>
    <s v="nSPC"/>
    <x v="6"/>
    <x v="3"/>
    <s v="American Samoa"/>
    <x v="10"/>
    <s v="ROS-00385"/>
    <d v="2015-03-19T00:00:00"/>
    <s v="Forereef"/>
    <s v="Deep"/>
    <n v="-14.535470930000001"/>
    <n v="-168.16172341999999"/>
    <s v="ROSE_SANCTUARY"/>
    <s v="ROSE_SANCTUARY"/>
    <n v="2015"/>
    <x v="1"/>
    <x v="0"/>
    <n v="19.55"/>
    <n v="15"/>
    <n v="0"/>
    <n v="20"/>
    <n v="55"/>
    <n v="0.755"/>
    <n v="2"/>
    <n v="1"/>
  </r>
  <r>
    <n v="8437"/>
    <s v="nSPC"/>
    <x v="6"/>
    <x v="3"/>
    <s v="American Samoa"/>
    <x v="10"/>
    <s v="ROS-00440"/>
    <d v="2015-03-19T00:00:00"/>
    <s v="Forereef"/>
    <s v="Deep"/>
    <n v="-14.536113569999999"/>
    <n v="-168.16551681999999"/>
    <s v="ROSE_SANCTUARY"/>
    <s v="ROSE_SANCTUARY"/>
    <n v="2015"/>
    <x v="1"/>
    <x v="0"/>
    <n v="29.15"/>
    <n v="30"/>
    <n v="1"/>
    <n v="17.5"/>
    <n v="44"/>
    <n v="0.88375000000000004"/>
    <n v="2"/>
    <n v="1"/>
  </r>
  <r>
    <n v="8438"/>
    <s v="nSPC"/>
    <x v="6"/>
    <x v="3"/>
    <s v="American Samoa"/>
    <x v="10"/>
    <s v="ROS-00380"/>
    <d v="2015-03-19T00:00:00"/>
    <s v="Forereef"/>
    <s v="Deep"/>
    <n v="-14.538682290000001"/>
    <n v="-168.14575170000001"/>
    <s v="ROSE_SANCTUARY"/>
    <s v="ROSE_SANCTUARY"/>
    <n v="2015"/>
    <x v="1"/>
    <x v="0"/>
    <n v="23.45"/>
    <n v="10"/>
    <n v="5"/>
    <n v="30"/>
    <n v="29.5"/>
    <n v="0.49"/>
    <n v="2"/>
    <n v="1"/>
  </r>
  <r>
    <n v="8439"/>
    <s v="nSPC"/>
    <x v="6"/>
    <x v="3"/>
    <s v="American Samoa"/>
    <x v="10"/>
    <s v="ROS-00461"/>
    <d v="2015-03-19T00:00:00"/>
    <s v="Forereef"/>
    <s v="Mid"/>
    <n v="-14.545052200000001"/>
    <n v="-168.14104082"/>
    <s v="ROSE_SANCTUARY"/>
    <s v="ROSE_SANCTUARY"/>
    <n v="2015"/>
    <x v="0"/>
    <x v="0"/>
    <n v="11.4"/>
    <n v="25"/>
    <n v="0.5"/>
    <n v="18"/>
    <n v="46.5"/>
    <n v="0.6875"/>
    <n v="2"/>
    <n v="1"/>
  </r>
  <r>
    <n v="8440"/>
    <s v="nSPC"/>
    <x v="6"/>
    <x v="3"/>
    <s v="American Samoa"/>
    <x v="10"/>
    <s v="ROS-00422"/>
    <d v="2015-03-19T00:00:00"/>
    <s v="Forereef"/>
    <s v="Mid"/>
    <n v="-14.55211504"/>
    <n v="-168.14046171000001"/>
    <s v="ROSE_SANCTUARY"/>
    <s v="ROSE_SANCTUARY"/>
    <n v="2015"/>
    <x v="0"/>
    <x v="0"/>
    <n v="13.45"/>
    <n v="15"/>
    <n v="0"/>
    <n v="12.5"/>
    <n v="60"/>
    <n v="0.36"/>
    <n v="2"/>
    <n v="1"/>
  </r>
  <r>
    <n v="8441"/>
    <s v="nSPC"/>
    <x v="6"/>
    <x v="3"/>
    <s v="American Samoa"/>
    <x v="10"/>
    <s v="ROS-00434"/>
    <d v="2015-03-19T00:00:00"/>
    <s v="Forereef"/>
    <s v="Shallow"/>
    <n v="-14.545972949999999"/>
    <n v="-168.14017145"/>
    <s v="ROSE_SANCTUARY"/>
    <s v="ROSE_SANCTUARY"/>
    <n v="2015"/>
    <x v="2"/>
    <x v="0"/>
    <n v="3.95"/>
    <n v="22.5"/>
    <n v="0"/>
    <n v="7.5"/>
    <n v="62.5"/>
    <n v="0.47249999999999998"/>
    <n v="2"/>
    <n v="1"/>
  </r>
  <r>
    <n v="8442"/>
    <s v="nSPC"/>
    <x v="6"/>
    <x v="3"/>
    <s v="American Samoa"/>
    <x v="10"/>
    <s v="ROS-00494"/>
    <d v="2015-03-19T00:00:00"/>
    <s v="Forereef"/>
    <s v="Mid"/>
    <n v="-14.56050273"/>
    <n v="-168.15845003000001"/>
    <s v="ROSE_SANCTUARY"/>
    <s v="ROSE_SANCTUARY"/>
    <n v="2015"/>
    <x v="0"/>
    <x v="0"/>
    <n v="12.5"/>
    <n v="17.5"/>
    <n v="0"/>
    <n v="7.5"/>
    <n v="65"/>
    <n v="1.0674999999999999"/>
    <n v="2"/>
    <n v="1"/>
  </r>
  <r>
    <n v="8443"/>
    <s v="nSPC"/>
    <x v="6"/>
    <x v="3"/>
    <s v="American Samoa"/>
    <x v="10"/>
    <s v="ROS-00425"/>
    <d v="2015-03-19T00:00:00"/>
    <s v="Forereef"/>
    <s v="Deep"/>
    <n v="-14.52811045"/>
    <n v="-168.15108217"/>
    <s v="ROSE_SANCTUARY"/>
    <s v="ROSE_SANCTUARY"/>
    <n v="2015"/>
    <x v="1"/>
    <x v="0"/>
    <n v="25.4"/>
    <n v="27.5"/>
    <n v="4"/>
    <n v="17.5"/>
    <n v="37.5"/>
    <n v="0.83374999999999999"/>
    <n v="2"/>
    <n v="1"/>
  </r>
  <r>
    <n v="8444"/>
    <s v="nSPC"/>
    <x v="6"/>
    <x v="3"/>
    <s v="American Samoa"/>
    <x v="10"/>
    <s v="ROS-00420"/>
    <d v="2015-03-19T00:00:00"/>
    <s v="Forereef"/>
    <s v="Deep"/>
    <n v="-14.533932180000001"/>
    <n v="-168.14806963000001"/>
    <s v="ROSE_SANCTUARY"/>
    <s v="ROSE_SANCTUARY"/>
    <n v="2015"/>
    <x v="1"/>
    <x v="0"/>
    <n v="23.05"/>
    <n v="20"/>
    <n v="0"/>
    <n v="10"/>
    <n v="60"/>
    <n v="1.02"/>
    <n v="2"/>
    <n v="1"/>
  </r>
  <r>
    <n v="8445"/>
    <s v="nSPC"/>
    <x v="6"/>
    <x v="3"/>
    <s v="American Samoa"/>
    <x v="10"/>
    <s v="ROS-00503"/>
    <d v="2015-03-19T00:00:00"/>
    <s v="Forereef"/>
    <s v="Mid"/>
    <n v="-14.548349979999999"/>
    <n v="-168.1373351"/>
    <s v="ROSE_SANCTUARY"/>
    <s v="ROSE_SANCTUARY"/>
    <n v="2015"/>
    <x v="0"/>
    <x v="0"/>
    <n v="13.15"/>
    <n v="9"/>
    <n v="2.5"/>
    <n v="32.5"/>
    <n v="38.5"/>
    <n v="0.40749999999999997"/>
    <n v="2"/>
    <n v="1"/>
  </r>
  <r>
    <n v="8446"/>
    <s v="nSPC"/>
    <x v="6"/>
    <x v="3"/>
    <s v="American Samoa"/>
    <x v="10"/>
    <s v="ROS-00471"/>
    <d v="2015-03-19T00:00:00"/>
    <s v="Forereef"/>
    <s v="Mid"/>
    <n v="-14.556928600000001"/>
    <n v="-168.15134510999999"/>
    <s v="ROSE_SANCTUARY"/>
    <s v="ROSE_SANCTUARY"/>
    <n v="2015"/>
    <x v="0"/>
    <x v="0"/>
    <n v="15.6"/>
    <n v="20"/>
    <n v="0"/>
    <n v="5.5"/>
    <n v="60"/>
    <n v="0.70750000000000002"/>
    <n v="2"/>
    <n v="1"/>
  </r>
  <r>
    <n v="8447"/>
    <s v="nSPC"/>
    <x v="6"/>
    <x v="3"/>
    <s v="American Samoa"/>
    <x v="10"/>
    <s v="ROS-00437"/>
    <d v="2015-03-19T00:00:00"/>
    <s v="Forereef"/>
    <s v="Mid"/>
    <n v="-14.55933471"/>
    <n v="-168.1557296"/>
    <s v="ROSE_SANCTUARY"/>
    <s v="ROSE_SANCTUARY"/>
    <n v="2015"/>
    <x v="0"/>
    <x v="0"/>
    <n v="13.65"/>
    <n v="15"/>
    <n v="0"/>
    <n v="27.5"/>
    <n v="50"/>
    <n v="0.3715"/>
    <n v="2"/>
    <n v="1"/>
  </r>
  <r>
    <n v="8448"/>
    <s v="nSPC"/>
    <x v="6"/>
    <x v="3"/>
    <s v="American Samoa"/>
    <x v="10"/>
    <s v="ROS-00409"/>
    <d v="2015-03-19T00:00:00"/>
    <s v="Forereef"/>
    <s v="Shallow"/>
    <n v="-14.55933471"/>
    <n v="-168.1557296"/>
    <s v="ROSE_SANCTUARY"/>
    <s v="ROSE_SANCTUARY"/>
    <n v="2015"/>
    <x v="2"/>
    <x v="0"/>
    <n v="5.75"/>
    <n v="20"/>
    <n v="2.5"/>
    <n v="17.5"/>
    <n v="30"/>
    <n v="1.4537500000000001"/>
    <n v="2"/>
    <n v="1"/>
  </r>
  <r>
    <n v="8459"/>
    <s v="nSPC"/>
    <x v="6"/>
    <x v="3"/>
    <s v="American Samoa"/>
    <x v="12"/>
    <s v="TAU-00526"/>
    <d v="2015-03-20T00:00:00"/>
    <s v="Forereef"/>
    <s v="Deep"/>
    <n v="-14.244116480000001"/>
    <n v="-169.41781623"/>
    <s v="TAU_OPEN"/>
    <s v="Tau"/>
    <n v="2015"/>
    <x v="1"/>
    <x v="0"/>
    <n v="24.25"/>
    <n v="30"/>
    <n v="2.5"/>
    <n v="5"/>
    <n v="20"/>
    <n v="0.23375000000000001"/>
    <n v="2"/>
    <n v="1"/>
  </r>
  <r>
    <n v="8460"/>
    <s v="nSPC"/>
    <x v="6"/>
    <x v="3"/>
    <s v="American Samoa"/>
    <x v="12"/>
    <s v="TAU-00476"/>
    <d v="2015-03-20T00:00:00"/>
    <s v="Forereef"/>
    <s v="Deep"/>
    <n v="-14.209492770000001"/>
    <n v="-169.42832546"/>
    <s v="TAU_OPEN"/>
    <s v="Tau"/>
    <n v="2015"/>
    <x v="1"/>
    <x v="0"/>
    <n v="21.85"/>
    <n v="1.5"/>
    <n v="3.5"/>
    <n v="0.5"/>
    <n v="9"/>
    <n v="0.59375"/>
    <n v="2"/>
    <n v="1"/>
  </r>
  <r>
    <n v="8461"/>
    <s v="nSPC"/>
    <x v="6"/>
    <x v="3"/>
    <s v="American Samoa"/>
    <x v="12"/>
    <s v="TAU-00486"/>
    <d v="2015-03-20T00:00:00"/>
    <s v="Forereef"/>
    <s v="Mid"/>
    <n v="-14.21191958"/>
    <n v="-169.46329417999999"/>
    <s v="TAU_OPEN"/>
    <s v="Tau"/>
    <n v="2015"/>
    <x v="0"/>
    <x v="0"/>
    <n v="13.8"/>
    <n v="25"/>
    <n v="2.5"/>
    <n v="2.5"/>
    <n v="7.5"/>
    <n v="0.11874999999999999"/>
    <n v="2"/>
    <n v="1"/>
  </r>
  <r>
    <n v="8462"/>
    <s v="nSPC"/>
    <x v="6"/>
    <x v="3"/>
    <s v="American Samoa"/>
    <x v="12"/>
    <s v="TAU-00454"/>
    <d v="2015-03-20T00:00:00"/>
    <s v="Forereef"/>
    <s v="Shallow"/>
    <n v="-14.210746200000001"/>
    <n v="-169.45153277"/>
    <s v="TAU_OPEN"/>
    <s v="Tau"/>
    <n v="2015"/>
    <x v="2"/>
    <x v="0"/>
    <n v="5.4"/>
    <n v="24.5"/>
    <n v="3"/>
    <n v="0"/>
    <n v="15"/>
    <n v="0.27250000000000002"/>
    <n v="2"/>
    <n v="1"/>
  </r>
  <r>
    <n v="8463"/>
    <s v="nSPC"/>
    <x v="6"/>
    <x v="3"/>
    <s v="American Samoa"/>
    <x v="12"/>
    <s v="TAU-00456"/>
    <d v="2015-03-20T00:00:00"/>
    <s v="Forereef"/>
    <s v="Mid"/>
    <n v="-14.21458754"/>
    <n v="-169.48774352000001"/>
    <s v="TAU_OPEN"/>
    <s v="Tau"/>
    <n v="2015"/>
    <x v="0"/>
    <x v="0"/>
    <n v="10.25"/>
    <n v="27.5"/>
    <n v="2.5"/>
    <n v="0.5"/>
    <n v="5"/>
    <n v="0.1125"/>
    <n v="2"/>
    <n v="1"/>
  </r>
  <r>
    <n v="8464"/>
    <s v="nSPC"/>
    <x v="6"/>
    <x v="3"/>
    <s v="American Samoa"/>
    <x v="12"/>
    <s v="TAU-00463"/>
    <d v="2015-03-20T00:00:00"/>
    <s v="Forereef"/>
    <s v="Shallow"/>
    <n v="-14.216669100000001"/>
    <n v="-169.49905573000001"/>
    <s v="TAU_OPEN"/>
    <s v="Tau"/>
    <n v="2015"/>
    <x v="2"/>
    <x v="0"/>
    <n v="5.4"/>
    <n v="22.5"/>
    <n v="0"/>
    <n v="0"/>
    <n v="7.5"/>
    <n v="0.1225"/>
    <n v="2"/>
    <n v="1"/>
  </r>
  <r>
    <n v="8465"/>
    <s v="nSPC"/>
    <x v="6"/>
    <x v="3"/>
    <s v="American Samoa"/>
    <x v="12"/>
    <s v="TAU-00485"/>
    <d v="2015-03-20T00:00:00"/>
    <s v="Forereef"/>
    <s v="Deep"/>
    <n v="-14.21295634"/>
    <n v="-169.47985154"/>
    <s v="TAU_OPEN"/>
    <s v="Tau"/>
    <n v="2015"/>
    <x v="1"/>
    <x v="0"/>
    <n v="20.05"/>
    <n v="15"/>
    <n v="12.5"/>
    <n v="0"/>
    <n v="25"/>
    <n v="0.79"/>
    <n v="2"/>
    <n v="1"/>
  </r>
  <r>
    <n v="8467"/>
    <s v="nSPC"/>
    <x v="6"/>
    <x v="3"/>
    <s v="American Samoa"/>
    <x v="12"/>
    <s v="TAU-00490"/>
    <d v="2015-03-20T00:00:00"/>
    <s v="Forereef"/>
    <s v="Deep"/>
    <n v="-14.234193060000001"/>
    <n v="-169.41815292999999"/>
    <s v="TAU_OPEN"/>
    <s v="Tau"/>
    <n v="2015"/>
    <x v="1"/>
    <x v="0"/>
    <n v="23.85"/>
    <n v="35"/>
    <n v="0"/>
    <n v="25"/>
    <n v="17.5"/>
    <n v="0.46875"/>
    <n v="2"/>
    <n v="1"/>
  </r>
  <r>
    <n v="8468"/>
    <s v="nSPC"/>
    <x v="6"/>
    <x v="3"/>
    <s v="American Samoa"/>
    <x v="12"/>
    <s v="TAU-00461"/>
    <d v="2015-03-20T00:00:00"/>
    <s v="Forereef"/>
    <s v="Deep"/>
    <n v="-14.21126696"/>
    <n v="-169.4366751"/>
    <s v="TAU_OPEN"/>
    <s v="Tau"/>
    <n v="2015"/>
    <x v="1"/>
    <x v="0"/>
    <n v="19.7"/>
    <n v="8.5"/>
    <n v="12.5"/>
    <n v="1.5"/>
    <n v="10"/>
    <n v="0.41249999999999998"/>
    <n v="2"/>
    <n v="1"/>
  </r>
  <r>
    <n v="8469"/>
    <s v="nSPC"/>
    <x v="6"/>
    <x v="3"/>
    <s v="American Samoa"/>
    <x v="12"/>
    <s v="TAU-00527"/>
    <d v="2015-03-20T00:00:00"/>
    <s v="Forereef"/>
    <s v="Mid"/>
    <n v="-14.214399950000001"/>
    <n v="-169.47442803000001"/>
    <s v="TAU_OPEN"/>
    <s v="Tau"/>
    <n v="2015"/>
    <x v="0"/>
    <x v="0"/>
    <n v="8.4499999999999993"/>
    <n v="47.5"/>
    <n v="1"/>
    <n v="7.5"/>
    <n v="30"/>
    <n v="1.2637499999999999"/>
    <n v="2"/>
    <n v="1"/>
  </r>
  <r>
    <n v="8470"/>
    <s v="nSPC"/>
    <x v="6"/>
    <x v="3"/>
    <s v="American Samoa"/>
    <x v="12"/>
    <s v="TAU-00530"/>
    <d v="2015-03-20T00:00:00"/>
    <s v="Forereef"/>
    <s v="Deep"/>
    <n v="-14.21257806"/>
    <n v="-169.46578468999999"/>
    <s v="TAU_OPEN"/>
    <s v="Tau"/>
    <n v="2015"/>
    <x v="1"/>
    <x v="0"/>
    <n v="19.100000000000001"/>
    <n v="12.5"/>
    <n v="27.5"/>
    <n v="2"/>
    <n v="10"/>
    <n v="0.65"/>
    <n v="2"/>
    <n v="1"/>
  </r>
  <r>
    <n v="8471"/>
    <s v="nSPC"/>
    <x v="6"/>
    <x v="3"/>
    <s v="American Samoa"/>
    <x v="12"/>
    <s v="TAU-00460"/>
    <d v="2015-03-20T00:00:00"/>
    <s v="Forereef"/>
    <s v="Shallow"/>
    <n v="-14.215035719999999"/>
    <n v="-169.48311896999999"/>
    <s v="TAU_OPEN"/>
    <s v="Tau"/>
    <n v="2015"/>
    <x v="2"/>
    <x v="0"/>
    <n v="4.55"/>
    <n v="7.5"/>
    <n v="0"/>
    <n v="0.5"/>
    <n v="3"/>
    <n v="1.0387500000000001"/>
    <n v="2"/>
    <n v="1"/>
  </r>
  <r>
    <n v="8472"/>
    <s v="nSPC"/>
    <x v="6"/>
    <x v="3"/>
    <s v="American Samoa"/>
    <x v="12"/>
    <s v="TAU-00505"/>
    <d v="2015-03-20T00:00:00"/>
    <s v="Forereef"/>
    <s v="Mid"/>
    <n v="-14.21541341"/>
    <n v="-169.50211027"/>
    <s v="TAU_OPEN"/>
    <s v="Tau"/>
    <n v="2015"/>
    <x v="0"/>
    <x v="0"/>
    <n v="10.15"/>
    <n v="17.5"/>
    <n v="0"/>
    <n v="2.5"/>
    <n v="10"/>
    <n v="0.115"/>
    <n v="2"/>
    <n v="1"/>
  </r>
  <r>
    <n v="8473"/>
    <s v="nSPC"/>
    <x v="6"/>
    <x v="3"/>
    <s v="American Samoa"/>
    <x v="12"/>
    <s v="TAU-00447"/>
    <d v="2015-03-20T00:00:00"/>
    <s v="Forereef"/>
    <s v="Mid"/>
    <n v="-14.21339077"/>
    <n v="-169.50833936000001"/>
    <s v="TAU_OPEN"/>
    <s v="Tau"/>
    <n v="2015"/>
    <x v="0"/>
    <x v="0"/>
    <n v="9.4"/>
    <n v="12.5"/>
    <n v="0"/>
    <n v="0"/>
    <n v="12.5"/>
    <n v="0.18875"/>
    <n v="2"/>
    <n v="1"/>
  </r>
  <r>
    <n v="8478"/>
    <s v="nSPC"/>
    <x v="6"/>
    <x v="3"/>
    <s v="American Samoa"/>
    <x v="11"/>
    <s v="OFU-00559"/>
    <d v="2015-03-21T00:00:00"/>
    <s v="Forereef"/>
    <s v="Deep"/>
    <n v="-14.174229179999999"/>
    <n v="-169.63414284000001"/>
    <s v="Ofu &amp; Olosega"/>
    <s v="Ofu &amp; Olosega"/>
    <n v="2015"/>
    <x v="1"/>
    <x v="0"/>
    <n v="20.9"/>
    <n v="30"/>
    <n v="1.5"/>
    <n v="12.5"/>
    <n v="22"/>
    <n v="1.19"/>
    <n v="2"/>
    <n v="1"/>
  </r>
  <r>
    <n v="8479"/>
    <s v="nSPC"/>
    <x v="6"/>
    <x v="3"/>
    <s v="American Samoa"/>
    <x v="11"/>
    <s v="OFU-00484"/>
    <d v="2015-03-21T00:00:00"/>
    <s v="Forereef"/>
    <s v="Deep"/>
    <n v="-14.19280599"/>
    <n v="-169.61005216000001"/>
    <s v="Ofu &amp; Olosega"/>
    <s v="Ofu &amp; Olosega"/>
    <n v="2015"/>
    <x v="1"/>
    <x v="0"/>
    <n v="19.5"/>
    <n v="27.5"/>
    <n v="0"/>
    <n v="15"/>
    <n v="47.5"/>
    <n v="0.2225"/>
    <n v="2"/>
    <n v="1"/>
  </r>
  <r>
    <n v="8480"/>
    <s v="nSPC"/>
    <x v="6"/>
    <x v="3"/>
    <s v="American Samoa"/>
    <x v="11"/>
    <s v="OFU-00571"/>
    <d v="2015-03-21T00:00:00"/>
    <s v="Forereef"/>
    <s v="Mid"/>
    <n v="-14.17114816"/>
    <n v="-169.60816338999999"/>
    <s v="Ofu &amp; Olosega"/>
    <s v="Ofu &amp; Olosega"/>
    <n v="2015"/>
    <x v="0"/>
    <x v="0"/>
    <n v="11.4"/>
    <n v="17.5"/>
    <n v="7.5"/>
    <n v="4.5"/>
    <n v="25"/>
    <n v="0.82250000000000001"/>
    <n v="2"/>
    <n v="1"/>
  </r>
  <r>
    <n v="8481"/>
    <s v="nSPC"/>
    <x v="6"/>
    <x v="3"/>
    <s v="American Samoa"/>
    <x v="11"/>
    <s v="OFU-00579"/>
    <d v="2015-03-21T00:00:00"/>
    <s v="Forereef"/>
    <s v="Mid"/>
    <n v="-14.167812489999999"/>
    <n v="-169.60786256"/>
    <s v="Ofu &amp; Olosega"/>
    <s v="Ofu &amp; Olosega"/>
    <n v="2015"/>
    <x v="0"/>
    <x v="0"/>
    <n v="10.25"/>
    <n v="30"/>
    <n v="0"/>
    <n v="5"/>
    <n v="45"/>
    <n v="0.28899999999999998"/>
    <n v="2"/>
    <n v="1"/>
  </r>
  <r>
    <n v="8482"/>
    <s v="nSPC"/>
    <x v="6"/>
    <x v="3"/>
    <s v="American Samoa"/>
    <x v="11"/>
    <s v="OFU-00604"/>
    <d v="2015-03-21T00:00:00"/>
    <s v="Forereef"/>
    <s v="Mid"/>
    <n v="-14.15186349"/>
    <n v="-169.61059791"/>
    <s v="Ofu &amp; Olosega"/>
    <s v="Ofu &amp; Olosega"/>
    <n v="2015"/>
    <x v="0"/>
    <x v="0"/>
    <n v="17.149999999999999"/>
    <n v="6.5"/>
    <n v="0"/>
    <n v="1"/>
    <n v="6.5"/>
    <n v="0.10249999999999999"/>
    <n v="2"/>
    <n v="1"/>
  </r>
  <r>
    <n v="8483"/>
    <s v="nSPC"/>
    <x v="6"/>
    <x v="3"/>
    <s v="American Samoa"/>
    <x v="11"/>
    <s v="OFU-00631"/>
    <d v="2015-03-21T00:00:00"/>
    <s v="Forereef"/>
    <s v="Shallow"/>
    <n v="-14.15477252"/>
    <n v="-169.61064006999999"/>
    <s v="Ofu &amp; Olosega"/>
    <s v="Ofu &amp; Olosega"/>
    <n v="2015"/>
    <x v="2"/>
    <x v="0"/>
    <n v="4.0999999999999996"/>
    <n v="3.5"/>
    <n v="0"/>
    <n v="1"/>
    <n v="22"/>
    <n v="0.15375"/>
    <n v="2"/>
    <n v="1"/>
  </r>
  <r>
    <n v="8492"/>
    <s v="nSPC"/>
    <x v="6"/>
    <x v="3"/>
    <s v="American Samoa"/>
    <x v="11"/>
    <s v="OFU-00590"/>
    <d v="2015-03-21T00:00:00"/>
    <s v="Forereef"/>
    <s v="Deep"/>
    <n v="-14.182831439999999"/>
    <n v="-169.62593319000001"/>
    <s v="Ofu &amp; Olosega"/>
    <s v="Ofu &amp; Olosega"/>
    <n v="2015"/>
    <x v="1"/>
    <x v="0"/>
    <n v="21.85"/>
    <n v="20"/>
    <n v="1.5"/>
    <n v="17.5"/>
    <n v="15"/>
    <n v="0.26250000000000001"/>
    <n v="2"/>
    <n v="1"/>
  </r>
  <r>
    <n v="8493"/>
    <s v="nSPC"/>
    <x v="6"/>
    <x v="3"/>
    <s v="American Samoa"/>
    <x v="11"/>
    <s v="OFU-00616"/>
    <d v="2015-03-21T00:00:00"/>
    <s v="Forereef"/>
    <s v="Mid"/>
    <n v="-14.18900371"/>
    <n v="-169.60843890000001"/>
    <s v="Ofu &amp; Olosega"/>
    <s v="Ofu &amp; Olosega"/>
    <n v="2015"/>
    <x v="0"/>
    <x v="0"/>
    <n v="11.3"/>
    <n v="12.5"/>
    <n v="15"/>
    <n v="0"/>
    <n v="32.5"/>
    <n v="0.25"/>
    <n v="2"/>
    <n v="1"/>
  </r>
  <r>
    <n v="8494"/>
    <s v="nSPC"/>
    <x v="6"/>
    <x v="3"/>
    <s v="American Samoa"/>
    <x v="11"/>
    <s v="OFU-00537"/>
    <d v="2015-03-21T00:00:00"/>
    <s v="Forereef"/>
    <s v="Deep"/>
    <n v="-14.181841370000001"/>
    <n v="-169.60265605999999"/>
    <s v="Ofu &amp; Olosega"/>
    <s v="Ofu &amp; Olosega"/>
    <n v="2015"/>
    <x v="1"/>
    <x v="0"/>
    <n v="22.15"/>
    <n v="22.5"/>
    <n v="0"/>
    <n v="6.5"/>
    <n v="30"/>
    <n v="0.98750000000000004"/>
    <n v="2"/>
    <n v="1"/>
  </r>
  <r>
    <n v="8495"/>
    <s v="nSPC"/>
    <x v="6"/>
    <x v="3"/>
    <s v="American Samoa"/>
    <x v="11"/>
    <s v="OFU-00517"/>
    <d v="2015-03-21T00:00:00"/>
    <s v="Forereef"/>
    <s v="Mid"/>
    <n v="-14.18187599"/>
    <n v="-169.60538328000001"/>
    <s v="Ofu &amp; Olosega"/>
    <s v="Ofu &amp; Olosega"/>
    <n v="2015"/>
    <x v="0"/>
    <x v="0"/>
    <n v="12.25"/>
    <n v="15"/>
    <n v="10"/>
    <n v="0"/>
    <n v="55"/>
    <n v="0.44750000000000001"/>
    <n v="2"/>
    <n v="1"/>
  </r>
  <r>
    <n v="8496"/>
    <s v="nSPC"/>
    <x v="6"/>
    <x v="3"/>
    <s v="American Samoa"/>
    <x v="11"/>
    <s v="OFU-00630"/>
    <d v="2015-03-21T00:00:00"/>
    <s v="Forereef"/>
    <s v="Shallow"/>
    <n v="-14.15803391"/>
    <n v="-169.60890266999999"/>
    <s v="Ofu &amp; Olosega"/>
    <s v="Ofu &amp; Olosega"/>
    <n v="2015"/>
    <x v="2"/>
    <x v="0"/>
    <n v="3.65"/>
    <n v="3.5"/>
    <n v="0"/>
    <n v="0"/>
    <n v="16.5"/>
    <n v="0.22875000000000001"/>
    <n v="2"/>
    <n v="1"/>
  </r>
  <r>
    <n v="8497"/>
    <s v="nSPC"/>
    <x v="6"/>
    <x v="3"/>
    <s v="American Samoa"/>
    <x v="11"/>
    <s v="OFU-00566"/>
    <d v="2015-03-21T00:00:00"/>
    <s v="Forereef"/>
    <s v="Deep"/>
    <n v="-14.1610084"/>
    <n v="-169.60680995999999"/>
    <s v="Ofu &amp; Olosega"/>
    <s v="Ofu &amp; Olosega"/>
    <n v="2015"/>
    <x v="1"/>
    <x v="0"/>
    <n v="21.45"/>
    <n v="35"/>
    <n v="0"/>
    <n v="10"/>
    <n v="30"/>
    <n v="0.57499999999999996"/>
    <n v="2"/>
    <n v="1"/>
  </r>
  <r>
    <n v="8498"/>
    <s v="nSPC"/>
    <x v="6"/>
    <x v="3"/>
    <s v="American Samoa"/>
    <x v="11"/>
    <s v="OFU-00529"/>
    <d v="2015-03-21T00:00:00"/>
    <s v="Forereef"/>
    <s v="Shallow"/>
    <n v="-14.15981616"/>
    <n v="-169.60912436999999"/>
    <s v="Ofu &amp; Olosega"/>
    <s v="Ofu &amp; Olosega"/>
    <n v="2015"/>
    <x v="2"/>
    <x v="0"/>
    <n v="2.85"/>
    <n v="3"/>
    <n v="0"/>
    <n v="6.5"/>
    <n v="9.5"/>
    <n v="0.31"/>
    <n v="2"/>
    <n v="1"/>
  </r>
  <r>
    <n v="8508"/>
    <s v="nSPC"/>
    <x v="6"/>
    <x v="3"/>
    <s v="American Samoa"/>
    <x v="12"/>
    <s v="TAU-00477"/>
    <d v="2015-03-23T00:00:00"/>
    <s v="Forereef"/>
    <s v="Mid"/>
    <n v="-14.243454140000001"/>
    <n v="-169.41865451000001"/>
    <s v="TAU_OPEN"/>
    <s v="Tau"/>
    <n v="2015"/>
    <x v="0"/>
    <x v="0"/>
    <n v="13.65"/>
    <n v="25"/>
    <n v="11"/>
    <n v="0"/>
    <n v="35"/>
    <n v="0.42875000000000002"/>
    <n v="2"/>
    <n v="1"/>
  </r>
  <r>
    <n v="8509"/>
    <s v="nSPC"/>
    <x v="6"/>
    <x v="3"/>
    <s v="American Samoa"/>
    <x v="12"/>
    <s v="TAU-00497"/>
    <d v="2015-03-23T00:00:00"/>
    <s v="Forereef"/>
    <s v="Mid"/>
    <n v="-14.257999999999999"/>
    <n v="-169.43567999999999"/>
    <s v="TAU_OPEN"/>
    <s v="Tau"/>
    <n v="2015"/>
    <x v="0"/>
    <x v="0"/>
    <n v="9"/>
    <n v="15"/>
    <n v="0"/>
    <n v="0"/>
    <n v="7.5"/>
    <n v="0.10625"/>
    <n v="2"/>
    <n v="1"/>
  </r>
  <r>
    <n v="8510"/>
    <s v="nSPC"/>
    <x v="6"/>
    <x v="3"/>
    <s v="American Samoa"/>
    <x v="12"/>
    <s v="TAU-00501"/>
    <d v="2015-03-23T00:00:00"/>
    <s v="Forereef"/>
    <s v="Mid"/>
    <n v="-14.249729500000001"/>
    <n v="-169.45670625"/>
    <s v="TAU_OPEN"/>
    <s v="Tau"/>
    <n v="2015"/>
    <x v="0"/>
    <x v="0"/>
    <n v="8"/>
    <n v="12.5"/>
    <n v="0"/>
    <n v="0"/>
    <n v="7.5"/>
    <n v="0.18625"/>
    <n v="2"/>
    <n v="1"/>
  </r>
  <r>
    <n v="8511"/>
    <s v="nSPC"/>
    <x v="6"/>
    <x v="3"/>
    <s v="American Samoa"/>
    <x v="12"/>
    <s v="TAU-00489"/>
    <d v="2015-03-23T00:00:00"/>
    <s v="Forereef"/>
    <s v="Mid"/>
    <n v="-14.25524631"/>
    <n v="-169.47033456"/>
    <s v="TAU_OPEN"/>
    <s v="Tau"/>
    <n v="2015"/>
    <x v="0"/>
    <x v="0"/>
    <n v="9.25"/>
    <n v="15"/>
    <n v="0"/>
    <n v="0"/>
    <n v="24"/>
    <n v="0.37125000000000002"/>
    <n v="2"/>
    <n v="1"/>
  </r>
  <r>
    <n v="8512"/>
    <s v="nSPC"/>
    <x v="6"/>
    <x v="3"/>
    <s v="American Samoa"/>
    <x v="12"/>
    <s v="TAU-00465"/>
    <d v="2015-03-23T00:00:00"/>
    <s v="Forereef"/>
    <s v="Mid"/>
    <n v="-14.25806263"/>
    <n v="-169.47231142999999"/>
    <s v="TAU_OPEN"/>
    <s v="Tau"/>
    <n v="2015"/>
    <x v="0"/>
    <x v="0"/>
    <n v="8.1"/>
    <n v="10"/>
    <n v="0"/>
    <n v="0.5"/>
    <n v="6.5"/>
    <n v="0.1875"/>
    <n v="2"/>
    <n v="1"/>
  </r>
  <r>
    <n v="8513"/>
    <s v="nSPC"/>
    <x v="6"/>
    <x v="3"/>
    <s v="American Samoa"/>
    <x v="12"/>
    <s v="TAU-00496"/>
    <d v="2015-03-23T00:00:00"/>
    <s v="Forereef"/>
    <s v="Deep"/>
    <n v="-14.258514910000001"/>
    <n v="-169.42078276000001"/>
    <s v="TAU_OPEN"/>
    <s v="Tau"/>
    <n v="2015"/>
    <x v="1"/>
    <x v="0"/>
    <n v="23.6"/>
    <n v="30"/>
    <n v="0"/>
    <n v="8.5"/>
    <n v="34"/>
    <n v="0.32"/>
    <n v="2"/>
    <n v="1"/>
  </r>
  <r>
    <n v="8514"/>
    <s v="nSPC"/>
    <x v="6"/>
    <x v="3"/>
    <s v="American Samoa"/>
    <x v="12"/>
    <s v="TAU-00453"/>
    <d v="2015-03-23T00:00:00"/>
    <s v="Forereef"/>
    <s v="Mid"/>
    <n v="-14.2562067"/>
    <n v="-169.42021596999999"/>
    <s v="TAU_OPEN"/>
    <s v="Tau"/>
    <n v="2015"/>
    <x v="0"/>
    <x v="0"/>
    <n v="14.85"/>
    <n v="25"/>
    <n v="0"/>
    <n v="2.5"/>
    <n v="32.5"/>
    <n v="0.48375000000000001"/>
    <n v="2"/>
    <n v="1"/>
  </r>
  <r>
    <n v="8515"/>
    <s v="nSPC"/>
    <x v="6"/>
    <x v="3"/>
    <s v="American Samoa"/>
    <x v="12"/>
    <s v="TAU-00517"/>
    <d v="2015-03-23T00:00:00"/>
    <s v="Forereef"/>
    <s v="Mid"/>
    <n v="-14.253701599999999"/>
    <n v="-169.44364272000001"/>
    <s v="TAU_OPEN"/>
    <s v="Tau"/>
    <n v="2015"/>
    <x v="0"/>
    <x v="0"/>
    <n v="7.25"/>
    <n v="15"/>
    <n v="0"/>
    <n v="0"/>
    <n v="8.5"/>
    <n v="0.200625"/>
    <n v="2"/>
    <n v="1"/>
  </r>
  <r>
    <n v="8516"/>
    <s v="nSPC"/>
    <x v="6"/>
    <x v="3"/>
    <s v="American Samoa"/>
    <x v="12"/>
    <s v="TAU-00523"/>
    <d v="2015-03-23T00:00:00"/>
    <s v="Forereef"/>
    <s v="Mid"/>
    <n v="-14.24969095"/>
    <n v="-169.45022847000001"/>
    <s v="TAU_OPEN"/>
    <s v="Tau"/>
    <n v="2015"/>
    <x v="0"/>
    <x v="0"/>
    <n v="10.6"/>
    <n v="45"/>
    <n v="0"/>
    <n v="3.5"/>
    <n v="11.5"/>
    <n v="0.32500000000000001"/>
    <n v="2"/>
    <n v="1"/>
  </r>
  <r>
    <n v="8517"/>
    <s v="nSPC"/>
    <x v="6"/>
    <x v="3"/>
    <s v="American Samoa"/>
    <x v="12"/>
    <s v="TAU-00462"/>
    <d v="2015-03-23T00:00:00"/>
    <s v="Forereef"/>
    <s v="Mid"/>
    <n v="-14.263012059999999"/>
    <n v="-169.47517561000001"/>
    <s v="TAU_OPEN"/>
    <s v="Tau"/>
    <n v="2015"/>
    <x v="0"/>
    <x v="0"/>
    <n v="11.65"/>
    <n v="27.5"/>
    <n v="0"/>
    <n v="3"/>
    <n v="30"/>
    <n v="0.2225"/>
    <n v="2"/>
    <n v="1"/>
  </r>
  <r>
    <n v="8518"/>
    <s v="nSPC"/>
    <x v="6"/>
    <x v="3"/>
    <s v="American Samoa"/>
    <x v="12"/>
    <s v="TAU-00494"/>
    <d v="2015-03-23T00:00:00"/>
    <s v="Forereef"/>
    <s v="Deep"/>
    <n v="-14.25023477"/>
    <n v="-169.46207235"/>
    <s v="TAU_OPEN"/>
    <s v="Tau"/>
    <n v="2015"/>
    <x v="1"/>
    <x v="0"/>
    <n v="19.75"/>
    <n v="17.5"/>
    <n v="0"/>
    <n v="17.5"/>
    <n v="10"/>
    <n v="1.1174999999999999"/>
    <n v="2"/>
    <n v="1"/>
  </r>
  <r>
    <n v="8524"/>
    <s v="nSPC"/>
    <x v="6"/>
    <x v="3"/>
    <s v="American Samoa"/>
    <x v="12"/>
    <s v="TAU-00452"/>
    <d v="2015-03-24T00:00:00"/>
    <s v="Forereef"/>
    <s v="Deep"/>
    <n v="-14.25818215"/>
    <n v="-169.47117342000001"/>
    <s v="TAU_OPEN"/>
    <s v="Tau"/>
    <n v="2015"/>
    <x v="1"/>
    <x v="0"/>
    <n v="24.35"/>
    <n v="27.5"/>
    <n v="6"/>
    <n v="15"/>
    <n v="30"/>
    <n v="0.24875"/>
    <n v="2"/>
    <n v="1"/>
  </r>
  <r>
    <n v="8525"/>
    <s v="nSPC"/>
    <x v="6"/>
    <x v="3"/>
    <s v="American Samoa"/>
    <x v="12"/>
    <s v="TAU-00492"/>
    <d v="2015-03-24T00:00:00"/>
    <s v="Forereef"/>
    <s v="Deep"/>
    <n v="-14.272803120000001"/>
    <n v="-169.48344871"/>
    <s v="TAU_OPEN"/>
    <s v="Tau"/>
    <n v="2015"/>
    <x v="1"/>
    <x v="0"/>
    <n v="23.25"/>
    <n v="10"/>
    <n v="1"/>
    <n v="16.5"/>
    <n v="25"/>
    <n v="0.30025000000000002"/>
    <n v="2"/>
    <n v="1"/>
  </r>
  <r>
    <n v="8526"/>
    <s v="nSPC"/>
    <x v="6"/>
    <x v="3"/>
    <s v="American Samoa"/>
    <x v="12"/>
    <s v="TAU-00499"/>
    <d v="2015-03-24T00:00:00"/>
    <s v="Forereef"/>
    <s v="Mid"/>
    <n v="-14.22406848"/>
    <n v="-169.51954178"/>
    <s v="TAU_OPEN"/>
    <s v="Tau"/>
    <n v="2015"/>
    <x v="0"/>
    <x v="0"/>
    <n v="9"/>
    <n v="1"/>
    <n v="0"/>
    <n v="50"/>
    <n v="0"/>
    <n v="0.1125"/>
    <n v="2"/>
    <n v="1"/>
  </r>
  <r>
    <n v="8527"/>
    <s v="nSPC"/>
    <x v="6"/>
    <x v="3"/>
    <s v="American Samoa"/>
    <x v="12"/>
    <s v="TAU-00484"/>
    <d v="2015-03-24T00:00:00"/>
    <s v="Forereef"/>
    <s v="Shallow"/>
    <n v="-14.21900832"/>
    <n v="-169.51427107000001"/>
    <s v="TAU_OPEN"/>
    <s v="Tau"/>
    <n v="2015"/>
    <x v="2"/>
    <x v="0"/>
    <n v="4.55"/>
    <n v="15.5"/>
    <n v="7.5"/>
    <n v="1"/>
    <n v="0.5"/>
    <n v="0.60624999999999996"/>
    <n v="2"/>
    <n v="1"/>
  </r>
  <r>
    <n v="8528"/>
    <s v="nSPC"/>
    <x v="6"/>
    <x v="3"/>
    <s v="American Samoa"/>
    <x v="12"/>
    <s v="TAU-00470"/>
    <d v="2015-03-24T00:00:00"/>
    <s v="Forereef"/>
    <s v="Deep"/>
    <n v="-14.229911169999999"/>
    <n v="-169.51962517999999"/>
    <s v="TAU_OPEN"/>
    <s v="Tau"/>
    <n v="2015"/>
    <x v="1"/>
    <x v="0"/>
    <n v="23"/>
    <n v="1.5"/>
    <n v="17.5"/>
    <n v="2"/>
    <n v="7.5"/>
    <n v="0.12625"/>
    <n v="2"/>
    <n v="1"/>
  </r>
  <r>
    <n v="8529"/>
    <s v="nSPC"/>
    <x v="6"/>
    <x v="3"/>
    <s v="American Samoa"/>
    <x v="12"/>
    <s v="TAU-00479"/>
    <d v="2015-03-24T00:00:00"/>
    <s v="Forereef"/>
    <s v="Deep"/>
    <n v="-14.244029060000001"/>
    <n v="-169.50942774999999"/>
    <s v="TAU_OPEN"/>
    <s v="Tau"/>
    <n v="2015"/>
    <x v="1"/>
    <x v="0"/>
    <n v="22.5"/>
    <n v="20"/>
    <n v="15"/>
    <n v="3.5"/>
    <n v="12.5"/>
    <n v="0.77375000000000005"/>
    <n v="2"/>
    <n v="1"/>
  </r>
  <r>
    <n v="8530"/>
    <s v="nSPC"/>
    <x v="6"/>
    <x v="3"/>
    <s v="American Samoa"/>
    <x v="12"/>
    <s v="TAU-00508"/>
    <d v="2015-03-24T00:00:00"/>
    <s v="Forereef"/>
    <s v="Deep"/>
    <n v="-14.26974993"/>
    <n v="-169.49630303000001"/>
    <s v="TAU_SANCTUARY"/>
    <s v="Tau"/>
    <n v="2015"/>
    <x v="1"/>
    <x v="0"/>
    <n v="23.2"/>
    <n v="22.5"/>
    <n v="25"/>
    <n v="1"/>
    <n v="12.5"/>
    <n v="0.78249999999999997"/>
    <n v="2"/>
    <n v="1"/>
  </r>
  <r>
    <n v="8531"/>
    <s v="nSPC"/>
    <x v="6"/>
    <x v="3"/>
    <s v="American Samoa"/>
    <x v="12"/>
    <s v="TAU-00515"/>
    <d v="2015-03-24T00:00:00"/>
    <s v="Forereef"/>
    <s v="Mid"/>
    <n v="-14.26539738"/>
    <n v="-169.49841569"/>
    <s v="TAU_SANCTUARY"/>
    <s v="Tau"/>
    <n v="2015"/>
    <x v="0"/>
    <x v="0"/>
    <n v="11.45"/>
    <n v="22.5"/>
    <n v="3"/>
    <n v="1"/>
    <n v="25"/>
    <n v="0.34875"/>
    <n v="2"/>
    <n v="1"/>
  </r>
  <r>
    <n v="8532"/>
    <s v="nSPC"/>
    <x v="6"/>
    <x v="3"/>
    <s v="American Samoa"/>
    <x v="12"/>
    <s v="TAU-00516"/>
    <d v="2015-03-24T00:00:00"/>
    <s v="Forereef"/>
    <s v="Deep"/>
    <n v="-14.258807020000001"/>
    <n v="-169.50097678"/>
    <s v="TAU_SANCTUARY"/>
    <s v="Tau"/>
    <n v="2015"/>
    <x v="1"/>
    <x v="0"/>
    <n v="24.15"/>
    <n v="7.5"/>
    <n v="27.5"/>
    <n v="1"/>
    <n v="12.5"/>
    <n v="0.34"/>
    <n v="2"/>
    <n v="1"/>
  </r>
  <r>
    <n v="8533"/>
    <s v="nSPC"/>
    <x v="6"/>
    <x v="3"/>
    <s v="American Samoa"/>
    <x v="12"/>
    <s v="TAU-00491"/>
    <d v="2015-03-24T00:00:00"/>
    <s v="Forereef"/>
    <s v="Mid"/>
    <n v="-14.24836275"/>
    <n v="-169.50465148999999"/>
    <s v="TAU_OPEN"/>
    <s v="Tau"/>
    <n v="2015"/>
    <x v="0"/>
    <x v="0"/>
    <n v="8.4499999999999993"/>
    <n v="32.5"/>
    <n v="3"/>
    <n v="0.5"/>
    <n v="14"/>
    <n v="0.18975"/>
    <n v="2"/>
    <n v="1"/>
  </r>
  <r>
    <n v="8534"/>
    <s v="nSPC"/>
    <x v="6"/>
    <x v="3"/>
    <s v="American Samoa"/>
    <x v="12"/>
    <s v="TAU-00511"/>
    <d v="2015-03-24T00:00:00"/>
    <s v="Forereef"/>
    <s v="Mid"/>
    <n v="-14.239738859999999"/>
    <n v="-169.51411458000001"/>
    <s v="TAU_OPEN"/>
    <s v="Tau"/>
    <n v="2015"/>
    <x v="0"/>
    <x v="0"/>
    <n v="9.1999999999999993"/>
    <n v="40"/>
    <n v="0"/>
    <n v="1"/>
    <n v="15"/>
    <n v="0.11874999999999999"/>
    <n v="2"/>
    <n v="1"/>
  </r>
  <r>
    <n v="8535"/>
    <s v="nSPC"/>
    <x v="6"/>
    <x v="3"/>
    <s v="American Samoa"/>
    <x v="12"/>
    <s v="TAU-00457"/>
    <d v="2015-03-24T00:00:00"/>
    <s v="Forereef"/>
    <s v="Shallow"/>
    <n v="-14.23352377"/>
    <n v="-169.51744177"/>
    <s v="TAU_OPEN"/>
    <s v="Tau"/>
    <n v="2015"/>
    <x v="2"/>
    <x v="0"/>
    <n v="5.15"/>
    <n v="17.5"/>
    <n v="10"/>
    <n v="0"/>
    <n v="22.5"/>
    <n v="0.66"/>
    <n v="2"/>
    <n v="1"/>
  </r>
  <r>
    <n v="8542"/>
    <s v="nSPC"/>
    <x v="6"/>
    <x v="3"/>
    <s v="American Samoa"/>
    <x v="11"/>
    <s v="OFU-00483"/>
    <d v="2015-03-25T00:00:00"/>
    <s v="Forereef"/>
    <s v="Deep"/>
    <n v="-14.15743486"/>
    <n v="-169.61910159999999"/>
    <s v="Ofu &amp; Olosega"/>
    <s v="Ofu &amp; Olosega"/>
    <n v="2015"/>
    <x v="1"/>
    <x v="0"/>
    <n v="23.55"/>
    <n v="12.5"/>
    <n v="22.5"/>
    <n v="0"/>
    <n v="7.5"/>
    <n v="0.99"/>
    <n v="2"/>
    <n v="1"/>
  </r>
  <r>
    <n v="8543"/>
    <s v="nSPC"/>
    <x v="6"/>
    <x v="3"/>
    <s v="American Samoa"/>
    <x v="11"/>
    <s v="OFU-00580"/>
    <d v="2015-03-25T00:00:00"/>
    <s v="Forereef"/>
    <s v="Mid"/>
    <n v="-14.15457638"/>
    <n v="-169.61780475"/>
    <s v="Ofu &amp; Olosega"/>
    <s v="Ofu &amp; Olosega"/>
    <n v="2015"/>
    <x v="0"/>
    <x v="0"/>
    <n v="13.1"/>
    <n v="25"/>
    <n v="2.5"/>
    <n v="2.5"/>
    <n v="15"/>
    <n v="0.185"/>
    <n v="2"/>
    <n v="1"/>
  </r>
  <r>
    <n v="8544"/>
    <s v="nSPC"/>
    <x v="6"/>
    <x v="3"/>
    <s v="American Samoa"/>
    <x v="11"/>
    <s v="OFU-00578"/>
    <d v="2015-03-25T00:00:00"/>
    <s v="Forereef"/>
    <s v="Mid"/>
    <n v="-14.159891930000001"/>
    <n v="-169.61967860999999"/>
    <s v="Ofu &amp; Olosega"/>
    <s v="Ofu &amp; Olosega"/>
    <n v="2015"/>
    <x v="0"/>
    <x v="0"/>
    <n v="14.15"/>
    <n v="40"/>
    <n v="17.5"/>
    <n v="0"/>
    <n v="17.5"/>
    <n v="1.4637500000000001"/>
    <n v="2"/>
    <n v="1"/>
  </r>
  <r>
    <n v="8545"/>
    <s v="nSPC"/>
    <x v="6"/>
    <x v="3"/>
    <s v="American Samoa"/>
    <x v="11"/>
    <s v="OFU-00561"/>
    <d v="2015-03-25T00:00:00"/>
    <s v="Forereef"/>
    <s v="Deep"/>
    <n v="-14.16570746"/>
    <n v="-169.62840869999999"/>
    <s v="Ofu &amp; Olosega"/>
    <s v="Ofu &amp; Olosega"/>
    <n v="2015"/>
    <x v="1"/>
    <x v="0"/>
    <n v="19.899999999999999"/>
    <n v="12"/>
    <n v="42.5"/>
    <n v="0.5"/>
    <n v="10"/>
    <n v="0.85750000000000004"/>
    <n v="2"/>
    <n v="1"/>
  </r>
  <r>
    <n v="8546"/>
    <s v="nSPC"/>
    <x v="6"/>
    <x v="3"/>
    <s v="American Samoa"/>
    <x v="11"/>
    <s v="OFU-00551"/>
    <d v="2015-03-25T00:00:00"/>
    <s v="Forereef"/>
    <s v="Deep"/>
    <n v="-14.161612229999999"/>
    <n v="-169.63372860999999"/>
    <s v="Ofu &amp; Olosega"/>
    <s v="Ofu &amp; Olosega"/>
    <n v="2015"/>
    <x v="1"/>
    <x v="0"/>
    <n v="22"/>
    <n v="10"/>
    <n v="1"/>
    <n v="1.5"/>
    <n v="30"/>
    <n v="0.39124999999999999"/>
    <n v="2"/>
    <n v="1"/>
  </r>
  <r>
    <n v="8547"/>
    <s v="nSPC"/>
    <x v="6"/>
    <x v="3"/>
    <s v="American Samoa"/>
    <x v="11"/>
    <s v="OFU-00620"/>
    <d v="2015-03-25T00:00:00"/>
    <s v="Forereef"/>
    <s v="Shallow"/>
    <n v="-14.16618749"/>
    <n v="-169.62819714"/>
    <s v="Ofu &amp; Olosega"/>
    <s v="Ofu &amp; Olosega"/>
    <n v="2015"/>
    <x v="2"/>
    <x v="0"/>
    <n v="2.7"/>
    <n v="5"/>
    <n v="0"/>
    <n v="0.5"/>
    <n v="42"/>
    <n v="1.875"/>
    <n v="2"/>
    <n v="1"/>
  </r>
  <r>
    <n v="8549"/>
    <s v="nSPC"/>
    <x v="6"/>
    <x v="3"/>
    <s v="American Samoa"/>
    <x v="11"/>
    <s v="OFU-00535"/>
    <d v="2015-03-25T00:00:00"/>
    <s v="Forereef"/>
    <s v="Deep"/>
    <n v="-14.164482359999999"/>
    <n v="-169.64407220999999"/>
    <s v="Ofu &amp; Olosega"/>
    <s v="Ofu &amp; Olosega"/>
    <n v="2015"/>
    <x v="1"/>
    <x v="0"/>
    <n v="27.7"/>
    <n v="35"/>
    <n v="35.5"/>
    <n v="1"/>
    <n v="10"/>
    <n v="0.51875000000000004"/>
    <n v="2"/>
    <n v="1"/>
  </r>
  <r>
    <n v="8550"/>
    <s v="nSPC"/>
    <x v="6"/>
    <x v="3"/>
    <s v="American Samoa"/>
    <x v="11"/>
    <s v="OFU-00582"/>
    <d v="2015-03-25T00:00:00"/>
    <s v="Forereef"/>
    <s v="Mid"/>
    <n v="-14.165208489999999"/>
    <n v="-169.64878662000001"/>
    <s v="Ofu &amp; Olosega"/>
    <s v="Ofu &amp; Olosega"/>
    <n v="2015"/>
    <x v="0"/>
    <x v="0"/>
    <n v="7.05"/>
    <n v="20"/>
    <n v="1"/>
    <n v="1"/>
    <n v="43.5"/>
    <n v="0.23250000000000001"/>
    <n v="2"/>
    <n v="1"/>
  </r>
  <r>
    <n v="8551"/>
    <s v="nSPC"/>
    <x v="6"/>
    <x v="3"/>
    <s v="American Samoa"/>
    <x v="11"/>
    <s v="OFU-00523"/>
    <d v="2015-03-25T00:00:00"/>
    <s v="Forereef"/>
    <s v="Mid"/>
    <n v="-14.164816220000001"/>
    <n v="-169.65278336"/>
    <s v="Ofu &amp; Olosega"/>
    <s v="Ofu &amp; Olosega"/>
    <n v="2015"/>
    <x v="0"/>
    <x v="0"/>
    <n v="7.5"/>
    <n v="12.5"/>
    <n v="0"/>
    <n v="1"/>
    <n v="19.5"/>
    <n v="0.36249999999999999"/>
    <n v="2"/>
    <n v="1"/>
  </r>
  <r>
    <n v="8552"/>
    <s v="nSPC"/>
    <x v="6"/>
    <x v="3"/>
    <s v="American Samoa"/>
    <x v="11"/>
    <s v="OFU-00624"/>
    <d v="2015-03-25T00:00:00"/>
    <s v="Forereef"/>
    <s v="Shallow"/>
    <n v="-14.163261459999999"/>
    <n v="-169.66484457999999"/>
    <s v="Ofu &amp; Olosega"/>
    <s v="Ofu &amp; Olosega"/>
    <n v="2015"/>
    <x v="2"/>
    <x v="0"/>
    <n v="4.45"/>
    <n v="4"/>
    <n v="0"/>
    <n v="0"/>
    <n v="53.5"/>
    <n v="0.84624999999999995"/>
    <n v="2"/>
    <n v="1"/>
  </r>
  <r>
    <n v="8553"/>
    <s v="nSPC"/>
    <x v="6"/>
    <x v="3"/>
    <s v="American Samoa"/>
    <x v="11"/>
    <s v="OFU-00509"/>
    <d v="2015-03-25T00:00:00"/>
    <s v="Forereef"/>
    <s v="Mid"/>
    <n v="-14.15779386"/>
    <n v="-169.68002294999999"/>
    <s v="Ofu &amp; Olosega"/>
    <s v="Ofu &amp; Olosega"/>
    <n v="2015"/>
    <x v="0"/>
    <x v="0"/>
    <n v="10.75"/>
    <n v="27.5"/>
    <n v="0"/>
    <n v="0"/>
    <n v="56.5"/>
    <n v="0.30875000000000002"/>
    <n v="2"/>
    <n v="1"/>
  </r>
  <r>
    <n v="8554"/>
    <s v="nSPC"/>
    <x v="6"/>
    <x v="3"/>
    <s v="American Samoa"/>
    <x v="11"/>
    <s v="OFU-00614"/>
    <d v="2015-03-25T00:00:00"/>
    <s v="Forereef"/>
    <s v="Mid"/>
    <n v="-14.160052439999999"/>
    <n v="-169.68315066"/>
    <s v="Ofu &amp; Olosega"/>
    <s v="Ofu &amp; Olosega"/>
    <n v="2015"/>
    <x v="0"/>
    <x v="0"/>
    <n v="8.15"/>
    <n v="27.5"/>
    <n v="0.5"/>
    <n v="1"/>
    <n v="47.5"/>
    <n v="0.16375000000000001"/>
    <n v="2"/>
    <n v="1"/>
  </r>
  <r>
    <n v="8559"/>
    <s v="nSPC"/>
    <x v="6"/>
    <x v="3"/>
    <s v="American Samoa"/>
    <x v="11"/>
    <s v="OFU-00575"/>
    <d v="2015-03-26T00:00:00"/>
    <s v="Forereef"/>
    <s v="Mid"/>
    <n v="-14.18420607"/>
    <n v="-169.65775575000001"/>
    <s v="Ofu &amp; Olosega"/>
    <s v="Ofu &amp; Olosega"/>
    <n v="2015"/>
    <x v="0"/>
    <x v="0"/>
    <n v="10.95"/>
    <n v="25"/>
    <n v="0"/>
    <n v="5"/>
    <n v="57.5"/>
    <n v="0.86499999999999999"/>
    <n v="2"/>
    <n v="1"/>
  </r>
  <r>
    <n v="8560"/>
    <s v="nSPC"/>
    <x v="6"/>
    <x v="3"/>
    <s v="American Samoa"/>
    <x v="11"/>
    <s v="OFU-00592"/>
    <d v="2015-03-26T00:00:00"/>
    <s v="Forereef"/>
    <s v="Mid"/>
    <n v="-14.187632260000001"/>
    <n v="-169.67344408"/>
    <s v="Ofu &amp; Olosega"/>
    <s v="Ofu &amp; Olosega"/>
    <n v="2015"/>
    <x v="0"/>
    <x v="0"/>
    <n v="8.75"/>
    <n v="40"/>
    <n v="0"/>
    <n v="0.5"/>
    <n v="47.5"/>
    <n v="0.19125"/>
    <n v="2"/>
    <n v="1"/>
  </r>
  <r>
    <n v="8561"/>
    <s v="nSPC"/>
    <x v="6"/>
    <x v="3"/>
    <s v="American Samoa"/>
    <x v="11"/>
    <s v="OFU-00503"/>
    <d v="2015-03-26T00:00:00"/>
    <s v="Forereef"/>
    <s v="Mid"/>
    <n v="-14.180033480000001"/>
    <n v="-169.67976236000001"/>
    <s v="Ofu &amp; Olosega"/>
    <s v="Ofu &amp; Olosega"/>
    <n v="2015"/>
    <x v="0"/>
    <x v="0"/>
    <n v="8.4"/>
    <n v="15"/>
    <n v="0"/>
    <n v="0"/>
    <n v="15"/>
    <n v="0.13875000000000001"/>
    <n v="2"/>
    <n v="1"/>
  </r>
  <r>
    <n v="8562"/>
    <s v="nSPC"/>
    <x v="6"/>
    <x v="3"/>
    <s v="American Samoa"/>
    <x v="11"/>
    <s v="OFU-00492"/>
    <d v="2015-03-26T00:00:00"/>
    <s v="Forereef"/>
    <s v="Deep"/>
    <n v="-14.16253751"/>
    <n v="-169.68682896999999"/>
    <s v="Ofu &amp; Olosega"/>
    <s v="Ofu &amp; Olosega"/>
    <n v="2015"/>
    <x v="1"/>
    <x v="0"/>
    <n v="20"/>
    <n v="5"/>
    <n v="0"/>
    <n v="0"/>
    <n v="55"/>
    <n v="0.53374999999999995"/>
    <n v="2"/>
    <n v="1"/>
  </r>
  <r>
    <n v="8568"/>
    <s v="nSPC"/>
    <x v="6"/>
    <x v="3"/>
    <s v="American Samoa"/>
    <x v="11"/>
    <s v="OFU-00557"/>
    <d v="2015-03-26T00:00:00"/>
    <s v="Forereef"/>
    <s v="Deep"/>
    <n v="-14.17359525"/>
    <n v="-169.68660560000001"/>
    <s v="Ofu &amp; Olosega"/>
    <s v="Ofu &amp; Olosega"/>
    <n v="2015"/>
    <x v="1"/>
    <x v="0"/>
    <n v="25.3"/>
    <n v="15"/>
    <n v="0"/>
    <n v="17.5"/>
    <n v="27.5"/>
    <n v="0.27500000000000002"/>
    <n v="2"/>
    <n v="1"/>
  </r>
  <r>
    <n v="8569"/>
    <s v="nSPC"/>
    <x v="6"/>
    <x v="3"/>
    <s v="American Samoa"/>
    <x v="11"/>
    <s v="OFU-00518"/>
    <d v="2015-03-26T00:00:00"/>
    <s v="Forereef"/>
    <s v="Mid"/>
    <n v="-14.169085369999999"/>
    <n v="-169.68638532"/>
    <s v="Ofu &amp; Olosega"/>
    <s v="Ofu &amp; Olosega"/>
    <n v="2015"/>
    <x v="0"/>
    <x v="0"/>
    <n v="13.95"/>
    <n v="40"/>
    <n v="0"/>
    <n v="0"/>
    <n v="42.5"/>
    <n v="0.79749999999999999"/>
    <n v="2"/>
    <n v="1"/>
  </r>
  <r>
    <n v="8570"/>
    <s v="nSPC"/>
    <x v="6"/>
    <x v="3"/>
    <s v="American Samoa"/>
    <x v="11"/>
    <s v="OFU-00570"/>
    <d v="2015-03-26T00:00:00"/>
    <s v="Forereef"/>
    <s v="Mid"/>
    <n v="-14.170797289999999"/>
    <n v="-169.68521034"/>
    <s v="Ofu &amp; Olosega"/>
    <s v="Ofu &amp; Olosega"/>
    <n v="2015"/>
    <x v="0"/>
    <x v="0"/>
    <n v="7.85"/>
    <n v="35"/>
    <n v="0"/>
    <n v="0.5"/>
    <n v="32.5"/>
    <n v="0.13125000000000001"/>
    <n v="2"/>
    <n v="1"/>
  </r>
  <r>
    <n v="8571"/>
    <s v="nSPC"/>
    <x v="6"/>
    <x v="3"/>
    <s v="American Samoa"/>
    <x v="11"/>
    <s v="OFU-00599"/>
    <d v="2015-03-26T00:00:00"/>
    <s v="Forereef"/>
    <s v="Mid"/>
    <n v="-14.174901240000001"/>
    <n v="-169.68164317"/>
    <s v="Ofu &amp; Olosega"/>
    <s v="Ofu &amp; Olosega"/>
    <n v="2015"/>
    <x v="0"/>
    <x v="0"/>
    <n v="14.4"/>
    <n v="35"/>
    <n v="0"/>
    <n v="1.5"/>
    <n v="30"/>
    <n v="0.91625000000000001"/>
    <n v="2"/>
    <n v="1"/>
  </r>
  <r>
    <n v="8572"/>
    <s v="nSPC"/>
    <x v="6"/>
    <x v="3"/>
    <s v="American Samoa"/>
    <x v="11"/>
    <s v="OFU-00619"/>
    <d v="2015-03-26T00:00:00"/>
    <s v="Forereef"/>
    <s v="Shallow"/>
    <n v="-14.17807513"/>
    <n v="-169.67994591999999"/>
    <s v="Ofu &amp; Olosega"/>
    <s v="Ofu &amp; Olosega"/>
    <n v="2015"/>
    <x v="2"/>
    <x v="0"/>
    <n v="2.85"/>
    <n v="7.5"/>
    <n v="0"/>
    <n v="5"/>
    <n v="22.5"/>
    <n v="1.0862499999999999"/>
    <n v="2"/>
    <n v="1"/>
  </r>
  <r>
    <n v="8573"/>
    <s v="nSPC"/>
    <x v="6"/>
    <x v="3"/>
    <s v="American Samoa"/>
    <x v="11"/>
    <s v="OFU-00514"/>
    <d v="2015-03-26T00:00:00"/>
    <s v="Forereef"/>
    <s v="Mid"/>
    <n v="-14.18879592"/>
    <n v="-169.67037773000001"/>
    <s v="Ofu &amp; Olosega"/>
    <s v="Ofu &amp; Olosega"/>
    <n v="2015"/>
    <x v="0"/>
    <x v="0"/>
    <n v="8.9499999999999993"/>
    <n v="7.5"/>
    <n v="0"/>
    <n v="1.5"/>
    <n v="7"/>
    <n v="0.1075"/>
    <n v="2"/>
    <n v="1"/>
  </r>
  <r>
    <n v="8582"/>
    <s v="nSPC"/>
    <x v="6"/>
    <x v="3"/>
    <s v="American Samoa"/>
    <x v="9"/>
    <s v="TUT-01193"/>
    <d v="2015-03-27T00:00:00"/>
    <s v="Forereef"/>
    <s v="Mid"/>
    <n v="-14.356545629999999"/>
    <n v="-170.730966"/>
    <s v="TUT_SE"/>
    <s v="TUT_SE"/>
    <n v="2015"/>
    <x v="0"/>
    <x v="0"/>
    <n v="17"/>
    <n v="7.5"/>
    <n v="0"/>
    <n v="1.5"/>
    <n v="18"/>
    <n v="0.13125000000000001"/>
    <n v="2"/>
    <n v="1"/>
  </r>
  <r>
    <n v="8583"/>
    <s v="nSPC"/>
    <x v="6"/>
    <x v="3"/>
    <s v="American Samoa"/>
    <x v="9"/>
    <s v="TUT-01072"/>
    <d v="2015-03-27T00:00:00"/>
    <s v="Forereef"/>
    <s v="Deep"/>
    <n v="-14.343443880000001"/>
    <n v="-170.71845475999999"/>
    <s v="TUT_SE"/>
    <s v="TUT_SE"/>
    <n v="2015"/>
    <x v="1"/>
    <x v="0"/>
    <n v="25.3"/>
    <n v="5.5"/>
    <n v="22.5"/>
    <n v="8.5"/>
    <n v="30"/>
    <n v="0.154"/>
    <n v="2"/>
    <n v="1"/>
  </r>
  <r>
    <n v="8584"/>
    <s v="nSPC"/>
    <x v="6"/>
    <x v="3"/>
    <s v="American Samoa"/>
    <x v="9"/>
    <s v="TUT-01109"/>
    <d v="2015-03-27T00:00:00"/>
    <s v="Forereef"/>
    <s v="Mid"/>
    <n v="-14.33440089"/>
    <n v="-170.70120287"/>
    <s v="TUT_SE"/>
    <s v="TUT_SE"/>
    <n v="2015"/>
    <x v="0"/>
    <x v="0"/>
    <n v="9.1"/>
    <n v="17.5"/>
    <n v="1"/>
    <n v="2"/>
    <n v="8"/>
    <n v="0.15125"/>
    <n v="2"/>
    <n v="1"/>
  </r>
  <r>
    <n v="8585"/>
    <s v="nSPC"/>
    <x v="6"/>
    <x v="3"/>
    <s v="American Samoa"/>
    <x v="9"/>
    <s v="TUT-01279"/>
    <d v="2015-03-27T00:00:00"/>
    <s v="Forereef"/>
    <s v="Mid"/>
    <n v="-14.327194220000001"/>
    <n v="-170.69430079"/>
    <s v="TUT_SE"/>
    <s v="TUT_SE"/>
    <n v="2015"/>
    <x v="0"/>
    <x v="0"/>
    <n v="12.7"/>
    <n v="10"/>
    <n v="15"/>
    <n v="2.5"/>
    <n v="40"/>
    <n v="0.54374999999999996"/>
    <n v="2"/>
    <n v="1"/>
  </r>
  <r>
    <n v="8586"/>
    <s v="nSPC"/>
    <x v="6"/>
    <x v="3"/>
    <s v="American Samoa"/>
    <x v="9"/>
    <s v="TUT-01292"/>
    <d v="2015-03-27T00:00:00"/>
    <s v="Forereef"/>
    <s v="Deep"/>
    <n v="-14.301877770000001"/>
    <n v="-170.6820773"/>
    <s v="TUT_SE"/>
    <s v="TUT_SE"/>
    <n v="2015"/>
    <x v="1"/>
    <x v="0"/>
    <n v="22.75"/>
    <n v="24.5"/>
    <n v="5.5"/>
    <n v="7"/>
    <n v="7.5"/>
    <n v="0.20125000000000001"/>
    <n v="2"/>
    <n v="1"/>
  </r>
  <r>
    <n v="8587"/>
    <s v="nSPC"/>
    <x v="6"/>
    <x v="3"/>
    <s v="American Samoa"/>
    <x v="9"/>
    <s v="TUT-01335"/>
    <d v="2015-03-27T00:00:00"/>
    <s v="Forereef"/>
    <s v="Mid"/>
    <n v="-14.32027152"/>
    <n v="-170.69612133999999"/>
    <s v="TUT_SE"/>
    <s v="TUT_SE"/>
    <n v="2015"/>
    <x v="0"/>
    <x v="0"/>
    <n v="10.7"/>
    <n v="22.5"/>
    <n v="0"/>
    <n v="25"/>
    <n v="27.5"/>
    <n v="0.89749999999999996"/>
    <n v="2"/>
    <n v="1"/>
  </r>
  <r>
    <n v="8592"/>
    <s v="nSPC"/>
    <x v="6"/>
    <x v="3"/>
    <s v="American Samoa"/>
    <x v="9"/>
    <s v="TUT-01073"/>
    <d v="2015-03-27T00:00:00"/>
    <s v="Forereef"/>
    <s v="Mid"/>
    <n v="-14.33630928"/>
    <n v="-170.70415012000001"/>
    <s v="TUT_SE"/>
    <s v="TUT_SE"/>
    <n v="2015"/>
    <x v="0"/>
    <x v="0"/>
    <n v="9.5500000000000007"/>
    <n v="27.5"/>
    <n v="0"/>
    <n v="2.5"/>
    <n v="15"/>
    <n v="0.1275"/>
    <n v="2"/>
    <n v="1"/>
  </r>
  <r>
    <n v="8593"/>
    <s v="nSPC"/>
    <x v="6"/>
    <x v="3"/>
    <s v="American Samoa"/>
    <x v="9"/>
    <s v="TUT-01090"/>
    <d v="2015-03-27T00:00:00"/>
    <s v="Forereef"/>
    <s v="Deep"/>
    <n v="-14.35340686"/>
    <n v="-170.72943076999999"/>
    <s v="TUT_SE"/>
    <s v="TUT_SE"/>
    <n v="2015"/>
    <x v="1"/>
    <x v="0"/>
    <n v="22"/>
    <n v="5"/>
    <n v="5"/>
    <n v="10"/>
    <n v="27.5"/>
    <n v="0.42249999999999999"/>
    <n v="2"/>
    <n v="1"/>
  </r>
  <r>
    <n v="8594"/>
    <s v="nSPC"/>
    <x v="6"/>
    <x v="3"/>
    <s v="American Samoa"/>
    <x v="9"/>
    <s v="TUT-01265"/>
    <d v="2015-03-27T00:00:00"/>
    <s v="Forereef"/>
    <s v="Mid"/>
    <n v="-14.360494600000001"/>
    <n v="-170.74834537999999"/>
    <s v="TUT_SW"/>
    <s v="TUT_SW"/>
    <n v="2015"/>
    <x v="0"/>
    <x v="0"/>
    <n v="8.9499999999999993"/>
    <n v="25"/>
    <n v="0"/>
    <n v="5"/>
    <n v="47.5"/>
    <n v="0.65500000000000003"/>
    <n v="2"/>
    <n v="1"/>
  </r>
  <r>
    <n v="8595"/>
    <s v="nSPC"/>
    <x v="6"/>
    <x v="3"/>
    <s v="American Samoa"/>
    <x v="9"/>
    <s v="TUT-01392"/>
    <d v="2015-03-27T00:00:00"/>
    <s v="Forereef"/>
    <s v="Mid"/>
    <n v="-14.36795876"/>
    <n v="-170.7535383"/>
    <s v="TUT_SW"/>
    <s v="TUT_SW"/>
    <n v="2015"/>
    <x v="0"/>
    <x v="0"/>
    <n v="15"/>
    <n v="30"/>
    <n v="0"/>
    <n v="0"/>
    <n v="20"/>
    <n v="0.34875"/>
    <n v="2"/>
    <n v="1"/>
  </r>
  <r>
    <n v="8596"/>
    <s v="nSPC"/>
    <x v="6"/>
    <x v="3"/>
    <s v="American Samoa"/>
    <x v="9"/>
    <s v="TUT-01280"/>
    <d v="2015-03-27T00:00:00"/>
    <s v="Forereef"/>
    <s v="Shallow"/>
    <n v="-14.36132323"/>
    <n v="-170.77797799999999"/>
    <s v="TUT_SW"/>
    <s v="TUT_SW"/>
    <n v="2015"/>
    <x v="2"/>
    <x v="0"/>
    <n v="4"/>
    <n v="8.5"/>
    <n v="0"/>
    <n v="0"/>
    <n v="15"/>
    <n v="0.3775"/>
    <n v="2"/>
    <n v="1"/>
  </r>
  <r>
    <n v="8597"/>
    <s v="nSPC"/>
    <x v="6"/>
    <x v="3"/>
    <s v="American Samoa"/>
    <x v="9"/>
    <s v="TUT-01128"/>
    <d v="2015-03-27T00:00:00"/>
    <s v="Forereef"/>
    <s v="Shallow"/>
    <n v="-14.359696720000001"/>
    <n v="-170.78174423999999"/>
    <s v="TUT_SW"/>
    <s v="TUT_SW"/>
    <n v="2015"/>
    <x v="2"/>
    <x v="0"/>
    <n v="4.55"/>
    <n v="12.5"/>
    <n v="2.5"/>
    <n v="0"/>
    <n v="40"/>
    <n v="1.4750000000000001"/>
    <n v="2"/>
    <n v="1"/>
  </r>
  <r>
    <n v="8605"/>
    <s v="nSPC"/>
    <x v="6"/>
    <x v="3"/>
    <s v="American Samoa"/>
    <x v="9"/>
    <s v="TUT-01391"/>
    <d v="2015-03-28T00:00:00"/>
    <s v="Forereef"/>
    <s v="Deep"/>
    <n v="-14.27325441"/>
    <n v="-170.50509886"/>
    <s v="AUNUU_SANCTUARY_B"/>
    <s v="AUNUU_SANCTUARY_B"/>
    <n v="2015"/>
    <x v="1"/>
    <x v="0"/>
    <n v="22.6"/>
    <n v="2"/>
    <n v="2.5"/>
    <n v="0"/>
    <n v="3.5"/>
    <n v="0.115"/>
    <n v="2"/>
    <n v="1"/>
  </r>
  <r>
    <n v="8606"/>
    <s v="nSPC"/>
    <x v="6"/>
    <x v="3"/>
    <s v="American Samoa"/>
    <x v="9"/>
    <s v="TUT-01206"/>
    <d v="2015-03-28T00:00:00"/>
    <s v="Forereef"/>
    <s v="Deep"/>
    <n v="-14.27962608"/>
    <n v="-170.51488909"/>
    <s v="AUNUU_SANCTUARY_B"/>
    <s v="AUNUU_SANCTUARY_B"/>
    <n v="2015"/>
    <x v="1"/>
    <x v="0"/>
    <n v="31.2"/>
    <n v="5"/>
    <n v="15"/>
    <n v="10"/>
    <n v="5"/>
    <n v="0.14124999999999999"/>
    <n v="2"/>
    <n v="1"/>
  </r>
  <r>
    <n v="8607"/>
    <s v="nSPC"/>
    <x v="6"/>
    <x v="3"/>
    <s v="American Samoa"/>
    <x v="9"/>
    <s v="TUT-01111"/>
    <d v="2015-03-28T00:00:00"/>
    <s v="Forereef"/>
    <s v="Deep"/>
    <n v="-14.290381399999999"/>
    <n v="-170.54522159999999"/>
    <s v="TUT_NE"/>
    <s v="TUT_NE"/>
    <n v="2015"/>
    <x v="1"/>
    <x v="0"/>
    <n v="28.5"/>
    <n v="30"/>
    <n v="10"/>
    <n v="7.5"/>
    <n v="22.5"/>
    <n v="0.57999999999999996"/>
    <n v="2"/>
    <n v="1"/>
  </r>
  <r>
    <n v="8608"/>
    <s v="nSPC"/>
    <x v="6"/>
    <x v="3"/>
    <s v="American Samoa"/>
    <x v="9"/>
    <s v="TUT-01383"/>
    <d v="2015-03-28T00:00:00"/>
    <s v="Forereef"/>
    <s v="Deep"/>
    <n v="-14.280379269999999"/>
    <n v="-170.54094943000001"/>
    <s v="AUNUU_SANCTUARY_B"/>
    <s v="AUNUU_SANCTUARY_B"/>
    <n v="2015"/>
    <x v="1"/>
    <x v="0"/>
    <n v="21.95"/>
    <n v="3.5"/>
    <n v="5"/>
    <n v="1.5"/>
    <n v="1"/>
    <n v="0.18875"/>
    <n v="2"/>
    <n v="1"/>
  </r>
  <r>
    <n v="8609"/>
    <s v="nSPC"/>
    <x v="6"/>
    <x v="3"/>
    <s v="American Samoa"/>
    <x v="9"/>
    <s v="TUT-01207"/>
    <d v="2015-03-28T00:00:00"/>
    <s v="Forereef"/>
    <s v="Mid"/>
    <n v="-14.28520977"/>
    <n v="-170.54547851000001"/>
    <s v="AUNUU_SANCTUARY_B"/>
    <s v="AUNUU_SANCTUARY_B"/>
    <n v="2015"/>
    <x v="0"/>
    <x v="0"/>
    <n v="9.75"/>
    <n v="5"/>
    <n v="22.5"/>
    <n v="40"/>
    <n v="2.5"/>
    <n v="0.11874999999999999"/>
    <n v="2"/>
    <n v="1"/>
  </r>
  <r>
    <n v="8610"/>
    <s v="nSPC"/>
    <x v="6"/>
    <x v="3"/>
    <s v="American Samoa"/>
    <x v="9"/>
    <s v="TUT-01142"/>
    <d v="2015-03-28T00:00:00"/>
    <s v="Forereef"/>
    <s v="Mid"/>
    <n v="-14.27612051"/>
    <n v="-170.54831644999999"/>
    <s v="AUNUU_SANCTUARY_B"/>
    <s v="AUNUU_SANCTUARY_B"/>
    <n v="2015"/>
    <x v="0"/>
    <x v="0"/>
    <n v="16.25"/>
    <n v="6.5"/>
    <n v="7.5"/>
    <n v="37.5"/>
    <n v="5"/>
    <n v="0.11874999999999999"/>
    <n v="2"/>
    <n v="1"/>
  </r>
  <r>
    <n v="8611"/>
    <s v="nSPC"/>
    <x v="6"/>
    <x v="3"/>
    <s v="American Samoa"/>
    <x v="9"/>
    <s v="TUT-01333"/>
    <d v="2015-03-28T00:00:00"/>
    <s v="Forereef"/>
    <s v="Deep"/>
    <n v="-14.276132"/>
    <n v="-170.51043478"/>
    <s v="AUNUU_SANCTUARY_B"/>
    <s v="AUNUU_SANCTUARY_B"/>
    <n v="2015"/>
    <x v="1"/>
    <x v="0"/>
    <n v="25.45"/>
    <n v="3"/>
    <n v="0"/>
    <n v="1.5"/>
    <n v="5"/>
    <n v="1.079"/>
    <n v="2"/>
    <n v="1"/>
  </r>
  <r>
    <n v="8612"/>
    <s v="nSPC"/>
    <x v="6"/>
    <x v="3"/>
    <s v="American Samoa"/>
    <x v="9"/>
    <s v="TUT-01088"/>
    <d v="2015-03-28T00:00:00"/>
    <s v="Forereef"/>
    <s v="Mid"/>
    <n v="-14.277023829999999"/>
    <n v="-170.54617488"/>
    <s v="AUNUU_SANCTUARY_B"/>
    <s v="AUNUU_SANCTUARY_B"/>
    <n v="2015"/>
    <x v="0"/>
    <x v="0"/>
    <n v="15.4"/>
    <n v="10"/>
    <n v="3"/>
    <n v="1.5"/>
    <n v="10"/>
    <n v="0.17624999999999999"/>
    <n v="2"/>
    <n v="1"/>
  </r>
  <r>
    <n v="8613"/>
    <s v="nSPC"/>
    <x v="6"/>
    <x v="3"/>
    <s v="American Samoa"/>
    <x v="9"/>
    <s v="TUT-01175"/>
    <d v="2015-03-28T00:00:00"/>
    <s v="Forereef"/>
    <s v="Mid"/>
    <n v="-14.27911093"/>
    <n v="-170.54459405"/>
    <s v="AUNUU_SANCTUARY_B"/>
    <s v="AUNUU_SANCTUARY_B"/>
    <n v="2015"/>
    <x v="0"/>
    <x v="0"/>
    <n v="17.25"/>
    <n v="7.5"/>
    <n v="0.5"/>
    <n v="2.5"/>
    <n v="8.5"/>
    <n v="0.15375"/>
    <n v="2"/>
    <n v="1"/>
  </r>
  <r>
    <n v="8614"/>
    <s v="nSPC"/>
    <x v="6"/>
    <x v="3"/>
    <s v="American Samoa"/>
    <x v="9"/>
    <s v="TUT-01015"/>
    <d v="2015-03-28T00:00:00"/>
    <s v="Forereef"/>
    <s v="Deep"/>
    <n v="-14.278323950000001"/>
    <n v="-170.53590252000001"/>
    <s v="AUNUU_SANCTUARY_B"/>
    <s v="AUNUU_SANCTUARY_B"/>
    <n v="2015"/>
    <x v="1"/>
    <x v="0"/>
    <n v="25.5"/>
    <n v="1.5"/>
    <n v="39.5"/>
    <n v="15"/>
    <n v="1.5"/>
    <n v="0.10375"/>
    <n v="2"/>
    <n v="1"/>
  </r>
  <r>
    <n v="8615"/>
    <s v="nSPC"/>
    <x v="6"/>
    <x v="3"/>
    <s v="American Samoa"/>
    <x v="9"/>
    <s v="TUT-01071"/>
    <d v="2015-03-28T00:00:00"/>
    <s v="Forereef"/>
    <s v="Shallow"/>
    <n v="-14.27967737"/>
    <n v="-170.54867755000001"/>
    <s v="AUNUU_SANCTUARY_B"/>
    <s v="AUNUU_SANCTUARY_B"/>
    <n v="2015"/>
    <x v="2"/>
    <x v="0"/>
    <n v="4.5999999999999996"/>
    <n v="0.5"/>
    <n v="0"/>
    <n v="2.5"/>
    <n v="2.5"/>
    <n v="0.11275"/>
    <n v="2"/>
    <n v="1"/>
  </r>
  <r>
    <n v="8616"/>
    <s v="nSPC"/>
    <x v="6"/>
    <x v="3"/>
    <s v="American Samoa"/>
    <x v="9"/>
    <s v="TUT-01017"/>
    <d v="2015-03-28T00:00:00"/>
    <s v="Forereef"/>
    <s v="Shallow"/>
    <n v="-14.283942339999999"/>
    <n v="-170.54528187"/>
    <s v="AUNUU_SANCTUARY_B"/>
    <s v="AUNUU_SANCTUARY_B"/>
    <n v="2015"/>
    <x v="2"/>
    <x v="0"/>
    <n v="5.45"/>
    <n v="0.5"/>
    <n v="0"/>
    <n v="15.5"/>
    <n v="1"/>
    <n v="0.33500000000000002"/>
    <n v="2"/>
    <n v="1"/>
  </r>
  <r>
    <n v="8617"/>
    <s v="nSPC"/>
    <x v="6"/>
    <x v="3"/>
    <s v="American Samoa"/>
    <x v="9"/>
    <s v="TUT-01221"/>
    <d v="2015-03-28T00:00:00"/>
    <s v="Forereef"/>
    <s v="Mid"/>
    <n v="-14.282437030000001"/>
    <n v="-170.54547758999999"/>
    <s v="AUNUU_SANCTUARY_B"/>
    <s v="AUNUU_SANCTUARY_B"/>
    <n v="2015"/>
    <x v="0"/>
    <x v="0"/>
    <n v="11.8"/>
    <n v="1.5"/>
    <n v="1"/>
    <n v="31"/>
    <n v="0"/>
    <n v="0.16375000000000001"/>
    <n v="2"/>
    <n v="1"/>
  </r>
  <r>
    <n v="8618"/>
    <s v="nSPC"/>
    <x v="6"/>
    <x v="3"/>
    <s v="American Samoa"/>
    <x v="9"/>
    <s v="TUT-01016"/>
    <d v="2015-03-28T00:00:00"/>
    <s v="Forereef"/>
    <s v="Mid"/>
    <n v="-14.27857289"/>
    <n v="-170.54882289"/>
    <s v="AUNUU_SANCTUARY_B"/>
    <s v="AUNUU_SANCTUARY_B"/>
    <n v="2015"/>
    <x v="0"/>
    <x v="0"/>
    <n v="9.1"/>
    <n v="5.5"/>
    <n v="0"/>
    <n v="27.5"/>
    <n v="0"/>
    <n v="0.15"/>
    <n v="2"/>
    <n v="1"/>
  </r>
  <r>
    <n v="8623"/>
    <s v="nSPC"/>
    <x v="6"/>
    <x v="3"/>
    <s v="American Samoa"/>
    <x v="9"/>
    <s v="TUT-01410"/>
    <d v="2015-03-29T00:00:00"/>
    <s v="Forereef"/>
    <s v="Deep"/>
    <n v="-14.274571119999999"/>
    <n v="-170.50628506999999"/>
    <s v="AUNUU_SANCTUARY_B"/>
    <s v="AUNUU_SANCTUARY_B"/>
    <n v="2015"/>
    <x v="1"/>
    <x v="0"/>
    <n v="26"/>
    <n v="1"/>
    <n v="4"/>
    <n v="3.5"/>
    <n v="8"/>
    <n v="0.1125"/>
    <n v="2"/>
    <n v="1"/>
  </r>
  <r>
    <n v="8624"/>
    <s v="nSPC"/>
    <x v="6"/>
    <x v="3"/>
    <s v="American Samoa"/>
    <x v="9"/>
    <s v="TUT-01124"/>
    <d v="2015-03-29T00:00:00"/>
    <s v="Forereef"/>
    <s v="Deep"/>
    <n v="-14.277565600000001"/>
    <n v="-170.51406589999999"/>
    <s v="AUNUU_SANCTUARY_B"/>
    <s v="AUNUU_SANCTUARY_B"/>
    <n v="2015"/>
    <x v="1"/>
    <x v="0"/>
    <n v="29.85"/>
    <n v="7"/>
    <n v="6.25"/>
    <n v="0.5"/>
    <n v="7.5"/>
    <n v="0.267625"/>
    <n v="4"/>
    <n v="2"/>
  </r>
  <r>
    <n v="8625"/>
    <s v="nSPC"/>
    <x v="6"/>
    <x v="3"/>
    <s v="American Samoa"/>
    <x v="9"/>
    <s v="TUT-01234"/>
    <d v="2015-03-29T00:00:00"/>
    <s v="Forereef"/>
    <s v="Deep"/>
    <n v="-14.282136879999999"/>
    <n v="-170.53629907000001"/>
    <s v="AUNUU_SANCTUARY_B"/>
    <s v="AUNUU_SANCTUARY_B"/>
    <n v="2015"/>
    <x v="1"/>
    <x v="0"/>
    <n v="23.85"/>
    <n v="1.5"/>
    <n v="10"/>
    <n v="31.5"/>
    <n v="1"/>
    <n v="0.10249999999999999"/>
    <n v="2"/>
    <n v="1"/>
  </r>
  <r>
    <n v="8626"/>
    <s v="nSPC"/>
    <x v="6"/>
    <x v="3"/>
    <s v="American Samoa"/>
    <x v="9"/>
    <s v="TUT-01141"/>
    <d v="2015-03-29T00:00:00"/>
    <s v="Forereef"/>
    <s v="Deep"/>
    <n v="-14.28530842"/>
    <n v="-170.53766725"/>
    <s v="AUNUU_SANCTUARY_B"/>
    <s v="AUNUU_SANCTUARY_B"/>
    <n v="2015"/>
    <x v="1"/>
    <x v="0"/>
    <n v="22.4"/>
    <n v="4"/>
    <n v="10"/>
    <n v="6"/>
    <n v="5"/>
    <n v="0.115"/>
    <n v="2"/>
    <n v="1"/>
  </r>
  <r>
    <n v="8627"/>
    <s v="nSPC"/>
    <x v="6"/>
    <x v="3"/>
    <s v="American Samoa"/>
    <x v="9"/>
    <s v="TUT-01035"/>
    <d v="2015-03-29T00:00:00"/>
    <s v="Forereef"/>
    <s v="Shallow"/>
    <n v="-14.286323550000001"/>
    <n v="-170.54601880999999"/>
    <s v="TUT_NE"/>
    <s v="TUT_NE"/>
    <n v="2015"/>
    <x v="2"/>
    <x v="0"/>
    <n v="5.45"/>
    <n v="1"/>
    <n v="0"/>
    <n v="41.5"/>
    <n v="1"/>
    <n v="0.215"/>
    <n v="2"/>
    <n v="1"/>
  </r>
  <r>
    <n v="8628"/>
    <s v="nSPC"/>
    <x v="6"/>
    <x v="3"/>
    <s v="American Samoa"/>
    <x v="9"/>
    <s v="TUT-01053"/>
    <d v="2015-03-29T00:00:00"/>
    <s v="Forereef"/>
    <s v="Shallow"/>
    <n v="-14.278519579999999"/>
    <n v="-170.54976207999999"/>
    <s v="AUNUU_SANCTUARY_B"/>
    <s v="AUNUU_SANCTUARY_B"/>
    <n v="2015"/>
    <x v="2"/>
    <x v="0"/>
    <n v="4.75"/>
    <n v="3.5"/>
    <n v="0"/>
    <n v="4"/>
    <n v="7.5"/>
    <n v="0.23499999999999999"/>
    <n v="2"/>
    <n v="1"/>
  </r>
  <r>
    <n v="8629"/>
    <s v="nSPC"/>
    <x v="6"/>
    <x v="3"/>
    <s v="American Samoa"/>
    <x v="9"/>
    <s v="TUT-01159"/>
    <d v="2015-03-29T00:00:00"/>
    <s v="Forereef"/>
    <s v="Mid"/>
    <n v="-14.27731728"/>
    <n v="-170.54777591000001"/>
    <s v="AUNUU_SANCTUARY_B"/>
    <s v="AUNUU_SANCTUARY_B"/>
    <n v="2015"/>
    <x v="0"/>
    <x v="0"/>
    <n v="13.45"/>
    <n v="6.5"/>
    <n v="11.5"/>
    <n v="32.5"/>
    <n v="3.5"/>
    <n v="0.1245"/>
    <n v="2"/>
    <n v="1"/>
  </r>
  <r>
    <n v="8634"/>
    <s v="nSPC"/>
    <x v="6"/>
    <x v="3"/>
    <s v="American Samoa"/>
    <x v="9"/>
    <s v="TUT-01052"/>
    <d v="2015-03-29T00:00:00"/>
    <s v="Forereef"/>
    <s v="Mid"/>
    <n v="-14.279956159999999"/>
    <n v="-170.54644938999999"/>
    <s v="AUNUU_SANCTUARY_B"/>
    <s v="AUNUU_SANCTUARY_B"/>
    <n v="2015"/>
    <x v="0"/>
    <x v="0"/>
    <n v="13.25"/>
    <n v="22.5"/>
    <n v="0"/>
    <n v="25"/>
    <n v="0"/>
    <n v="0.115"/>
    <n v="2"/>
    <n v="1"/>
  </r>
  <r>
    <n v="8636"/>
    <s v="nSPC"/>
    <x v="6"/>
    <x v="3"/>
    <s v="American Samoa"/>
    <x v="9"/>
    <s v="TUT-01106"/>
    <d v="2015-03-29T00:00:00"/>
    <s v="Forereef"/>
    <s v="Mid"/>
    <n v="-14.27903046"/>
    <n v="-170.54739126000001"/>
    <s v="AUNUU_SANCTUARY_B"/>
    <s v="AUNUU_SANCTUARY_B"/>
    <n v="2015"/>
    <x v="0"/>
    <x v="0"/>
    <n v="12.5"/>
    <n v="12.5"/>
    <n v="5"/>
    <n v="52.5"/>
    <n v="0"/>
    <n v="0.13875000000000001"/>
    <n v="2"/>
    <n v="1"/>
  </r>
  <r>
    <n v="8637"/>
    <s v="nSPC"/>
    <x v="6"/>
    <x v="3"/>
    <s v="American Samoa"/>
    <x v="9"/>
    <s v="TUT-01290"/>
    <d v="2015-03-29T00:00:00"/>
    <s v="Forereef"/>
    <s v="Deep"/>
    <n v="-14.27849947"/>
    <n v="-170.53839923999999"/>
    <s v="AUNUU_SANCTUARY_B"/>
    <s v="AUNUU_SANCTUARY_B"/>
    <n v="2015"/>
    <x v="1"/>
    <x v="0"/>
    <n v="24.1"/>
    <n v="2"/>
    <n v="12.5"/>
    <n v="37.5"/>
    <n v="2"/>
    <n v="0.10625"/>
    <n v="2"/>
    <n v="1"/>
  </r>
  <r>
    <n v="8638"/>
    <s v="nSPC"/>
    <x v="6"/>
    <x v="3"/>
    <s v="American Samoa"/>
    <x v="9"/>
    <s v="TUT-01412"/>
    <d v="2015-03-30T00:00:00"/>
    <s v="Forereef"/>
    <s v="Mid"/>
    <n v="-14.36352801"/>
    <n v="-170.76284011999999"/>
    <s v="FAGATELE_SANCTUARY"/>
    <s v="FAGATELE_SANCTUARY"/>
    <n v="2015"/>
    <x v="0"/>
    <x v="0"/>
    <n v="12"/>
    <n v="52.5"/>
    <n v="0"/>
    <n v="2.5"/>
    <n v="27.5"/>
    <n v="0.36449999999999999"/>
    <n v="2"/>
    <n v="1"/>
  </r>
  <r>
    <n v="8641"/>
    <s v="nSPC"/>
    <x v="6"/>
    <x v="3"/>
    <s v="American Samoa"/>
    <x v="9"/>
    <s v="TUT-01209"/>
    <d v="2015-03-30T00:00:00"/>
    <s v="Forereef"/>
    <s v="Mid"/>
    <n v="-14.34746283"/>
    <n v="-170.72124685"/>
    <s v="TUT_SE"/>
    <s v="TUT_SE"/>
    <n v="2015"/>
    <x v="0"/>
    <x v="0"/>
    <n v="13.35"/>
    <n v="10"/>
    <n v="2.5"/>
    <n v="2.5"/>
    <n v="45"/>
    <n v="0.48499999999999999"/>
    <n v="2"/>
    <n v="1"/>
  </r>
  <r>
    <n v="8642"/>
    <s v="nSPC"/>
    <x v="6"/>
    <x v="3"/>
    <s v="American Samoa"/>
    <x v="9"/>
    <s v="TUT-01021"/>
    <d v="2015-03-30T00:00:00"/>
    <s v="Forereef"/>
    <s v="Deep"/>
    <n v="-14.305247380000001"/>
    <n v="-170.64041872999999"/>
    <s v="TUT_SE"/>
    <s v="TUT_SE"/>
    <n v="2015"/>
    <x v="1"/>
    <x v="0"/>
    <n v="26.5"/>
    <n v="0.5"/>
    <n v="17.5"/>
    <n v="7"/>
    <n v="12.5"/>
    <n v="0.16250000000000001"/>
    <n v="2"/>
    <n v="1"/>
  </r>
  <r>
    <n v="8643"/>
    <s v="nSPC"/>
    <x v="6"/>
    <x v="3"/>
    <s v="American Samoa"/>
    <x v="9"/>
    <s v="TUT-01376"/>
    <d v="2015-03-30T00:00:00"/>
    <s v="Forereef"/>
    <s v="Mid"/>
    <n v="-14.30618883"/>
    <n v="-170.64184089"/>
    <s v="TUT_SE"/>
    <s v="TUT_SE"/>
    <n v="2015"/>
    <x v="0"/>
    <x v="0"/>
    <n v="16.55"/>
    <n v="1"/>
    <n v="0.5"/>
    <n v="0"/>
    <n v="7.5"/>
    <n v="0.12525"/>
    <n v="2"/>
    <n v="1"/>
  </r>
  <r>
    <n v="8644"/>
    <s v="nSPC"/>
    <x v="6"/>
    <x v="3"/>
    <s v="American Samoa"/>
    <x v="9"/>
    <s v="TUT-01365"/>
    <d v="2015-03-30T00:00:00"/>
    <s v="Forereef"/>
    <s v="Mid"/>
    <n v="-14.314727059999999"/>
    <n v="-170.65203915000001"/>
    <s v="TUT_SE"/>
    <s v="TUT_SE"/>
    <n v="2015"/>
    <x v="0"/>
    <x v="0"/>
    <n v="14.9"/>
    <n v="1"/>
    <n v="15"/>
    <n v="5.5"/>
    <n v="26"/>
    <n v="0.44500000000000001"/>
    <n v="2"/>
    <n v="1"/>
  </r>
  <r>
    <n v="8685"/>
    <s v="nSPC"/>
    <x v="6"/>
    <x v="2"/>
    <s v="Pacific Remote Island Areas"/>
    <x v="14"/>
    <s v="JAR-00477"/>
    <d v="2015-04-08T00:00:00"/>
    <s v="Forereef"/>
    <s v="Mid"/>
    <n v="-0.36929442000000001"/>
    <n v="-160.00834404"/>
    <s v="Jarvis"/>
    <s v="Jarvis"/>
    <n v="2015"/>
    <x v="0"/>
    <x v="0"/>
    <n v="12.25"/>
    <n v="35"/>
    <n v="9"/>
    <n v="2.5"/>
    <n v="17.5"/>
    <n v="0.48625000000000002"/>
    <n v="2"/>
    <n v="1"/>
  </r>
  <r>
    <n v="8686"/>
    <s v="nSPC"/>
    <x v="6"/>
    <x v="2"/>
    <s v="Pacific Remote Island Areas"/>
    <x v="14"/>
    <s v="JAR-00478"/>
    <d v="2015-04-08T00:00:00"/>
    <s v="Forereef"/>
    <s v="Mid"/>
    <n v="-0.3652224"/>
    <n v="-160.00610187999999"/>
    <s v="Jarvis"/>
    <s v="Jarvis"/>
    <n v="2015"/>
    <x v="0"/>
    <x v="0"/>
    <n v="12.35"/>
    <n v="29.5"/>
    <n v="1.5"/>
    <n v="0.5"/>
    <n v="26.5"/>
    <n v="0.43874999999999997"/>
    <n v="2"/>
    <n v="1"/>
  </r>
  <r>
    <n v="8687"/>
    <s v="nSPC"/>
    <x v="6"/>
    <x v="2"/>
    <s v="Pacific Remote Island Areas"/>
    <x v="14"/>
    <s v="JAR-00544"/>
    <d v="2015-04-08T00:00:00"/>
    <s v="Forereef"/>
    <s v="Deep"/>
    <n v="-0.37125301999999999"/>
    <n v="-160.01070539"/>
    <s v="Jarvis"/>
    <s v="Jarvis"/>
    <n v="2015"/>
    <x v="1"/>
    <x v="0"/>
    <n v="20"/>
    <n v="37.5"/>
    <n v="7.5"/>
    <n v="1.5"/>
    <n v="17.5"/>
    <n v="0.45874999999999999"/>
    <n v="2"/>
    <n v="1"/>
  </r>
  <r>
    <n v="8688"/>
    <s v="nSPC"/>
    <x v="6"/>
    <x v="2"/>
    <s v="Pacific Remote Island Areas"/>
    <x v="14"/>
    <s v="JAR-00500"/>
    <d v="2015-04-08T00:00:00"/>
    <s v="Forereef"/>
    <s v="Mid"/>
    <n v="-0.37905128999999999"/>
    <n v="-160.015197"/>
    <s v="Jarvis"/>
    <s v="Jarvis"/>
    <n v="2015"/>
    <x v="0"/>
    <x v="0"/>
    <n v="9.35"/>
    <n v="13"/>
    <n v="0.5"/>
    <n v="2.5"/>
    <n v="11"/>
    <n v="0.31874999999999998"/>
    <n v="2"/>
    <n v="1"/>
  </r>
  <r>
    <n v="8689"/>
    <s v="nSPC"/>
    <x v="6"/>
    <x v="2"/>
    <s v="Pacific Remote Island Areas"/>
    <x v="14"/>
    <s v="JAR-00472"/>
    <d v="2015-04-08T00:00:00"/>
    <s v="Forereef"/>
    <s v="Mid"/>
    <n v="-0.37521187"/>
    <n v="-160.01334216000001"/>
    <s v="Jarvis"/>
    <s v="Jarvis"/>
    <n v="2015"/>
    <x v="0"/>
    <x v="0"/>
    <n v="11.05"/>
    <n v="29"/>
    <n v="5"/>
    <n v="0"/>
    <n v="12.5"/>
    <n v="0.66500000000000004"/>
    <n v="2"/>
    <n v="1"/>
  </r>
  <r>
    <n v="8698"/>
    <s v="nSPC"/>
    <x v="6"/>
    <x v="2"/>
    <s v="Pacific Remote Island Areas"/>
    <x v="14"/>
    <s v="JAR-00424"/>
    <d v="2015-04-09T00:00:00"/>
    <s v="Forereef"/>
    <s v="Deep"/>
    <n v="-0.38146368000000003"/>
    <n v="-160.01192578999999"/>
    <s v="Jarvis"/>
    <s v="Jarvis"/>
    <n v="2015"/>
    <x v="1"/>
    <x v="0"/>
    <n v="21.4"/>
    <n v="19"/>
    <n v="3.5"/>
    <n v="0"/>
    <n v="24.5"/>
    <n v="0.375"/>
    <n v="2"/>
    <n v="1"/>
  </r>
  <r>
    <n v="8699"/>
    <s v="nSPC"/>
    <x v="6"/>
    <x v="2"/>
    <s v="Pacific Remote Island Areas"/>
    <x v="14"/>
    <s v="JAR-00453"/>
    <d v="2015-04-09T00:00:00"/>
    <s v="Forereef"/>
    <s v="Mid"/>
    <n v="-0.38189200000000001"/>
    <n v="-160.00114675"/>
    <s v="Jarvis"/>
    <s v="Jarvis"/>
    <n v="2015"/>
    <x v="0"/>
    <x v="0"/>
    <n v="10.35"/>
    <n v="30.5"/>
    <n v="0"/>
    <n v="2.5"/>
    <n v="22.5"/>
    <n v="0.42375000000000002"/>
    <n v="2"/>
    <n v="1"/>
  </r>
  <r>
    <n v="8700"/>
    <s v="nSPC"/>
    <x v="6"/>
    <x v="2"/>
    <s v="Pacific Remote Island Areas"/>
    <x v="14"/>
    <s v="JAR-00562"/>
    <d v="2015-04-09T00:00:00"/>
    <s v="Forereef"/>
    <s v="Mid"/>
    <n v="-0.38177968000000001"/>
    <n v="-159.99149020999999"/>
    <s v="Jarvis"/>
    <s v="Jarvis"/>
    <n v="2015"/>
    <x v="0"/>
    <x v="0"/>
    <n v="9.0500000000000007"/>
    <n v="22.5"/>
    <n v="0.5"/>
    <n v="3.5"/>
    <n v="20"/>
    <n v="0.30499999999999999"/>
    <n v="2"/>
    <n v="1"/>
  </r>
  <r>
    <n v="8701"/>
    <s v="nSPC"/>
    <x v="6"/>
    <x v="2"/>
    <s v="Pacific Remote Island Areas"/>
    <x v="14"/>
    <s v="JAR-00545"/>
    <d v="2015-04-09T00:00:00"/>
    <s v="Forereef"/>
    <s v="Deep"/>
    <n v="-0.38208269"/>
    <n v="-159.98811741"/>
    <s v="Jarvis"/>
    <s v="Jarvis"/>
    <n v="2015"/>
    <x v="1"/>
    <x v="0"/>
    <n v="23.4"/>
    <n v="13.5"/>
    <n v="0"/>
    <n v="35.5"/>
    <n v="13.5"/>
    <n v="0.24625"/>
    <n v="2"/>
    <n v="1"/>
  </r>
  <r>
    <n v="8702"/>
    <s v="nSPC"/>
    <x v="6"/>
    <x v="2"/>
    <s v="Pacific Remote Island Areas"/>
    <x v="14"/>
    <s v="JAR-00487"/>
    <d v="2015-04-09T00:00:00"/>
    <s v="Forereef"/>
    <s v="Mid"/>
    <n v="-0.38207924999999998"/>
    <n v="-159.98366780000001"/>
    <s v="Jarvis"/>
    <s v="Jarvis"/>
    <n v="2015"/>
    <x v="0"/>
    <x v="0"/>
    <n v="7.8"/>
    <n v="10"/>
    <n v="1.5"/>
    <n v="17.5"/>
    <n v="12.5"/>
    <n v="0.315"/>
    <n v="2"/>
    <n v="1"/>
  </r>
  <r>
    <n v="8703"/>
    <s v="nSPC"/>
    <x v="6"/>
    <x v="2"/>
    <s v="Pacific Remote Island Areas"/>
    <x v="14"/>
    <s v="JAR-00592"/>
    <d v="2015-04-09T00:00:00"/>
    <s v="Forereef"/>
    <s v="Shallow"/>
    <n v="-0.38183609000000002"/>
    <n v="-160.00488842999999"/>
    <s v="Jarvis"/>
    <s v="Jarvis"/>
    <n v="2015"/>
    <x v="2"/>
    <x v="0"/>
    <n v="5"/>
    <n v="2"/>
    <n v="1"/>
    <n v="11"/>
    <n v="0.5"/>
    <n v="0.38750000000000001"/>
    <n v="2"/>
    <n v="1"/>
  </r>
  <r>
    <n v="8704"/>
    <s v="nSPC"/>
    <x v="6"/>
    <x v="2"/>
    <s v="Pacific Remote Island Areas"/>
    <x v="14"/>
    <s v="JAR-00426"/>
    <d v="2015-04-09T00:00:00"/>
    <s v="Forereef"/>
    <s v="Deep"/>
    <n v="-0.38243975000000002"/>
    <n v="-160.00333669"/>
    <s v="Jarvis"/>
    <s v="Jarvis"/>
    <n v="2015"/>
    <x v="1"/>
    <x v="0"/>
    <n v="24"/>
    <n v="26.5"/>
    <n v="3.5"/>
    <n v="11.5"/>
    <n v="17.5"/>
    <n v="0.44"/>
    <n v="2"/>
    <n v="1"/>
  </r>
  <r>
    <n v="8705"/>
    <s v="nSPC"/>
    <x v="6"/>
    <x v="2"/>
    <s v="Pacific Remote Island Areas"/>
    <x v="14"/>
    <s v="JAR-00474"/>
    <d v="2015-04-09T00:00:00"/>
    <s v="Forereef"/>
    <s v="Mid"/>
    <n v="-0.38160291000000002"/>
    <n v="-160.00727559000001"/>
    <s v="Jarvis"/>
    <s v="Jarvis"/>
    <n v="2015"/>
    <x v="0"/>
    <x v="0"/>
    <n v="11.8"/>
    <n v="35"/>
    <n v="0"/>
    <n v="4"/>
    <n v="22.5"/>
    <n v="0.35249999999999998"/>
    <n v="2"/>
    <n v="1"/>
  </r>
  <r>
    <n v="8706"/>
    <s v="nSPC"/>
    <x v="6"/>
    <x v="2"/>
    <s v="Pacific Remote Island Areas"/>
    <x v="14"/>
    <s v="JAR-00436"/>
    <d v="2015-04-09T00:00:00"/>
    <s v="Forereef"/>
    <s v="Deep"/>
    <n v="-0.38246306000000002"/>
    <n v="-159.97920325999999"/>
    <s v="Jarvis"/>
    <s v="Jarvis"/>
    <n v="2015"/>
    <x v="1"/>
    <x v="0"/>
    <n v="22.4"/>
    <n v="27.5"/>
    <n v="1"/>
    <n v="5"/>
    <n v="25"/>
    <n v="0.45250000000000001"/>
    <n v="2"/>
    <n v="1"/>
  </r>
  <r>
    <n v="8707"/>
    <s v="nSPC"/>
    <x v="6"/>
    <x v="2"/>
    <s v="Pacific Remote Island Areas"/>
    <x v="14"/>
    <s v="JAR-00479"/>
    <d v="2015-04-09T00:00:00"/>
    <s v="Forereef"/>
    <s v="Mid"/>
    <n v="-0.37346088999999999"/>
    <n v="-159.97366223"/>
    <s v="Jarvis"/>
    <s v="Jarvis"/>
    <n v="2015"/>
    <x v="0"/>
    <x v="0"/>
    <n v="10.35"/>
    <n v="20"/>
    <n v="3.5"/>
    <n v="2"/>
    <n v="47.5"/>
    <n v="0.44624999999999998"/>
    <n v="2"/>
    <n v="1"/>
  </r>
  <r>
    <n v="8708"/>
    <s v="nSPC"/>
    <x v="6"/>
    <x v="2"/>
    <s v="Pacific Remote Island Areas"/>
    <x v="14"/>
    <s v="JAR-00482"/>
    <d v="2015-04-09T00:00:00"/>
    <s v="Forereef"/>
    <s v="Mid"/>
    <n v="-0.37937986000000001"/>
    <n v="-159.97496009"/>
    <s v="Jarvis"/>
    <s v="Jarvis"/>
    <n v="2015"/>
    <x v="0"/>
    <x v="0"/>
    <n v="10.15"/>
    <n v="12.5"/>
    <n v="4.5"/>
    <n v="1"/>
    <n v="25"/>
    <n v="0.33"/>
    <n v="2"/>
    <n v="1"/>
  </r>
  <r>
    <n v="8709"/>
    <s v="nSPC"/>
    <x v="6"/>
    <x v="2"/>
    <s v="Pacific Remote Island Areas"/>
    <x v="14"/>
    <s v="JAR-00528"/>
    <d v="2015-04-09T00:00:00"/>
    <s v="Forereef"/>
    <s v="Shallow"/>
    <n v="-0.37598652999999999"/>
    <n v="-159.97763677"/>
    <s v="Jarvis"/>
    <s v="Jarvis"/>
    <n v="2015"/>
    <x v="2"/>
    <x v="0"/>
    <n v="5.9"/>
    <n v="14"/>
    <n v="0"/>
    <n v="6.5"/>
    <n v="47.5"/>
    <n v="0.32250000000000001"/>
    <n v="2"/>
    <n v="1"/>
  </r>
  <r>
    <n v="8719"/>
    <s v="nSPC"/>
    <x v="6"/>
    <x v="2"/>
    <s v="Pacific Remote Island Areas"/>
    <x v="14"/>
    <s v="JAR-00428"/>
    <d v="2015-04-10T00:00:00"/>
    <s v="Forereef"/>
    <s v="Deep"/>
    <n v="-0.36716356999999999"/>
    <n v="-159.97937811"/>
    <s v="Jarvis"/>
    <s v="Jarvis"/>
    <n v="2015"/>
    <x v="1"/>
    <x v="0"/>
    <n v="15.4"/>
    <n v="35"/>
    <n v="1.5"/>
    <n v="10"/>
    <n v="20"/>
    <n v="0.38124999999999998"/>
    <n v="2"/>
    <n v="1"/>
  </r>
  <r>
    <n v="8720"/>
    <s v="nSPC"/>
    <x v="6"/>
    <x v="2"/>
    <s v="Pacific Remote Island Areas"/>
    <x v="14"/>
    <s v="JAR-00538"/>
    <d v="2015-04-10T00:00:00"/>
    <s v="Forereef"/>
    <s v="Shallow"/>
    <n v="-0.36843376"/>
    <n v="-159.98321224"/>
    <s v="Jarvis"/>
    <s v="Jarvis"/>
    <n v="2015"/>
    <x v="2"/>
    <x v="0"/>
    <n v="5.35"/>
    <n v="15"/>
    <n v="0"/>
    <n v="17.5"/>
    <n v="40"/>
    <n v="0.41249999999999998"/>
    <n v="2"/>
    <n v="1"/>
  </r>
  <r>
    <n v="8721"/>
    <s v="nSPC"/>
    <x v="6"/>
    <x v="2"/>
    <s v="Pacific Remote Island Areas"/>
    <x v="14"/>
    <s v="JAR-00488"/>
    <d v="2015-04-10T00:00:00"/>
    <s v="Forereef"/>
    <s v="Mid"/>
    <n v="-0.37300902000000002"/>
    <n v="-159.98093478999999"/>
    <s v="Jarvis"/>
    <s v="Jarvis"/>
    <n v="2015"/>
    <x v="0"/>
    <x v="0"/>
    <n v="7.45"/>
    <n v="25"/>
    <n v="0"/>
    <n v="7.5"/>
    <n v="47.5"/>
    <n v="0.75749999999999995"/>
    <n v="2"/>
    <n v="1"/>
  </r>
  <r>
    <n v="8722"/>
    <s v="nSPC"/>
    <x v="6"/>
    <x v="2"/>
    <s v="Pacific Remote Island Areas"/>
    <x v="14"/>
    <s v="JAR-00514"/>
    <d v="2015-04-10T00:00:00"/>
    <s v="Forereef"/>
    <s v="Shallow"/>
    <n v="-0.37527263999999999"/>
    <n v="-159.97958262"/>
    <s v="Jarvis"/>
    <s v="Jarvis"/>
    <n v="2015"/>
    <x v="2"/>
    <x v="0"/>
    <n v="5.05"/>
    <n v="7.5"/>
    <n v="0"/>
    <n v="20"/>
    <n v="35"/>
    <n v="0.33"/>
    <n v="2"/>
    <n v="1"/>
  </r>
  <r>
    <n v="8723"/>
    <s v="nSPC"/>
    <x v="6"/>
    <x v="2"/>
    <s v="Pacific Remote Island Areas"/>
    <x v="14"/>
    <s v="JAR-00490"/>
    <d v="2015-04-10T00:00:00"/>
    <s v="Forereef"/>
    <s v="Mid"/>
    <n v="-0.37633034999999998"/>
    <n v="-159.97629239"/>
    <s v="Jarvis"/>
    <s v="Jarvis"/>
    <n v="2015"/>
    <x v="0"/>
    <x v="0"/>
    <n v="8.8000000000000007"/>
    <n v="17.5"/>
    <n v="0"/>
    <n v="5"/>
    <n v="32.5"/>
    <n v="0.19500000000000001"/>
    <n v="2"/>
    <n v="1"/>
  </r>
  <r>
    <n v="8724"/>
    <s v="nSPC"/>
    <x v="6"/>
    <x v="2"/>
    <s v="Pacific Remote Island Areas"/>
    <x v="14"/>
    <s v="JAR-00526"/>
    <d v="2015-04-10T00:00:00"/>
    <s v="Forereef"/>
    <s v="Shallow"/>
    <n v="-0.37716149999999998"/>
    <n v="-159.98354986000001"/>
    <s v="Jarvis"/>
    <s v="Jarvis"/>
    <n v="2015"/>
    <x v="2"/>
    <x v="0"/>
    <n v="3"/>
    <n v="6"/>
    <n v="7.5"/>
    <n v="12.5"/>
    <n v="51.5"/>
    <n v="0.60499999999999998"/>
    <n v="2"/>
    <n v="1"/>
  </r>
  <r>
    <n v="8725"/>
    <s v="nSPC"/>
    <x v="6"/>
    <x v="2"/>
    <s v="Pacific Remote Island Areas"/>
    <x v="14"/>
    <s v="JAR-00467"/>
    <d v="2015-04-10T00:00:00"/>
    <s v="Forereef"/>
    <s v="Mid"/>
    <n v="-0.37844737000000001"/>
    <n v="-159.97841980000001"/>
    <s v="Jarvis"/>
    <s v="Jarvis"/>
    <n v="2015"/>
    <x v="0"/>
    <x v="0"/>
    <n v="6.85"/>
    <n v="14"/>
    <n v="0"/>
    <n v="4.5"/>
    <n v="67.5"/>
    <n v="0.39500000000000002"/>
    <n v="2"/>
    <n v="1"/>
  </r>
  <r>
    <n v="8726"/>
    <s v="nSPC"/>
    <x v="6"/>
    <x v="2"/>
    <s v="Pacific Remote Island Areas"/>
    <x v="14"/>
    <s v="JAR-00435"/>
    <d v="2015-04-10T00:00:00"/>
    <s v="Forereef"/>
    <s v="Deep"/>
    <n v="-0.36991350000000001"/>
    <n v="-159.97616758999999"/>
    <s v="Jarvis"/>
    <s v="Jarvis"/>
    <n v="2015"/>
    <x v="1"/>
    <x v="0"/>
    <n v="22.5"/>
    <n v="31"/>
    <n v="1.5"/>
    <n v="1"/>
    <n v="23.5"/>
    <n v="0.40375"/>
    <n v="2"/>
    <n v="1"/>
  </r>
  <r>
    <n v="8727"/>
    <s v="nSPC"/>
    <x v="6"/>
    <x v="2"/>
    <s v="Pacific Remote Island Areas"/>
    <x v="14"/>
    <s v="JAR-00523"/>
    <d v="2015-04-10T00:00:00"/>
    <s v="Forereef"/>
    <s v="Shallow"/>
    <n v="-0.37119827999999999"/>
    <n v="-159.98261780000001"/>
    <s v="Jarvis"/>
    <s v="Jarvis"/>
    <n v="2015"/>
    <x v="2"/>
    <x v="0"/>
    <n v="5.5"/>
    <n v="25"/>
    <n v="4.5"/>
    <n v="9"/>
    <n v="52.5"/>
    <n v="1.2362500000000001"/>
    <n v="2"/>
    <n v="1"/>
  </r>
  <r>
    <n v="8728"/>
    <s v="nSPC"/>
    <x v="6"/>
    <x v="2"/>
    <s v="Pacific Remote Island Areas"/>
    <x v="14"/>
    <s v="JAR-00443"/>
    <d v="2015-04-10T00:00:00"/>
    <s v="Forereef"/>
    <s v="Mid"/>
    <n v="-0.37238708999999998"/>
    <n v="-159.97595762"/>
    <s v="Jarvis"/>
    <s v="Jarvis"/>
    <n v="2015"/>
    <x v="0"/>
    <x v="0"/>
    <n v="9.3000000000000007"/>
    <n v="1"/>
    <n v="0"/>
    <n v="0"/>
    <n v="34"/>
    <n v="0.10375"/>
    <n v="2"/>
    <n v="1"/>
  </r>
  <r>
    <n v="8729"/>
    <s v="nSPC"/>
    <x v="6"/>
    <x v="2"/>
    <s v="Pacific Remote Island Areas"/>
    <x v="14"/>
    <s v="JAR-00459"/>
    <d v="2015-04-10T00:00:00"/>
    <s v="Forereef"/>
    <s v="Mid"/>
    <n v="-0.37565175000000001"/>
    <n v="-159.97338689"/>
    <s v="Jarvis"/>
    <s v="Jarvis"/>
    <n v="2015"/>
    <x v="0"/>
    <x v="0"/>
    <n v="7.3"/>
    <n v="8"/>
    <n v="0"/>
    <n v="2.5"/>
    <n v="21"/>
    <n v="0.24249999999999999"/>
    <n v="2"/>
    <n v="1"/>
  </r>
  <r>
    <n v="8730"/>
    <s v="nSPC"/>
    <x v="6"/>
    <x v="2"/>
    <s v="Pacific Remote Island Areas"/>
    <x v="14"/>
    <s v="JAR-00513"/>
    <d v="2015-04-10T00:00:00"/>
    <s v="Forereef"/>
    <s v="Shallow"/>
    <n v="-0.37677174000000002"/>
    <n v="-159.98102381000001"/>
    <s v="Jarvis"/>
    <s v="Jarvis"/>
    <n v="2015"/>
    <x v="2"/>
    <x v="0"/>
    <n v="5.75"/>
    <n v="17.5"/>
    <n v="0"/>
    <n v="11"/>
    <n v="60"/>
    <n v="0.49625000000000002"/>
    <n v="2"/>
    <n v="1"/>
  </r>
  <r>
    <n v="8731"/>
    <s v="nSPC"/>
    <x v="6"/>
    <x v="2"/>
    <s v="Pacific Remote Island Areas"/>
    <x v="14"/>
    <s v="JAR-00510"/>
    <d v="2015-04-10T00:00:00"/>
    <s v="Forereef"/>
    <s v="Shallow"/>
    <n v="-0.37978747000000002"/>
    <n v="-159.98046281000001"/>
    <s v="Jarvis"/>
    <s v="Jarvis"/>
    <n v="2015"/>
    <x v="2"/>
    <x v="0"/>
    <n v="6"/>
    <n v="3.5"/>
    <n v="0"/>
    <n v="31"/>
    <n v="30.5"/>
    <n v="0.19125"/>
    <n v="2"/>
    <n v="1"/>
  </r>
  <r>
    <n v="8732"/>
    <s v="nSPC"/>
    <x v="6"/>
    <x v="2"/>
    <s v="Pacific Remote Island Areas"/>
    <x v="14"/>
    <s v="JAR-00447"/>
    <d v="2015-04-10T00:00:00"/>
    <s v="Forereef"/>
    <s v="Mid"/>
    <n v="-0.38203038"/>
    <n v="-159.97515304000001"/>
    <s v="Jarvis"/>
    <s v="Jarvis"/>
    <n v="2015"/>
    <x v="0"/>
    <x v="0"/>
    <n v="10.65"/>
    <n v="12.5"/>
    <n v="0"/>
    <n v="8.5"/>
    <n v="36.5"/>
    <n v="0.50624999999999998"/>
    <n v="2"/>
    <n v="1"/>
  </r>
  <r>
    <n v="8744"/>
    <s v="nSPC"/>
    <x v="6"/>
    <x v="2"/>
    <s v="Pacific Remote Island Areas"/>
    <x v="14"/>
    <s v="JAR-00437"/>
    <d v="2015-04-11T00:00:00"/>
    <s v="Forereef"/>
    <s v="Deep"/>
    <n v="-0.36425353999999999"/>
    <n v="-159.98602278000001"/>
    <s v="Jarvis"/>
    <s v="Jarvis"/>
    <n v="2015"/>
    <x v="1"/>
    <x v="0"/>
    <n v="24.55"/>
    <n v="8.5"/>
    <n v="0"/>
    <n v="19"/>
    <n v="32.5"/>
    <n v="0.26374999999999998"/>
    <n v="2"/>
    <n v="1"/>
  </r>
  <r>
    <n v="8745"/>
    <s v="nSPC"/>
    <x v="6"/>
    <x v="2"/>
    <s v="Pacific Remote Island Areas"/>
    <x v="14"/>
    <s v="JAR-00521"/>
    <d v="2015-04-11T00:00:00"/>
    <s v="Forereef"/>
    <s v="Shallow"/>
    <n v="-0.36590267999999998"/>
    <n v="-159.98351113999999"/>
    <s v="Jarvis"/>
    <s v="Jarvis"/>
    <n v="2015"/>
    <x v="2"/>
    <x v="0"/>
    <n v="6"/>
    <n v="9"/>
    <n v="1"/>
    <n v="11"/>
    <n v="32.5"/>
    <n v="0.34625"/>
    <n v="2"/>
    <n v="1"/>
  </r>
  <r>
    <n v="8746"/>
    <s v="nSPC"/>
    <x v="6"/>
    <x v="2"/>
    <s v="Pacific Remote Island Areas"/>
    <x v="14"/>
    <s v="JAR-00470"/>
    <d v="2015-04-11T00:00:00"/>
    <s v="Forereef"/>
    <s v="Mid"/>
    <n v="-0.36716758999999999"/>
    <n v="-159.98153762000001"/>
    <s v="Jarvis"/>
    <s v="Jarvis"/>
    <n v="2015"/>
    <x v="0"/>
    <x v="0"/>
    <n v="8.6999999999999993"/>
    <n v="30"/>
    <n v="0"/>
    <n v="5"/>
    <n v="40"/>
    <n v="0.36125000000000002"/>
    <n v="2"/>
    <n v="1"/>
  </r>
  <r>
    <n v="8747"/>
    <s v="nSPC"/>
    <x v="6"/>
    <x v="2"/>
    <s v="Pacific Remote Island Areas"/>
    <x v="14"/>
    <s v="JAR-00552"/>
    <d v="2015-04-11T00:00:00"/>
    <s v="Forereef"/>
    <s v="Mid"/>
    <n v="-0.37758898000000002"/>
    <n v="-159.97200991"/>
    <s v="Jarvis"/>
    <s v="Jarvis"/>
    <n v="2015"/>
    <x v="0"/>
    <x v="0"/>
    <n v="11.45"/>
    <n v="20"/>
    <n v="0"/>
    <n v="0"/>
    <n v="42.5"/>
    <n v="0.35499999999999998"/>
    <n v="2"/>
    <n v="1"/>
  </r>
  <r>
    <n v="8748"/>
    <s v="nSPC"/>
    <x v="6"/>
    <x v="2"/>
    <s v="Pacific Remote Island Areas"/>
    <x v="14"/>
    <s v="JAR-00481"/>
    <d v="2015-04-11T00:00:00"/>
    <s v="Forereef"/>
    <s v="Mid"/>
    <n v="-0.38153107000000003"/>
    <n v="-159.9733019"/>
    <s v="Jarvis"/>
    <s v="Jarvis"/>
    <n v="2015"/>
    <x v="0"/>
    <x v="0"/>
    <n v="11.05"/>
    <n v="22.5"/>
    <n v="0"/>
    <n v="1.5"/>
    <n v="40"/>
    <n v="0.47875000000000001"/>
    <n v="2"/>
    <n v="1"/>
  </r>
  <r>
    <n v="8749"/>
    <s v="nSPC"/>
    <x v="6"/>
    <x v="2"/>
    <s v="Pacific Remote Island Areas"/>
    <x v="14"/>
    <s v="JAR-00507"/>
    <d v="2015-04-11T00:00:00"/>
    <s v="Forereef"/>
    <s v="Shallow"/>
    <n v="-0.37977817000000003"/>
    <n v="-159.98338751"/>
    <s v="Jarvis"/>
    <s v="Jarvis"/>
    <n v="2015"/>
    <x v="2"/>
    <x v="0"/>
    <n v="5.35"/>
    <n v="25"/>
    <n v="0"/>
    <n v="22.5"/>
    <n v="22.5"/>
    <n v="0.19750000000000001"/>
    <n v="2"/>
    <n v="1"/>
  </r>
  <r>
    <n v="8750"/>
    <s v="nSPC"/>
    <x v="6"/>
    <x v="2"/>
    <s v="Pacific Remote Island Areas"/>
    <x v="14"/>
    <s v="JAR-00433"/>
    <d v="2015-04-11T00:00:00"/>
    <s v="Forereef"/>
    <s v="Deep"/>
    <n v="-0.36258294000000002"/>
    <n v="-159.99244868"/>
    <s v="Jarvis"/>
    <s v="Jarvis"/>
    <n v="2015"/>
    <x v="1"/>
    <x v="0"/>
    <n v="21.8"/>
    <n v="7"/>
    <n v="0"/>
    <n v="19.5"/>
    <n v="17.5"/>
    <n v="0.14374999999999999"/>
    <n v="2"/>
    <n v="1"/>
  </r>
  <r>
    <n v="8751"/>
    <s v="nSPC"/>
    <x v="6"/>
    <x v="2"/>
    <s v="Pacific Remote Island Areas"/>
    <x v="14"/>
    <s v="JAR-00503"/>
    <d v="2015-04-11T00:00:00"/>
    <s v="Forereef"/>
    <s v="Shallow"/>
    <n v="-0.36352758000000002"/>
    <n v="-159.99371585"/>
    <s v="Jarvis"/>
    <s v="Jarvis"/>
    <n v="2015"/>
    <x v="2"/>
    <x v="0"/>
    <n v="4.9000000000000004"/>
    <n v="5.5"/>
    <n v="11.5"/>
    <n v="7"/>
    <n v="20"/>
    <n v="0.92749999999999999"/>
    <n v="2"/>
    <n v="1"/>
  </r>
  <r>
    <n v="8752"/>
    <s v="nSPC"/>
    <x v="6"/>
    <x v="2"/>
    <s v="Pacific Remote Island Areas"/>
    <x v="14"/>
    <s v="JAR-00496"/>
    <d v="2015-04-11T00:00:00"/>
    <s v="Forereef"/>
    <s v="Mid"/>
    <n v="-0.36377978999999999"/>
    <n v="-159.98862041000001"/>
    <s v="Jarvis"/>
    <s v="Jarvis"/>
    <n v="2015"/>
    <x v="0"/>
    <x v="0"/>
    <n v="10.65"/>
    <n v="14"/>
    <n v="0"/>
    <n v="17.5"/>
    <n v="8.5"/>
    <n v="0.25624999999999998"/>
    <n v="2"/>
    <n v="1"/>
  </r>
  <r>
    <n v="8753"/>
    <s v="nSPC"/>
    <x v="6"/>
    <x v="2"/>
    <s v="Pacific Remote Island Areas"/>
    <x v="14"/>
    <s v="JAR-00563"/>
    <d v="2015-04-11T00:00:00"/>
    <s v="Forereef"/>
    <s v="Mid"/>
    <n v="-0.37237970999999997"/>
    <n v="-159.97421292999999"/>
    <s v="Jarvis"/>
    <s v="Jarvis"/>
    <n v="2015"/>
    <x v="0"/>
    <x v="0"/>
    <n v="10.7"/>
    <n v="22.5"/>
    <n v="0"/>
    <n v="2"/>
    <n v="26.5"/>
    <n v="0.26"/>
    <n v="2"/>
    <n v="1"/>
  </r>
  <r>
    <n v="8754"/>
    <s v="nSPC"/>
    <x v="6"/>
    <x v="2"/>
    <s v="Pacific Remote Island Areas"/>
    <x v="14"/>
    <s v="JAR-00571"/>
    <d v="2015-04-11T00:00:00"/>
    <s v="Forereef"/>
    <s v="Mid"/>
    <n v="-0.37299134"/>
    <n v="-159.97644342999999"/>
    <s v="Jarvis"/>
    <s v="Jarvis"/>
    <n v="2015"/>
    <x v="0"/>
    <x v="0"/>
    <n v="9.25"/>
    <n v="16.5"/>
    <n v="0"/>
    <n v="7"/>
    <n v="55"/>
    <n v="0.33875"/>
    <n v="2"/>
    <n v="1"/>
  </r>
  <r>
    <n v="8755"/>
    <s v="nSPC"/>
    <x v="6"/>
    <x v="2"/>
    <s v="Pacific Remote Island Areas"/>
    <x v="14"/>
    <s v="JAR-00530"/>
    <d v="2015-04-11T00:00:00"/>
    <s v="Forereef"/>
    <s v="Shallow"/>
    <n v="-0.37175719000000002"/>
    <n v="-159.98070286999999"/>
    <s v="Jarvis"/>
    <s v="Jarvis"/>
    <n v="2015"/>
    <x v="2"/>
    <x v="0"/>
    <n v="5.25"/>
    <n v="8.5"/>
    <n v="0"/>
    <n v="4"/>
    <n v="80.5"/>
    <n v="0.26124999999999998"/>
    <n v="2"/>
    <n v="1"/>
  </r>
  <r>
    <n v="8764"/>
    <s v="nSPC"/>
    <x v="6"/>
    <x v="2"/>
    <s v="Pacific Remote Island Areas"/>
    <x v="14"/>
    <s v="JAR-00430"/>
    <d v="2015-04-12T00:00:00"/>
    <s v="Forereef"/>
    <s v="Deep"/>
    <n v="-0.36327536999999999"/>
    <n v="-160.00495237999999"/>
    <s v="Jarvis"/>
    <s v="Jarvis"/>
    <n v="2015"/>
    <x v="1"/>
    <x v="0"/>
    <n v="21.1"/>
    <n v="22.5"/>
    <n v="2.5"/>
    <n v="1.5"/>
    <n v="27.5"/>
    <n v="0.22375"/>
    <n v="2"/>
    <n v="1"/>
  </r>
  <r>
    <n v="8765"/>
    <s v="nSPC"/>
    <x v="6"/>
    <x v="2"/>
    <s v="Pacific Remote Island Areas"/>
    <x v="14"/>
    <s v="JAR-00539"/>
    <d v="2015-04-12T00:00:00"/>
    <s v="Forereef"/>
    <s v="Shallow"/>
    <n v="-0.36619747000000002"/>
    <n v="-160.00653824"/>
    <s v="Jarvis"/>
    <s v="Jarvis"/>
    <n v="2015"/>
    <x v="2"/>
    <x v="0"/>
    <n v="2.5"/>
    <n v="3.5"/>
    <n v="2.5"/>
    <n v="0.5"/>
    <n v="4"/>
    <n v="1.3547499999999999"/>
    <n v="2"/>
    <n v="1"/>
  </r>
  <r>
    <n v="8766"/>
    <s v="nSPC"/>
    <x v="6"/>
    <x v="2"/>
    <s v="Pacific Remote Island Areas"/>
    <x v="14"/>
    <s v="JAR-00423"/>
    <d v="2015-04-12T00:00:00"/>
    <s v="Forereef"/>
    <s v="Deep"/>
    <n v="-0.36118265999999999"/>
    <n v="-159.99860627999999"/>
    <s v="Jarvis"/>
    <s v="Jarvis"/>
    <n v="2015"/>
    <x v="1"/>
    <x v="0"/>
    <n v="21.8"/>
    <n v="2"/>
    <n v="0"/>
    <n v="17.5"/>
    <n v="16"/>
    <n v="0.16875000000000001"/>
    <n v="2"/>
    <n v="1"/>
  </r>
  <r>
    <n v="8767"/>
    <s v="nSPC"/>
    <x v="6"/>
    <x v="2"/>
    <s v="Pacific Remote Island Areas"/>
    <x v="14"/>
    <s v="JAR-00572"/>
    <d v="2015-04-12T00:00:00"/>
    <s v="Forereef"/>
    <s v="Mid"/>
    <n v="-0.36221866000000003"/>
    <n v="-159.99578500999999"/>
    <s v="Jarvis"/>
    <s v="Jarvis"/>
    <n v="2015"/>
    <x v="0"/>
    <x v="0"/>
    <n v="10.5"/>
    <n v="5"/>
    <n v="3.5"/>
    <n v="5"/>
    <n v="12.5"/>
    <n v="0.23375000000000001"/>
    <n v="2"/>
    <n v="1"/>
  </r>
  <r>
    <n v="8768"/>
    <s v="nSPC"/>
    <x v="6"/>
    <x v="2"/>
    <s v="Pacific Remote Island Areas"/>
    <x v="14"/>
    <s v="JAR-00593"/>
    <d v="2015-04-12T00:00:00"/>
    <s v="Forereef"/>
    <s v="Shallow"/>
    <n v="-0.36268393999999998"/>
    <n v="-159.99760766"/>
    <s v="Jarvis"/>
    <s v="Jarvis"/>
    <n v="2015"/>
    <x v="2"/>
    <x v="0"/>
    <n v="4.25"/>
    <n v="5"/>
    <n v="2.5"/>
    <n v="4.5"/>
    <n v="17.5"/>
    <n v="1.125"/>
    <n v="2"/>
    <n v="1"/>
  </r>
  <r>
    <n v="8769"/>
    <s v="nSPC"/>
    <x v="6"/>
    <x v="2"/>
    <s v="Pacific Remote Island Areas"/>
    <x v="14"/>
    <s v="JAR-00492"/>
    <d v="2015-04-12T00:00:00"/>
    <s v="Forereef"/>
    <s v="Mid"/>
    <n v="-0.37081354999999999"/>
    <n v="-160.00998688999999"/>
    <s v="Jarvis"/>
    <s v="Jarvis"/>
    <n v="2015"/>
    <x v="0"/>
    <x v="0"/>
    <n v="11.95"/>
    <n v="32.5"/>
    <n v="1.5"/>
    <n v="7.5"/>
    <n v="20"/>
    <n v="0.64500000000000002"/>
    <n v="2"/>
    <n v="1"/>
  </r>
  <r>
    <n v="8770"/>
    <s v="nSPC"/>
    <x v="6"/>
    <x v="2"/>
    <s v="Pacific Remote Island Areas"/>
    <x v="14"/>
    <s v="JAR-00540"/>
    <d v="2015-04-12T00:00:00"/>
    <s v="Forereef"/>
    <s v="Deep"/>
    <n v="-0.36647482999999997"/>
    <n v="-160.00688314999999"/>
    <s v="Jarvis"/>
    <s v="Jarvis"/>
    <n v="2015"/>
    <x v="1"/>
    <x v="0"/>
    <n v="23.25"/>
    <n v="15"/>
    <n v="1.5"/>
    <n v="2"/>
    <n v="16.5"/>
    <n v="0.51249999999999996"/>
    <n v="2"/>
    <n v="1"/>
  </r>
  <r>
    <n v="8771"/>
    <s v="nSPC"/>
    <x v="6"/>
    <x v="2"/>
    <s v="Pacific Remote Island Areas"/>
    <x v="14"/>
    <s v="JAR-00532"/>
    <d v="2015-04-12T00:00:00"/>
    <s v="Forereef"/>
    <s v="Shallow"/>
    <n v="-0.36333739999999998"/>
    <n v="-160.00472431"/>
    <s v="Jarvis"/>
    <s v="Jarvis"/>
    <n v="2015"/>
    <x v="2"/>
    <x v="0"/>
    <n v="3.05"/>
    <n v="3.5"/>
    <n v="0"/>
    <n v="11.5"/>
    <n v="4.5"/>
    <n v="0.15125"/>
    <n v="2"/>
    <n v="1"/>
  </r>
  <r>
    <n v="8772"/>
    <s v="nSPC"/>
    <x v="6"/>
    <x v="2"/>
    <s v="Pacific Remote Island Areas"/>
    <x v="14"/>
    <s v="JAR-00434"/>
    <d v="2015-04-12T00:00:00"/>
    <s v="Forereef"/>
    <s v="Deep"/>
    <n v="-0.36170888000000001"/>
    <n v="-160.00288162999999"/>
    <s v="Jarvis"/>
    <s v="Jarvis"/>
    <n v="2015"/>
    <x v="1"/>
    <x v="0"/>
    <n v="24.85"/>
    <n v="6"/>
    <n v="0"/>
    <n v="12.5"/>
    <n v="30"/>
    <n v="0.19625000000000001"/>
    <n v="2"/>
    <n v="1"/>
  </r>
  <r>
    <n v="8773"/>
    <s v="nSPC"/>
    <x v="6"/>
    <x v="2"/>
    <s v="Pacific Remote Island Areas"/>
    <x v="14"/>
    <s v="JAR-00480"/>
    <d v="2015-04-12T00:00:00"/>
    <s v="Forereef"/>
    <s v="Mid"/>
    <n v="-0.36348752000000001"/>
    <n v="-159.99096609"/>
    <s v="Jarvis"/>
    <s v="Jarvis"/>
    <n v="2015"/>
    <x v="0"/>
    <x v="0"/>
    <n v="9.25"/>
    <n v="5.5"/>
    <n v="0.5"/>
    <n v="6"/>
    <n v="9.5"/>
    <n v="0.23749999999999999"/>
    <n v="2"/>
    <n v="1"/>
  </r>
  <r>
    <n v="8774"/>
    <s v="nSPC"/>
    <x v="6"/>
    <x v="2"/>
    <s v="Pacific Remote Island Areas"/>
    <x v="14"/>
    <s v="JAR-00449"/>
    <d v="2015-04-12T00:00:00"/>
    <s v="Forereef"/>
    <s v="Mid"/>
    <n v="-0.36555926999999999"/>
    <n v="-159.98269273"/>
    <s v="Jarvis"/>
    <s v="Jarvis"/>
    <n v="2015"/>
    <x v="0"/>
    <x v="0"/>
    <n v="13.25"/>
    <n v="23.5"/>
    <n v="0"/>
    <n v="5.5"/>
    <n v="26"/>
    <n v="0.23"/>
    <n v="2"/>
    <n v="1"/>
  </r>
  <r>
    <n v="8775"/>
    <s v="nSPC"/>
    <x v="6"/>
    <x v="2"/>
    <s v="Pacific Remote Island Areas"/>
    <x v="14"/>
    <s v="JAR-00494"/>
    <d v="2015-04-12T00:00:00"/>
    <s v="Forereef"/>
    <s v="Mid"/>
    <n v="-0.36256952999999997"/>
    <n v="-159.99289250000001"/>
    <s v="Jarvis"/>
    <s v="Jarvis"/>
    <n v="2015"/>
    <x v="0"/>
    <x v="0"/>
    <n v="12.15"/>
    <n v="17.5"/>
    <n v="1.5"/>
    <n v="3.5"/>
    <n v="25"/>
    <n v="0.42499999999999999"/>
    <n v="2"/>
    <n v="1"/>
  </r>
  <r>
    <n v="8787"/>
    <s v="nSPC"/>
    <x v="6"/>
    <x v="2"/>
    <s v="Pacific Remote Island Areas"/>
    <x v="14"/>
    <s v="JAR-00557"/>
    <d v="2015-04-13T00:00:00"/>
    <s v="Forereef"/>
    <s v="Mid"/>
    <n v="-0.38222056999999998"/>
    <n v="-160.00262187999999"/>
    <s v="Jarvis"/>
    <s v="Jarvis"/>
    <n v="2015"/>
    <x v="0"/>
    <x v="0"/>
    <n v="12"/>
    <n v="30"/>
    <n v="0.5"/>
    <n v="0"/>
    <n v="22.5"/>
    <n v="0.36249999999999999"/>
    <n v="2"/>
    <n v="1"/>
  </r>
  <r>
    <n v="8788"/>
    <s v="nSPC"/>
    <x v="6"/>
    <x v="2"/>
    <s v="Pacific Remote Island Areas"/>
    <x v="14"/>
    <s v="JAR-00458"/>
    <d v="2015-04-13T00:00:00"/>
    <s v="Forereef"/>
    <s v="Mid"/>
    <n v="-0.38178261000000002"/>
    <n v="-159.99446226000001"/>
    <s v="Jarvis"/>
    <s v="Jarvis"/>
    <n v="2015"/>
    <x v="0"/>
    <x v="0"/>
    <n v="8.6"/>
    <n v="9"/>
    <n v="0"/>
    <n v="4"/>
    <n v="2"/>
    <n v="0.27250000000000002"/>
    <n v="2"/>
    <n v="1"/>
  </r>
  <r>
    <n v="8789"/>
    <s v="nSPC"/>
    <x v="6"/>
    <x v="2"/>
    <s v="Pacific Remote Island Areas"/>
    <x v="14"/>
    <s v="JAR-00504"/>
    <d v="2015-04-13T00:00:00"/>
    <s v="Forereef"/>
    <s v="Shallow"/>
    <n v="-0.37991580000000003"/>
    <n v="-160.01416275"/>
    <s v="Jarvis"/>
    <s v="Jarvis"/>
    <n v="2015"/>
    <x v="2"/>
    <x v="0"/>
    <n v="6"/>
    <n v="4.5"/>
    <n v="1.5"/>
    <n v="2.5"/>
    <n v="4"/>
    <n v="1.155"/>
    <n v="2"/>
    <n v="1"/>
  </r>
  <r>
    <n v="8790"/>
    <s v="nSPC"/>
    <x v="6"/>
    <x v="2"/>
    <s v="Pacific Remote Island Areas"/>
    <x v="14"/>
    <s v="JAR-00454"/>
    <d v="2015-04-13T00:00:00"/>
    <s v="Forereef"/>
    <s v="Mid"/>
    <n v="-0.37440159000000001"/>
    <n v="-160.01279105"/>
    <s v="Jarvis"/>
    <s v="Jarvis"/>
    <n v="2015"/>
    <x v="0"/>
    <x v="0"/>
    <n v="7.7"/>
    <n v="22.5"/>
    <n v="0.5"/>
    <n v="4"/>
    <n v="12.5"/>
    <n v="0.33"/>
    <n v="2"/>
    <n v="1"/>
  </r>
  <r>
    <n v="8791"/>
    <s v="nSPC"/>
    <x v="6"/>
    <x v="2"/>
    <s v="Pacific Remote Island Areas"/>
    <x v="14"/>
    <s v="JAR-00570"/>
    <d v="2015-04-13T00:00:00"/>
    <s v="Forereef"/>
    <s v="Mid"/>
    <n v="-0.37703970999999997"/>
    <n v="-160.01475016000001"/>
    <s v="Jarvis"/>
    <s v="Jarvis"/>
    <n v="2015"/>
    <x v="0"/>
    <x v="0"/>
    <n v="13.5"/>
    <n v="14"/>
    <n v="3"/>
    <n v="1.5"/>
    <n v="21"/>
    <n v="0.32750000000000001"/>
    <n v="2"/>
    <n v="1"/>
  </r>
  <r>
    <n v="8792"/>
    <s v="nSPC"/>
    <x v="6"/>
    <x v="2"/>
    <s v="Pacific Remote Island Areas"/>
    <x v="14"/>
    <s v="JAR-00519"/>
    <d v="2015-04-13T00:00:00"/>
    <s v="Forereef"/>
    <s v="Shallow"/>
    <n v="-0.37108914999999998"/>
    <n v="-160.00948129"/>
    <s v="Jarvis"/>
    <s v="Jarvis"/>
    <n v="2015"/>
    <x v="2"/>
    <x v="0"/>
    <n v="2.5499999999999998"/>
    <n v="10"/>
    <n v="2.5"/>
    <n v="5"/>
    <n v="35"/>
    <n v="1.49"/>
    <n v="2"/>
    <n v="1"/>
  </r>
  <r>
    <n v="8793"/>
    <s v="nSPC"/>
    <x v="6"/>
    <x v="2"/>
    <s v="Pacific Remote Island Areas"/>
    <x v="14"/>
    <s v="JAR-00511"/>
    <d v="2015-04-13T00:00:00"/>
    <s v="Forereef"/>
    <s v="Shallow"/>
    <n v="-0.36826410999999998"/>
    <n v="-160.00744566"/>
    <s v="Jarvis"/>
    <s v="Jarvis"/>
    <n v="2015"/>
    <x v="2"/>
    <x v="0"/>
    <n v="2.7"/>
    <n v="9"/>
    <n v="3.5"/>
    <n v="0"/>
    <n v="27.5"/>
    <n v="1.7849999999999999"/>
    <n v="2"/>
    <n v="1"/>
  </r>
  <r>
    <n v="8799"/>
    <s v="nSPC"/>
    <x v="6"/>
    <x v="2"/>
    <s v="Pacific Remote Island Areas"/>
    <x v="15"/>
    <s v="PAL-00464"/>
    <d v="2015-04-15T00:00:00"/>
    <s v="Forereef"/>
    <s v="Deep"/>
    <n v="5.8702158500000001"/>
    <n v="-162.00069023"/>
    <s v="Palmyra"/>
    <s v="Palmyra"/>
    <n v="2015"/>
    <x v="1"/>
    <x v="0"/>
    <n v="23.05"/>
    <n v="32.5"/>
    <n v="0"/>
    <n v="6.5"/>
    <n v="20"/>
    <n v="0.47499999999999998"/>
    <n v="2"/>
    <n v="1"/>
  </r>
  <r>
    <n v="8800"/>
    <s v="nSPC"/>
    <x v="6"/>
    <x v="2"/>
    <s v="Pacific Remote Island Areas"/>
    <x v="15"/>
    <s v="PAL-00501"/>
    <d v="2015-04-15T00:00:00"/>
    <s v="Forereef"/>
    <s v="Mid"/>
    <n v="5.8684422400000003"/>
    <n v="-162.00556573"/>
    <s v="Palmyra"/>
    <s v="Palmyra"/>
    <n v="2015"/>
    <x v="0"/>
    <x v="0"/>
    <n v="12.3"/>
    <n v="42.5"/>
    <n v="2.5"/>
    <n v="5"/>
    <n v="12.5"/>
    <n v="0.30249999999999999"/>
    <n v="2"/>
    <n v="1"/>
  </r>
  <r>
    <n v="8801"/>
    <s v="nSPC"/>
    <x v="6"/>
    <x v="2"/>
    <s v="Pacific Remote Island Areas"/>
    <x v="15"/>
    <s v="PAL-00455"/>
    <d v="2015-04-15T00:00:00"/>
    <s v="Forereef"/>
    <s v="Deep"/>
    <n v="5.8642018299999998"/>
    <n v="-162.03498714"/>
    <s v="Palmyra"/>
    <s v="Palmyra"/>
    <n v="2015"/>
    <x v="1"/>
    <x v="0"/>
    <n v="22.7"/>
    <n v="40"/>
    <n v="0"/>
    <n v="4"/>
    <n v="9"/>
    <n v="0.51749999999999996"/>
    <n v="2"/>
    <n v="1"/>
  </r>
  <r>
    <n v="8802"/>
    <s v="nSPC"/>
    <x v="6"/>
    <x v="2"/>
    <s v="Pacific Remote Island Areas"/>
    <x v="15"/>
    <s v="PAL-00529"/>
    <d v="2015-04-15T00:00:00"/>
    <s v="Forereef"/>
    <s v="Shallow"/>
    <n v="5.8667166499999999"/>
    <n v="-162.04380817000001"/>
    <s v="Palmyra"/>
    <s v="Palmyra"/>
    <n v="2015"/>
    <x v="2"/>
    <x v="0"/>
    <n v="5"/>
    <n v="25"/>
    <n v="3"/>
    <n v="4"/>
    <n v="20"/>
    <n v="0.45250000000000001"/>
    <n v="2"/>
    <n v="1"/>
  </r>
  <r>
    <n v="8803"/>
    <s v="nSPC"/>
    <x v="6"/>
    <x v="2"/>
    <s v="Pacific Remote Island Areas"/>
    <x v="15"/>
    <s v="PAL-00466"/>
    <d v="2015-04-15T00:00:00"/>
    <s v="Forereef"/>
    <s v="Deep"/>
    <n v="5.8727115599999999"/>
    <n v="-162.00011021"/>
    <s v="Palmyra"/>
    <s v="Palmyra"/>
    <n v="2015"/>
    <x v="1"/>
    <x v="0"/>
    <n v="19.55"/>
    <n v="32.5"/>
    <n v="0.5"/>
    <n v="2"/>
    <n v="7.5"/>
    <n v="0.67874999999999996"/>
    <n v="2"/>
    <n v="1"/>
  </r>
  <r>
    <n v="8804"/>
    <s v="nSPC"/>
    <x v="6"/>
    <x v="2"/>
    <s v="Pacific Remote Island Areas"/>
    <x v="15"/>
    <s v="PAL-00511"/>
    <d v="2015-04-15T00:00:00"/>
    <s v="Forereef"/>
    <s v="Mid"/>
    <n v="5.8753630100000001"/>
    <n v="-162.01011728"/>
    <s v="Palmyra"/>
    <s v="Palmyra"/>
    <n v="2015"/>
    <x v="0"/>
    <x v="0"/>
    <n v="8.65"/>
    <n v="47"/>
    <n v="0"/>
    <n v="1.5"/>
    <n v="13"/>
    <n v="0.12125"/>
    <n v="2"/>
    <n v="1"/>
  </r>
  <r>
    <n v="8805"/>
    <s v="nSPC"/>
    <x v="6"/>
    <x v="2"/>
    <s v="Pacific Remote Island Areas"/>
    <x v="15"/>
    <s v="PAL-00440"/>
    <d v="2015-04-15T00:00:00"/>
    <s v="Forereef"/>
    <s v="Deep"/>
    <n v="5.8749973000000004"/>
    <n v="-162.00065369000001"/>
    <s v="Palmyra"/>
    <s v="Palmyra"/>
    <n v="2015"/>
    <x v="1"/>
    <x v="0"/>
    <n v="23.3"/>
    <n v="22"/>
    <n v="2.5"/>
    <n v="3.5"/>
    <n v="6"/>
    <n v="0.72"/>
    <n v="2"/>
    <n v="1"/>
  </r>
  <r>
    <n v="8806"/>
    <s v="nSPC"/>
    <x v="6"/>
    <x v="2"/>
    <s v="Pacific Remote Island Areas"/>
    <x v="15"/>
    <s v="PAL-00531"/>
    <d v="2015-04-15T00:00:00"/>
    <s v="Forereef"/>
    <s v="Mid"/>
    <n v="5.87034593"/>
    <n v="-162.00663743999999"/>
    <s v="Palmyra"/>
    <s v="Palmyra"/>
    <n v="2015"/>
    <x v="0"/>
    <x v="0"/>
    <n v="10.6"/>
    <n v="52.5"/>
    <n v="0"/>
    <n v="0.5"/>
    <n v="10"/>
    <n v="0.12125"/>
    <n v="2"/>
    <n v="1"/>
  </r>
  <r>
    <n v="8807"/>
    <s v="nSPC"/>
    <x v="6"/>
    <x v="2"/>
    <s v="Pacific Remote Island Areas"/>
    <x v="15"/>
    <s v="PAL-00488"/>
    <d v="2015-04-15T00:00:00"/>
    <s v="Forereef"/>
    <s v="Mid"/>
    <n v="5.8705288299999996"/>
    <n v="-162.01739436"/>
    <s v="Palmyra"/>
    <s v="Palmyra"/>
    <n v="2015"/>
    <x v="0"/>
    <x v="0"/>
    <n v="9.3000000000000007"/>
    <n v="11"/>
    <n v="0"/>
    <n v="2"/>
    <n v="7.5"/>
    <n v="0.11874999999999999"/>
    <n v="2"/>
    <n v="1"/>
  </r>
  <r>
    <n v="8808"/>
    <s v="nSPC"/>
    <x v="6"/>
    <x v="2"/>
    <s v="Pacific Remote Island Areas"/>
    <x v="15"/>
    <s v="PAL-00891"/>
    <d v="2015-04-15T00:00:00"/>
    <s v="Forereef"/>
    <s v="Mid"/>
    <n v="5.8707976300000002"/>
    <n v="-162.02577844000001"/>
    <s v="Palmyra"/>
    <s v="Palmyra"/>
    <n v="2015"/>
    <x v="0"/>
    <x v="0"/>
    <n v="7.4"/>
    <n v="11.5"/>
    <n v="11.5"/>
    <n v="1.5"/>
    <n v="7.5"/>
    <n v="0.19875000000000001"/>
    <n v="2"/>
    <n v="1"/>
  </r>
  <r>
    <n v="8809"/>
    <s v="nSPC"/>
    <x v="6"/>
    <x v="2"/>
    <s v="Pacific Remote Island Areas"/>
    <x v="15"/>
    <s v="PAL-00485"/>
    <d v="2015-04-15T00:00:00"/>
    <s v="Forereef"/>
    <s v="Mid"/>
    <n v="5.8635559199999996"/>
    <n v="-162.01928842000001"/>
    <s v="Palmyra"/>
    <s v="Palmyra"/>
    <n v="2015"/>
    <x v="0"/>
    <x v="0"/>
    <n v="9.9499999999999993"/>
    <n v="15"/>
    <n v="0.5"/>
    <n v="2"/>
    <n v="12.5"/>
    <n v="0.19025"/>
    <n v="2"/>
    <n v="1"/>
  </r>
  <r>
    <n v="8816"/>
    <s v="nSPC"/>
    <x v="6"/>
    <x v="2"/>
    <s v="Pacific Remote Island Areas"/>
    <x v="15"/>
    <s v="PAL-00574"/>
    <d v="2015-04-16T00:00:00"/>
    <s v="Forereef"/>
    <s v="Deep"/>
    <n v="5.8988550000000002"/>
    <n v="-162.06424200000001"/>
    <s v="Palmyra"/>
    <s v="Palmyra"/>
    <n v="2015"/>
    <x v="1"/>
    <x v="0"/>
    <n v="20.8"/>
    <n v="15"/>
    <n v="10"/>
    <n v="7.5"/>
    <n v="4"/>
    <n v="0.44"/>
    <n v="2"/>
    <n v="1"/>
  </r>
  <r>
    <n v="8817"/>
    <s v="nSPC"/>
    <x v="6"/>
    <x v="2"/>
    <s v="Pacific Remote Island Areas"/>
    <x v="15"/>
    <s v="PAL-00507"/>
    <d v="2015-04-16T00:00:00"/>
    <s v="Forereef"/>
    <s v="Mid"/>
    <n v="5.8951190000000002"/>
    <n v="-162.05614600000001"/>
    <s v="Palmyra"/>
    <s v="Palmyra"/>
    <n v="2015"/>
    <x v="0"/>
    <x v="0"/>
    <n v="13.95"/>
    <n v="19"/>
    <n v="8.5"/>
    <n v="6.5"/>
    <n v="15"/>
    <n v="0.53625"/>
    <n v="2"/>
    <n v="1"/>
  </r>
  <r>
    <n v="8818"/>
    <s v="nSPC"/>
    <x v="6"/>
    <x v="2"/>
    <s v="Pacific Remote Island Areas"/>
    <x v="15"/>
    <s v="PAL-00527"/>
    <d v="2015-04-16T00:00:00"/>
    <s v="Forereef"/>
    <s v="Shallow"/>
    <n v="5.8915569999999997"/>
    <n v="-162.052391"/>
    <s v="Palmyra"/>
    <s v="Palmyra"/>
    <n v="2015"/>
    <x v="2"/>
    <x v="0"/>
    <n v="5.2"/>
    <n v="17.5"/>
    <n v="7.5"/>
    <n v="5"/>
    <n v="42.5"/>
    <n v="1.2150000000000001"/>
    <n v="2"/>
    <n v="1"/>
  </r>
  <r>
    <n v="8819"/>
    <s v="nSPC"/>
    <x v="6"/>
    <x v="2"/>
    <s v="Pacific Remote Island Areas"/>
    <x v="15"/>
    <s v="PAL-00897"/>
    <d v="2015-04-16T00:00:00"/>
    <s v="Forereef"/>
    <s v="Shallow"/>
    <n v="5.8899889999999999"/>
    <n v="-162.04998900000001"/>
    <s v="Palmyra"/>
    <s v="Palmyra"/>
    <n v="2015"/>
    <x v="2"/>
    <x v="0"/>
    <n v="5.75"/>
    <n v="9"/>
    <n v="9"/>
    <n v="3.5"/>
    <n v="30"/>
    <n v="0.79125000000000001"/>
    <n v="2"/>
    <n v="1"/>
  </r>
  <r>
    <n v="8820"/>
    <s v="nSPC"/>
    <x v="6"/>
    <x v="2"/>
    <s v="Pacific Remote Island Areas"/>
    <x v="15"/>
    <s v="PAL-00540"/>
    <d v="2015-04-16T00:00:00"/>
    <s v="Forereef"/>
    <s v="Shallow"/>
    <n v="5.8818520000000003"/>
    <n v="-162.035741"/>
    <s v="Palmyra"/>
    <s v="Palmyra"/>
    <n v="2015"/>
    <x v="2"/>
    <x v="0"/>
    <n v="5.15"/>
    <n v="17.5"/>
    <n v="7.5"/>
    <n v="5"/>
    <n v="20"/>
    <n v="0.59750000000000003"/>
    <n v="2"/>
    <n v="1"/>
  </r>
  <r>
    <n v="8821"/>
    <s v="nSPC"/>
    <x v="6"/>
    <x v="2"/>
    <s v="Pacific Remote Island Areas"/>
    <x v="15"/>
    <s v="PAL-00444"/>
    <d v="2015-04-16T00:00:00"/>
    <s v="Forereef"/>
    <s v="Deep"/>
    <n v="5.8805389999999997"/>
    <n v="-162.02569739"/>
    <s v="Palmyra"/>
    <s v="Palmyra"/>
    <n v="2015"/>
    <x v="1"/>
    <x v="0"/>
    <n v="24.15"/>
    <n v="10"/>
    <n v="4"/>
    <n v="7.5"/>
    <n v="16"/>
    <n v="0.42625000000000002"/>
    <n v="2"/>
    <n v="1"/>
  </r>
  <r>
    <n v="8822"/>
    <s v="nSPC"/>
    <x v="6"/>
    <x v="2"/>
    <s v="Pacific Remote Island Areas"/>
    <x v="15"/>
    <s v="PAL-00437"/>
    <d v="2015-04-16T00:00:00"/>
    <s v="Forereef"/>
    <s v="Deep"/>
    <n v="5.8800327299999999"/>
    <n v="-162.02309799"/>
    <s v="Palmyra"/>
    <s v="Palmyra"/>
    <n v="2015"/>
    <x v="1"/>
    <x v="0"/>
    <n v="21"/>
    <n v="16"/>
    <n v="0"/>
    <n v="7"/>
    <n v="9"/>
    <n v="0.54625000000000001"/>
    <n v="2"/>
    <n v="1"/>
  </r>
  <r>
    <n v="8823"/>
    <s v="nSPC"/>
    <x v="6"/>
    <x v="2"/>
    <s v="Pacific Remote Island Areas"/>
    <x v="15"/>
    <s v="PAL-00562"/>
    <d v="2015-04-16T00:00:00"/>
    <s v="Forereef"/>
    <s v="Deep"/>
    <n v="5.8755495900000003"/>
    <n v="-162.00135416000001"/>
    <s v="Palmyra"/>
    <s v="Palmyra"/>
    <n v="2015"/>
    <x v="1"/>
    <x v="0"/>
    <n v="21.55"/>
    <n v="22.5"/>
    <n v="5"/>
    <n v="3"/>
    <n v="5.5"/>
    <n v="0.46625"/>
    <n v="2"/>
    <n v="1"/>
  </r>
  <r>
    <n v="8824"/>
    <s v="nSPC"/>
    <x v="6"/>
    <x v="2"/>
    <s v="Pacific Remote Island Areas"/>
    <x v="15"/>
    <s v="PAL-00451"/>
    <d v="2015-04-16T00:00:00"/>
    <s v="Forereef"/>
    <s v="Mid"/>
    <n v="5.8729327600000003"/>
    <n v="-162.00327780999999"/>
    <s v="Palmyra"/>
    <s v="Palmyra"/>
    <n v="2015"/>
    <x v="0"/>
    <x v="0"/>
    <n v="13.2"/>
    <n v="22.5"/>
    <n v="1"/>
    <n v="0"/>
    <n v="10"/>
    <n v="0.215"/>
    <n v="2"/>
    <n v="1"/>
  </r>
  <r>
    <n v="8825"/>
    <s v="nSPC"/>
    <x v="6"/>
    <x v="2"/>
    <s v="Pacific Remote Island Areas"/>
    <x v="15"/>
    <s v="PAL-00595"/>
    <d v="2015-04-16T00:00:00"/>
    <s v="Forereef"/>
    <s v="Mid"/>
    <n v="5.87516704"/>
    <n v="-162.00593613000001"/>
    <s v="Palmyra"/>
    <s v="Palmyra"/>
    <n v="2015"/>
    <x v="0"/>
    <x v="0"/>
    <n v="12.5"/>
    <n v="37"/>
    <n v="1"/>
    <n v="1.5"/>
    <n v="6.5"/>
    <n v="0.32250000000000001"/>
    <n v="2"/>
    <n v="1"/>
  </r>
  <r>
    <n v="8826"/>
    <s v="nSPC"/>
    <x v="6"/>
    <x v="2"/>
    <s v="Pacific Remote Island Areas"/>
    <x v="15"/>
    <s v="PAL-00491"/>
    <d v="2015-04-16T00:00:00"/>
    <s v="Forereef"/>
    <s v="Mid"/>
    <n v="5.8689978700000003"/>
    <n v="-162.01174889999999"/>
    <s v="Palmyra"/>
    <s v="Palmyra"/>
    <n v="2015"/>
    <x v="0"/>
    <x v="0"/>
    <n v="9.9"/>
    <n v="19"/>
    <n v="0"/>
    <n v="2"/>
    <n v="20"/>
    <n v="0.15"/>
    <n v="2"/>
    <n v="1"/>
  </r>
  <r>
    <n v="8827"/>
    <s v="nSPC"/>
    <x v="6"/>
    <x v="2"/>
    <s v="Pacific Remote Island Areas"/>
    <x v="15"/>
    <s v="PAL-00480"/>
    <d v="2015-04-16T00:00:00"/>
    <s v="Forereef"/>
    <s v="Mid"/>
    <n v="5.8641318399999998"/>
    <n v="-162.02506305"/>
    <s v="Palmyra"/>
    <s v="Palmyra"/>
    <n v="2015"/>
    <x v="0"/>
    <x v="0"/>
    <n v="10.1"/>
    <n v="6.5"/>
    <n v="0"/>
    <n v="1"/>
    <n v="3"/>
    <n v="0.18875"/>
    <n v="2"/>
    <n v="1"/>
  </r>
  <r>
    <n v="8838"/>
    <s v="nSPC"/>
    <x v="6"/>
    <x v="2"/>
    <s v="Pacific Remote Island Areas"/>
    <x v="15"/>
    <s v="PAL-00563"/>
    <d v="2015-04-17T00:00:00"/>
    <s v="Forereef"/>
    <s v="Deep"/>
    <n v="5.8978850100000004"/>
    <n v="-162.07765547"/>
    <s v="Palmyra"/>
    <s v="Palmyra"/>
    <n v="2015"/>
    <x v="1"/>
    <x v="0"/>
    <n v="25.55"/>
    <n v="11"/>
    <n v="7.5"/>
    <n v="12.5"/>
    <n v="9"/>
    <n v="0.53749999999999998"/>
    <n v="2"/>
    <n v="1"/>
  </r>
  <r>
    <n v="8839"/>
    <s v="nSPC"/>
    <x v="6"/>
    <x v="2"/>
    <s v="Pacific Remote Island Areas"/>
    <x v="15"/>
    <s v="PAL-00489"/>
    <d v="2015-04-17T00:00:00"/>
    <s v="Forereef"/>
    <s v="Mid"/>
    <n v="5.8988619199999999"/>
    <n v="-162.07215954"/>
    <s v="Palmyra"/>
    <s v="Palmyra"/>
    <n v="2015"/>
    <x v="0"/>
    <x v="0"/>
    <n v="11.75"/>
    <n v="21.5"/>
    <n v="4"/>
    <n v="4"/>
    <n v="9"/>
    <n v="0.35125000000000001"/>
    <n v="2"/>
    <n v="1"/>
  </r>
  <r>
    <n v="8840"/>
    <s v="nSPC"/>
    <x v="6"/>
    <x v="2"/>
    <s v="Pacific Remote Island Areas"/>
    <x v="15"/>
    <s v="PAL-00544"/>
    <d v="2015-04-17T00:00:00"/>
    <s v="Forereef"/>
    <s v="Shallow"/>
    <n v="5.8958820699999999"/>
    <n v="-162.08007330999999"/>
    <s v="Palmyra"/>
    <s v="Palmyra"/>
    <n v="2015"/>
    <x v="2"/>
    <x v="0"/>
    <n v="5.35"/>
    <n v="14"/>
    <n v="1.5"/>
    <n v="12.5"/>
    <n v="22.5"/>
    <n v="0.50124999999999997"/>
    <n v="2"/>
    <n v="1"/>
  </r>
  <r>
    <n v="8841"/>
    <s v="nSPC"/>
    <x v="6"/>
    <x v="2"/>
    <s v="Pacific Remote Island Areas"/>
    <x v="15"/>
    <s v="PAL-00499"/>
    <d v="2015-04-17T00:00:00"/>
    <s v="Forereef"/>
    <s v="Mid"/>
    <n v="5.8954442"/>
    <n v="-162.08686911000001"/>
    <s v="Palmyra"/>
    <s v="Palmyra"/>
    <n v="2015"/>
    <x v="0"/>
    <x v="0"/>
    <n v="11.75"/>
    <n v="12"/>
    <n v="11"/>
    <n v="8"/>
    <n v="14"/>
    <n v="0.44624999999999998"/>
    <n v="2"/>
    <n v="1"/>
  </r>
  <r>
    <n v="8842"/>
    <s v="nSPC"/>
    <x v="6"/>
    <x v="2"/>
    <s v="Pacific Remote Island Areas"/>
    <x v="15"/>
    <s v="PAL-00439"/>
    <d v="2015-04-17T00:00:00"/>
    <s v="Forereef"/>
    <s v="Deep"/>
    <n v="5.8979168599999996"/>
    <n v="-162.09368803999999"/>
    <s v="Palmyra"/>
    <s v="Palmyra"/>
    <n v="2015"/>
    <x v="1"/>
    <x v="0"/>
    <n v="22.95"/>
    <n v="12.5"/>
    <n v="13.5"/>
    <n v="18.5"/>
    <n v="11.5"/>
    <n v="0.37874999999999998"/>
    <n v="2"/>
    <n v="1"/>
  </r>
  <r>
    <n v="8843"/>
    <s v="nSPC"/>
    <x v="6"/>
    <x v="2"/>
    <s v="Pacific Remote Island Areas"/>
    <x v="15"/>
    <s v="PAL-00538"/>
    <d v="2015-04-17T00:00:00"/>
    <s v="Forereef"/>
    <s v="Shallow"/>
    <n v="5.8963080400000001"/>
    <n v="-162.09885363000001"/>
    <s v="Palmyra"/>
    <s v="Palmyra"/>
    <n v="2015"/>
    <x v="2"/>
    <x v="0"/>
    <n v="5.0999999999999996"/>
    <n v="21.5"/>
    <n v="1.5"/>
    <n v="4.5"/>
    <n v="24.5"/>
    <n v="0.69625000000000004"/>
    <n v="2"/>
    <n v="1"/>
  </r>
  <r>
    <n v="8844"/>
    <s v="nSPC"/>
    <x v="6"/>
    <x v="2"/>
    <s v="Pacific Remote Island Areas"/>
    <x v="15"/>
    <s v="PAL-00486"/>
    <d v="2015-04-17T00:00:00"/>
    <s v="Forereef"/>
    <s v="Mid"/>
    <n v="5.8967069399999996"/>
    <n v="-162.10725296999999"/>
    <s v="Palmyra"/>
    <s v="Palmyra"/>
    <n v="2015"/>
    <x v="0"/>
    <x v="0"/>
    <n v="8"/>
    <n v="17.5"/>
    <n v="0.5"/>
    <n v="5"/>
    <n v="20"/>
    <n v="0.27650000000000002"/>
    <n v="2"/>
    <n v="1"/>
  </r>
  <r>
    <n v="8845"/>
    <s v="nSPC"/>
    <x v="6"/>
    <x v="2"/>
    <s v="Pacific Remote Island Areas"/>
    <x v="15"/>
    <s v="PAL-00560"/>
    <d v="2015-04-17T00:00:00"/>
    <s v="Forereef"/>
    <s v="Deep"/>
    <n v="5.8647769099999998"/>
    <n v="-162.03891959000001"/>
    <s v="Palmyra"/>
    <s v="Palmyra"/>
    <n v="2015"/>
    <x v="1"/>
    <x v="0"/>
    <n v="23.1"/>
    <n v="20"/>
    <n v="8.5"/>
    <n v="9"/>
    <n v="9"/>
    <n v="0.59375"/>
    <n v="2"/>
    <n v="1"/>
  </r>
  <r>
    <n v="8846"/>
    <s v="nSPC"/>
    <x v="6"/>
    <x v="2"/>
    <s v="Pacific Remote Island Areas"/>
    <x v="15"/>
    <s v="PAL-00539"/>
    <d v="2015-04-17T00:00:00"/>
    <s v="Forereef"/>
    <s v="Shallow"/>
    <n v="5.8671082600000002"/>
    <n v="-162.05882502"/>
    <s v="Palmyra"/>
    <s v="Palmyra"/>
    <n v="2015"/>
    <x v="2"/>
    <x v="0"/>
    <n v="2.9"/>
    <n v="27.5"/>
    <n v="2.5"/>
    <n v="4.5"/>
    <n v="10.5"/>
    <n v="0.59750000000000003"/>
    <n v="2"/>
    <n v="1"/>
  </r>
  <r>
    <n v="8847"/>
    <s v="nSPC"/>
    <x v="6"/>
    <x v="2"/>
    <s v="Pacific Remote Island Areas"/>
    <x v="15"/>
    <s v="PAL-00863"/>
    <d v="2015-04-17T00:00:00"/>
    <s v="Forereef"/>
    <s v="Mid"/>
    <n v="5.8665444899999999"/>
    <n v="-162.06026704000001"/>
    <s v="Palmyra"/>
    <s v="Palmyra"/>
    <n v="2015"/>
    <x v="0"/>
    <x v="0"/>
    <n v="10.35"/>
    <n v="25"/>
    <n v="0"/>
    <n v="10.5"/>
    <n v="35"/>
    <n v="0.46899999999999997"/>
    <n v="2"/>
    <n v="1"/>
  </r>
  <r>
    <n v="8848"/>
    <s v="nSPC"/>
    <x v="6"/>
    <x v="2"/>
    <s v="Pacific Remote Island Areas"/>
    <x v="15"/>
    <s v="PAL-00860"/>
    <d v="2015-04-17T00:00:00"/>
    <s v="Forereef"/>
    <s v="Shallow"/>
    <n v="5.8684275699999997"/>
    <n v="-162.06878222"/>
    <s v="Palmyra"/>
    <s v="Palmyra"/>
    <n v="2015"/>
    <x v="2"/>
    <x v="0"/>
    <n v="5.0999999999999996"/>
    <n v="30"/>
    <n v="5"/>
    <n v="6.5"/>
    <n v="6.5"/>
    <n v="0.87"/>
    <n v="2"/>
    <n v="1"/>
  </r>
  <r>
    <n v="8849"/>
    <s v="nSPC"/>
    <x v="6"/>
    <x v="2"/>
    <s v="Pacific Remote Island Areas"/>
    <x v="15"/>
    <s v="PAL-00483"/>
    <d v="2015-04-17T00:00:00"/>
    <s v="Forereef"/>
    <s v="Mid"/>
    <n v="5.8698798200000004"/>
    <n v="-162.07974540999999"/>
    <s v="Palmyra"/>
    <s v="Palmyra"/>
    <n v="2015"/>
    <x v="0"/>
    <x v="0"/>
    <n v="11.75"/>
    <n v="22"/>
    <n v="0"/>
    <n v="10"/>
    <n v="17"/>
    <n v="0.64"/>
    <n v="2"/>
    <n v="1"/>
  </r>
  <r>
    <n v="8858"/>
    <s v="nSPC"/>
    <x v="6"/>
    <x v="2"/>
    <s v="Pacific Remote Island Areas"/>
    <x v="15"/>
    <s v="PAL-00436"/>
    <d v="2015-04-18T00:00:00"/>
    <s v="Forereef"/>
    <s v="Deep"/>
    <n v="5.8685950399999998"/>
    <n v="-162.13635528"/>
    <s v="Palmyra"/>
    <s v="Palmyra"/>
    <n v="2015"/>
    <x v="1"/>
    <x v="0"/>
    <n v="22.15"/>
    <n v="22.5"/>
    <n v="15"/>
    <n v="3.5"/>
    <n v="12.5"/>
    <n v="0.48875000000000002"/>
    <n v="2"/>
    <n v="1"/>
  </r>
  <r>
    <n v="8859"/>
    <s v="nSPC"/>
    <x v="6"/>
    <x v="2"/>
    <s v="Pacific Remote Island Areas"/>
    <x v="15"/>
    <s v="PAL-00505"/>
    <d v="2015-04-18T00:00:00"/>
    <s v="Forereef"/>
    <s v="Mid"/>
    <n v="5.8688550399999997"/>
    <n v="-162.14253936"/>
    <s v="Palmyra"/>
    <s v="Palmyra"/>
    <n v="2015"/>
    <x v="0"/>
    <x v="0"/>
    <n v="14.75"/>
    <n v="14"/>
    <n v="17.5"/>
    <n v="0.5"/>
    <n v="0"/>
    <n v="0.2525"/>
    <n v="2"/>
    <n v="1"/>
  </r>
  <r>
    <n v="8860"/>
    <s v="nSPC"/>
    <x v="6"/>
    <x v="2"/>
    <s v="Pacific Remote Island Areas"/>
    <x v="15"/>
    <s v="PAL-00509"/>
    <d v="2015-04-18T00:00:00"/>
    <s v="Forereef"/>
    <s v="Mid"/>
    <n v="5.8626330700000002"/>
    <n v="-162.13436583000001"/>
    <s v="Palmyra"/>
    <s v="Palmyra"/>
    <n v="2015"/>
    <x v="0"/>
    <x v="0"/>
    <n v="13.65"/>
    <n v="20"/>
    <n v="5"/>
    <n v="2.5"/>
    <n v="17.5"/>
    <n v="0.49"/>
    <n v="2"/>
    <n v="1"/>
  </r>
  <r>
    <n v="8861"/>
    <s v="nSPC"/>
    <x v="6"/>
    <x v="2"/>
    <s v="Pacific Remote Island Areas"/>
    <x v="15"/>
    <s v="PAL-00510"/>
    <d v="2015-04-18T00:00:00"/>
    <s v="Forereef"/>
    <s v="Mid"/>
    <n v="5.8637031100000003"/>
    <n v="-162.12715832000001"/>
    <s v="Palmyra"/>
    <s v="Palmyra"/>
    <n v="2015"/>
    <x v="0"/>
    <x v="0"/>
    <n v="15.6"/>
    <n v="40"/>
    <n v="7"/>
    <n v="5"/>
    <n v="12.5"/>
    <n v="0.46375"/>
    <n v="2"/>
    <n v="1"/>
  </r>
  <r>
    <n v="8862"/>
    <s v="nSPC"/>
    <x v="6"/>
    <x v="2"/>
    <s v="Pacific Remote Island Areas"/>
    <x v="15"/>
    <s v="PAL-00432"/>
    <d v="2015-04-18T00:00:00"/>
    <s v="Forereef"/>
    <s v="Deep"/>
    <n v="5.8785799799999996"/>
    <n v="-162.15737449"/>
    <s v="Palmyra"/>
    <s v="Palmyra"/>
    <n v="2015"/>
    <x v="1"/>
    <x v="0"/>
    <n v="20.5"/>
    <n v="15.5"/>
    <n v="21.5"/>
    <n v="3.5"/>
    <n v="4.5"/>
    <n v="0.36875000000000002"/>
    <n v="2"/>
    <n v="1"/>
  </r>
  <r>
    <n v="8863"/>
    <s v="nSPC"/>
    <x v="6"/>
    <x v="2"/>
    <s v="Pacific Remote Island Areas"/>
    <x v="15"/>
    <s v="PAL-00520"/>
    <d v="2015-04-18T00:00:00"/>
    <s v="Forereef"/>
    <s v="Mid"/>
    <n v="5.8849127599999997"/>
    <n v="-162.16122773000001"/>
    <s v="Palmyra"/>
    <s v="Palmyra"/>
    <n v="2015"/>
    <x v="0"/>
    <x v="0"/>
    <n v="15.35"/>
    <n v="16"/>
    <n v="0"/>
    <n v="3"/>
    <n v="3.5"/>
    <n v="0.26500000000000001"/>
    <n v="2"/>
    <n v="1"/>
  </r>
  <r>
    <n v="8864"/>
    <s v="nSPC"/>
    <x v="6"/>
    <x v="2"/>
    <s v="Pacific Remote Island Areas"/>
    <x v="15"/>
    <s v="PAL-00442"/>
    <d v="2015-04-18T00:00:00"/>
    <s v="Forereef"/>
    <s v="Deep"/>
    <n v="5.8888996100000002"/>
    <n v="-162.1643401"/>
    <s v="Palmyra"/>
    <s v="Palmyra"/>
    <n v="2015"/>
    <x v="1"/>
    <x v="0"/>
    <n v="21.95"/>
    <n v="32.5"/>
    <n v="0.5"/>
    <n v="5"/>
    <n v="9"/>
    <n v="0.41875000000000001"/>
    <n v="2"/>
    <n v="1"/>
  </r>
  <r>
    <n v="8865"/>
    <s v="nSPC"/>
    <x v="6"/>
    <x v="2"/>
    <s v="Pacific Remote Island Areas"/>
    <x v="15"/>
    <s v="PAL-00523"/>
    <d v="2015-04-18T00:00:00"/>
    <s v="Forereef"/>
    <s v="Mid"/>
    <n v="5.8844694400000002"/>
    <n v="-162.16745313999999"/>
    <s v="Palmyra"/>
    <s v="Palmyra"/>
    <n v="2015"/>
    <x v="0"/>
    <x v="0"/>
    <n v="16"/>
    <n v="17"/>
    <n v="6.5"/>
    <n v="3"/>
    <n v="3.5"/>
    <n v="0.45500000000000002"/>
    <n v="2"/>
    <n v="1"/>
  </r>
  <r>
    <n v="8866"/>
    <s v="nSPC"/>
    <x v="6"/>
    <x v="2"/>
    <s v="Pacific Remote Island Areas"/>
    <x v="15"/>
    <s v="PAL-00430"/>
    <d v="2015-04-18T00:00:00"/>
    <s v="Forereef"/>
    <s v="Deep"/>
    <n v="5.8738548499999998"/>
    <n v="-162.16298130999999"/>
    <s v="Palmyra"/>
    <s v="Palmyra"/>
    <n v="2015"/>
    <x v="1"/>
    <x v="0"/>
    <n v="19.45"/>
    <n v="38.5"/>
    <n v="0"/>
    <n v="4.5"/>
    <n v="8.5"/>
    <n v="0.40875"/>
    <n v="2"/>
    <n v="1"/>
  </r>
  <r>
    <n v="8869"/>
    <s v="nSPC"/>
    <x v="6"/>
    <x v="2"/>
    <s v="Pacific Remote Island Areas"/>
    <x v="15"/>
    <s v="PAL-00475"/>
    <d v="2015-04-19T00:00:00"/>
    <s v="Forereef"/>
    <s v="Deep"/>
    <n v="5.8721865199999996"/>
    <n v="-162.15377118999999"/>
    <s v="Palmyra"/>
    <s v="Palmyra"/>
    <n v="2015"/>
    <x v="1"/>
    <x v="0"/>
    <n v="21.5"/>
    <n v="17"/>
    <n v="0"/>
    <n v="3.5"/>
    <n v="4"/>
    <n v="0.64"/>
    <n v="2"/>
    <n v="1"/>
  </r>
  <r>
    <n v="8870"/>
    <s v="nSPC"/>
    <x v="6"/>
    <x v="2"/>
    <s v="Pacific Remote Island Areas"/>
    <x v="15"/>
    <s v="PAL-00516"/>
    <d v="2015-04-19T00:00:00"/>
    <s v="Forereef"/>
    <s v="Mid"/>
    <n v="5.8752398799999996"/>
    <n v="-162.16586896000001"/>
    <s v="Palmyra"/>
    <s v="Palmyra"/>
    <n v="2015"/>
    <x v="0"/>
    <x v="0"/>
    <n v="16.95"/>
    <n v="11.5"/>
    <n v="0"/>
    <n v="1"/>
    <n v="10.5"/>
    <n v="0.17399999999999999"/>
    <n v="2"/>
    <n v="1"/>
  </r>
  <r>
    <n v="8871"/>
    <s v="nSPC"/>
    <x v="6"/>
    <x v="2"/>
    <s v="Pacific Remote Island Areas"/>
    <x v="15"/>
    <s v="PAL-00434"/>
    <d v="2015-04-19T00:00:00"/>
    <s v="Forereef"/>
    <s v="Deep"/>
    <n v="5.87615292"/>
    <n v="-162.14345139"/>
    <s v="Palmyra"/>
    <s v="Palmyra"/>
    <n v="2015"/>
    <x v="1"/>
    <x v="0"/>
    <n v="24.65"/>
    <n v="12"/>
    <n v="32.5"/>
    <n v="4.5"/>
    <n v="8"/>
    <n v="0.43625000000000003"/>
    <n v="2"/>
    <n v="1"/>
  </r>
  <r>
    <n v="8872"/>
    <s v="nSPC"/>
    <x v="6"/>
    <x v="2"/>
    <s v="Pacific Remote Island Areas"/>
    <x v="15"/>
    <s v="PAL-00477"/>
    <d v="2015-04-19T00:00:00"/>
    <s v="Forereef"/>
    <s v="Mid"/>
    <n v="5.8776406999999997"/>
    <n v="-162.14082576000001"/>
    <s v="Palmyra"/>
    <s v="Palmyra"/>
    <n v="2015"/>
    <x v="0"/>
    <x v="0"/>
    <n v="17.3"/>
    <n v="16.5"/>
    <n v="11.5"/>
    <n v="7"/>
    <n v="11"/>
    <n v="0.30499999999999999"/>
    <n v="2"/>
    <n v="1"/>
  </r>
  <r>
    <n v="8873"/>
    <s v="nSPC"/>
    <x v="6"/>
    <x v="2"/>
    <s v="Pacific Remote Island Areas"/>
    <x v="15"/>
    <s v="PAL-00495"/>
    <d v="2015-04-19T00:00:00"/>
    <s v="Forereef"/>
    <s v="Deep"/>
    <n v="5.8607605600000001"/>
    <n v="-162.12833320999999"/>
    <s v="Palmyra"/>
    <s v="Palmyra"/>
    <n v="2015"/>
    <x v="1"/>
    <x v="0"/>
    <n v="20.3"/>
    <n v="45"/>
    <n v="4.5"/>
    <n v="4.5"/>
    <n v="8.5"/>
    <n v="0.75624999999999998"/>
    <n v="2"/>
    <n v="1"/>
  </r>
  <r>
    <n v="8874"/>
    <s v="nSPC"/>
    <x v="6"/>
    <x v="2"/>
    <s v="Pacific Remote Island Areas"/>
    <x v="15"/>
    <s v="PAL-00518"/>
    <d v="2015-04-19T00:00:00"/>
    <s v="Forereef"/>
    <s v="Deep"/>
    <n v="5.8661827300000002"/>
    <n v="-162.11963187000001"/>
    <s v="Palmyra"/>
    <s v="Palmyra"/>
    <n v="2015"/>
    <x v="1"/>
    <x v="0"/>
    <n v="20.100000000000001"/>
    <n v="14"/>
    <n v="6.5"/>
    <n v="12"/>
    <n v="11.5"/>
    <n v="0.60750000000000004"/>
    <n v="2"/>
    <n v="1"/>
  </r>
  <r>
    <n v="8875"/>
    <s v="nSPC"/>
    <x v="6"/>
    <x v="2"/>
    <s v="Pacific Remote Island Areas"/>
    <x v="15"/>
    <s v="PAL-00469"/>
    <d v="2015-04-19T00:00:00"/>
    <s v="Forereef"/>
    <s v="Deep"/>
    <n v="5.8724969800000002"/>
    <n v="-162.13563174999999"/>
    <s v="Palmyra"/>
    <s v="Palmyra"/>
    <n v="2015"/>
    <x v="1"/>
    <x v="0"/>
    <n v="20.05"/>
    <n v="14"/>
    <n v="10"/>
    <n v="4"/>
    <n v="9"/>
    <n v="0.22950000000000001"/>
    <n v="2"/>
    <n v="1"/>
  </r>
  <r>
    <n v="8876"/>
    <s v="nSPC"/>
    <x v="6"/>
    <x v="2"/>
    <s v="Pacific Remote Island Areas"/>
    <x v="15"/>
    <s v="PAL-00512"/>
    <d v="2015-04-19T00:00:00"/>
    <s v="Forereef"/>
    <s v="Mid"/>
    <n v="5.8739945799999997"/>
    <n v="-162.13165211"/>
    <s v="Palmyra"/>
    <s v="Palmyra"/>
    <n v="2015"/>
    <x v="0"/>
    <x v="0"/>
    <n v="16.25"/>
    <n v="34"/>
    <n v="1"/>
    <n v="15"/>
    <n v="22.5"/>
    <n v="0.65249999999999997"/>
    <n v="2"/>
    <n v="1"/>
  </r>
  <r>
    <n v="8877"/>
    <s v="nSPC"/>
    <x v="6"/>
    <x v="2"/>
    <s v="Pacific Remote Island Areas"/>
    <x v="15"/>
    <s v="PAL-00448"/>
    <d v="2015-04-19T00:00:00"/>
    <s v="Forereef"/>
    <s v="Deep"/>
    <n v="5.8679345400000003"/>
    <n v="-162.13424914999999"/>
    <s v="Palmyra"/>
    <s v="Palmyra"/>
    <n v="2015"/>
    <x v="1"/>
    <x v="0"/>
    <n v="24.55"/>
    <n v="22.5"/>
    <n v="20"/>
    <n v="7.5"/>
    <n v="20"/>
    <n v="0.47249999999999998"/>
    <n v="2"/>
    <n v="1"/>
  </r>
  <r>
    <n v="8878"/>
    <s v="nSPC"/>
    <x v="6"/>
    <x v="2"/>
    <s v="Pacific Remote Island Areas"/>
    <x v="15"/>
    <s v="PAL-00508"/>
    <d v="2015-04-19T00:00:00"/>
    <s v="Forereef"/>
    <s v="Mid"/>
    <n v="5.8759572000000002"/>
    <n v="-162.12631400999999"/>
    <s v="Palmyra"/>
    <s v="Palmyra"/>
    <n v="2015"/>
    <x v="0"/>
    <x v="0"/>
    <n v="8.85"/>
    <n v="21.5"/>
    <n v="0"/>
    <n v="12.5"/>
    <n v="27.5"/>
    <n v="0.60624999999999996"/>
    <n v="2"/>
    <n v="1"/>
  </r>
  <r>
    <n v="8883"/>
    <s v="nSPC"/>
    <x v="6"/>
    <x v="2"/>
    <s v="Pacific Remote Island Areas"/>
    <x v="15"/>
    <s v="PAL-00447"/>
    <d v="2015-04-20T00:00:00"/>
    <s v="Forereef"/>
    <s v="Deep"/>
    <n v="5.8847777299999997"/>
    <n v="-162.14457926"/>
    <s v="Palmyra"/>
    <s v="Palmyra"/>
    <n v="2015"/>
    <x v="1"/>
    <x v="0"/>
    <n v="21.65"/>
    <n v="17.5"/>
    <n v="2"/>
    <n v="12.5"/>
    <n v="12.5"/>
    <n v="1.0137499999999999"/>
    <n v="2"/>
    <n v="1"/>
  </r>
  <r>
    <n v="8884"/>
    <s v="nSPC"/>
    <x v="6"/>
    <x v="2"/>
    <s v="Pacific Remote Island Areas"/>
    <x v="15"/>
    <s v="PAL-00515"/>
    <d v="2015-04-20T00:00:00"/>
    <s v="Forereef"/>
    <s v="Mid"/>
    <n v="5.8815761699999998"/>
    <n v="-162.13164531999999"/>
    <s v="Palmyra"/>
    <s v="Palmyra"/>
    <n v="2015"/>
    <x v="0"/>
    <x v="0"/>
    <n v="13.75"/>
    <n v="15"/>
    <n v="12.5"/>
    <n v="12.5"/>
    <n v="20"/>
    <n v="0.90375000000000005"/>
    <n v="2"/>
    <n v="1"/>
  </r>
  <r>
    <n v="8885"/>
    <s v="nSPC"/>
    <x v="6"/>
    <x v="2"/>
    <s v="Pacific Remote Island Areas"/>
    <x v="15"/>
    <s v="PAL-00452"/>
    <d v="2015-04-20T00:00:00"/>
    <s v="Forereef"/>
    <s v="Deep"/>
    <n v="5.8899029299999999"/>
    <n v="-162.13647044000001"/>
    <s v="Palmyra"/>
    <s v="Palmyra"/>
    <n v="2015"/>
    <x v="1"/>
    <x v="0"/>
    <n v="22.45"/>
    <n v="34"/>
    <n v="0"/>
    <n v="6"/>
    <n v="12"/>
    <n v="0.92500000000000004"/>
    <n v="2"/>
    <n v="1"/>
  </r>
  <r>
    <n v="8886"/>
    <s v="nSPC"/>
    <x v="6"/>
    <x v="2"/>
    <s v="Pacific Remote Island Areas"/>
    <x v="15"/>
    <s v="PAL-00493"/>
    <d v="2015-04-20T00:00:00"/>
    <s v="Forereef"/>
    <s v="Shallow"/>
    <n v="5.88297721"/>
    <n v="-162.12601888"/>
    <s v="Palmyra"/>
    <s v="Palmyra"/>
    <n v="2015"/>
    <x v="2"/>
    <x v="0"/>
    <n v="5.15"/>
    <n v="32.5"/>
    <n v="0"/>
    <n v="12.5"/>
    <n v="20"/>
    <n v="0.9325"/>
    <n v="2"/>
    <n v="1"/>
  </r>
  <r>
    <n v="8887"/>
    <s v="nSPC"/>
    <x v="6"/>
    <x v="2"/>
    <s v="Pacific Remote Island Areas"/>
    <x v="15"/>
    <s v="PAL-00528"/>
    <d v="2015-04-20T00:00:00"/>
    <s v="Forereef"/>
    <s v="Shallow"/>
    <n v="5.8854004199999999"/>
    <n v="-162.11748836999999"/>
    <s v="Palmyra"/>
    <s v="Palmyra"/>
    <n v="2015"/>
    <x v="2"/>
    <x v="0"/>
    <n v="3.9"/>
    <n v="20"/>
    <n v="17.5"/>
    <n v="12.5"/>
    <n v="7.5"/>
    <n v="1.03"/>
    <n v="2"/>
    <n v="1"/>
  </r>
  <r>
    <n v="8888"/>
    <s v="nSPC"/>
    <x v="6"/>
    <x v="2"/>
    <s v="Pacific Remote Island Areas"/>
    <x v="15"/>
    <s v="PAL-00533"/>
    <d v="2015-04-20T00:00:00"/>
    <s v="Forereef"/>
    <s v="Shallow"/>
    <n v="5.8772090400000003"/>
    <n v="-162.11904489"/>
    <s v="Palmyra"/>
    <s v="Palmyra"/>
    <n v="2015"/>
    <x v="2"/>
    <x v="0"/>
    <n v="4"/>
    <n v="5"/>
    <n v="2.5"/>
    <n v="20"/>
    <n v="3.5"/>
    <n v="0.53"/>
    <n v="2"/>
    <n v="1"/>
  </r>
  <r>
    <n v="8896"/>
    <s v="nSPC"/>
    <x v="6"/>
    <x v="2"/>
    <s v="Pacific Remote Island Areas"/>
    <x v="15"/>
    <s v="PAL-00438"/>
    <d v="2015-04-20T00:00:00"/>
    <s v="Forereef"/>
    <s v="Deep"/>
    <n v="5.87652222"/>
    <n v="-162.14960085999999"/>
    <s v="Palmyra"/>
    <s v="Palmyra"/>
    <n v="2015"/>
    <x v="1"/>
    <x v="0"/>
    <n v="21.8"/>
    <n v="20"/>
    <n v="4"/>
    <n v="6.5"/>
    <n v="11.5"/>
    <n v="0.3725"/>
    <n v="2"/>
    <n v="1"/>
  </r>
  <r>
    <n v="8897"/>
    <s v="nSPC"/>
    <x v="6"/>
    <x v="2"/>
    <s v="Pacific Remote Island Areas"/>
    <x v="15"/>
    <s v="PAL-00471"/>
    <d v="2015-04-20T00:00:00"/>
    <s v="Forereef"/>
    <s v="Deep"/>
    <n v="5.8807400000000003"/>
    <n v="-162.15143289"/>
    <s v="Palmyra"/>
    <s v="Palmyra"/>
    <n v="2015"/>
    <x v="1"/>
    <x v="0"/>
    <n v="20.100000000000001"/>
    <n v="17.5"/>
    <n v="2"/>
    <n v="1"/>
    <n v="10"/>
    <n v="0.27250000000000002"/>
    <n v="2"/>
    <n v="1"/>
  </r>
  <r>
    <n v="8898"/>
    <s v="nSPC"/>
    <x v="6"/>
    <x v="2"/>
    <s v="Pacific Remote Island Areas"/>
    <x v="15"/>
    <s v="PAL-00474"/>
    <d v="2015-04-20T00:00:00"/>
    <s v="Forereef"/>
    <s v="Deep"/>
    <n v="5.8842834499999999"/>
    <n v="-162.1509159"/>
    <s v="Palmyra"/>
    <s v="Palmyra"/>
    <n v="2015"/>
    <x v="1"/>
    <x v="0"/>
    <n v="25.65"/>
    <n v="30"/>
    <n v="10"/>
    <n v="7.5"/>
    <n v="9"/>
    <n v="0.56999999999999995"/>
    <n v="2"/>
    <n v="1"/>
  </r>
  <r>
    <n v="8899"/>
    <s v="nSPC"/>
    <x v="6"/>
    <x v="2"/>
    <s v="Pacific Remote Island Areas"/>
    <x v="15"/>
    <s v="PAL-00465"/>
    <d v="2015-04-20T00:00:00"/>
    <s v="Forereef"/>
    <s v="Deep"/>
    <n v="5.8865206600000004"/>
    <n v="-162.15602852000001"/>
    <s v="Palmyra"/>
    <s v="Palmyra"/>
    <n v="2015"/>
    <x v="1"/>
    <x v="0"/>
    <n v="18.899999999999999"/>
    <n v="22.5"/>
    <n v="2.5"/>
    <n v="2.5"/>
    <n v="7.5"/>
    <n v="0.41749999999999998"/>
    <n v="2"/>
    <n v="1"/>
  </r>
  <r>
    <n v="8900"/>
    <s v="nSPC"/>
    <x v="6"/>
    <x v="2"/>
    <s v="Pacific Remote Island Areas"/>
    <x v="15"/>
    <s v="PAL-00525"/>
    <d v="2015-04-20T00:00:00"/>
    <s v="Forereef"/>
    <s v="Mid"/>
    <n v="5.8797794300000001"/>
    <n v="-162.13889692000001"/>
    <s v="Palmyra"/>
    <s v="Palmyra"/>
    <n v="2015"/>
    <x v="0"/>
    <x v="0"/>
    <n v="16.649999999999999"/>
    <n v="14"/>
    <n v="30"/>
    <n v="1"/>
    <n v="14"/>
    <n v="0.2525"/>
    <n v="2"/>
    <n v="1"/>
  </r>
  <r>
    <n v="8901"/>
    <s v="nSPC"/>
    <x v="6"/>
    <x v="2"/>
    <s v="Pacific Remote Island Areas"/>
    <x v="15"/>
    <s v="PAL-00535"/>
    <d v="2015-04-20T00:00:00"/>
    <s v="Forereef"/>
    <s v="Shallow"/>
    <n v="5.8842555299999999"/>
    <n v="-162.11995977000001"/>
    <s v="Palmyra"/>
    <s v="Palmyra"/>
    <n v="2015"/>
    <x v="2"/>
    <x v="0"/>
    <n v="4.5"/>
    <n v="30"/>
    <n v="5"/>
    <n v="7.5"/>
    <n v="10"/>
    <n v="0.9425"/>
    <n v="2"/>
    <n v="1"/>
  </r>
  <r>
    <n v="8906"/>
    <s v="nSPC"/>
    <x v="6"/>
    <x v="2"/>
    <s v="Pacific Remote Island Areas"/>
    <x v="15"/>
    <s v="PAL-00476"/>
    <d v="2015-04-21T00:00:00"/>
    <s v="Forereef"/>
    <s v="Deep"/>
    <n v="5.8872534099999996"/>
    <n v="-162.14055468999999"/>
    <s v="Palmyra"/>
    <s v="Palmyra"/>
    <n v="2015"/>
    <x v="1"/>
    <x v="0"/>
    <n v="23.05"/>
    <n v="17.5"/>
    <n v="25"/>
    <n v="2.5"/>
    <n v="12.5"/>
    <n v="0.29499999999999998"/>
    <n v="2"/>
    <n v="1"/>
  </r>
  <r>
    <n v="8907"/>
    <s v="nSPC"/>
    <x v="6"/>
    <x v="2"/>
    <s v="Pacific Remote Island Areas"/>
    <x v="15"/>
    <s v="PAL-00454"/>
    <d v="2015-04-21T00:00:00"/>
    <s v="Forereef"/>
    <s v="Deep"/>
    <n v="5.8918983200000001"/>
    <n v="-162.15954574"/>
    <s v="Palmyra"/>
    <s v="Palmyra"/>
    <n v="2015"/>
    <x v="1"/>
    <x v="0"/>
    <n v="21.85"/>
    <n v="20"/>
    <n v="3"/>
    <n v="4"/>
    <n v="5.5"/>
    <n v="0.58875"/>
    <n v="2"/>
    <n v="1"/>
  </r>
  <r>
    <n v="8908"/>
    <s v="nSPC"/>
    <x v="6"/>
    <x v="2"/>
    <s v="Pacific Remote Island Areas"/>
    <x v="15"/>
    <s v="PAL-00492"/>
    <d v="2015-04-21T00:00:00"/>
    <s v="Forereef"/>
    <s v="Mid"/>
    <n v="5.8880087000000003"/>
    <n v="-162.13203540999999"/>
    <s v="Palmyra"/>
    <s v="Palmyra"/>
    <n v="2015"/>
    <x v="0"/>
    <x v="0"/>
    <n v="11.8"/>
    <n v="30"/>
    <n v="6"/>
    <n v="10"/>
    <n v="27.5"/>
    <n v="0.80874999999999997"/>
    <n v="2"/>
    <n v="1"/>
  </r>
  <r>
    <n v="8909"/>
    <s v="nSPC"/>
    <x v="6"/>
    <x v="2"/>
    <s v="Pacific Remote Island Areas"/>
    <x v="15"/>
    <s v="PAL-00490"/>
    <d v="2015-04-21T00:00:00"/>
    <s v="Forereef"/>
    <s v="Shallow"/>
    <n v="5.8883223500000001"/>
    <n v="-162.13031469000001"/>
    <s v="Palmyra"/>
    <s v="Palmyra"/>
    <n v="2015"/>
    <x v="2"/>
    <x v="0"/>
    <n v="5.5"/>
    <n v="21.5"/>
    <n v="0"/>
    <n v="8"/>
    <n v="43.5"/>
    <n v="1.1225000000000001"/>
    <n v="2"/>
    <n v="1"/>
  </r>
  <r>
    <n v="8910"/>
    <s v="nSPC"/>
    <x v="6"/>
    <x v="2"/>
    <s v="Pacific Remote Island Areas"/>
    <x v="15"/>
    <s v="PAL-00888"/>
    <d v="2015-04-21T00:00:00"/>
    <s v="Forereef"/>
    <s v="Deep"/>
    <n v="5.8662072800000002"/>
    <n v="-162.10680798000001"/>
    <s v="Palmyra"/>
    <s v="Palmyra"/>
    <n v="2015"/>
    <x v="1"/>
    <x v="0"/>
    <n v="22.25"/>
    <n v="17.5"/>
    <n v="4"/>
    <n v="8.5"/>
    <n v="17.5"/>
    <n v="0.4975"/>
    <n v="2"/>
    <n v="1"/>
  </r>
  <r>
    <n v="8911"/>
    <s v="nSPC"/>
    <x v="6"/>
    <x v="2"/>
    <s v="Pacific Remote Island Areas"/>
    <x v="15"/>
    <s v="PAL-00546"/>
    <d v="2015-04-21T00:00:00"/>
    <s v="Forereef"/>
    <s v="Shallow"/>
    <n v="5.86701958"/>
    <n v="-162.10860154"/>
    <s v="Palmyra"/>
    <s v="Palmyra"/>
    <n v="2015"/>
    <x v="2"/>
    <x v="0"/>
    <n v="4.9000000000000004"/>
    <n v="16"/>
    <n v="2"/>
    <n v="3.5"/>
    <n v="29"/>
    <n v="0.33200000000000002"/>
    <n v="2"/>
    <n v="1"/>
  </r>
  <r>
    <n v="8912"/>
    <s v="nSPC"/>
    <x v="6"/>
    <x v="2"/>
    <s v="Pacific Remote Island Areas"/>
    <x v="15"/>
    <s v="PAL-00482"/>
    <d v="2015-04-21T00:00:00"/>
    <s v="Forereef"/>
    <s v="Mid"/>
    <n v="5.8681350400000003"/>
    <n v="-162.12949251000001"/>
    <s v="Palmyra"/>
    <s v="Palmyra"/>
    <n v="2015"/>
    <x v="0"/>
    <x v="0"/>
    <n v="15.9"/>
    <n v="3"/>
    <n v="11.5"/>
    <n v="3.5"/>
    <n v="17.5"/>
    <n v="0.154"/>
    <n v="2"/>
    <n v="1"/>
  </r>
  <r>
    <n v="8913"/>
    <s v="nSPC"/>
    <x v="6"/>
    <x v="2"/>
    <s v="Pacific Remote Island Areas"/>
    <x v="15"/>
    <s v="PAL-00522"/>
    <d v="2015-04-21T00:00:00"/>
    <s v="Forereef"/>
    <s v="Shallow"/>
    <n v="5.8864805899999997"/>
    <n v="-162.12933735999999"/>
    <s v="Palmyra"/>
    <s v="Palmyra"/>
    <n v="2015"/>
    <x v="2"/>
    <x v="0"/>
    <n v="5.8"/>
    <n v="25"/>
    <n v="0.5"/>
    <n v="9"/>
    <n v="30"/>
    <n v="1.0049999999999999"/>
    <n v="2"/>
    <n v="1"/>
  </r>
  <r>
    <n v="8918"/>
    <s v="nSPC"/>
    <x v="6"/>
    <x v="2"/>
    <s v="Pacific Remote Island Areas"/>
    <x v="15"/>
    <s v="PAL-00519"/>
    <d v="2015-04-22T00:00:00"/>
    <s v="Forereef"/>
    <s v="Mid"/>
    <n v="5.8665548000000003"/>
    <n v="-162.13644697000001"/>
    <s v="Palmyra"/>
    <s v="Palmyra"/>
    <n v="2015"/>
    <x v="0"/>
    <x v="0"/>
    <n v="15.05"/>
    <n v="4"/>
    <n v="30"/>
    <n v="0.5"/>
    <n v="6"/>
    <n v="0.189"/>
    <n v="2"/>
    <n v="1"/>
  </r>
  <r>
    <n v="8919"/>
    <s v="nSPC"/>
    <x v="6"/>
    <x v="2"/>
    <s v="Pacific Remote Island Areas"/>
    <x v="15"/>
    <s v="PAL-00450"/>
    <d v="2015-04-22T00:00:00"/>
    <s v="Forereef"/>
    <s v="Deep"/>
    <n v="5.8742345499999997"/>
    <n v="-162.14867759000001"/>
    <s v="Palmyra"/>
    <s v="Palmyra"/>
    <n v="2015"/>
    <x v="1"/>
    <x v="0"/>
    <n v="20.55"/>
    <n v="17.5"/>
    <n v="12.5"/>
    <n v="2.5"/>
    <n v="7.5"/>
    <n v="0.36"/>
    <n v="2"/>
    <n v="1"/>
  </r>
  <r>
    <n v="8924"/>
    <s v="nSPC"/>
    <x v="6"/>
    <x v="2"/>
    <s v="Pacific Remote Island Areas"/>
    <x v="15"/>
    <s v="PAL-00458"/>
    <d v="2015-04-22T00:00:00"/>
    <s v="Forereef"/>
    <s v="Deep"/>
    <n v="5.87315831"/>
    <n v="-162.14295066"/>
    <s v="Palmyra"/>
    <s v="Palmyra"/>
    <n v="2015"/>
    <x v="1"/>
    <x v="0"/>
    <n v="24.6"/>
    <n v="24"/>
    <n v="5"/>
    <n v="6.5"/>
    <n v="8"/>
    <n v="0.47249999999999998"/>
    <n v="2"/>
    <n v="1"/>
  </r>
  <r>
    <n v="8925"/>
    <s v="nSPC"/>
    <x v="6"/>
    <x v="2"/>
    <s v="Pacific Remote Island Areas"/>
    <x v="15"/>
    <s v="PAL-00446"/>
    <d v="2015-04-22T00:00:00"/>
    <s v="Forereef"/>
    <s v="Deep"/>
    <n v="5.8753153999999999"/>
    <n v="-162.15195173000001"/>
    <s v="Palmyra"/>
    <s v="Palmyra"/>
    <n v="2015"/>
    <x v="1"/>
    <x v="0"/>
    <n v="19.45"/>
    <n v="18.5"/>
    <n v="4.5"/>
    <n v="4.5"/>
    <n v="7.5"/>
    <n v="0.4425"/>
    <n v="2"/>
    <n v="1"/>
  </r>
  <r>
    <n v="8931"/>
    <s v="nSPC"/>
    <x v="6"/>
    <x v="2"/>
    <s v="Pacific Remote Island Areas"/>
    <x v="16"/>
    <s v="KIN-00275"/>
    <d v="2015-04-24T00:00:00"/>
    <s v="Forereef"/>
    <s v="Deep"/>
    <n v="6.3821525699999997"/>
    <n v="-162.38445517"/>
    <s v="Kingman"/>
    <s v="Kingman"/>
    <n v="2015"/>
    <x v="1"/>
    <x v="0"/>
    <n v="23.35"/>
    <n v="11.5"/>
    <n v="12.5"/>
    <n v="10"/>
    <n v="3.5"/>
    <n v="0.45250000000000001"/>
    <n v="2"/>
    <n v="1"/>
  </r>
  <r>
    <n v="8932"/>
    <s v="nSPC"/>
    <x v="6"/>
    <x v="2"/>
    <s v="Pacific Remote Island Areas"/>
    <x v="16"/>
    <s v="KIN-00279"/>
    <d v="2015-04-24T00:00:00"/>
    <s v="Forereef"/>
    <s v="Mid"/>
    <n v="6.3807009099999998"/>
    <n v="-162.37374980000001"/>
    <s v="Kingman"/>
    <s v="Kingman"/>
    <n v="2015"/>
    <x v="0"/>
    <x v="0"/>
    <n v="15.8"/>
    <n v="32.5"/>
    <n v="5"/>
    <n v="10"/>
    <n v="10"/>
    <n v="0.54625000000000001"/>
    <n v="2"/>
    <n v="1"/>
  </r>
  <r>
    <n v="8933"/>
    <s v="nSPC"/>
    <x v="6"/>
    <x v="2"/>
    <s v="Pacific Remote Island Areas"/>
    <x v="16"/>
    <s v="KIN-00289"/>
    <d v="2015-04-24T00:00:00"/>
    <s v="Forereef"/>
    <s v="Mid"/>
    <n v="6.3815416999999997"/>
    <n v="-162.35284089000001"/>
    <s v="Kingman"/>
    <s v="Kingman"/>
    <n v="2015"/>
    <x v="0"/>
    <x v="0"/>
    <n v="8.25"/>
    <n v="57.5"/>
    <n v="0"/>
    <n v="1"/>
    <n v="20"/>
    <n v="0.51875000000000004"/>
    <n v="2"/>
    <n v="1"/>
  </r>
  <r>
    <n v="8934"/>
    <s v="nSPC"/>
    <x v="6"/>
    <x v="2"/>
    <s v="Pacific Remote Island Areas"/>
    <x v="16"/>
    <s v="KIN-00295"/>
    <d v="2015-04-24T00:00:00"/>
    <s v="Forereef"/>
    <s v="Shallow"/>
    <n v="6.3840091599999997"/>
    <n v="-162.39300764000001"/>
    <s v="Kingman"/>
    <s v="Kingman"/>
    <n v="2015"/>
    <x v="2"/>
    <x v="0"/>
    <n v="4.4000000000000004"/>
    <n v="2"/>
    <n v="6"/>
    <n v="0.5"/>
    <n v="4"/>
    <n v="0.2475"/>
    <n v="2"/>
    <n v="1"/>
  </r>
  <r>
    <n v="8935"/>
    <s v="nSPC"/>
    <x v="6"/>
    <x v="2"/>
    <s v="Pacific Remote Island Areas"/>
    <x v="16"/>
    <s v="KIN-00292"/>
    <d v="2015-04-24T00:00:00"/>
    <s v="Forereef"/>
    <s v="Mid"/>
    <n v="6.3821393300000002"/>
    <n v="-162.34299039000001"/>
    <s v="Kingman"/>
    <s v="Kingman"/>
    <n v="2015"/>
    <x v="0"/>
    <x v="0"/>
    <n v="10.050000000000001"/>
    <n v="17.5"/>
    <n v="0"/>
    <n v="2.5"/>
    <n v="11"/>
    <n v="0.36875000000000002"/>
    <n v="2"/>
    <n v="1"/>
  </r>
  <r>
    <n v="8936"/>
    <s v="nSPC"/>
    <x v="6"/>
    <x v="2"/>
    <s v="Pacific Remote Island Areas"/>
    <x v="16"/>
    <s v="KIN-00368"/>
    <d v="2015-04-24T00:00:00"/>
    <s v="Forereef"/>
    <s v="Deep"/>
    <n v="6.3797504800000002"/>
    <n v="-162.3599293"/>
    <s v="Kingman"/>
    <s v="Kingman"/>
    <n v="2015"/>
    <x v="1"/>
    <x v="0"/>
    <n v="19.8"/>
    <n v="32.5"/>
    <n v="4"/>
    <n v="4"/>
    <n v="7.5"/>
    <n v="0.70625000000000004"/>
    <n v="2"/>
    <n v="1"/>
  </r>
  <r>
    <n v="8937"/>
    <s v="nSPC"/>
    <x v="6"/>
    <x v="2"/>
    <s v="Pacific Remote Island Areas"/>
    <x v="16"/>
    <s v="KIN-00378"/>
    <d v="2015-04-24T00:00:00"/>
    <s v="Forereef"/>
    <s v="Shallow"/>
    <n v="6.38362695"/>
    <n v="-162.39474781000001"/>
    <s v="Kingman"/>
    <s v="Kingman"/>
    <n v="2015"/>
    <x v="2"/>
    <x v="0"/>
    <n v="5.35"/>
    <n v="3"/>
    <n v="1.5"/>
    <n v="0.5"/>
    <n v="4.5"/>
    <n v="0.28749999999999998"/>
    <n v="2"/>
    <n v="1"/>
  </r>
  <r>
    <n v="8938"/>
    <s v="nSPC"/>
    <x v="6"/>
    <x v="2"/>
    <s v="Pacific Remote Island Areas"/>
    <x v="16"/>
    <s v="KIN-00375"/>
    <d v="2015-04-24T00:00:00"/>
    <s v="Forereef"/>
    <s v="Mid"/>
    <n v="6.3811436400000003"/>
    <n v="-162.4094925"/>
    <s v="Kingman"/>
    <s v="Kingman"/>
    <n v="2015"/>
    <x v="0"/>
    <x v="0"/>
    <n v="8.5"/>
    <n v="24"/>
    <n v="0"/>
    <n v="1.5"/>
    <n v="9"/>
    <n v="0.36249999999999999"/>
    <n v="2"/>
    <n v="1"/>
  </r>
  <r>
    <n v="8939"/>
    <s v="nSPC"/>
    <x v="6"/>
    <x v="2"/>
    <s v="Pacific Remote Island Areas"/>
    <x v="16"/>
    <s v="KIN-00376"/>
    <d v="2015-04-24T00:00:00"/>
    <s v="Forereef"/>
    <s v="Mid"/>
    <n v="6.3789587299999999"/>
    <n v="-162.41833908999999"/>
    <s v="Kingman"/>
    <s v="Kingman"/>
    <n v="2015"/>
    <x v="0"/>
    <x v="0"/>
    <n v="8.9"/>
    <n v="50"/>
    <n v="0"/>
    <n v="3"/>
    <n v="10"/>
    <n v="0.46"/>
    <n v="2"/>
    <n v="1"/>
  </r>
  <r>
    <n v="8940"/>
    <s v="nSPC"/>
    <x v="6"/>
    <x v="2"/>
    <s v="Pacific Remote Island Areas"/>
    <x v="16"/>
    <s v="KIN-00294"/>
    <d v="2015-04-24T00:00:00"/>
    <s v="Forereef"/>
    <s v="Mid"/>
    <n v="6.3824612700000003"/>
    <n v="-162.42673701000001"/>
    <s v="Kingman"/>
    <s v="Kingman"/>
    <n v="2015"/>
    <x v="0"/>
    <x v="0"/>
    <n v="9.75"/>
    <n v="17.5"/>
    <n v="27.5"/>
    <n v="1.5"/>
    <n v="5.5"/>
    <n v="0.40125"/>
    <n v="2"/>
    <n v="1"/>
  </r>
  <r>
    <n v="8949"/>
    <s v="nSPC"/>
    <x v="6"/>
    <x v="2"/>
    <s v="Pacific Remote Island Areas"/>
    <x v="16"/>
    <s v="KIN-00274"/>
    <d v="2015-04-25T00:00:00"/>
    <s v="Forereef"/>
    <s v="Deep"/>
    <n v="6.4008562800000002"/>
    <n v="-162.33912525"/>
    <s v="Kingman"/>
    <s v="Kingman"/>
    <n v="2015"/>
    <x v="1"/>
    <x v="0"/>
    <n v="21.5"/>
    <n v="23.5"/>
    <n v="5.5"/>
    <n v="4.5"/>
    <n v="5"/>
    <n v="0.35499999999999998"/>
    <n v="2"/>
    <n v="1"/>
  </r>
  <r>
    <n v="8950"/>
    <s v="nSPC"/>
    <x v="6"/>
    <x v="2"/>
    <s v="Pacific Remote Island Areas"/>
    <x v="16"/>
    <s v="KIN-00301"/>
    <d v="2015-04-25T00:00:00"/>
    <s v="Forereef"/>
    <s v="Shallow"/>
    <n v="6.40161392"/>
    <n v="-162.34198046"/>
    <s v="Kingman"/>
    <s v="Kingman"/>
    <n v="2015"/>
    <x v="2"/>
    <x v="0"/>
    <n v="4.55"/>
    <n v="19"/>
    <n v="2.5"/>
    <n v="1.5"/>
    <n v="21"/>
    <n v="0.53125"/>
    <n v="2"/>
    <n v="1"/>
  </r>
  <r>
    <n v="8951"/>
    <s v="nSPC"/>
    <x v="6"/>
    <x v="2"/>
    <s v="Pacific Remote Island Areas"/>
    <x v="16"/>
    <s v="KIN-00283"/>
    <d v="2015-04-25T00:00:00"/>
    <s v="Forereef"/>
    <s v="Mid"/>
    <n v="6.4231591000000003"/>
    <n v="-162.36547653"/>
    <s v="Kingman"/>
    <s v="Kingman"/>
    <n v="2015"/>
    <x v="0"/>
    <x v="0"/>
    <n v="7.25"/>
    <n v="27.5"/>
    <n v="0"/>
    <n v="4"/>
    <n v="41"/>
    <n v="0.41375000000000001"/>
    <n v="2"/>
    <n v="1"/>
  </r>
  <r>
    <n v="8952"/>
    <s v="nSPC"/>
    <x v="6"/>
    <x v="2"/>
    <s v="Pacific Remote Island Areas"/>
    <x v="16"/>
    <s v="KIN-00288"/>
    <d v="2015-04-25T00:00:00"/>
    <s v="Forereef"/>
    <s v="Mid"/>
    <n v="6.3991585300000002"/>
    <n v="-162.33827650000001"/>
    <s v="Kingman"/>
    <s v="Kingman"/>
    <n v="2015"/>
    <x v="0"/>
    <x v="0"/>
    <n v="11.2"/>
    <n v="35"/>
    <n v="0"/>
    <n v="2"/>
    <n v="24"/>
    <n v="0.34875"/>
    <n v="2"/>
    <n v="1"/>
  </r>
  <r>
    <n v="8953"/>
    <s v="nSPC"/>
    <x v="6"/>
    <x v="2"/>
    <s v="Pacific Remote Island Areas"/>
    <x v="16"/>
    <s v="KIN-00367"/>
    <d v="2015-04-25T00:00:00"/>
    <s v="Forereef"/>
    <s v="Deep"/>
    <n v="6.4062735100000001"/>
    <n v="-162.34459158999999"/>
    <s v="Kingman"/>
    <s v="Kingman"/>
    <n v="2015"/>
    <x v="1"/>
    <x v="0"/>
    <n v="21.45"/>
    <n v="21.5"/>
    <n v="2.5"/>
    <n v="3.5"/>
    <n v="6.5"/>
    <n v="0.46625"/>
    <n v="2"/>
    <n v="1"/>
  </r>
  <r>
    <n v="8954"/>
    <s v="nSPC"/>
    <x v="6"/>
    <x v="2"/>
    <s v="Pacific Remote Island Areas"/>
    <x v="16"/>
    <s v="KIN-00374"/>
    <d v="2015-04-25T00:00:00"/>
    <s v="Forereef"/>
    <s v="Mid"/>
    <n v="6.4177561299999999"/>
    <n v="-162.35695892000001"/>
    <s v="Kingman"/>
    <s v="Kingman"/>
    <n v="2015"/>
    <x v="0"/>
    <x v="0"/>
    <n v="12.9"/>
    <n v="31.5"/>
    <n v="0"/>
    <n v="3.5"/>
    <n v="22.5"/>
    <n v="0.48875000000000002"/>
    <n v="2"/>
    <n v="1"/>
  </r>
  <r>
    <n v="8955"/>
    <s v="nSPC"/>
    <x v="6"/>
    <x v="2"/>
    <s v="Pacific Remote Island Areas"/>
    <x v="16"/>
    <s v="KIN-00302"/>
    <d v="2015-04-25T00:00:00"/>
    <s v="Forereef"/>
    <s v="Shallow"/>
    <n v="6.4310172999999997"/>
    <n v="-162.37716509000001"/>
    <s v="Kingman"/>
    <s v="Kingman"/>
    <n v="2015"/>
    <x v="2"/>
    <x v="0"/>
    <n v="5.75"/>
    <n v="17.5"/>
    <n v="0.5"/>
    <n v="0.5"/>
    <n v="27.5"/>
    <n v="0.64749999999999996"/>
    <n v="2"/>
    <n v="1"/>
  </r>
  <r>
    <n v="8956"/>
    <s v="nSPC"/>
    <x v="6"/>
    <x v="2"/>
    <s v="Pacific Remote Island Areas"/>
    <x v="16"/>
    <s v="KIN-00278"/>
    <d v="2015-04-25T00:00:00"/>
    <s v="Forereef"/>
    <s v="Deep"/>
    <n v="6.4410905100000004"/>
    <n v="-162.39007439"/>
    <s v="Kingman"/>
    <s v="Kingman"/>
    <n v="2015"/>
    <x v="1"/>
    <x v="0"/>
    <n v="23.75"/>
    <n v="22.5"/>
    <n v="0.5"/>
    <n v="4"/>
    <n v="12.5"/>
    <n v="0.65874999999999995"/>
    <n v="2"/>
    <n v="1"/>
  </r>
  <r>
    <n v="8957"/>
    <s v="nSPC"/>
    <x v="6"/>
    <x v="2"/>
    <s v="Pacific Remote Island Areas"/>
    <x v="16"/>
    <s v="KIN-00290"/>
    <d v="2015-04-25T00:00:00"/>
    <s v="Forereef"/>
    <s v="Mid"/>
    <n v="6.44780248"/>
    <n v="-162.40010358999999"/>
    <s v="Kingman"/>
    <s v="Kingman"/>
    <n v="2015"/>
    <x v="0"/>
    <x v="0"/>
    <n v="11.45"/>
    <n v="15"/>
    <n v="1.5"/>
    <n v="1"/>
    <n v="5.5"/>
    <n v="0.23250000000000001"/>
    <n v="2"/>
    <n v="1"/>
  </r>
  <r>
    <n v="8961"/>
    <s v="nSPC"/>
    <x v="6"/>
    <x v="2"/>
    <s v="Pacific Remote Island Areas"/>
    <x v="16"/>
    <s v="KIN-00314"/>
    <d v="2015-04-26T00:00:00"/>
    <s v="Forereef"/>
    <s v="Deep"/>
    <n v="6.4314368200000001"/>
    <n v="-162.42910967"/>
    <s v="Kingman"/>
    <s v="Kingman"/>
    <n v="2015"/>
    <x v="1"/>
    <x v="0"/>
    <n v="20.5"/>
    <n v="50"/>
    <n v="3"/>
    <n v="3"/>
    <n v="5"/>
    <n v="0.6875"/>
    <n v="2"/>
    <n v="1"/>
  </r>
  <r>
    <n v="8962"/>
    <s v="nSPC"/>
    <x v="6"/>
    <x v="2"/>
    <s v="Pacific Remote Island Areas"/>
    <x v="16"/>
    <s v="KIN-00337"/>
    <d v="2015-04-26T00:00:00"/>
    <s v="Forereef"/>
    <s v="Mid"/>
    <n v="6.4221664299999999"/>
    <n v="-162.43432480999999"/>
    <s v="Kingman"/>
    <s v="Kingman"/>
    <n v="2015"/>
    <x v="0"/>
    <x v="0"/>
    <n v="17"/>
    <n v="27.5"/>
    <n v="12.5"/>
    <n v="4"/>
    <n v="10"/>
    <n v="0.46124999999999999"/>
    <n v="2"/>
    <n v="1"/>
  </r>
  <r>
    <n v="8963"/>
    <s v="nSPC"/>
    <x v="6"/>
    <x v="2"/>
    <s v="Pacific Remote Island Areas"/>
    <x v="16"/>
    <s v="KIN-00324"/>
    <d v="2015-04-26T00:00:00"/>
    <s v="Forereef"/>
    <s v="Mid"/>
    <n v="6.4089120499999996"/>
    <n v="-162.45087672"/>
    <s v="Kingman"/>
    <s v="Kingman"/>
    <n v="2015"/>
    <x v="0"/>
    <x v="0"/>
    <n v="9.5"/>
    <n v="37.5"/>
    <n v="2.5"/>
    <n v="0"/>
    <n v="7.5"/>
    <n v="0.39750000000000002"/>
    <n v="2"/>
    <n v="1"/>
  </r>
  <r>
    <n v="8964"/>
    <s v="nSPC"/>
    <x v="6"/>
    <x v="2"/>
    <s v="Pacific Remote Island Areas"/>
    <x v="16"/>
    <s v="KIN-00305"/>
    <d v="2015-04-26T00:00:00"/>
    <s v="Forereef"/>
    <s v="Deep"/>
    <n v="6.4026569699999998"/>
    <n v="-162.45493758000001"/>
    <s v="Kingman"/>
    <s v="Kingman"/>
    <n v="2015"/>
    <x v="1"/>
    <x v="0"/>
    <n v="20.6"/>
    <n v="4.5"/>
    <n v="0.5"/>
    <n v="0"/>
    <n v="7.5"/>
    <n v="0.15875"/>
    <n v="2"/>
    <n v="1"/>
  </r>
  <r>
    <n v="8965"/>
    <s v="nSPC"/>
    <x v="6"/>
    <x v="2"/>
    <s v="Pacific Remote Island Areas"/>
    <x v="16"/>
    <s v="KIN-00304"/>
    <d v="2015-04-26T00:00:00"/>
    <s v="Forereef"/>
    <s v="Deep"/>
    <n v="6.4497469199999999"/>
    <n v="-162.41384631"/>
    <s v="Kingman"/>
    <s v="Kingman"/>
    <n v="2015"/>
    <x v="1"/>
    <x v="0"/>
    <n v="22.45"/>
    <n v="17.5"/>
    <n v="5"/>
    <n v="5"/>
    <n v="3.5"/>
    <n v="0.50124999999999997"/>
    <n v="2"/>
    <n v="1"/>
  </r>
  <r>
    <n v="8966"/>
    <s v="nSPC"/>
    <x v="6"/>
    <x v="2"/>
    <s v="Pacific Remote Island Areas"/>
    <x v="16"/>
    <s v="KIN-00316"/>
    <d v="2015-04-26T00:00:00"/>
    <s v="Forereef"/>
    <s v="Mid"/>
    <n v="6.44454276"/>
    <n v="-162.41144195999999"/>
    <s v="Kingman"/>
    <s v="Kingman"/>
    <n v="2015"/>
    <x v="0"/>
    <x v="0"/>
    <n v="11.9"/>
    <n v="31.5"/>
    <n v="4"/>
    <n v="2"/>
    <n v="3.5"/>
    <n v="0.36749999999999999"/>
    <n v="2"/>
    <n v="1"/>
  </r>
  <r>
    <n v="8967"/>
    <s v="nSPC"/>
    <x v="6"/>
    <x v="2"/>
    <s v="Pacific Remote Island Areas"/>
    <x v="16"/>
    <s v="KIN-00339"/>
    <d v="2015-04-26T00:00:00"/>
    <s v="Forereef"/>
    <s v="Mid"/>
    <n v="6.4360394899999998"/>
    <n v="-162.42374433000001"/>
    <s v="Kingman"/>
    <s v="Kingman"/>
    <n v="2015"/>
    <x v="0"/>
    <x v="0"/>
    <n v="14.25"/>
    <n v="17.5"/>
    <n v="1"/>
    <n v="1.5"/>
    <n v="3.5"/>
    <n v="0.375"/>
    <n v="2"/>
    <n v="1"/>
  </r>
  <r>
    <n v="8979"/>
    <s v="nSPC"/>
    <x v="6"/>
    <x v="2"/>
    <s v="Pacific Remote Island Areas"/>
    <x v="16"/>
    <s v="KIN-00333"/>
    <d v="2015-04-27T00:00:00"/>
    <s v="Forereef"/>
    <s v="Mid"/>
    <n v="6.4124506300000004"/>
    <n v="-162.43715638"/>
    <s v="Kingman"/>
    <s v="Kingman"/>
    <n v="2015"/>
    <x v="0"/>
    <x v="0"/>
    <n v="9.25"/>
    <n v="15"/>
    <n v="3.5"/>
    <n v="2.5"/>
    <n v="7.5"/>
    <n v="0.29499999999999998"/>
    <n v="2"/>
    <n v="1"/>
  </r>
  <r>
    <n v="8981"/>
    <s v="nSPC"/>
    <x v="6"/>
    <x v="2"/>
    <s v="Pacific Remote Island Areas"/>
    <x v="16"/>
    <s v="KIN-00327"/>
    <d v="2015-04-27T00:00:00"/>
    <s v="Forereef"/>
    <s v="Mid"/>
    <n v="6.3925365699999999"/>
    <n v="-162.46092268000001"/>
    <s v="Kingman"/>
    <s v="Kingman"/>
    <n v="2015"/>
    <x v="0"/>
    <x v="0"/>
    <n v="19.649999999999999"/>
    <n v="22.5"/>
    <n v="6.5"/>
    <n v="2"/>
    <n v="6.5"/>
    <n v="0.59750000000000003"/>
    <n v="2"/>
    <n v="1"/>
  </r>
  <r>
    <n v="8982"/>
    <s v="nSPC"/>
    <x v="6"/>
    <x v="2"/>
    <s v="Pacific Remote Island Areas"/>
    <x v="16"/>
    <s v="KIN-00325"/>
    <d v="2015-04-27T00:00:00"/>
    <s v="Forereef"/>
    <s v="Mid"/>
    <n v="6.39581482"/>
    <n v="-162.46358838"/>
    <s v="Kingman"/>
    <s v="Kingman"/>
    <n v="2015"/>
    <x v="0"/>
    <x v="0"/>
    <n v="15.1"/>
    <n v="15"/>
    <n v="4"/>
    <n v="0.5"/>
    <n v="6"/>
    <n v="0.46500000000000002"/>
    <n v="2"/>
    <n v="1"/>
  </r>
  <r>
    <n v="8983"/>
    <s v="nSPC"/>
    <x v="6"/>
    <x v="2"/>
    <s v="Pacific Remote Island Areas"/>
    <x v="16"/>
    <s v="KIN-00318"/>
    <d v="2015-04-27T00:00:00"/>
    <s v="Forereef"/>
    <s v="Mid"/>
    <n v="6.38809643"/>
    <n v="-162.46478966999999"/>
    <s v="Kingman"/>
    <s v="Kingman"/>
    <n v="2015"/>
    <x v="0"/>
    <x v="0"/>
    <n v="15.95"/>
    <n v="7"/>
    <n v="3"/>
    <n v="3"/>
    <n v="3"/>
    <n v="0.28000000000000003"/>
    <n v="2"/>
    <n v="1"/>
  </r>
  <r>
    <n v="8990"/>
    <s v="nSPC"/>
    <x v="6"/>
    <x v="2"/>
    <s v="Pacific Remote Island Areas"/>
    <x v="16"/>
    <s v="KIN-00336"/>
    <d v="2015-04-27T00:00:00"/>
    <s v="Forereef"/>
    <s v="Mid"/>
    <n v="6.3808666199999999"/>
    <n v="-162.45830384000001"/>
    <s v="Kingman"/>
    <s v="Kingman"/>
    <n v="2015"/>
    <x v="0"/>
    <x v="0"/>
    <n v="14"/>
    <n v="16.5"/>
    <n v="0"/>
    <n v="3.5"/>
    <n v="6"/>
    <n v="0.22"/>
    <n v="2"/>
    <n v="1"/>
  </r>
  <r>
    <n v="8991"/>
    <s v="nSPC"/>
    <x v="6"/>
    <x v="2"/>
    <s v="Pacific Remote Island Areas"/>
    <x v="16"/>
    <s v="KIN-00329"/>
    <d v="2015-04-27T00:00:00"/>
    <s v="Forereef"/>
    <s v="Mid"/>
    <n v="6.3880438699999997"/>
    <n v="-162.47382167999999"/>
    <s v="Kingman"/>
    <s v="Kingman"/>
    <n v="2015"/>
    <x v="0"/>
    <x v="0"/>
    <n v="13.9"/>
    <n v="17.5"/>
    <n v="6.5"/>
    <n v="2"/>
    <n v="2"/>
    <n v="0.35249999999999998"/>
    <n v="2"/>
    <n v="1"/>
  </r>
  <r>
    <n v="8992"/>
    <s v="nSPC"/>
    <x v="6"/>
    <x v="2"/>
    <s v="Pacific Remote Island Areas"/>
    <x v="16"/>
    <s v="KIN-00306"/>
    <d v="2015-04-27T00:00:00"/>
    <s v="Forereef"/>
    <s v="Deep"/>
    <n v="6.3924001199999996"/>
    <n v="-162.47924921000001"/>
    <s v="Kingman"/>
    <s v="Kingman"/>
    <n v="2015"/>
    <x v="1"/>
    <x v="0"/>
    <n v="21.9"/>
    <n v="50"/>
    <n v="0.5"/>
    <n v="5"/>
    <n v="4"/>
    <n v="0.41249999999999998"/>
    <n v="2"/>
    <n v="1"/>
  </r>
  <r>
    <n v="8993"/>
    <s v="nSPC"/>
    <x v="6"/>
    <x v="2"/>
    <s v="Pacific Remote Island Areas"/>
    <x v="16"/>
    <s v="KIN-00308"/>
    <d v="2015-04-27T00:00:00"/>
    <s v="Forereef"/>
    <s v="Deep"/>
    <n v="6.4043015800000003"/>
    <n v="-162.46983005000001"/>
    <s v="Kingman"/>
    <s v="Kingman"/>
    <n v="2015"/>
    <x v="1"/>
    <x v="0"/>
    <n v="25.8"/>
    <n v="40.5"/>
    <n v="1"/>
    <n v="3.5"/>
    <n v="4.5"/>
    <n v="0.4325"/>
    <n v="2"/>
    <n v="1"/>
  </r>
  <r>
    <n v="9027"/>
    <s v="nSPC"/>
    <x v="6"/>
    <x v="1"/>
    <s v="Northwestern Hawaiian Islands"/>
    <x v="2"/>
    <s v="FFS-04129"/>
    <d v="2015-07-30T00:00:00"/>
    <s v="Forereef"/>
    <s v="Deep"/>
    <n v="23.639012999999998"/>
    <n v="-166.09125499999999"/>
    <s v="French Frigate"/>
    <s v="French Frigate"/>
    <n v="2015"/>
    <x v="1"/>
    <x v="0"/>
    <n v="22.45"/>
    <n v="1"/>
    <n v="10"/>
    <n v="30"/>
    <n v="7.5"/>
    <n v="0.1"/>
    <n v="2"/>
    <n v="1"/>
  </r>
  <r>
    <n v="9028"/>
    <s v="nSPC"/>
    <x v="6"/>
    <x v="1"/>
    <s v="Northwestern Hawaiian Islands"/>
    <x v="2"/>
    <s v="FFS-04127"/>
    <d v="2015-07-30T00:00:00"/>
    <s v="Forereef"/>
    <s v="Deep"/>
    <n v="23.644129"/>
    <n v="-166.086826"/>
    <s v="French Frigate"/>
    <s v="French Frigate"/>
    <n v="2015"/>
    <x v="1"/>
    <x v="0"/>
    <n v="23"/>
    <n v="2"/>
    <n v="15"/>
    <n v="27.5"/>
    <n v="8.5"/>
    <n v="0.1125"/>
    <n v="2"/>
    <n v="1"/>
  </r>
  <r>
    <n v="9029"/>
    <s v="nSPC"/>
    <x v="6"/>
    <x v="1"/>
    <s v="Northwestern Hawaiian Islands"/>
    <x v="2"/>
    <s v="FFS-04136"/>
    <d v="2015-07-30T00:00:00"/>
    <s v="Forereef"/>
    <s v="Mid"/>
    <n v="23.710356999999998"/>
    <n v="-166.056714"/>
    <s v="French Frigate"/>
    <s v="French Frigate"/>
    <n v="2015"/>
    <x v="0"/>
    <x v="0"/>
    <n v="13.6"/>
    <n v="1"/>
    <n v="6"/>
    <n v="37.5"/>
    <n v="1"/>
    <n v="0.125"/>
    <n v="2"/>
    <n v="1"/>
  </r>
  <r>
    <n v="9030"/>
    <s v="nSPC"/>
    <x v="6"/>
    <x v="1"/>
    <s v="Northwestern Hawaiian Islands"/>
    <x v="2"/>
    <s v="FFS-04141"/>
    <d v="2015-07-30T00:00:00"/>
    <s v="Protected Slope"/>
    <s v="Shallow"/>
    <n v="23.64612"/>
    <n v="-166.21938"/>
    <s v="French Frigate"/>
    <s v="French Frigate"/>
    <n v="2015"/>
    <x v="5"/>
    <x v="0"/>
    <n v="6"/>
    <n v="5"/>
    <n v="12.5"/>
    <n v="3.5"/>
    <n v="3"/>
    <n v="0.23749999999999999"/>
    <n v="2"/>
    <n v="1"/>
  </r>
  <r>
    <n v="9038"/>
    <s v="nSPC"/>
    <x v="6"/>
    <x v="1"/>
    <s v="Northwestern Hawaiian Islands"/>
    <x v="2"/>
    <s v="FFS-04130"/>
    <d v="2015-07-31T00:00:00"/>
    <s v="Protected Slope"/>
    <s v="Deep"/>
    <n v="23.814193"/>
    <n v="-166.32131699999999"/>
    <s v="French Frigate"/>
    <s v="French Frigate"/>
    <n v="2015"/>
    <x v="4"/>
    <x v="0"/>
    <n v="29.75"/>
    <n v="2"/>
    <n v="22.5"/>
    <n v="20"/>
    <n v="2.5"/>
    <n v="0.11375"/>
    <n v="2"/>
    <n v="1"/>
  </r>
  <r>
    <n v="9039"/>
    <s v="nSPC"/>
    <x v="6"/>
    <x v="1"/>
    <s v="Northwestern Hawaiian Islands"/>
    <x v="2"/>
    <s v="FFS-04142"/>
    <d v="2015-07-31T00:00:00"/>
    <s v="Forereef"/>
    <s v="Mid"/>
    <n v="23.883078000000001"/>
    <n v="-166.25113099999999"/>
    <s v="French Frigate"/>
    <s v="French Frigate"/>
    <n v="2015"/>
    <x v="0"/>
    <x v="0"/>
    <n v="15.2"/>
    <n v="3"/>
    <n v="3.5"/>
    <n v="3"/>
    <n v="5.5"/>
    <n v="1.6112500000000001"/>
    <n v="2"/>
    <n v="1"/>
  </r>
  <r>
    <n v="9040"/>
    <s v="nSPC"/>
    <x v="6"/>
    <x v="1"/>
    <s v="Northwestern Hawaiian Islands"/>
    <x v="2"/>
    <s v="FFS-04149"/>
    <d v="2015-07-31T00:00:00"/>
    <s v="Forereef"/>
    <s v="Shallow"/>
    <n v="23.879401999999999"/>
    <n v="-166.25026500000001"/>
    <s v="French Frigate"/>
    <s v="French Frigate"/>
    <n v="2015"/>
    <x v="2"/>
    <x v="0"/>
    <n v="4.9000000000000004"/>
    <n v="9.5"/>
    <n v="7.5"/>
    <n v="7.5"/>
    <n v="12.5"/>
    <n v="0.33624999999999999"/>
    <n v="2"/>
    <n v="1"/>
  </r>
  <r>
    <n v="9041"/>
    <s v="nSPC"/>
    <x v="6"/>
    <x v="1"/>
    <s v="Northwestern Hawaiian Islands"/>
    <x v="2"/>
    <s v="FFS-04140"/>
    <d v="2015-07-31T00:00:00"/>
    <s v="Forereef"/>
    <s v="Mid"/>
    <n v="23.877309"/>
    <n v="-166.292711"/>
    <s v="French Frigate"/>
    <s v="French Frigate"/>
    <n v="2015"/>
    <x v="0"/>
    <x v="0"/>
    <n v="15.8"/>
    <n v="22.5"/>
    <n v="8"/>
    <n v="1.5"/>
    <n v="13.5"/>
    <n v="1.4775"/>
    <n v="2"/>
    <n v="1"/>
  </r>
  <r>
    <n v="9045"/>
    <s v="nSPC"/>
    <x v="6"/>
    <x v="1"/>
    <s v="Northwestern Hawaiian Islands"/>
    <x v="39"/>
    <s v="MAR-04015"/>
    <d v="2015-08-02T00:00:00"/>
    <s v="Forereef"/>
    <s v="Mid"/>
    <n v="25.460927000000002"/>
    <n v="-170.522764"/>
    <s v="Maro"/>
    <s v="Maro"/>
    <n v="2015"/>
    <x v="0"/>
    <x v="0"/>
    <n v="15.55"/>
    <n v="22.5"/>
    <n v="2"/>
    <n v="6.5"/>
    <n v="15"/>
    <n v="0.77249999999999996"/>
    <n v="2"/>
    <n v="1"/>
  </r>
  <r>
    <n v="9046"/>
    <s v="nSPC"/>
    <x v="6"/>
    <x v="1"/>
    <s v="Northwestern Hawaiian Islands"/>
    <x v="39"/>
    <s v="MAR-04027"/>
    <d v="2015-08-02T00:00:00"/>
    <s v="Forereef"/>
    <s v="Mid"/>
    <n v="25.440933999999999"/>
    <n v="-170.510087"/>
    <s v="Maro"/>
    <s v="Maro"/>
    <n v="2015"/>
    <x v="0"/>
    <x v="0"/>
    <n v="14"/>
    <n v="30"/>
    <n v="0"/>
    <n v="15"/>
    <n v="3"/>
    <n v="0.6925"/>
    <n v="2"/>
    <n v="1"/>
  </r>
  <r>
    <n v="9047"/>
    <s v="nSPC"/>
    <x v="6"/>
    <x v="1"/>
    <s v="Northwestern Hawaiian Islands"/>
    <x v="39"/>
    <s v="MAR-04013"/>
    <d v="2015-08-02T00:00:00"/>
    <s v="Forereef"/>
    <s v="Mid"/>
    <n v="25.433702"/>
    <n v="-170.48922400000001"/>
    <s v="Maro"/>
    <s v="Maro"/>
    <n v="2015"/>
    <x v="0"/>
    <x v="0"/>
    <n v="13.4"/>
    <n v="40"/>
    <n v="3.5"/>
    <n v="7.5"/>
    <n v="6"/>
    <n v="0.53625"/>
    <n v="2"/>
    <n v="1"/>
  </r>
  <r>
    <n v="9048"/>
    <s v="nSPC"/>
    <x v="6"/>
    <x v="1"/>
    <s v="Northwestern Hawaiian Islands"/>
    <x v="39"/>
    <s v="MAR-04025"/>
    <d v="2015-08-02T00:00:00"/>
    <s v="Forereef"/>
    <s v="Mid"/>
    <n v="25.422792000000001"/>
    <n v="-170.503345"/>
    <s v="Maro"/>
    <s v="Maro"/>
    <n v="2015"/>
    <x v="0"/>
    <x v="0"/>
    <n v="13.65"/>
    <n v="27.5"/>
    <n v="0"/>
    <n v="30"/>
    <n v="7.5"/>
    <n v="0.90874999999999995"/>
    <n v="2"/>
    <n v="1"/>
  </r>
  <r>
    <n v="9049"/>
    <s v="nSPC"/>
    <x v="6"/>
    <x v="1"/>
    <s v="Northwestern Hawaiian Islands"/>
    <x v="39"/>
    <s v="MAR-04022"/>
    <d v="2015-08-02T00:00:00"/>
    <s v="Forereef"/>
    <s v="Shallow"/>
    <n v="25.409976"/>
    <n v="-170.50315699999999"/>
    <s v="Maro"/>
    <s v="Maro"/>
    <n v="2015"/>
    <x v="2"/>
    <x v="0"/>
    <n v="5.45"/>
    <n v="14"/>
    <n v="2.5"/>
    <n v="9.5"/>
    <n v="15"/>
    <n v="0.44374999999999998"/>
    <n v="2"/>
    <n v="1"/>
  </r>
  <r>
    <n v="9050"/>
    <s v="nSPC"/>
    <x v="6"/>
    <x v="1"/>
    <s v="Northwestern Hawaiian Islands"/>
    <x v="39"/>
    <s v="MAR-04014"/>
    <d v="2015-08-02T00:00:00"/>
    <s v="Forereef"/>
    <s v="Mid"/>
    <n v="25.403945"/>
    <n v="-170.49526"/>
    <s v="Maro"/>
    <s v="Maro"/>
    <n v="2015"/>
    <x v="0"/>
    <x v="0"/>
    <n v="9.25"/>
    <n v="45"/>
    <n v="0"/>
    <n v="16.5"/>
    <n v="6"/>
    <n v="0.46750000000000003"/>
    <n v="2"/>
    <n v="1"/>
  </r>
  <r>
    <n v="9054"/>
    <s v="nSPC"/>
    <x v="6"/>
    <x v="1"/>
    <s v="Northwestern Hawaiian Islands"/>
    <x v="39"/>
    <s v="MAR-04002"/>
    <d v="2015-08-03T00:00:00"/>
    <s v="Forereef"/>
    <s v="Deep"/>
    <n v="25.327767000000001"/>
    <n v="-170.61080899999999"/>
    <s v="Maro"/>
    <s v="Maro"/>
    <n v="2015"/>
    <x v="1"/>
    <x v="0"/>
    <n v="28.55"/>
    <n v="1"/>
    <n v="30"/>
    <n v="45"/>
    <n v="0"/>
    <n v="0.10125000000000001"/>
    <n v="2"/>
    <n v="1"/>
  </r>
  <r>
    <n v="9055"/>
    <s v="nSPC"/>
    <x v="6"/>
    <x v="1"/>
    <s v="Northwestern Hawaiian Islands"/>
    <x v="39"/>
    <s v="MAR-04008"/>
    <d v="2015-08-03T00:00:00"/>
    <s v="Forereef"/>
    <s v="Deep"/>
    <n v="25.317464000000001"/>
    <n v="-170.515806"/>
    <s v="Maro"/>
    <s v="Maro"/>
    <n v="2015"/>
    <x v="1"/>
    <x v="0"/>
    <n v="27.25"/>
    <n v="3"/>
    <n v="11.5"/>
    <n v="45"/>
    <n v="5.5"/>
    <n v="0.10125000000000001"/>
    <n v="2"/>
    <n v="1"/>
  </r>
  <r>
    <n v="9056"/>
    <s v="nSPC"/>
    <x v="6"/>
    <x v="1"/>
    <s v="Northwestern Hawaiian Islands"/>
    <x v="39"/>
    <s v="MAR-04018"/>
    <d v="2015-08-03T00:00:00"/>
    <s v="Forereef"/>
    <s v="Mid"/>
    <n v="25.343440000000001"/>
    <n v="-170.48630800000001"/>
    <s v="Maro"/>
    <s v="Maro"/>
    <n v="2015"/>
    <x v="0"/>
    <x v="0"/>
    <n v="12.5"/>
    <n v="22.5"/>
    <n v="1"/>
    <n v="17.5"/>
    <n v="4.5"/>
    <n v="0.23250000000000001"/>
    <n v="2"/>
    <n v="1"/>
  </r>
  <r>
    <n v="9057"/>
    <s v="nSPC"/>
    <x v="6"/>
    <x v="1"/>
    <s v="Northwestern Hawaiian Islands"/>
    <x v="39"/>
    <s v="MAR-04020"/>
    <d v="2015-08-03T00:00:00"/>
    <s v="Forereef"/>
    <s v="Mid"/>
    <n v="25.356282"/>
    <n v="-170.510684"/>
    <s v="Maro"/>
    <s v="Maro"/>
    <n v="2015"/>
    <x v="0"/>
    <x v="0"/>
    <n v="11.75"/>
    <n v="13"/>
    <n v="9.5"/>
    <n v="13.5"/>
    <n v="14"/>
    <n v="1.8912500000000001"/>
    <n v="2"/>
    <n v="1"/>
  </r>
  <r>
    <n v="9058"/>
    <s v="nSPC"/>
    <x v="6"/>
    <x v="1"/>
    <s v="Northwestern Hawaiian Islands"/>
    <x v="39"/>
    <s v="MAR-04028"/>
    <d v="2015-08-03T00:00:00"/>
    <s v="Forereef"/>
    <s v="Mid"/>
    <n v="25.336604000000001"/>
    <n v="-170.51376099999999"/>
    <s v="Maro"/>
    <s v="Maro"/>
    <n v="2015"/>
    <x v="0"/>
    <x v="0"/>
    <n v="11.35"/>
    <n v="37.5"/>
    <n v="2"/>
    <n v="7.5"/>
    <n v="7.5"/>
    <n v="0.35"/>
    <n v="2"/>
    <n v="1"/>
  </r>
  <r>
    <n v="9063"/>
    <s v="nSPC"/>
    <x v="6"/>
    <x v="1"/>
    <s v="Northwestern Hawaiian Islands"/>
    <x v="39"/>
    <s v="MAR-04079"/>
    <d v="2015-08-04T00:00:00"/>
    <s v="Forereef"/>
    <s v="Deep"/>
    <n v="25.389744"/>
    <n v="-170.624549"/>
    <s v="Maro"/>
    <s v="Maro"/>
    <n v="2015"/>
    <x v="1"/>
    <x v="0"/>
    <n v="21.8"/>
    <n v="25"/>
    <n v="6"/>
    <n v="6.5"/>
    <n v="12.5"/>
    <n v="1.1299999999999999"/>
    <n v="2"/>
    <n v="1"/>
  </r>
  <r>
    <n v="9064"/>
    <s v="nSPC"/>
    <x v="6"/>
    <x v="1"/>
    <s v="Northwestern Hawaiian Islands"/>
    <x v="39"/>
    <s v="MAR-04083"/>
    <d v="2015-08-04T00:00:00"/>
    <s v="Forereef"/>
    <s v="Mid"/>
    <n v="25.422118999999999"/>
    <n v="-170.59116599999999"/>
    <s v="Maro"/>
    <s v="Maro"/>
    <n v="2015"/>
    <x v="0"/>
    <x v="0"/>
    <n v="7.95"/>
    <n v="9"/>
    <n v="32.5"/>
    <n v="6.5"/>
    <n v="3"/>
    <n v="0.86624999999999996"/>
    <n v="2"/>
    <n v="1"/>
  </r>
  <r>
    <n v="9065"/>
    <s v="nSPC"/>
    <x v="6"/>
    <x v="1"/>
    <s v="Northwestern Hawaiian Islands"/>
    <x v="39"/>
    <s v="MAR-04073"/>
    <d v="2015-08-04T00:00:00"/>
    <s v="Forereef"/>
    <s v="Mid"/>
    <n v="25.414760999999999"/>
    <n v="-170.58587499999999"/>
    <s v="Maro"/>
    <s v="Maro"/>
    <n v="2015"/>
    <x v="0"/>
    <x v="0"/>
    <n v="12.95"/>
    <n v="14"/>
    <n v="8.5"/>
    <n v="5"/>
    <n v="11"/>
    <n v="2.4712499999999999"/>
    <n v="2"/>
    <n v="1"/>
  </r>
  <r>
    <n v="9066"/>
    <s v="nSPC"/>
    <x v="6"/>
    <x v="1"/>
    <s v="Northwestern Hawaiian Islands"/>
    <x v="39"/>
    <s v="MAR-04096"/>
    <d v="2015-08-04T00:00:00"/>
    <s v="Forereef"/>
    <s v="Shallow"/>
    <n v="25.417162000000001"/>
    <n v="-170.58623800000001"/>
    <s v="Maro"/>
    <s v="Maro"/>
    <n v="2015"/>
    <x v="2"/>
    <x v="0"/>
    <n v="3.9"/>
    <n v="15"/>
    <n v="7.5"/>
    <n v="9"/>
    <n v="7.5"/>
    <n v="1.01"/>
    <n v="2"/>
    <n v="1"/>
  </r>
  <r>
    <n v="9067"/>
    <s v="nSPC"/>
    <x v="6"/>
    <x v="1"/>
    <s v="Northwestern Hawaiian Islands"/>
    <x v="39"/>
    <s v="MAR-04099"/>
    <d v="2015-08-04T00:00:00"/>
    <s v="Forereef"/>
    <s v="Shallow"/>
    <n v="25.406317000000001"/>
    <n v="-170.595617"/>
    <s v="Maro"/>
    <s v="Maro"/>
    <n v="2015"/>
    <x v="2"/>
    <x v="0"/>
    <n v="4.1500000000000004"/>
    <n v="25"/>
    <n v="4"/>
    <n v="10"/>
    <n v="16.5"/>
    <n v="0.76500000000000001"/>
    <n v="2"/>
    <n v="1"/>
  </r>
  <r>
    <n v="9068"/>
    <s v="nSPC"/>
    <x v="6"/>
    <x v="1"/>
    <s v="Northwestern Hawaiian Islands"/>
    <x v="39"/>
    <s v="MAR-04078"/>
    <d v="2015-08-04T00:00:00"/>
    <s v="Forereef"/>
    <s v="Mid"/>
    <n v="25.402536999999999"/>
    <n v="-170.63242199999999"/>
    <s v="Maro"/>
    <s v="Maro"/>
    <n v="2015"/>
    <x v="0"/>
    <x v="0"/>
    <n v="8.1999999999999993"/>
    <n v="40"/>
    <n v="1"/>
    <n v="4.5"/>
    <n v="5"/>
    <n v="0.36499999999999999"/>
    <n v="2"/>
    <n v="1"/>
  </r>
  <r>
    <n v="9076"/>
    <s v="nSPC"/>
    <x v="6"/>
    <x v="1"/>
    <s v="Northwestern Hawaiian Islands"/>
    <x v="3"/>
    <s v="PHR-04049"/>
    <d v="2015-08-06T00:00:00"/>
    <s v="Forereef"/>
    <s v="Deep"/>
    <n v="27.949570000000001"/>
    <n v="-175.85205199999999"/>
    <s v="Pearl &amp; Hermes"/>
    <s v="Pearl &amp; Hermes"/>
    <n v="2015"/>
    <x v="1"/>
    <x v="0"/>
    <n v="23.7"/>
    <n v="3"/>
    <n v="4"/>
    <n v="15"/>
    <n v="12.5"/>
    <n v="0.40749999999999997"/>
    <n v="2"/>
    <n v="1"/>
  </r>
  <r>
    <n v="9077"/>
    <s v="nSPC"/>
    <x v="6"/>
    <x v="1"/>
    <s v="Northwestern Hawaiian Islands"/>
    <x v="3"/>
    <s v="PHR-04060"/>
    <d v="2015-08-06T00:00:00"/>
    <s v="Forereef"/>
    <s v="Mid"/>
    <n v="27.962813000000001"/>
    <n v="-175.80117200000001"/>
    <s v="Pearl &amp; Hermes"/>
    <s v="Pearl &amp; Hermes"/>
    <n v="2015"/>
    <x v="0"/>
    <x v="0"/>
    <n v="12.15"/>
    <n v="1"/>
    <n v="4.5"/>
    <n v="6.5"/>
    <n v="14"/>
    <n v="1.0125"/>
    <n v="2"/>
    <n v="1"/>
  </r>
  <r>
    <n v="9078"/>
    <s v="nSPC"/>
    <x v="6"/>
    <x v="1"/>
    <s v="Northwestern Hawaiian Islands"/>
    <x v="3"/>
    <s v="PHR-04079"/>
    <d v="2015-08-06T00:00:00"/>
    <s v="Forereef"/>
    <s v="Shallow"/>
    <n v="27.963134"/>
    <n v="-175.78371799999999"/>
    <s v="Pearl &amp; Hermes"/>
    <s v="Pearl &amp; Hermes"/>
    <n v="2015"/>
    <x v="2"/>
    <x v="0"/>
    <n v="4.95"/>
    <n v="3.5"/>
    <n v="3.5"/>
    <n v="4"/>
    <n v="17.5"/>
    <n v="1.07125"/>
    <n v="2"/>
    <n v="1"/>
  </r>
  <r>
    <n v="9080"/>
    <s v="nSPC"/>
    <x v="6"/>
    <x v="1"/>
    <s v="Northwestern Hawaiian Islands"/>
    <x v="3"/>
    <s v="PHR-04056"/>
    <d v="2015-08-06T00:00:00"/>
    <s v="Forereef"/>
    <s v="Mid"/>
    <n v="27.912489000000001"/>
    <n v="-175.90181200000001"/>
    <s v="Pearl &amp; Hermes"/>
    <s v="Pearl &amp; Hermes"/>
    <n v="2015"/>
    <x v="0"/>
    <x v="0"/>
    <n v="13.7"/>
    <n v="7.5"/>
    <n v="4"/>
    <n v="6.5"/>
    <n v="12"/>
    <n v="0.44974999999999998"/>
    <n v="2"/>
    <n v="1"/>
  </r>
  <r>
    <n v="9083"/>
    <s v="nSPC"/>
    <x v="6"/>
    <x v="1"/>
    <s v="Northwestern Hawaiian Islands"/>
    <x v="3"/>
    <s v="PHR-04033"/>
    <d v="2015-08-07T00:00:00"/>
    <s v="Forereef"/>
    <s v="Deep"/>
    <n v="27.823288000000002"/>
    <n v="-175.74596700000001"/>
    <s v="Pearl &amp; Hermes"/>
    <s v="Pearl &amp; Hermes"/>
    <n v="2015"/>
    <x v="1"/>
    <x v="0"/>
    <n v="23.6"/>
    <n v="1"/>
    <n v="17.5"/>
    <n v="56"/>
    <n v="0.5"/>
    <n v="0.125"/>
    <n v="2"/>
    <n v="1"/>
  </r>
  <r>
    <n v="9084"/>
    <s v="nSPC"/>
    <x v="6"/>
    <x v="1"/>
    <s v="Northwestern Hawaiian Islands"/>
    <x v="3"/>
    <s v="PHR-04037"/>
    <d v="2015-08-07T00:00:00"/>
    <s v="Forereef"/>
    <s v="Deep"/>
    <n v="27.876200999999998"/>
    <n v="-175.728024"/>
    <s v="Pearl &amp; Hermes"/>
    <s v="Pearl &amp; Hermes"/>
    <n v="2015"/>
    <x v="1"/>
    <x v="0"/>
    <n v="23.4"/>
    <n v="3"/>
    <n v="25"/>
    <n v="30"/>
    <n v="8"/>
    <n v="0.29749999999999999"/>
    <n v="2"/>
    <n v="1"/>
  </r>
  <r>
    <n v="9085"/>
    <s v="nSPC"/>
    <x v="6"/>
    <x v="1"/>
    <s v="Northwestern Hawaiian Islands"/>
    <x v="3"/>
    <s v="PHR-04052"/>
    <d v="2015-08-07T00:00:00"/>
    <s v="Forereef"/>
    <s v="Mid"/>
    <n v="27.893284000000001"/>
    <n v="-175.725122"/>
    <s v="Pearl &amp; Hermes"/>
    <s v="Pearl &amp; Hermes"/>
    <n v="2015"/>
    <x v="0"/>
    <x v="0"/>
    <n v="11.7"/>
    <n v="1.5"/>
    <n v="2.5"/>
    <n v="17"/>
    <n v="2"/>
    <n v="1.07125"/>
    <n v="2"/>
    <n v="1"/>
  </r>
  <r>
    <n v="9086"/>
    <s v="nSPC"/>
    <x v="6"/>
    <x v="1"/>
    <s v="Northwestern Hawaiian Islands"/>
    <x v="3"/>
    <s v="PHR-04070"/>
    <d v="2015-08-07T00:00:00"/>
    <s v="Forereef"/>
    <s v="Mid"/>
    <n v="27.833500000000001"/>
    <n v="-175.74863300000001"/>
    <s v="Pearl &amp; Hermes"/>
    <s v="Pearl &amp; Hermes"/>
    <n v="2015"/>
    <x v="0"/>
    <x v="0"/>
    <n v="11.95"/>
    <n v="1.5"/>
    <n v="3"/>
    <n v="69"/>
    <n v="5"/>
    <n v="0.44"/>
    <n v="2"/>
    <n v="1"/>
  </r>
  <r>
    <n v="9087"/>
    <s v="nSPC"/>
    <x v="6"/>
    <x v="1"/>
    <s v="Northwestern Hawaiian Islands"/>
    <x v="3"/>
    <s v="PHR-04059"/>
    <d v="2015-08-07T00:00:00"/>
    <s v="Forereef"/>
    <s v="Mid"/>
    <n v="27.7806"/>
    <n v="-175.793395"/>
    <s v="Pearl &amp; Hermes"/>
    <s v="Pearl &amp; Hermes"/>
    <n v="2015"/>
    <x v="0"/>
    <x v="0"/>
    <n v="15.5"/>
    <n v="1"/>
    <n v="7.5"/>
    <n v="62"/>
    <n v="0.5"/>
    <n v="0.1275"/>
    <n v="2"/>
    <n v="1"/>
  </r>
  <r>
    <n v="9088"/>
    <s v="nSPC"/>
    <x v="6"/>
    <x v="1"/>
    <s v="Northwestern Hawaiian Islands"/>
    <x v="3"/>
    <s v="PHR-04063"/>
    <d v="2015-08-07T00:00:00"/>
    <s v="Forereef"/>
    <s v="Mid"/>
    <n v="27.780259999999998"/>
    <n v="-175.80870899999999"/>
    <s v="Pearl &amp; Hermes"/>
    <s v="Pearl &amp; Hermes"/>
    <n v="2015"/>
    <x v="0"/>
    <x v="0"/>
    <n v="13"/>
    <n v="1"/>
    <n v="20"/>
    <n v="17.5"/>
    <n v="7.5"/>
    <n v="0.45874999999999999"/>
    <n v="2"/>
    <n v="1"/>
  </r>
  <r>
    <n v="9093"/>
    <s v="nSPC"/>
    <x v="6"/>
    <x v="1"/>
    <s v="Northwestern Hawaiian Islands"/>
    <x v="3"/>
    <s v="PHR-04048"/>
    <d v="2015-08-08T00:00:00"/>
    <s v="Forereef"/>
    <s v="Deep"/>
    <n v="27.789216"/>
    <n v="-175.86103900000001"/>
    <s v="Pearl &amp; Hermes"/>
    <s v="Pearl &amp; Hermes"/>
    <n v="2015"/>
    <x v="1"/>
    <x v="0"/>
    <n v="22.35"/>
    <n v="1"/>
    <n v="20"/>
    <n v="54"/>
    <n v="2"/>
    <n v="0.22750000000000001"/>
    <n v="2"/>
    <n v="1"/>
  </r>
  <r>
    <n v="9094"/>
    <s v="nSPC"/>
    <x v="6"/>
    <x v="1"/>
    <s v="Northwestern Hawaiian Islands"/>
    <x v="3"/>
    <s v="PHR-04071"/>
    <d v="2015-08-08T00:00:00"/>
    <s v="Forereef"/>
    <s v="Mid"/>
    <n v="27.784334000000001"/>
    <n v="-175.879267"/>
    <s v="Pearl &amp; Hermes"/>
    <s v="Pearl &amp; Hermes"/>
    <n v="2015"/>
    <x v="0"/>
    <x v="0"/>
    <n v="14.15"/>
    <n v="1"/>
    <n v="4"/>
    <n v="42.5"/>
    <n v="12"/>
    <n v="0.38250000000000001"/>
    <n v="2"/>
    <n v="1"/>
  </r>
  <r>
    <n v="9095"/>
    <s v="nSPC"/>
    <x v="6"/>
    <x v="1"/>
    <s v="Northwestern Hawaiian Islands"/>
    <x v="3"/>
    <s v="PHR-04075"/>
    <d v="2015-08-08T00:00:00"/>
    <s v="Forereef"/>
    <s v="Shallow"/>
    <n v="27.755772"/>
    <n v="-175.94105300000001"/>
    <s v="Pearl &amp; Hermes"/>
    <s v="Pearl &amp; Hermes"/>
    <n v="2015"/>
    <x v="2"/>
    <x v="0"/>
    <n v="5.7"/>
    <n v="1"/>
    <n v="2"/>
    <n v="10"/>
    <n v="17.5"/>
    <n v="0.88624999999999998"/>
    <n v="2"/>
    <n v="1"/>
  </r>
  <r>
    <n v="9096"/>
    <s v="nSPC"/>
    <x v="6"/>
    <x v="1"/>
    <s v="Northwestern Hawaiian Islands"/>
    <x v="3"/>
    <s v="PHR-04078"/>
    <d v="2015-08-08T00:00:00"/>
    <s v="Forereef"/>
    <s v="Mid"/>
    <n v="27.754180000000002"/>
    <n v="-175.95775"/>
    <s v="Pearl &amp; Hermes"/>
    <s v="Pearl &amp; Hermes"/>
    <n v="2015"/>
    <x v="0"/>
    <x v="0"/>
    <n v="15.65"/>
    <n v="1"/>
    <n v="46"/>
    <n v="2.5"/>
    <n v="17.5"/>
    <n v="1.345"/>
    <n v="2"/>
    <n v="1"/>
  </r>
  <r>
    <n v="9097"/>
    <s v="nSPC"/>
    <x v="6"/>
    <x v="1"/>
    <s v="Northwestern Hawaiian Islands"/>
    <x v="3"/>
    <s v="PHR-04080"/>
    <d v="2015-08-08T00:00:00"/>
    <s v="Forereef"/>
    <s v="Deep"/>
    <n v="27.760971000000001"/>
    <n v="-175.97666699999999"/>
    <s v="Pearl &amp; Hermes"/>
    <s v="Pearl &amp; Hermes"/>
    <n v="2015"/>
    <x v="1"/>
    <x v="0"/>
    <n v="22.15"/>
    <n v="2"/>
    <n v="1.5"/>
    <n v="6"/>
    <n v="7.5"/>
    <n v="1.2837499999999999"/>
    <n v="2"/>
    <n v="1"/>
  </r>
  <r>
    <n v="9098"/>
    <s v="nSPC"/>
    <x v="6"/>
    <x v="1"/>
    <s v="Northwestern Hawaiian Islands"/>
    <x v="3"/>
    <s v="PHR-04084"/>
    <d v="2015-08-08T00:00:00"/>
    <s v="Forereef"/>
    <s v="Shallow"/>
    <n v="27.77572"/>
    <n v="-175.984095"/>
    <s v="Pearl &amp; Hermes"/>
    <s v="Pearl &amp; Hermes"/>
    <n v="2015"/>
    <x v="2"/>
    <x v="0"/>
    <n v="5.8"/>
    <n v="2"/>
    <n v="3.5"/>
    <n v="6"/>
    <n v="32.5"/>
    <n v="0.89375000000000004"/>
    <n v="2"/>
    <n v="1"/>
  </r>
  <r>
    <n v="9099"/>
    <s v="nSPC"/>
    <x v="6"/>
    <x v="1"/>
    <s v="Northwestern Hawaiian Islands"/>
    <x v="3"/>
    <s v="PHR-04042"/>
    <d v="2015-08-09T00:00:00"/>
    <s v="Forereef"/>
    <s v="Deep"/>
    <n v="27.800467999999999"/>
    <n v="-176.00702999999999"/>
    <s v="Pearl &amp; Hermes"/>
    <s v="Pearl &amp; Hermes"/>
    <n v="2015"/>
    <x v="1"/>
    <x v="0"/>
    <n v="20.55"/>
    <n v="7.5"/>
    <n v="23.5"/>
    <n v="3.5"/>
    <n v="7.5"/>
    <n v="0.4975"/>
    <n v="2"/>
    <n v="1"/>
  </r>
  <r>
    <n v="9100"/>
    <s v="nSPC"/>
    <x v="6"/>
    <x v="1"/>
    <s v="Northwestern Hawaiian Islands"/>
    <x v="3"/>
    <s v="PHR-04036"/>
    <d v="2015-08-09T00:00:00"/>
    <s v="Forereef"/>
    <s v="Deep"/>
    <n v="27.828381"/>
    <n v="-176.00640000000001"/>
    <s v="Pearl &amp; Hermes"/>
    <s v="Pearl &amp; Hermes"/>
    <n v="2015"/>
    <x v="1"/>
    <x v="0"/>
    <n v="23.15"/>
    <n v="2"/>
    <n v="7.5"/>
    <n v="2.5"/>
    <n v="12.5"/>
    <n v="0.74875000000000003"/>
    <n v="2"/>
    <n v="1"/>
  </r>
  <r>
    <n v="9101"/>
    <s v="nSPC"/>
    <x v="6"/>
    <x v="1"/>
    <s v="Northwestern Hawaiian Islands"/>
    <x v="3"/>
    <s v="PHR-04043"/>
    <d v="2015-08-09T00:00:00"/>
    <s v="Forereef"/>
    <s v="Deep"/>
    <n v="27.875575999999999"/>
    <n v="-175.96208799999999"/>
    <s v="Pearl &amp; Hermes"/>
    <s v="Pearl &amp; Hermes"/>
    <n v="2015"/>
    <x v="1"/>
    <x v="0"/>
    <n v="21.8"/>
    <n v="5.5"/>
    <n v="22.5"/>
    <n v="8.5"/>
    <n v="12.5"/>
    <n v="1.145"/>
    <n v="2"/>
    <n v="1"/>
  </r>
  <r>
    <n v="9102"/>
    <s v="nSPC"/>
    <x v="6"/>
    <x v="1"/>
    <s v="Northwestern Hawaiian Islands"/>
    <x v="3"/>
    <s v="PHR-04065"/>
    <d v="2015-08-09T00:00:00"/>
    <s v="Forereef"/>
    <s v="Mid"/>
    <n v="27.841923999999999"/>
    <n v="-175.93547599999999"/>
    <s v="Pearl &amp; Hermes"/>
    <s v="Pearl &amp; Hermes"/>
    <n v="2015"/>
    <x v="0"/>
    <x v="0"/>
    <n v="13.1"/>
    <n v="1"/>
    <n v="7.5"/>
    <n v="32.5"/>
    <n v="5"/>
    <n v="0.65"/>
    <n v="2"/>
    <n v="1"/>
  </r>
  <r>
    <n v="9103"/>
    <s v="nSPC"/>
    <x v="6"/>
    <x v="1"/>
    <s v="Northwestern Hawaiian Islands"/>
    <x v="3"/>
    <s v="PHR-04058"/>
    <d v="2015-08-09T00:00:00"/>
    <s v="Forereef"/>
    <s v="Mid"/>
    <n v="27.827214999999999"/>
    <n v="-175.969236"/>
    <s v="Pearl &amp; Hermes"/>
    <s v="Pearl &amp; Hermes"/>
    <n v="2015"/>
    <x v="0"/>
    <x v="0"/>
    <n v="10.6"/>
    <n v="1"/>
    <n v="1"/>
    <n v="75"/>
    <n v="0.5"/>
    <n v="0.16225000000000001"/>
    <n v="2"/>
    <n v="1"/>
  </r>
  <r>
    <n v="9109"/>
    <s v="nSPC"/>
    <x v="6"/>
    <x v="1"/>
    <s v="Northwestern Hawaiian Islands"/>
    <x v="4"/>
    <s v="KUR-04019"/>
    <d v="2015-08-10T00:00:00"/>
    <s v="Forereef"/>
    <s v="Deep"/>
    <n v="28.454115999999999"/>
    <n v="-178.296986"/>
    <s v="Kure"/>
    <s v="Kure"/>
    <n v="2015"/>
    <x v="1"/>
    <x v="0"/>
    <n v="28.05"/>
    <n v="1.5"/>
    <n v="8.5"/>
    <n v="22.5"/>
    <n v="4"/>
    <n v="0.32250000000000001"/>
    <n v="2"/>
    <n v="1"/>
  </r>
  <r>
    <n v="9110"/>
    <s v="nSPC"/>
    <x v="6"/>
    <x v="1"/>
    <s v="Northwestern Hawaiian Islands"/>
    <x v="4"/>
    <s v="KUR-04026"/>
    <d v="2015-08-10T00:00:00"/>
    <s v="Forereef"/>
    <s v="Deep"/>
    <n v="28.459465000000002"/>
    <n v="-178.31105400000001"/>
    <s v="Kure"/>
    <s v="Kure"/>
    <n v="2015"/>
    <x v="1"/>
    <x v="0"/>
    <n v="21.45"/>
    <n v="18"/>
    <n v="0"/>
    <n v="1"/>
    <n v="3"/>
    <n v="0.42499999999999999"/>
    <n v="2"/>
    <n v="1"/>
  </r>
  <r>
    <n v="9111"/>
    <s v="nSPC"/>
    <x v="6"/>
    <x v="1"/>
    <s v="Northwestern Hawaiian Islands"/>
    <x v="4"/>
    <s v="KUR-04037"/>
    <d v="2015-08-10T00:00:00"/>
    <s v="Forereef"/>
    <s v="Mid"/>
    <n v="28.458570999999999"/>
    <n v="-178.322371"/>
    <s v="Kure"/>
    <s v="Kure"/>
    <n v="2015"/>
    <x v="0"/>
    <x v="0"/>
    <n v="13.7"/>
    <n v="4"/>
    <n v="4.5"/>
    <n v="6.5"/>
    <n v="6.5"/>
    <n v="0.35249999999999998"/>
    <n v="2"/>
    <n v="1"/>
  </r>
  <r>
    <n v="9112"/>
    <s v="nSPC"/>
    <x v="6"/>
    <x v="1"/>
    <s v="Northwestern Hawaiian Islands"/>
    <x v="4"/>
    <s v="KUR-04039"/>
    <d v="2015-08-10T00:00:00"/>
    <s v="Forereef"/>
    <s v="Mid"/>
    <n v="28.443535000000001"/>
    <n v="-178.36041499999999"/>
    <s v="Kure"/>
    <s v="Kure"/>
    <n v="2015"/>
    <x v="0"/>
    <x v="0"/>
    <n v="10.75"/>
    <n v="4"/>
    <n v="1.5"/>
    <n v="1"/>
    <n v="4"/>
    <n v="0.90249999999999997"/>
    <n v="2"/>
    <n v="1"/>
  </r>
  <r>
    <n v="9119"/>
    <s v="nSPC"/>
    <x v="6"/>
    <x v="1"/>
    <s v="Northwestern Hawaiian Islands"/>
    <x v="4"/>
    <s v="KUR-04031"/>
    <d v="2015-08-11T00:00:00"/>
    <s v="Forereef"/>
    <s v="Deep"/>
    <n v="28.407975"/>
    <n v="-178.380143"/>
    <s v="Kure"/>
    <s v="Kure"/>
    <n v="2015"/>
    <x v="1"/>
    <x v="0"/>
    <n v="21.6"/>
    <n v="1"/>
    <n v="5"/>
    <n v="22.5"/>
    <n v="3.5"/>
    <n v="0.74"/>
    <n v="2"/>
    <n v="1"/>
  </r>
  <r>
    <n v="9120"/>
    <s v="nSPC"/>
    <x v="6"/>
    <x v="1"/>
    <s v="Northwestern Hawaiian Islands"/>
    <x v="4"/>
    <s v="KUR-04020"/>
    <d v="2015-08-11T00:00:00"/>
    <s v="Forereef"/>
    <s v="Deep"/>
    <n v="28.386555999999999"/>
    <n v="-178.36035200000001"/>
    <s v="Kure"/>
    <s v="Kure"/>
    <n v="2015"/>
    <x v="1"/>
    <x v="0"/>
    <n v="23.5"/>
    <n v="1.5"/>
    <n v="25"/>
    <n v="32.5"/>
    <n v="5.5"/>
    <n v="0.46250000000000002"/>
    <n v="2"/>
    <n v="1"/>
  </r>
  <r>
    <n v="9121"/>
    <s v="nSPC"/>
    <x v="6"/>
    <x v="1"/>
    <s v="Northwestern Hawaiian Islands"/>
    <x v="4"/>
    <s v="KUR-04046"/>
    <d v="2015-08-11T00:00:00"/>
    <s v="Forereef"/>
    <s v="Shallow"/>
    <n v="28.391515999999999"/>
    <n v="-178.35847000000001"/>
    <s v="Kure"/>
    <s v="Kure"/>
    <n v="2015"/>
    <x v="2"/>
    <x v="0"/>
    <n v="4.7"/>
    <n v="1"/>
    <n v="12.5"/>
    <n v="32.5"/>
    <n v="5"/>
    <n v="0.72250000000000003"/>
    <n v="2"/>
    <n v="1"/>
  </r>
  <r>
    <n v="9122"/>
    <s v="nSPC"/>
    <x v="6"/>
    <x v="1"/>
    <s v="Northwestern Hawaiian Islands"/>
    <x v="4"/>
    <s v="KUR-04043"/>
    <d v="2015-08-11T00:00:00"/>
    <s v="Forereef"/>
    <s v="Shallow"/>
    <n v="28.402168"/>
    <n v="-178.36234300000001"/>
    <s v="Kure"/>
    <s v="Kure"/>
    <n v="2015"/>
    <x v="2"/>
    <x v="0"/>
    <n v="3.7"/>
    <n v="1"/>
    <n v="3.5"/>
    <n v="20"/>
    <n v="6.5"/>
    <n v="0.70750000000000002"/>
    <n v="2"/>
    <n v="1"/>
  </r>
  <r>
    <n v="9127"/>
    <s v="nSPC"/>
    <x v="6"/>
    <x v="1"/>
    <s v="Northwestern Hawaiian Islands"/>
    <x v="40"/>
    <s v="MID-04124"/>
    <d v="2015-08-12T00:00:00"/>
    <s v="Forereef"/>
    <s v="Deep"/>
    <n v="28.27712"/>
    <n v="-177.40036900000001"/>
    <s v="Midway"/>
    <s v="Midway"/>
    <n v="2015"/>
    <x v="1"/>
    <x v="0"/>
    <n v="22.45"/>
    <n v="1.5"/>
    <n v="4"/>
    <n v="17.5"/>
    <n v="5.5"/>
    <n v="0.36249999999999999"/>
    <n v="2"/>
    <n v="1"/>
  </r>
  <r>
    <n v="9128"/>
    <s v="nSPC"/>
    <x v="6"/>
    <x v="1"/>
    <s v="Northwestern Hawaiian Islands"/>
    <x v="40"/>
    <s v="MID-04122"/>
    <d v="2015-08-12T00:00:00"/>
    <s v="Forereef"/>
    <s v="Deep"/>
    <n v="28.284548999999998"/>
    <n v="-177.381249"/>
    <s v="Midway"/>
    <s v="Midway"/>
    <n v="2015"/>
    <x v="1"/>
    <x v="0"/>
    <n v="23"/>
    <n v="1"/>
    <n v="2"/>
    <n v="20"/>
    <n v="2"/>
    <n v="0.57499999999999996"/>
    <n v="2"/>
    <n v="1"/>
  </r>
  <r>
    <n v="9129"/>
    <s v="nSPC"/>
    <x v="6"/>
    <x v="1"/>
    <s v="Northwestern Hawaiian Islands"/>
    <x v="40"/>
    <s v="MID-04147"/>
    <d v="2015-08-12T00:00:00"/>
    <s v="Forereef"/>
    <s v="Mid"/>
    <n v="28.278500999999999"/>
    <n v="-177.350739"/>
    <s v="Midway"/>
    <s v="Midway"/>
    <n v="2015"/>
    <x v="0"/>
    <x v="0"/>
    <n v="11.8"/>
    <n v="1.5"/>
    <n v="2.5"/>
    <n v="30"/>
    <n v="7"/>
    <n v="1.14775"/>
    <n v="2"/>
    <n v="1"/>
  </r>
  <r>
    <n v="9130"/>
    <s v="nSPC"/>
    <x v="6"/>
    <x v="1"/>
    <s v="Northwestern Hawaiian Islands"/>
    <x v="40"/>
    <s v="MID-04158"/>
    <d v="2015-08-12T00:00:00"/>
    <s v="Forereef"/>
    <s v="Mid"/>
    <n v="28.281131999999999"/>
    <n v="-177.36418399999999"/>
    <s v="Midway"/>
    <s v="Midway"/>
    <n v="2015"/>
    <x v="0"/>
    <x v="0"/>
    <n v="11.3"/>
    <n v="1"/>
    <n v="3.5"/>
    <n v="17.5"/>
    <n v="1.5"/>
    <n v="0.58950000000000002"/>
    <n v="2"/>
    <n v="1"/>
  </r>
  <r>
    <n v="9131"/>
    <s v="nSPC"/>
    <x v="6"/>
    <x v="1"/>
    <s v="Northwestern Hawaiian Islands"/>
    <x v="40"/>
    <s v="MID-04182"/>
    <d v="2015-08-12T00:00:00"/>
    <s v="Forereef"/>
    <s v="Shallow"/>
    <n v="28.265291999999999"/>
    <n v="-177.39562599999999"/>
    <s v="Midway"/>
    <s v="Midway"/>
    <n v="2015"/>
    <x v="2"/>
    <x v="0"/>
    <n v="4.5"/>
    <n v="1"/>
    <n v="7.5"/>
    <n v="22.5"/>
    <n v="6.5"/>
    <n v="0.62375000000000003"/>
    <n v="2"/>
    <n v="1"/>
  </r>
  <r>
    <n v="9138"/>
    <s v="nSPC"/>
    <x v="6"/>
    <x v="1"/>
    <s v="Northwestern Hawaiian Islands"/>
    <x v="40"/>
    <s v="MID-04128"/>
    <d v="2015-08-13T00:00:00"/>
    <s v="Forereef"/>
    <s v="Deep"/>
    <n v="28.210549"/>
    <n v="-177.430768"/>
    <s v="Midway"/>
    <s v="Midway"/>
    <n v="2015"/>
    <x v="1"/>
    <x v="0"/>
    <n v="25.1"/>
    <n v="1"/>
    <n v="1.5"/>
    <n v="7.5"/>
    <n v="1"/>
    <n v="0.30499999999999999"/>
    <n v="2"/>
    <n v="1"/>
  </r>
  <r>
    <n v="9139"/>
    <s v="nSPC"/>
    <x v="6"/>
    <x v="1"/>
    <s v="Northwestern Hawaiian Islands"/>
    <x v="40"/>
    <s v="MID-04153"/>
    <d v="2015-08-13T00:00:00"/>
    <s v="Forereef"/>
    <s v="Mid"/>
    <n v="28.204467000000001"/>
    <n v="-177.42446200000001"/>
    <s v="Midway"/>
    <s v="Midway"/>
    <n v="2015"/>
    <x v="0"/>
    <x v="0"/>
    <n v="11.55"/>
    <n v="2"/>
    <n v="7.5"/>
    <n v="4.5"/>
    <n v="3"/>
    <n v="0.999"/>
    <n v="2"/>
    <n v="1"/>
  </r>
  <r>
    <n v="9140"/>
    <s v="nSPC"/>
    <x v="6"/>
    <x v="1"/>
    <s v="Northwestern Hawaiian Islands"/>
    <x v="40"/>
    <s v="MID-04179"/>
    <d v="2015-08-13T00:00:00"/>
    <s v="Forereef"/>
    <s v="Shallow"/>
    <n v="28.194471"/>
    <n v="-177.38329400000001"/>
    <s v="Midway"/>
    <s v="Midway"/>
    <n v="2015"/>
    <x v="2"/>
    <x v="0"/>
    <n v="5.15"/>
    <n v="1"/>
    <n v="1.5"/>
    <n v="2"/>
    <n v="3.5"/>
    <n v="1.0449999999999999"/>
    <n v="2"/>
    <n v="1"/>
  </r>
  <r>
    <n v="9141"/>
    <s v="nSPC"/>
    <x v="6"/>
    <x v="1"/>
    <s v="Northwestern Hawaiian Islands"/>
    <x v="40"/>
    <s v="MID-04123"/>
    <d v="2015-08-13T00:00:00"/>
    <s v="Forereef"/>
    <s v="Deep"/>
    <n v="28.196325000000002"/>
    <n v="-177.37071399999999"/>
    <s v="Midway"/>
    <s v="Midway"/>
    <n v="2015"/>
    <x v="1"/>
    <x v="0"/>
    <n v="20.55"/>
    <n v="1"/>
    <n v="25"/>
    <n v="2"/>
    <n v="2.5"/>
    <n v="0.2475"/>
    <n v="2"/>
    <n v="1"/>
  </r>
  <r>
    <n v="9142"/>
    <s v="nSPC"/>
    <x v="6"/>
    <x v="1"/>
    <s v="Northwestern Hawaiian Islands"/>
    <x v="40"/>
    <s v="MID-04144"/>
    <d v="2015-08-13T00:00:00"/>
    <s v="Forereef"/>
    <s v="Mid"/>
    <n v="28.196846000000001"/>
    <n v="-177.336479"/>
    <s v="Midway"/>
    <s v="Midway"/>
    <n v="2015"/>
    <x v="0"/>
    <x v="0"/>
    <n v="14.1"/>
    <n v="2"/>
    <n v="7"/>
    <n v="6.5"/>
    <n v="1.5"/>
    <n v="0.39750000000000002"/>
    <n v="2"/>
    <n v="1"/>
  </r>
  <r>
    <n v="9143"/>
    <s v="nSPC"/>
    <x v="6"/>
    <x v="1"/>
    <s v="Northwestern Hawaiian Islands"/>
    <x v="40"/>
    <s v="MID-04142"/>
    <d v="2015-08-13T00:00:00"/>
    <s v="Forereef"/>
    <s v="Mid"/>
    <n v="28.208452999999999"/>
    <n v="-177.31312299999999"/>
    <s v="Midway"/>
    <s v="Midway"/>
    <n v="2015"/>
    <x v="0"/>
    <x v="0"/>
    <n v="15.55"/>
    <n v="1.5"/>
    <n v="7.5"/>
    <n v="5.5"/>
    <n v="1.5"/>
    <n v="1.1312500000000001"/>
    <n v="2"/>
    <n v="1"/>
  </r>
  <r>
    <n v="9144"/>
    <s v="nSPC"/>
    <x v="6"/>
    <x v="1"/>
    <s v="Northwestern Hawaiian Islands"/>
    <x v="40"/>
    <s v="MID-04181"/>
    <d v="2015-08-13T00:00:00"/>
    <s v="Forereef"/>
    <s v="Shallow"/>
    <n v="28.202655"/>
    <n v="-177.32578599999999"/>
    <s v="Midway"/>
    <s v="Midway"/>
    <n v="2015"/>
    <x v="2"/>
    <x v="0"/>
    <n v="4.75"/>
    <n v="2.5"/>
    <n v="0.5"/>
    <n v="17.5"/>
    <n v="1.5"/>
    <n v="0.56374999999999997"/>
    <n v="2"/>
    <n v="1"/>
  </r>
  <r>
    <n v="9147"/>
    <s v="nSPC"/>
    <x v="6"/>
    <x v="1"/>
    <s v="Northwestern Hawaiian Islands"/>
    <x v="5"/>
    <s v="LIS-04175"/>
    <d v="2015-08-16T00:00:00"/>
    <s v="Forereef"/>
    <s v="Mid"/>
    <n v="26.040620000000001"/>
    <n v="-173.98795899999999"/>
    <s v="Lisianski"/>
    <s v="Lisianski"/>
    <n v="2015"/>
    <x v="0"/>
    <x v="0"/>
    <n v="9.9"/>
    <n v="3"/>
    <n v="6"/>
    <n v="47.5"/>
    <n v="3.5"/>
    <n v="0.76"/>
    <n v="2"/>
    <n v="1"/>
  </r>
  <r>
    <n v="9148"/>
    <s v="nSPC"/>
    <x v="6"/>
    <x v="1"/>
    <s v="Northwestern Hawaiian Islands"/>
    <x v="5"/>
    <s v="LIS-04154"/>
    <d v="2015-08-16T00:00:00"/>
    <s v="Forereef"/>
    <s v="Deep"/>
    <n v="26.075787999999999"/>
    <n v="-174.00735599999999"/>
    <s v="Lisianski"/>
    <s v="Lisianski"/>
    <n v="2015"/>
    <x v="1"/>
    <x v="0"/>
    <n v="18.3"/>
    <n v="20"/>
    <n v="16"/>
    <n v="8.5"/>
    <n v="6"/>
    <n v="0.82125000000000004"/>
    <n v="2"/>
    <n v="1"/>
  </r>
  <r>
    <n v="9149"/>
    <s v="nSPC"/>
    <x v="6"/>
    <x v="1"/>
    <s v="Northwestern Hawaiian Islands"/>
    <x v="5"/>
    <s v="LIS-04164"/>
    <d v="2015-08-16T00:00:00"/>
    <s v="Forereef"/>
    <s v="Mid"/>
    <n v="26.090032999999998"/>
    <n v="-173.96212499999999"/>
    <s v="Lisianski"/>
    <s v="Lisianski"/>
    <n v="2015"/>
    <x v="0"/>
    <x v="0"/>
    <n v="14.75"/>
    <n v="12"/>
    <n v="4"/>
    <n v="11.5"/>
    <n v="7.5"/>
    <n v="0.94750000000000001"/>
    <n v="2"/>
    <n v="1"/>
  </r>
  <r>
    <n v="9155"/>
    <s v="nSPC"/>
    <x v="6"/>
    <x v="1"/>
    <s v="Northwestern Hawaiian Islands"/>
    <x v="5"/>
    <s v="LIS-04149"/>
    <d v="2015-08-17T00:00:00"/>
    <s v="Forereef"/>
    <s v="Deep"/>
    <n v="25.995878999999999"/>
    <n v="-174.021343"/>
    <s v="Lisianski"/>
    <s v="Lisianski"/>
    <n v="2015"/>
    <x v="1"/>
    <x v="0"/>
    <n v="18.399999999999999"/>
    <n v="10"/>
    <n v="42.5"/>
    <n v="9"/>
    <n v="6.5"/>
    <n v="0.52375000000000005"/>
    <n v="2"/>
    <n v="1"/>
  </r>
  <r>
    <n v="9156"/>
    <s v="nSPC"/>
    <x v="6"/>
    <x v="1"/>
    <s v="Northwestern Hawaiian Islands"/>
    <x v="5"/>
    <s v="LIS-04151"/>
    <d v="2015-08-17T00:00:00"/>
    <s v="Forereef"/>
    <s v="Deep"/>
    <n v="25.977143999999999"/>
    <n v="-173.99669599999999"/>
    <s v="Lisianski"/>
    <s v="Lisianski"/>
    <n v="2015"/>
    <x v="1"/>
    <x v="0"/>
    <n v="20.399999999999999"/>
    <n v="12.5"/>
    <n v="42.5"/>
    <n v="5.5"/>
    <n v="6"/>
    <n v="0.82750000000000001"/>
    <n v="2"/>
    <n v="1"/>
  </r>
  <r>
    <n v="9157"/>
    <s v="nSPC"/>
    <x v="6"/>
    <x v="1"/>
    <s v="Northwestern Hawaiian Islands"/>
    <x v="5"/>
    <s v="LIS-04165"/>
    <d v="2015-08-17T00:00:00"/>
    <s v="Forereef"/>
    <s v="Mid"/>
    <n v="25.976147000000001"/>
    <n v="-173.98098200000001"/>
    <s v="Lisianski"/>
    <s v="Lisianski"/>
    <n v="2015"/>
    <x v="0"/>
    <x v="0"/>
    <n v="14.65"/>
    <n v="25"/>
    <n v="2.5"/>
    <n v="6.5"/>
    <n v="6.5"/>
    <n v="0.90249999999999997"/>
    <n v="2"/>
    <n v="1"/>
  </r>
  <r>
    <n v="9158"/>
    <s v="nSPC"/>
    <x v="6"/>
    <x v="1"/>
    <s v="Northwestern Hawaiian Islands"/>
    <x v="5"/>
    <s v="LIS-04166"/>
    <d v="2015-08-17T00:00:00"/>
    <s v="Forereef"/>
    <s v="Shallow"/>
    <n v="26.000924999999999"/>
    <n v="-173.962312"/>
    <s v="Lisianski"/>
    <s v="Lisianski"/>
    <n v="2015"/>
    <x v="2"/>
    <x v="0"/>
    <n v="4.1500000000000004"/>
    <n v="1"/>
    <n v="11"/>
    <n v="42.5"/>
    <n v="3.5"/>
    <n v="0.28499999999999998"/>
    <n v="2"/>
    <n v="1"/>
  </r>
  <r>
    <n v="9159"/>
    <s v="nSPC"/>
    <x v="6"/>
    <x v="1"/>
    <s v="Northwestern Hawaiian Islands"/>
    <x v="5"/>
    <s v="LIS-04168"/>
    <d v="2015-08-17T00:00:00"/>
    <s v="Forereef"/>
    <s v="Mid"/>
    <n v="26.014665999999998"/>
    <n v="-173.978858"/>
    <s v="Lisianski"/>
    <s v="Lisianski"/>
    <n v="2015"/>
    <x v="0"/>
    <x v="0"/>
    <n v="9.5500000000000007"/>
    <n v="4.5"/>
    <n v="25"/>
    <n v="7.5"/>
    <n v="0.5"/>
    <n v="0.36875000000000002"/>
    <n v="2"/>
    <n v="1"/>
  </r>
  <r>
    <n v="9160"/>
    <s v="nSPC"/>
    <x v="6"/>
    <x v="1"/>
    <s v="Northwestern Hawaiian Islands"/>
    <x v="5"/>
    <s v="LIS-04184"/>
    <d v="2015-08-17T00:00:00"/>
    <s v="Forereef"/>
    <s v="Shallow"/>
    <n v="26.022534"/>
    <n v="-173.95438999999999"/>
    <s v="Lisianski"/>
    <s v="Lisianski"/>
    <n v="2015"/>
    <x v="2"/>
    <x v="0"/>
    <n v="4"/>
    <n v="2"/>
    <n v="27.5"/>
    <n v="23.5"/>
    <n v="3"/>
    <n v="0.32750000000000001"/>
    <n v="2"/>
    <n v="1"/>
  </r>
  <r>
    <n v="9165"/>
    <s v="nSPC"/>
    <x v="6"/>
    <x v="1"/>
    <s v="Northwestern Hawaiian Islands"/>
    <x v="5"/>
    <s v="LIS-04147"/>
    <d v="2015-08-18T00:00:00"/>
    <s v="Forereef"/>
    <s v="Deep"/>
    <n v="25.931740999999999"/>
    <n v="-173.94370900000001"/>
    <s v="Lisianski"/>
    <s v="Lisianski"/>
    <n v="2015"/>
    <x v="1"/>
    <x v="0"/>
    <n v="27.4"/>
    <n v="20"/>
    <n v="0.5"/>
    <n v="2.5"/>
    <n v="3"/>
    <n v="0.73624999999999996"/>
    <n v="2"/>
    <n v="1"/>
  </r>
  <r>
    <n v="9166"/>
    <s v="nSPC"/>
    <x v="6"/>
    <x v="1"/>
    <s v="Northwestern Hawaiian Islands"/>
    <x v="5"/>
    <s v="LIS-04144"/>
    <d v="2015-08-18T00:00:00"/>
    <s v="Forereef"/>
    <s v="Deep"/>
    <n v="25.940297000000001"/>
    <n v="-173.87808899999999"/>
    <s v="Lisianski"/>
    <s v="Lisianski"/>
    <n v="2015"/>
    <x v="1"/>
    <x v="0"/>
    <n v="25.9"/>
    <n v="22.5"/>
    <n v="0"/>
    <n v="4"/>
    <n v="10"/>
    <n v="0.34250000000000003"/>
    <n v="2"/>
    <n v="1"/>
  </r>
  <r>
    <n v="9167"/>
    <s v="nSPC"/>
    <x v="6"/>
    <x v="1"/>
    <s v="Northwestern Hawaiian Islands"/>
    <x v="5"/>
    <s v="LIS-04140"/>
    <d v="2015-08-18T00:00:00"/>
    <s v="Forereef"/>
    <s v="Deep"/>
    <n v="26.002427000000001"/>
    <n v="-173.86316400000001"/>
    <s v="Lisianski"/>
    <s v="Lisianski"/>
    <n v="2015"/>
    <x v="1"/>
    <x v="0"/>
    <n v="25.5"/>
    <n v="14"/>
    <n v="25"/>
    <n v="3.5"/>
    <n v="5"/>
    <n v="0.95750000000000002"/>
    <n v="2"/>
    <n v="1"/>
  </r>
  <r>
    <n v="9168"/>
    <s v="nSPC"/>
    <x v="6"/>
    <x v="1"/>
    <s v="Northwestern Hawaiian Islands"/>
    <x v="5"/>
    <s v="LIS-04180"/>
    <d v="2015-08-18T00:00:00"/>
    <s v="Forereef"/>
    <s v="Mid"/>
    <n v="25.975134000000001"/>
    <n v="-173.87742800000001"/>
    <s v="Lisianski"/>
    <s v="Lisianski"/>
    <n v="2015"/>
    <x v="0"/>
    <x v="0"/>
    <n v="14.15"/>
    <n v="20"/>
    <n v="4"/>
    <n v="8.5"/>
    <n v="8.5"/>
    <n v="0.89124999999999999"/>
    <n v="2"/>
    <n v="1"/>
  </r>
  <r>
    <n v="9169"/>
    <s v="nSPC"/>
    <x v="6"/>
    <x v="1"/>
    <s v="Northwestern Hawaiian Islands"/>
    <x v="5"/>
    <s v="LIS-04190"/>
    <d v="2015-08-18T00:00:00"/>
    <s v="Forereef"/>
    <s v="Shallow"/>
    <n v="25.971260999999998"/>
    <n v="-173.92375699999999"/>
    <s v="Lisianski"/>
    <s v="Lisianski"/>
    <n v="2015"/>
    <x v="2"/>
    <x v="0"/>
    <n v="2.25"/>
    <n v="0.5"/>
    <n v="4"/>
    <n v="20"/>
    <n v="2.5"/>
    <n v="0.16"/>
    <n v="2"/>
    <n v="1"/>
  </r>
  <r>
    <n v="9172"/>
    <s v="nSPC"/>
    <x v="6"/>
    <x v="1"/>
    <s v="Northwestern Hawaiian Islands"/>
    <x v="5"/>
    <s v="LIS-04158"/>
    <d v="2015-08-19T00:00:00"/>
    <s v="Forereef"/>
    <s v="Deep"/>
    <n v="26.077635999999998"/>
    <n v="-173.91510500000001"/>
    <s v="Lisianski"/>
    <s v="Lisianski"/>
    <n v="2015"/>
    <x v="1"/>
    <x v="0"/>
    <n v="22.55"/>
    <n v="15"/>
    <n v="20"/>
    <n v="9"/>
    <n v="6"/>
    <n v="1.1875"/>
    <n v="2"/>
    <n v="1"/>
  </r>
  <r>
    <n v="9173"/>
    <s v="nSPC"/>
    <x v="6"/>
    <x v="1"/>
    <s v="Northwestern Hawaiian Islands"/>
    <x v="5"/>
    <s v="LIS-04155"/>
    <d v="2015-08-19T00:00:00"/>
    <s v="Forereef"/>
    <s v="Mid"/>
    <n v="26.07809"/>
    <n v="-173.91916000000001"/>
    <s v="Lisianski"/>
    <s v="Lisianski"/>
    <n v="2015"/>
    <x v="0"/>
    <x v="0"/>
    <n v="13"/>
    <n v="14"/>
    <n v="0"/>
    <n v="9"/>
    <n v="6"/>
    <n v="1.20875"/>
    <n v="2"/>
    <n v="1"/>
  </r>
  <r>
    <n v="9174"/>
    <s v="nSPC"/>
    <x v="6"/>
    <x v="1"/>
    <s v="Northwestern Hawaiian Islands"/>
    <x v="5"/>
    <s v="LIS-04122"/>
    <d v="2015-08-19T00:00:00"/>
    <s v="Forereef"/>
    <s v="Mid"/>
    <n v="26.040959999999998"/>
    <n v="-173.90087800000001"/>
    <s v="Lisianski"/>
    <s v="Lisianski"/>
    <n v="2015"/>
    <x v="0"/>
    <x v="0"/>
    <n v="15.4"/>
    <n v="14"/>
    <n v="17.5"/>
    <n v="10"/>
    <n v="6.5"/>
    <n v="2.14"/>
    <n v="2"/>
    <n v="1"/>
  </r>
  <r>
    <n v="9175"/>
    <s v="nSPC"/>
    <x v="6"/>
    <x v="1"/>
    <s v="Northwestern Hawaiian Islands"/>
    <x v="5"/>
    <s v="LIS-04141"/>
    <d v="2015-08-19T00:00:00"/>
    <s v="Forereef"/>
    <s v="Deep"/>
    <n v="26.059989000000002"/>
    <n v="-173.887731"/>
    <s v="Lisianski"/>
    <s v="Lisianski"/>
    <n v="2015"/>
    <x v="1"/>
    <x v="0"/>
    <n v="26.6"/>
    <n v="6.5"/>
    <n v="39"/>
    <n v="4"/>
    <n v="2.5"/>
    <n v="1.0375000000000001"/>
    <n v="2"/>
    <n v="1"/>
  </r>
  <r>
    <n v="9179"/>
    <s v="nSPC"/>
    <x v="6"/>
    <x v="1"/>
    <s v="Northwestern Hawaiian Islands"/>
    <x v="41"/>
    <s v="LAY-05018"/>
    <d v="2015-08-20T00:00:00"/>
    <s v="Forereef"/>
    <s v="Deep"/>
    <n v="25.792793"/>
    <n v="-171.75950599999999"/>
    <s v="Laysan"/>
    <s v="Laysan"/>
    <n v="2015"/>
    <x v="1"/>
    <x v="0"/>
    <n v="26.95"/>
    <n v="1"/>
    <n v="1"/>
    <n v="55"/>
    <n v="1.5"/>
    <n v="0.26624999999999999"/>
    <n v="2"/>
    <n v="1"/>
  </r>
  <r>
    <n v="9180"/>
    <s v="nSPC"/>
    <x v="6"/>
    <x v="1"/>
    <s v="Northwestern Hawaiian Islands"/>
    <x v="41"/>
    <s v="LAY-05023"/>
    <d v="2015-08-20T00:00:00"/>
    <s v="Forereef"/>
    <s v="Deep"/>
    <n v="25.796756999999999"/>
    <n v="-171.709326"/>
    <s v="Laysan"/>
    <s v="Laysan"/>
    <n v="2015"/>
    <x v="1"/>
    <x v="0"/>
    <n v="20.9"/>
    <n v="7"/>
    <n v="6.5"/>
    <n v="30"/>
    <n v="5"/>
    <n v="0.12625"/>
    <n v="2"/>
    <n v="1"/>
  </r>
  <r>
    <n v="9181"/>
    <s v="nSPC"/>
    <x v="6"/>
    <x v="1"/>
    <s v="Northwestern Hawaiian Islands"/>
    <x v="41"/>
    <s v="LAY-05034"/>
    <d v="2015-08-20T00:00:00"/>
    <s v="Forereef"/>
    <s v="Mid"/>
    <n v="25.777449000000001"/>
    <n v="-171.71140700000001"/>
    <s v="Laysan"/>
    <s v="Laysan"/>
    <n v="2015"/>
    <x v="0"/>
    <x v="0"/>
    <n v="13.25"/>
    <n v="2.5"/>
    <n v="2.5"/>
    <n v="37.5"/>
    <n v="3"/>
    <n v="0.47875000000000001"/>
    <n v="2"/>
    <n v="1"/>
  </r>
  <r>
    <n v="9182"/>
    <s v="nSPC"/>
    <x v="6"/>
    <x v="1"/>
    <s v="Northwestern Hawaiian Islands"/>
    <x v="41"/>
    <s v="LAY-05039"/>
    <d v="2015-08-20T00:00:00"/>
    <s v="Forereef"/>
    <s v="Shallow"/>
    <n v="25.782913000000001"/>
    <n v="-171.720282"/>
    <s v="Laysan"/>
    <s v="Laysan"/>
    <n v="2015"/>
    <x v="2"/>
    <x v="0"/>
    <n v="5.2"/>
    <n v="1"/>
    <n v="3.5"/>
    <n v="18.5"/>
    <n v="9"/>
    <n v="0.66374999999999995"/>
    <n v="2"/>
    <n v="1"/>
  </r>
  <r>
    <n v="9183"/>
    <s v="nSPC"/>
    <x v="6"/>
    <x v="1"/>
    <s v="Northwestern Hawaiian Islands"/>
    <x v="41"/>
    <s v="LAY-05040"/>
    <d v="2015-08-20T00:00:00"/>
    <s v="Forereef"/>
    <s v="Shallow"/>
    <n v="25.778182999999999"/>
    <n v="-171.744598"/>
    <s v="Laysan"/>
    <s v="Laysan"/>
    <n v="2015"/>
    <x v="2"/>
    <x v="0"/>
    <n v="4.75"/>
    <n v="6"/>
    <n v="2.5"/>
    <n v="20"/>
    <n v="6.5"/>
    <n v="0.57125000000000004"/>
    <n v="2"/>
    <n v="1"/>
  </r>
  <r>
    <n v="9184"/>
    <s v="nSPC"/>
    <x v="6"/>
    <x v="1"/>
    <s v="Northwestern Hawaiian Islands"/>
    <x v="41"/>
    <s v="LAY-05030"/>
    <d v="2015-08-20T00:00:00"/>
    <s v="Forereef"/>
    <s v="Mid"/>
    <n v="25.779263"/>
    <n v="-171.75560999999999"/>
    <s v="Laysan"/>
    <s v="Laysan"/>
    <n v="2015"/>
    <x v="0"/>
    <x v="0"/>
    <n v="14"/>
    <n v="6.5"/>
    <n v="5"/>
    <n v="30"/>
    <n v="4"/>
    <n v="0.1525"/>
    <n v="2"/>
    <n v="1"/>
  </r>
  <r>
    <n v="9185"/>
    <s v="nSPC"/>
    <x v="6"/>
    <x v="1"/>
    <s v="Northwestern Hawaiian Islands"/>
    <x v="41"/>
    <s v="LAY-05021"/>
    <d v="2015-08-21T00:00:00"/>
    <s v="Forereef"/>
    <s v="Deep"/>
    <n v="25.780014999999999"/>
    <n v="-171.76784000000001"/>
    <s v="Laysan"/>
    <s v="Laysan"/>
    <n v="2015"/>
    <x v="1"/>
    <x v="0"/>
    <n v="25.25"/>
    <n v="5"/>
    <n v="7.5"/>
    <n v="42.5"/>
    <n v="5.5"/>
    <n v="0.15"/>
    <n v="2"/>
    <n v="1"/>
  </r>
  <r>
    <n v="9186"/>
    <s v="nSPC"/>
    <x v="6"/>
    <x v="1"/>
    <s v="Northwestern Hawaiian Islands"/>
    <x v="41"/>
    <s v="LAY-05032"/>
    <d v="2015-08-21T00:00:00"/>
    <s v="Forereef"/>
    <s v="Mid"/>
    <n v="25.763771999999999"/>
    <n v="-171.74971500000001"/>
    <s v="Laysan"/>
    <s v="Laysan"/>
    <n v="2015"/>
    <x v="0"/>
    <x v="0"/>
    <n v="13.55"/>
    <n v="15"/>
    <n v="2.5"/>
    <n v="11.5"/>
    <n v="1"/>
    <n v="0.79500000000000004"/>
    <n v="2"/>
    <n v="1"/>
  </r>
  <r>
    <n v="9292"/>
    <s v="nSPC"/>
    <x v="0"/>
    <x v="3"/>
    <s v="American Samoa"/>
    <x v="9"/>
    <s v="TUT-02306"/>
    <d v="2016-04-15T00:00:00"/>
    <s v="Forereef"/>
    <s v="Shallow"/>
    <n v="-14.300974999999999"/>
    <n v="-170.81643399999999"/>
    <s v="TUT_NW"/>
    <s v="TUT_NW"/>
    <n v="2016"/>
    <x v="2"/>
    <x v="0"/>
    <n v="12"/>
    <n v="35"/>
    <n v="2"/>
    <n v="1"/>
    <n v="10"/>
    <n v="0.84250000000000003"/>
    <n v="1"/>
    <n v="1"/>
  </r>
  <r>
    <n v="9293"/>
    <s v="nSPC"/>
    <x v="0"/>
    <x v="3"/>
    <s v="American Samoa"/>
    <x v="9"/>
    <s v="TUT-02287"/>
    <d v="2016-04-15T00:00:00"/>
    <s v="Forereef"/>
    <s v="Mid"/>
    <n v="-14.301102"/>
    <n v="-170.82369299999999"/>
    <s v="TUT_NW"/>
    <s v="TUT_NW"/>
    <n v="2016"/>
    <x v="0"/>
    <x v="0"/>
    <n v="9.6999999999999993"/>
    <n v="32.5"/>
    <n v="0"/>
    <n v="0"/>
    <n v="30"/>
    <n v="0.55049999999999999"/>
    <n v="2"/>
    <n v="1"/>
  </r>
  <r>
    <n v="9294"/>
    <s v="nSPC"/>
    <x v="0"/>
    <x v="3"/>
    <s v="American Samoa"/>
    <x v="9"/>
    <s v="TUT-02300"/>
    <d v="2016-04-15T00:00:00"/>
    <s v="Forereef"/>
    <s v="Shallow"/>
    <n v="-14.306917"/>
    <n v="-170.82799900000001"/>
    <s v="TUT_NW"/>
    <s v="TUT_NW"/>
    <n v="2016"/>
    <x v="2"/>
    <x v="0"/>
    <n v="3.25"/>
    <n v="2.5"/>
    <n v="7.5"/>
    <n v="0"/>
    <n v="22.5"/>
    <n v="0.62749999999999995"/>
    <n v="2"/>
    <n v="1"/>
  </r>
  <r>
    <n v="9295"/>
    <s v="nSPC"/>
    <x v="0"/>
    <x v="3"/>
    <s v="American Samoa"/>
    <x v="9"/>
    <s v="TUT-02281"/>
    <d v="2016-04-15T00:00:00"/>
    <s v="Forereef"/>
    <s v="Mid"/>
    <n v="-14.315144999999999"/>
    <n v="-170.83708100000001"/>
    <s v="TUT_NW"/>
    <s v="TUT_NW"/>
    <n v="2016"/>
    <x v="0"/>
    <x v="0"/>
    <n v="8.9"/>
    <n v="22.5"/>
    <n v="0"/>
    <n v="0"/>
    <n v="37.5"/>
    <n v="0.53125"/>
    <n v="2"/>
    <n v="1"/>
  </r>
  <r>
    <n v="9296"/>
    <s v="nSPC"/>
    <x v="0"/>
    <x v="3"/>
    <s v="American Samoa"/>
    <x v="9"/>
    <s v="TUT-02295"/>
    <d v="2016-04-15T00:00:00"/>
    <s v="Forereef"/>
    <s v="Mid"/>
    <n v="-14.295683"/>
    <n v="-170.81191799999999"/>
    <s v="TUT_NW"/>
    <s v="TUT_NW"/>
    <n v="2016"/>
    <x v="0"/>
    <x v="0"/>
    <n v="10.9"/>
    <n v="27.5"/>
    <n v="37"/>
    <n v="0.5"/>
    <n v="20"/>
    <n v="0.38750000000000001"/>
    <n v="2"/>
    <n v="1"/>
  </r>
  <r>
    <n v="9297"/>
    <s v="nSPC"/>
    <x v="0"/>
    <x v="3"/>
    <s v="American Samoa"/>
    <x v="9"/>
    <s v="TUT-02259"/>
    <d v="2016-04-15T00:00:00"/>
    <s v="Forereef"/>
    <s v="Deep"/>
    <n v="-14.297871000000001"/>
    <n v="-170.81331"/>
    <s v="TUT_NW"/>
    <s v="TUT_NW"/>
    <n v="2016"/>
    <x v="1"/>
    <x v="0"/>
    <n v="21.8"/>
    <n v="19"/>
    <n v="4"/>
    <n v="7.5"/>
    <n v="10"/>
    <n v="0.61499999999999999"/>
    <n v="2"/>
    <n v="1"/>
  </r>
  <r>
    <n v="9298"/>
    <s v="nSPC"/>
    <x v="0"/>
    <x v="3"/>
    <s v="American Samoa"/>
    <x v="9"/>
    <s v="TUT-02303"/>
    <d v="2016-04-15T00:00:00"/>
    <s v="Forereef"/>
    <s v="Shallow"/>
    <n v="-14.309449000000001"/>
    <n v="-170.832031"/>
    <s v="TUT_NW"/>
    <s v="TUT_NW"/>
    <n v="2016"/>
    <x v="2"/>
    <x v="0"/>
    <n v="4.55"/>
    <n v="13.5"/>
    <n v="7.5"/>
    <n v="1"/>
    <n v="30"/>
    <n v="0.68500000000000005"/>
    <n v="2"/>
    <n v="1"/>
  </r>
  <r>
    <n v="9299"/>
    <s v="nSPC"/>
    <x v="0"/>
    <x v="3"/>
    <s v="American Samoa"/>
    <x v="9"/>
    <s v="TUT-02292"/>
    <d v="2016-04-15T00:00:00"/>
    <s v="Forereef"/>
    <s v="Mid"/>
    <n v="-14.310338"/>
    <n v="-170.83529799999999"/>
    <s v="TUT_NW"/>
    <s v="TUT_NW"/>
    <n v="2016"/>
    <x v="0"/>
    <x v="0"/>
    <n v="13.35"/>
    <n v="32.5"/>
    <n v="0"/>
    <n v="0"/>
    <n v="20"/>
    <n v="0.46750000000000003"/>
    <n v="2"/>
    <n v="1"/>
  </r>
  <r>
    <n v="9300"/>
    <s v="nSPC"/>
    <x v="0"/>
    <x v="3"/>
    <s v="American Samoa"/>
    <x v="9"/>
    <s v="TUT-02266"/>
    <d v="2016-04-15T00:00:00"/>
    <s v="Forereef"/>
    <s v="Deep"/>
    <n v="-14.299021"/>
    <n v="-170.81475800000001"/>
    <s v="TUT_NW"/>
    <s v="TUT_NW"/>
    <n v="2016"/>
    <x v="1"/>
    <x v="0"/>
    <n v="21.3"/>
    <n v="27.5"/>
    <n v="15"/>
    <n v="0"/>
    <n v="22.5"/>
    <n v="1.145"/>
    <n v="2"/>
    <n v="1"/>
  </r>
  <r>
    <n v="9302"/>
    <s v="nSPC"/>
    <x v="0"/>
    <x v="3"/>
    <s v="American Samoa"/>
    <x v="9"/>
    <s v="TUT-02286"/>
    <d v="2016-04-15T00:00:00"/>
    <s v="Forereef"/>
    <s v="Mid"/>
    <n v="-14.309098000000001"/>
    <n v="-170.83406400000001"/>
    <s v="TUT_NW"/>
    <s v="TUT_NW"/>
    <n v="2016"/>
    <x v="0"/>
    <x v="0"/>
    <n v="13.35"/>
    <n v="22.5"/>
    <n v="7"/>
    <n v="0.5"/>
    <n v="12.5"/>
    <n v="0.4"/>
    <n v="2"/>
    <n v="1"/>
  </r>
  <r>
    <n v="9305"/>
    <s v="nSPC"/>
    <x v="0"/>
    <x v="3"/>
    <s v="American Samoa"/>
    <x v="9"/>
    <s v="TUT-02279"/>
    <d v="2016-04-15T00:00:00"/>
    <s v="Forereef"/>
    <s v="Mid"/>
    <n v="-14.317524000000001"/>
    <n v="-170.837773"/>
    <s v="TUT_NW"/>
    <s v="TUT_NW"/>
    <n v="2016"/>
    <x v="0"/>
    <x v="0"/>
    <n v="14.15"/>
    <n v="22.5"/>
    <n v="17.5"/>
    <n v="0.5"/>
    <n v="10"/>
    <n v="0.69625000000000004"/>
    <n v="2"/>
    <n v="1"/>
  </r>
  <r>
    <n v="9306"/>
    <s v="nSPC"/>
    <x v="0"/>
    <x v="3"/>
    <s v="American Samoa"/>
    <x v="9"/>
    <s v="TUT-02402"/>
    <d v="2016-04-16T00:00:00"/>
    <s v="Forereef"/>
    <s v="Shallow"/>
    <n v="-14.354400999999999"/>
    <n v="-170.786383"/>
    <s v="TUT_SW"/>
    <s v="TUT_SW"/>
    <n v="2016"/>
    <x v="2"/>
    <x v="0"/>
    <n v="3.55"/>
    <n v="30"/>
    <n v="7.5"/>
    <n v="1"/>
    <n v="39"/>
    <n v="0.66274999999999995"/>
    <n v="2"/>
    <n v="1"/>
  </r>
  <r>
    <n v="9307"/>
    <s v="nSPC"/>
    <x v="0"/>
    <x v="3"/>
    <s v="American Samoa"/>
    <x v="9"/>
    <s v="TUT-02382"/>
    <d v="2016-04-16T00:00:00"/>
    <s v="Forereef"/>
    <s v="Mid"/>
    <n v="-14.341352000000001"/>
    <n v="-170.789378"/>
    <s v="TUT_SW"/>
    <s v="TUT_SW"/>
    <n v="2016"/>
    <x v="0"/>
    <x v="0"/>
    <n v="8.1999999999999993"/>
    <n v="32.5"/>
    <n v="0"/>
    <n v="2"/>
    <n v="32.5"/>
    <n v="0.47875000000000001"/>
    <n v="2"/>
    <n v="1"/>
  </r>
  <r>
    <n v="9308"/>
    <s v="nSPC"/>
    <x v="0"/>
    <x v="3"/>
    <s v="American Samoa"/>
    <x v="9"/>
    <s v="TUT-02381"/>
    <d v="2016-04-16T00:00:00"/>
    <s v="Forereef"/>
    <s v="Mid"/>
    <n v="-14.332125"/>
    <n v="-170.808593"/>
    <s v="TUT_SW"/>
    <s v="TUT_SW"/>
    <n v="2016"/>
    <x v="0"/>
    <x v="0"/>
    <n v="10.85"/>
    <n v="32.5"/>
    <n v="6"/>
    <n v="10"/>
    <n v="20"/>
    <n v="0.70374999999999999"/>
    <n v="2"/>
    <n v="1"/>
  </r>
  <r>
    <n v="9309"/>
    <s v="nSPC"/>
    <x v="0"/>
    <x v="3"/>
    <s v="American Samoa"/>
    <x v="9"/>
    <s v="TUT-02363"/>
    <d v="2016-04-16T00:00:00"/>
    <s v="Forereef"/>
    <s v="Deep"/>
    <n v="-14.364390999999999"/>
    <n v="-170.78165100000001"/>
    <s v="TUT_SW"/>
    <s v="TUT_SW"/>
    <n v="2016"/>
    <x v="1"/>
    <x v="0"/>
    <n v="25.4"/>
    <n v="37.5"/>
    <n v="12.5"/>
    <n v="3.5"/>
    <n v="27.5"/>
    <n v="1.0362499999999999"/>
    <n v="2"/>
    <n v="1"/>
  </r>
  <r>
    <n v="9310"/>
    <s v="nSPC"/>
    <x v="0"/>
    <x v="3"/>
    <s v="American Samoa"/>
    <x v="9"/>
    <s v="TUT-02413"/>
    <d v="2016-04-16T00:00:00"/>
    <s v="Forereef"/>
    <s v="Shallow"/>
    <n v="-14.345568999999999"/>
    <n v="-170.78880599999999"/>
    <s v="TUT_SW"/>
    <s v="TUT_SW"/>
    <n v="2016"/>
    <x v="2"/>
    <x v="0"/>
    <n v="5.8"/>
    <n v="32.5"/>
    <n v="5"/>
    <n v="1.5"/>
    <n v="32.5"/>
    <n v="0.74250000000000005"/>
    <n v="2"/>
    <n v="1"/>
  </r>
  <r>
    <n v="9311"/>
    <s v="nSPC"/>
    <x v="0"/>
    <x v="3"/>
    <s v="American Samoa"/>
    <x v="9"/>
    <s v="TUT-02393"/>
    <d v="2016-04-16T00:00:00"/>
    <s v="Forereef"/>
    <s v="Mid"/>
    <n v="-14.335391"/>
    <n v="-170.80261899999999"/>
    <s v="TUT_SW"/>
    <s v="TUT_SW"/>
    <n v="2016"/>
    <x v="0"/>
    <x v="0"/>
    <n v="10.050000000000001"/>
    <n v="47.5"/>
    <n v="5"/>
    <n v="3"/>
    <n v="30"/>
    <n v="0.79500000000000004"/>
    <n v="2"/>
    <n v="1"/>
  </r>
  <r>
    <n v="9312"/>
    <s v="nSPC"/>
    <x v="0"/>
    <x v="3"/>
    <s v="American Samoa"/>
    <x v="9"/>
    <s v="TUT-02367"/>
    <d v="2016-04-16T00:00:00"/>
    <s v="Forereef"/>
    <s v="Mid"/>
    <n v="-14.327869"/>
    <n v="-170.81129100000001"/>
    <s v="TUT_SW"/>
    <s v="TUT_SW"/>
    <n v="2016"/>
    <x v="0"/>
    <x v="0"/>
    <n v="10.4"/>
    <n v="5"/>
    <n v="50"/>
    <n v="6"/>
    <n v="16.5"/>
    <n v="0.48375000000000001"/>
    <n v="2"/>
    <n v="1"/>
  </r>
  <r>
    <n v="9313"/>
    <s v="nSPC"/>
    <x v="0"/>
    <x v="3"/>
    <s v="American Samoa"/>
    <x v="9"/>
    <s v="TUT-02368"/>
    <d v="2016-04-16T00:00:00"/>
    <s v="Forereef"/>
    <s v="Mid"/>
    <n v="-14.331903000000001"/>
    <n v="-170.82597799999999"/>
    <s v="TUT_SW"/>
    <s v="TUT_SW"/>
    <n v="2016"/>
    <x v="0"/>
    <x v="0"/>
    <n v="12.8"/>
    <n v="32.5"/>
    <n v="0"/>
    <n v="15"/>
    <n v="32.5"/>
    <n v="0.62875000000000003"/>
    <n v="2"/>
    <n v="1"/>
  </r>
  <r>
    <n v="9314"/>
    <s v="nSPC"/>
    <x v="0"/>
    <x v="3"/>
    <s v="American Samoa"/>
    <x v="9"/>
    <s v="TUT-02373"/>
    <d v="2016-04-16T00:00:00"/>
    <s v="Forereef"/>
    <s v="Mid"/>
    <n v="-14.360303999999999"/>
    <n v="-170.782096"/>
    <s v="TUT_SW"/>
    <s v="TUT_SW"/>
    <n v="2016"/>
    <x v="0"/>
    <x v="0"/>
    <n v="11"/>
    <n v="25"/>
    <n v="17.5"/>
    <n v="0.5"/>
    <n v="25"/>
    <n v="1.365"/>
    <n v="2"/>
    <n v="1"/>
  </r>
  <r>
    <n v="9315"/>
    <s v="nSPC"/>
    <x v="0"/>
    <x v="3"/>
    <s v="American Samoa"/>
    <x v="9"/>
    <s v="TUT-02376"/>
    <d v="2016-04-16T00:00:00"/>
    <s v="Forereef"/>
    <s v="Mid"/>
    <n v="-14.349786999999999"/>
    <n v="-170.788341"/>
    <s v="TUT_SW"/>
    <s v="TUT_SW"/>
    <n v="2016"/>
    <x v="0"/>
    <x v="0"/>
    <n v="13"/>
    <n v="25"/>
    <n v="10"/>
    <n v="10"/>
    <n v="10"/>
    <n v="0.95"/>
    <n v="1"/>
    <n v="1"/>
  </r>
  <r>
    <n v="9316"/>
    <s v="nSPC"/>
    <x v="0"/>
    <x v="3"/>
    <s v="American Samoa"/>
    <x v="9"/>
    <s v="TUT-02358"/>
    <d v="2016-04-16T00:00:00"/>
    <s v="Forereef"/>
    <s v="Deep"/>
    <n v="-14.335105"/>
    <n v="-170.807481"/>
    <s v="TUT_SW"/>
    <s v="TUT_SW"/>
    <n v="2016"/>
    <x v="1"/>
    <x v="0"/>
    <n v="22.25"/>
    <n v="20"/>
    <n v="17.5"/>
    <n v="2.5"/>
    <n v="17.5"/>
    <n v="0.76124999999999998"/>
    <n v="2"/>
    <n v="1"/>
  </r>
  <r>
    <n v="9317"/>
    <s v="nSPC"/>
    <x v="0"/>
    <x v="3"/>
    <s v="American Samoa"/>
    <x v="9"/>
    <s v="TUT-02394"/>
    <d v="2016-04-16T00:00:00"/>
    <s v="Forereef"/>
    <s v="Mid"/>
    <n v="-14.330230999999999"/>
    <n v="-170.81098600000001"/>
    <s v="TUT_SW"/>
    <s v="TUT_SW"/>
    <n v="2016"/>
    <x v="0"/>
    <x v="0"/>
    <n v="11.25"/>
    <n v="20"/>
    <n v="3"/>
    <n v="6"/>
    <n v="15"/>
    <n v="1.56375"/>
    <n v="2"/>
    <n v="1"/>
  </r>
  <r>
    <n v="9318"/>
    <s v="nSPC"/>
    <x v="0"/>
    <x v="3"/>
    <s v="American Samoa"/>
    <x v="9"/>
    <s v="TUT-02406"/>
    <d v="2016-04-16T00:00:00"/>
    <s v="Forereef"/>
    <s v="Shallow"/>
    <n v="-14.327054"/>
    <n v="-170.808843"/>
    <s v="TUT_SW"/>
    <s v="TUT_SW"/>
    <n v="2016"/>
    <x v="2"/>
    <x v="0"/>
    <n v="3.5"/>
    <n v="17.5"/>
    <n v="25"/>
    <n v="6.5"/>
    <n v="15"/>
    <n v="0.77"/>
    <n v="2"/>
    <n v="1"/>
  </r>
  <r>
    <n v="9319"/>
    <s v="nSPC"/>
    <x v="0"/>
    <x v="3"/>
    <s v="American Samoa"/>
    <x v="9"/>
    <s v="TUT-02411"/>
    <d v="2016-04-16T00:00:00"/>
    <s v="Forereef"/>
    <s v="Shallow"/>
    <n v="-14.332533"/>
    <n v="-170.820099"/>
    <s v="TUT_SW"/>
    <s v="TUT_SW"/>
    <n v="2016"/>
    <x v="2"/>
    <x v="0"/>
    <n v="3.8"/>
    <n v="35"/>
    <n v="0"/>
    <n v="2.5"/>
    <n v="12.5"/>
    <n v="0.24024999999999999"/>
    <n v="2"/>
    <n v="1"/>
  </r>
  <r>
    <n v="9321"/>
    <s v="nSPC"/>
    <x v="0"/>
    <x v="3"/>
    <s v="American Samoa"/>
    <x v="9"/>
    <s v="TUT-02357"/>
    <d v="2016-04-16T00:00:00"/>
    <s v="Forereef"/>
    <s v="Deep"/>
    <n v="-14.360137999999999"/>
    <n v="-170.78564399999999"/>
    <s v="TUT_SW"/>
    <s v="TUT_SW"/>
    <n v="2016"/>
    <x v="1"/>
    <x v="0"/>
    <n v="22.5"/>
    <n v="27.5"/>
    <n v="4"/>
    <n v="1"/>
    <n v="29.5"/>
    <n v="0.87624999999999997"/>
    <n v="2"/>
    <n v="1"/>
  </r>
  <r>
    <n v="9322"/>
    <s v="nSPC"/>
    <x v="0"/>
    <x v="3"/>
    <s v="American Samoa"/>
    <x v="9"/>
    <s v="TUT-02369"/>
    <d v="2016-04-16T00:00:00"/>
    <s v="Forereef"/>
    <s v="Mid"/>
    <n v="-14.335842"/>
    <n v="-170.79580899999999"/>
    <s v="TUT_SW"/>
    <s v="TUT_SW"/>
    <n v="2016"/>
    <x v="0"/>
    <x v="0"/>
    <n v="13.4"/>
    <n v="32.5"/>
    <n v="20"/>
    <n v="5"/>
    <n v="22.5"/>
    <n v="0.69874999999999998"/>
    <n v="2"/>
    <n v="1"/>
  </r>
  <r>
    <n v="9325"/>
    <s v="nSPC"/>
    <x v="0"/>
    <x v="3"/>
    <s v="American Samoa"/>
    <x v="9"/>
    <s v="TUT-02356"/>
    <d v="2016-04-16T00:00:00"/>
    <s v="Forereef"/>
    <s v="Deep"/>
    <n v="-14.334087"/>
    <n v="-170.81874300000001"/>
    <s v="TUT_SW"/>
    <s v="TUT_SW"/>
    <n v="2016"/>
    <x v="1"/>
    <x v="0"/>
    <n v="24.55"/>
    <n v="14"/>
    <n v="11"/>
    <n v="13.5"/>
    <n v="10"/>
    <n v="0.31674999999999998"/>
    <n v="2"/>
    <n v="1"/>
  </r>
  <r>
    <n v="9326"/>
    <s v="nSPC"/>
    <x v="0"/>
    <x v="3"/>
    <s v="American Samoa"/>
    <x v="12"/>
    <s v="TAU-00816"/>
    <d v="2016-04-17T00:00:00"/>
    <s v="Forereef"/>
    <s v="Mid"/>
    <n v="-14.210869000000001"/>
    <n v="-169.44818799999999"/>
    <s v="TAU_OPEN"/>
    <s v="Tau"/>
    <n v="2016"/>
    <x v="0"/>
    <x v="0"/>
    <n v="14.7"/>
    <n v="16.5"/>
    <n v="27.5"/>
    <n v="1"/>
    <n v="22.5"/>
    <n v="1.0462499999999999"/>
    <n v="2"/>
    <n v="1"/>
  </r>
  <r>
    <n v="9327"/>
    <s v="nSPC"/>
    <x v="0"/>
    <x v="3"/>
    <s v="American Samoa"/>
    <x v="12"/>
    <s v="TAU-00879"/>
    <d v="2016-04-17T00:00:00"/>
    <s v="Forereef"/>
    <s v="Shallow"/>
    <n v="-14.211950999999999"/>
    <n v="-169.45949400000001"/>
    <s v="TAU_OPEN"/>
    <s v="Tau"/>
    <n v="2016"/>
    <x v="2"/>
    <x v="0"/>
    <n v="5.15"/>
    <n v="8"/>
    <n v="0"/>
    <n v="2.5"/>
    <n v="7.5"/>
    <n v="0.73"/>
    <n v="2"/>
    <n v="1"/>
  </r>
  <r>
    <n v="9328"/>
    <s v="nSPC"/>
    <x v="0"/>
    <x v="3"/>
    <s v="American Samoa"/>
    <x v="12"/>
    <s v="TAU-00854"/>
    <d v="2016-04-17T00:00:00"/>
    <s v="Forereef"/>
    <s v="Mid"/>
    <n v="-14.214352"/>
    <n v="-169.47448800000001"/>
    <s v="TAU_OPEN"/>
    <s v="Tau"/>
    <n v="2016"/>
    <x v="0"/>
    <x v="0"/>
    <n v="10.8"/>
    <n v="35"/>
    <n v="1.5"/>
    <n v="1"/>
    <n v="22.5"/>
    <n v="1.4862500000000001"/>
    <n v="2"/>
    <n v="1"/>
  </r>
  <r>
    <n v="9329"/>
    <s v="nSPC"/>
    <x v="0"/>
    <x v="3"/>
    <s v="American Samoa"/>
    <x v="12"/>
    <s v="TAU-00824"/>
    <d v="2016-04-17T00:00:00"/>
    <s v="Forereef"/>
    <s v="Shallow"/>
    <n v="-14.216082"/>
    <n v="-169.492997"/>
    <s v="TAU_OPEN"/>
    <s v="Tau"/>
    <n v="2016"/>
    <x v="2"/>
    <x v="0"/>
    <n v="5.7"/>
    <n v="9"/>
    <n v="6"/>
    <n v="1.5"/>
    <n v="7.5"/>
    <n v="0.315"/>
    <n v="2"/>
    <n v="1"/>
  </r>
  <r>
    <n v="9330"/>
    <s v="nSPC"/>
    <x v="0"/>
    <x v="3"/>
    <s v="American Samoa"/>
    <x v="12"/>
    <s v="TAU-00836"/>
    <d v="2016-04-17T00:00:00"/>
    <s v="Forereef"/>
    <s v="Mid"/>
    <n v="-14.212624999999999"/>
    <n v="-169.46363199999999"/>
    <s v="TAU_OPEN"/>
    <s v="Tau"/>
    <n v="2016"/>
    <x v="0"/>
    <x v="0"/>
    <n v="7.25"/>
    <n v="30"/>
    <n v="31.5"/>
    <n v="1"/>
    <n v="12.5"/>
    <n v="0.15"/>
    <n v="2"/>
    <n v="1"/>
  </r>
  <r>
    <n v="9331"/>
    <s v="nSPC"/>
    <x v="0"/>
    <x v="3"/>
    <s v="American Samoa"/>
    <x v="12"/>
    <s v="TAU-00869"/>
    <d v="2016-04-17T00:00:00"/>
    <s v="Forereef"/>
    <s v="Mid"/>
    <n v="-14.214608"/>
    <n v="-169.48382100000001"/>
    <s v="TAU_OPEN"/>
    <s v="Tau"/>
    <n v="2016"/>
    <x v="0"/>
    <x v="0"/>
    <n v="15.75"/>
    <n v="22.5"/>
    <n v="12.5"/>
    <n v="0.5"/>
    <n v="17.5"/>
    <n v="1.33"/>
    <n v="2"/>
    <n v="1"/>
  </r>
  <r>
    <n v="9332"/>
    <s v="nSPC"/>
    <x v="0"/>
    <x v="3"/>
    <s v="American Samoa"/>
    <x v="12"/>
    <s v="TAU-00838"/>
    <d v="2016-04-17T00:00:00"/>
    <s v="Forereef"/>
    <s v="Mid"/>
    <n v="-14.214335999999999"/>
    <n v="-169.48818800000001"/>
    <s v="TAU_OPEN"/>
    <s v="Tau"/>
    <n v="2016"/>
    <x v="0"/>
    <x v="0"/>
    <n v="11.5"/>
    <n v="50"/>
    <n v="5"/>
    <n v="2.5"/>
    <n v="12.5"/>
    <n v="0.36199999999999999"/>
    <n v="2"/>
    <n v="1"/>
  </r>
  <r>
    <n v="9333"/>
    <s v="nSPC"/>
    <x v="0"/>
    <x v="3"/>
    <s v="American Samoa"/>
    <x v="12"/>
    <s v="TAU-00835"/>
    <d v="2016-04-17T00:00:00"/>
    <s v="Forereef"/>
    <s v="Mid"/>
    <n v="-14.215845"/>
    <n v="-169.49578199999999"/>
    <s v="TAU_OPEN"/>
    <s v="Tau"/>
    <n v="2016"/>
    <x v="0"/>
    <x v="0"/>
    <n v="10.25"/>
    <n v="35"/>
    <n v="2.5"/>
    <n v="2.5"/>
    <n v="12.5"/>
    <n v="0.46500000000000002"/>
    <n v="2"/>
    <n v="1"/>
  </r>
  <r>
    <n v="9335"/>
    <s v="nSPC"/>
    <x v="0"/>
    <x v="3"/>
    <s v="American Samoa"/>
    <x v="12"/>
    <s v="TAU-00827"/>
    <d v="2016-04-17T00:00:00"/>
    <s v="Forereef"/>
    <s v="Mid"/>
    <n v="-14.216051999999999"/>
    <n v="-169.50147000000001"/>
    <s v="TAU_OPEN"/>
    <s v="Tau"/>
    <n v="2016"/>
    <x v="0"/>
    <x v="0"/>
    <n v="10.5"/>
    <n v="25"/>
    <n v="5"/>
    <n v="2.5"/>
    <n v="12.5"/>
    <n v="0.31374999999999997"/>
    <n v="2"/>
    <n v="1"/>
  </r>
  <r>
    <n v="9336"/>
    <s v="nSPC"/>
    <x v="0"/>
    <x v="3"/>
    <s v="American Samoa"/>
    <x v="12"/>
    <s v="TAU-00798"/>
    <d v="2016-04-17T00:00:00"/>
    <s v="Forereef"/>
    <s v="Deep"/>
    <n v="-14.211185"/>
    <n v="-169.44136800000001"/>
    <s v="TAU_OPEN"/>
    <s v="Tau"/>
    <n v="2016"/>
    <x v="1"/>
    <x v="0"/>
    <n v="21.5"/>
    <n v="22.5"/>
    <n v="4"/>
    <n v="2.5"/>
    <n v="22.5"/>
    <n v="0.51500000000000001"/>
    <n v="2"/>
    <n v="1"/>
  </r>
  <r>
    <n v="9337"/>
    <s v="nSPC"/>
    <x v="0"/>
    <x v="3"/>
    <s v="American Samoa"/>
    <x v="12"/>
    <s v="TAU-00845"/>
    <d v="2016-04-17T00:00:00"/>
    <s v="Forereef"/>
    <s v="Mid"/>
    <n v="-14.210755000000001"/>
    <n v="-169.45766599999999"/>
    <s v="TAU_OPEN"/>
    <s v="Tau"/>
    <n v="2016"/>
    <x v="0"/>
    <x v="0"/>
    <n v="11.65"/>
    <n v="52.5"/>
    <n v="5"/>
    <n v="5.5"/>
    <n v="15"/>
    <n v="0.6825"/>
    <n v="2"/>
    <n v="1"/>
  </r>
  <r>
    <n v="9338"/>
    <s v="nSPC"/>
    <x v="0"/>
    <x v="3"/>
    <s v="American Samoa"/>
    <x v="12"/>
    <s v="TAU-00780"/>
    <d v="2016-04-17T00:00:00"/>
    <s v="Forereef"/>
    <s v="Deep"/>
    <n v="-14.213139"/>
    <n v="-169.47180599999999"/>
    <s v="TAU_OPEN"/>
    <s v="Tau"/>
    <n v="2016"/>
    <x v="1"/>
    <x v="0"/>
    <n v="21.2"/>
    <n v="25"/>
    <n v="10"/>
    <n v="3.5"/>
    <n v="23.5"/>
    <n v="1.07"/>
    <n v="2"/>
    <n v="1"/>
  </r>
  <r>
    <n v="9339"/>
    <s v="nSPC"/>
    <x v="0"/>
    <x v="3"/>
    <s v="American Samoa"/>
    <x v="12"/>
    <s v="TAU-00811"/>
    <d v="2016-04-17T00:00:00"/>
    <s v="Forereef"/>
    <s v="Mid"/>
    <n v="-14.214289000000001"/>
    <n v="-169.47982200000001"/>
    <s v="TAU_OPEN"/>
    <s v="Tau"/>
    <n v="2016"/>
    <x v="0"/>
    <x v="0"/>
    <n v="9.25"/>
    <n v="47.5"/>
    <n v="0"/>
    <n v="0"/>
    <n v="10"/>
    <n v="0.40500000000000003"/>
    <n v="2"/>
    <n v="1"/>
  </r>
  <r>
    <n v="9340"/>
    <s v="nSPC"/>
    <x v="0"/>
    <x v="3"/>
    <s v="American Samoa"/>
    <x v="12"/>
    <s v="TAU-00809"/>
    <d v="2016-04-17T00:00:00"/>
    <s v="Forereef"/>
    <s v="Mid"/>
    <n v="-14.214563999999999"/>
    <n v="-169.48963699999999"/>
    <s v="TAU_OPEN"/>
    <s v="Tau"/>
    <n v="2016"/>
    <x v="0"/>
    <x v="0"/>
    <n v="12.65"/>
    <n v="37.5"/>
    <n v="1"/>
    <n v="0"/>
    <n v="5"/>
    <n v="0.27124999999999999"/>
    <n v="2"/>
    <n v="1"/>
  </r>
  <r>
    <n v="9341"/>
    <s v="nSPC"/>
    <x v="0"/>
    <x v="3"/>
    <s v="American Samoa"/>
    <x v="12"/>
    <s v="TAU-00773"/>
    <d v="2016-04-17T00:00:00"/>
    <s v="Forereef"/>
    <s v="Deep"/>
    <n v="-14.208892000000001"/>
    <n v="-169.45260999999999"/>
    <s v="TAU_OPEN"/>
    <s v="Tau"/>
    <n v="2016"/>
    <x v="1"/>
    <x v="0"/>
    <n v="21.45"/>
    <n v="2"/>
    <n v="2"/>
    <n v="0"/>
    <n v="6"/>
    <n v="0.20100000000000001"/>
    <n v="2"/>
    <n v="1"/>
  </r>
  <r>
    <n v="9345"/>
    <s v="nSPC"/>
    <x v="0"/>
    <x v="3"/>
    <s v="American Samoa"/>
    <x v="12"/>
    <s v="TAU-00779"/>
    <d v="2016-04-17T00:00:00"/>
    <s v="Forereef"/>
    <s v="Deep"/>
    <n v="-14.212781"/>
    <n v="-169.47719499999999"/>
    <s v="TAU_OPEN"/>
    <s v="Tau"/>
    <n v="2016"/>
    <x v="1"/>
    <x v="0"/>
    <n v="23"/>
    <n v="12.5"/>
    <n v="4"/>
    <n v="7.5"/>
    <n v="13"/>
    <n v="0.49375000000000002"/>
    <n v="2"/>
    <n v="1"/>
  </r>
  <r>
    <n v="9346"/>
    <s v="nSPC"/>
    <x v="0"/>
    <x v="3"/>
    <s v="American Samoa"/>
    <x v="12"/>
    <s v="TAU-00828"/>
    <d v="2016-04-17T00:00:00"/>
    <s v="Forereef"/>
    <s v="Mid"/>
    <n v="-14.215650999999999"/>
    <n v="-169.493168"/>
    <s v="TAU_OPEN"/>
    <s v="Tau"/>
    <n v="2016"/>
    <x v="0"/>
    <x v="0"/>
    <n v="15.35"/>
    <n v="15"/>
    <n v="14"/>
    <n v="0"/>
    <n v="22.5"/>
    <n v="0.63"/>
    <n v="2"/>
    <n v="1"/>
  </r>
  <r>
    <n v="9348"/>
    <s v="nSPC"/>
    <x v="0"/>
    <x v="3"/>
    <s v="American Samoa"/>
    <x v="12"/>
    <s v="TAU-00875"/>
    <d v="2016-04-18T00:00:00"/>
    <s v="Forereef"/>
    <s v="Shallow"/>
    <n v="-14.210865999999999"/>
    <n v="-169.43007900000001"/>
    <s v="TAU_OPEN"/>
    <s v="Tau"/>
    <n v="2016"/>
    <x v="2"/>
    <x v="0"/>
    <n v="6.4"/>
    <n v="30"/>
    <n v="0"/>
    <n v="0"/>
    <n v="7.5"/>
    <n v="0.16250000000000001"/>
    <n v="2"/>
    <n v="1"/>
  </r>
  <r>
    <n v="9349"/>
    <s v="nSPC"/>
    <x v="0"/>
    <x v="3"/>
    <s v="American Samoa"/>
    <x v="12"/>
    <s v="TAU-00848"/>
    <d v="2016-04-18T00:00:00"/>
    <s v="Forereef"/>
    <s v="Mid"/>
    <n v="-14.223865999999999"/>
    <n v="-169.41742199999999"/>
    <s v="TAU_OPEN"/>
    <s v="Tau"/>
    <n v="2016"/>
    <x v="0"/>
    <x v="0"/>
    <n v="16.100000000000001"/>
    <n v="11.5"/>
    <n v="5"/>
    <n v="1"/>
    <n v="50"/>
    <n v="0.31624999999999998"/>
    <n v="2"/>
    <n v="1"/>
  </r>
  <r>
    <n v="9350"/>
    <s v="nSPC"/>
    <x v="0"/>
    <x v="3"/>
    <s v="American Samoa"/>
    <x v="12"/>
    <s v="TAU-00842"/>
    <d v="2016-04-18T00:00:00"/>
    <s v="Forereef"/>
    <s v="Mid"/>
    <n v="-14.241016"/>
    <n v="-169.41903199999999"/>
    <s v="TAU_OPEN"/>
    <s v="Tau"/>
    <n v="2016"/>
    <x v="0"/>
    <x v="0"/>
    <n v="14.3"/>
    <n v="30"/>
    <n v="12.5"/>
    <n v="1"/>
    <n v="30"/>
    <n v="0.49249999999999999"/>
    <n v="2"/>
    <n v="1"/>
  </r>
  <r>
    <n v="9351"/>
    <s v="nSPC"/>
    <x v="0"/>
    <x v="3"/>
    <s v="American Samoa"/>
    <x v="12"/>
    <s v="TAU-00852"/>
    <d v="2016-04-18T00:00:00"/>
    <s v="Forereef"/>
    <s v="Mid"/>
    <n v="-14.210362"/>
    <n v="-169.42931799999999"/>
    <s v="TAU_OPEN"/>
    <s v="Tau"/>
    <n v="2016"/>
    <x v="0"/>
    <x v="0"/>
    <n v="15.75"/>
    <n v="17.5"/>
    <n v="9"/>
    <n v="1"/>
    <n v="7.5"/>
    <n v="0.32624999999999998"/>
    <n v="2"/>
    <n v="1"/>
  </r>
  <r>
    <n v="9352"/>
    <s v="nSPC"/>
    <x v="0"/>
    <x v="3"/>
    <s v="American Samoa"/>
    <x v="12"/>
    <s v="TAU-00865"/>
    <d v="2016-04-18T00:00:00"/>
    <s v="Forereef"/>
    <s v="Mid"/>
    <n v="-14.214854000000001"/>
    <n v="-169.421685"/>
    <s v="TAU_OPEN"/>
    <s v="Tau"/>
    <n v="2016"/>
    <x v="0"/>
    <x v="0"/>
    <n v="13.55"/>
    <n v="17.5"/>
    <n v="15"/>
    <n v="0"/>
    <n v="15"/>
    <n v="0.54574999999999996"/>
    <n v="2"/>
    <n v="1"/>
  </r>
  <r>
    <n v="9353"/>
    <s v="nSPC"/>
    <x v="0"/>
    <x v="3"/>
    <s v="American Samoa"/>
    <x v="12"/>
    <s v="TAU-00863"/>
    <d v="2016-04-18T00:00:00"/>
    <s v="Forereef"/>
    <s v="Mid"/>
    <n v="-14.219065000000001"/>
    <n v="-169.417113"/>
    <s v="TAU_OPEN"/>
    <s v="Tau"/>
    <n v="2016"/>
    <x v="0"/>
    <x v="0"/>
    <n v="13.5"/>
    <n v="30"/>
    <n v="0"/>
    <n v="1"/>
    <n v="12.5"/>
    <n v="0.185"/>
    <n v="2"/>
    <n v="1"/>
  </r>
  <r>
    <n v="9354"/>
    <s v="nSPC"/>
    <x v="0"/>
    <x v="3"/>
    <s v="American Samoa"/>
    <x v="12"/>
    <s v="TAU-00862"/>
    <d v="2016-04-18T00:00:00"/>
    <s v="Forereef"/>
    <s v="Deep"/>
    <n v="-14.237674"/>
    <n v="-169.418868"/>
    <s v="TAU_OPEN"/>
    <s v="Tau"/>
    <n v="2016"/>
    <x v="1"/>
    <x v="0"/>
    <n v="20.85"/>
    <n v="30"/>
    <n v="2.5"/>
    <n v="17.5"/>
    <n v="25"/>
    <n v="0.37624999999999997"/>
    <n v="2"/>
    <n v="1"/>
  </r>
  <r>
    <n v="9355"/>
    <s v="nSPC"/>
    <x v="0"/>
    <x v="3"/>
    <s v="American Samoa"/>
    <x v="12"/>
    <s v="TAU-00851"/>
    <d v="2016-04-18T00:00:00"/>
    <s v="Forereef"/>
    <s v="Mid"/>
    <n v="-14.245096999999999"/>
    <n v="-169.41851500000001"/>
    <s v="TAU_OPEN"/>
    <s v="Tau"/>
    <n v="2016"/>
    <x v="0"/>
    <x v="0"/>
    <n v="12.75"/>
    <n v="17.5"/>
    <n v="5.5"/>
    <n v="0"/>
    <n v="37.5"/>
    <n v="0.44750000000000001"/>
    <n v="2"/>
    <n v="1"/>
  </r>
  <r>
    <n v="9356"/>
    <s v="nSPC"/>
    <x v="0"/>
    <x v="3"/>
    <s v="American Samoa"/>
    <x v="12"/>
    <s v="TAU-00781"/>
    <d v="2016-04-18T00:00:00"/>
    <s v="Forereef"/>
    <s v="Deep"/>
    <n v="-14.210074000000001"/>
    <n v="-169.43225899999999"/>
    <s v="TAU_OPEN"/>
    <s v="Tau"/>
    <n v="2016"/>
    <x v="1"/>
    <x v="0"/>
    <n v="21"/>
    <n v="47.5"/>
    <n v="5"/>
    <n v="3.5"/>
    <n v="15"/>
    <n v="1.04125"/>
    <n v="2"/>
    <n v="1"/>
  </r>
  <r>
    <n v="9357"/>
    <s v="nSPC"/>
    <x v="0"/>
    <x v="3"/>
    <s v="American Samoa"/>
    <x v="12"/>
    <s v="TAU-00771"/>
    <d v="2016-04-18T00:00:00"/>
    <s v="Forereef"/>
    <s v="Deep"/>
    <n v="-14.217580999999999"/>
    <n v="-169.416731"/>
    <s v="TAU_OPEN"/>
    <s v="Tau"/>
    <n v="2016"/>
    <x v="1"/>
    <x v="0"/>
    <n v="20"/>
    <n v="17.5"/>
    <n v="7"/>
    <n v="0.5"/>
    <n v="15"/>
    <n v="0.76249999999999996"/>
    <n v="2"/>
    <n v="1"/>
  </r>
  <r>
    <n v="9358"/>
    <s v="nSPC"/>
    <x v="0"/>
    <x v="3"/>
    <s v="American Samoa"/>
    <x v="12"/>
    <s v="TAU-00826"/>
    <d v="2016-04-18T00:00:00"/>
    <s v="Forereef"/>
    <s v="Mid"/>
    <n v="-14.216296"/>
    <n v="-169.418398"/>
    <s v="TAU_OPEN"/>
    <s v="Tau"/>
    <n v="2016"/>
    <x v="0"/>
    <x v="0"/>
    <n v="16"/>
    <n v="11.5"/>
    <n v="4.5"/>
    <n v="1.5"/>
    <n v="12.5"/>
    <n v="0.51375000000000004"/>
    <n v="2"/>
    <n v="1"/>
  </r>
  <r>
    <n v="9359"/>
    <s v="nSPC"/>
    <x v="0"/>
    <x v="3"/>
    <s v="American Samoa"/>
    <x v="12"/>
    <s v="TAU-00870"/>
    <d v="2016-04-18T00:00:00"/>
    <s v="Forereef"/>
    <s v="Mid"/>
    <n v="-14.228244"/>
    <n v="-169.418002"/>
    <s v="TAU_OPEN"/>
    <s v="Tau"/>
    <n v="2016"/>
    <x v="0"/>
    <x v="0"/>
    <n v="11.2"/>
    <n v="28.5"/>
    <n v="10"/>
    <n v="0"/>
    <n v="15"/>
    <n v="0.39124999999999999"/>
    <n v="2"/>
    <n v="1"/>
  </r>
  <r>
    <n v="9360"/>
    <s v="nSPC"/>
    <x v="0"/>
    <x v="3"/>
    <s v="American Samoa"/>
    <x v="12"/>
    <s v="TAU-00830"/>
    <d v="2016-04-18T00:00:00"/>
    <s v="Forereef"/>
    <s v="Mid"/>
    <n v="-14.242974999999999"/>
    <n v="-169.418668"/>
    <s v="TAU_OPEN"/>
    <s v="Tau"/>
    <n v="2016"/>
    <x v="0"/>
    <x v="0"/>
    <n v="14"/>
    <n v="50"/>
    <n v="10"/>
    <n v="1.5"/>
    <n v="30"/>
    <n v="0.76749999999999996"/>
    <n v="2"/>
    <n v="1"/>
  </r>
  <r>
    <n v="9363"/>
    <s v="nSPC"/>
    <x v="0"/>
    <x v="3"/>
    <s v="American Samoa"/>
    <x v="12"/>
    <s v="TAU-00800"/>
    <d v="2016-04-18T00:00:00"/>
    <s v="Forereef"/>
    <s v="Deep"/>
    <n v="-14.209647"/>
    <n v="-169.42524299999999"/>
    <s v="TAU_OPEN"/>
    <s v="Tau"/>
    <n v="2016"/>
    <x v="1"/>
    <x v="0"/>
    <n v="25.6"/>
    <n v="30"/>
    <n v="15"/>
    <n v="0"/>
    <n v="30"/>
    <n v="0.39750000000000002"/>
    <n v="2"/>
    <n v="1"/>
  </r>
  <r>
    <n v="9364"/>
    <s v="nSPC"/>
    <x v="0"/>
    <x v="3"/>
    <s v="American Samoa"/>
    <x v="12"/>
    <s v="TAU-00808"/>
    <d v="2016-04-18T00:00:00"/>
    <s v="Forereef"/>
    <s v="Deep"/>
    <n v="-14.230604"/>
    <n v="-169.417383"/>
    <s v="TAU_OPEN"/>
    <s v="Tau"/>
    <n v="2016"/>
    <x v="1"/>
    <x v="0"/>
    <n v="17.7"/>
    <n v="37.5"/>
    <n v="0"/>
    <n v="0"/>
    <n v="32.5"/>
    <n v="0.59375"/>
    <n v="2"/>
    <n v="1"/>
  </r>
  <r>
    <n v="9367"/>
    <s v="nSPC"/>
    <x v="0"/>
    <x v="3"/>
    <s v="American Samoa"/>
    <x v="12"/>
    <s v="TAU-00797"/>
    <d v="2016-04-18T00:00:00"/>
    <s v="Forereef"/>
    <s v="Deep"/>
    <n v="-14.249641"/>
    <n v="-169.41808599999999"/>
    <s v="TAU_OPEN"/>
    <s v="Tau"/>
    <n v="2016"/>
    <x v="1"/>
    <x v="0"/>
    <n v="25.15"/>
    <n v="37.5"/>
    <n v="5"/>
    <n v="10"/>
    <n v="30"/>
    <n v="0.52625"/>
    <n v="2"/>
    <n v="1"/>
  </r>
  <r>
    <n v="9368"/>
    <s v="nSPC"/>
    <x v="0"/>
    <x v="3"/>
    <s v="American Samoa"/>
    <x v="12"/>
    <s v="TAU-00872"/>
    <d v="2016-04-19T00:00:00"/>
    <s v="Forereef"/>
    <s v="Mid"/>
    <n v="-14.271514"/>
    <n v="-169.49526"/>
    <s v="TAU_SANCTUARY"/>
    <s v="Tau"/>
    <n v="2016"/>
    <x v="0"/>
    <x v="0"/>
    <n v="15.8"/>
    <n v="12.5"/>
    <n v="12.5"/>
    <n v="0"/>
    <n v="27.5"/>
    <n v="0.68374999999999997"/>
    <n v="2"/>
    <n v="1"/>
  </r>
  <r>
    <n v="9369"/>
    <s v="nSPC"/>
    <x v="0"/>
    <x v="3"/>
    <s v="American Samoa"/>
    <x v="12"/>
    <s v="TAU-00885"/>
    <d v="2016-04-19T00:00:00"/>
    <s v="Forereef"/>
    <s v="Shallow"/>
    <n v="-14.262859000000001"/>
    <n v="-169.49918"/>
    <s v="TAU_SANCTUARY"/>
    <s v="Tau"/>
    <n v="2016"/>
    <x v="2"/>
    <x v="0"/>
    <n v="5.75"/>
    <n v="15"/>
    <n v="0"/>
    <n v="0"/>
    <n v="27.5"/>
    <n v="0.23250000000000001"/>
    <n v="2"/>
    <n v="1"/>
  </r>
  <r>
    <n v="9370"/>
    <s v="nSPC"/>
    <x v="0"/>
    <x v="3"/>
    <s v="American Samoa"/>
    <x v="12"/>
    <s v="TAU-00859"/>
    <d v="2016-04-19T00:00:00"/>
    <s v="Forereef"/>
    <s v="Mid"/>
    <n v="-14.241514"/>
    <n v="-169.512114"/>
    <s v="TAU_OPEN"/>
    <s v="Tau"/>
    <n v="2016"/>
    <x v="0"/>
    <x v="0"/>
    <n v="10.85"/>
    <n v="30"/>
    <n v="2.5"/>
    <n v="0"/>
    <n v="12.5"/>
    <n v="0.23250000000000001"/>
    <n v="2"/>
    <n v="1"/>
  </r>
  <r>
    <n v="9371"/>
    <s v="nSPC"/>
    <x v="0"/>
    <x v="3"/>
    <s v="American Samoa"/>
    <x v="12"/>
    <s v="TAU-00888"/>
    <d v="2016-04-19T00:00:00"/>
    <s v="Forereef"/>
    <s v="Shallow"/>
    <n v="-14.232559999999999"/>
    <n v="-169.51776599999999"/>
    <s v="TAU_OPEN"/>
    <s v="Tau"/>
    <n v="2016"/>
    <x v="2"/>
    <x v="0"/>
    <n v="5.35"/>
    <n v="20"/>
    <n v="5"/>
    <n v="0"/>
    <n v="20"/>
    <n v="0.30249999999999999"/>
    <n v="2"/>
    <n v="1"/>
  </r>
  <r>
    <n v="9372"/>
    <s v="nSPC"/>
    <x v="0"/>
    <x v="3"/>
    <s v="American Samoa"/>
    <x v="12"/>
    <s v="TAU-00832"/>
    <d v="2016-04-19T00:00:00"/>
    <s v="Forereef"/>
    <s v="Mid"/>
    <n v="-14.273857"/>
    <n v="-169.49333999999999"/>
    <s v="TAU_SANCTUARY"/>
    <s v="Tau"/>
    <n v="2016"/>
    <x v="0"/>
    <x v="0"/>
    <n v="9.1999999999999993"/>
    <n v="10.5"/>
    <n v="0.5"/>
    <n v="0"/>
    <n v="25"/>
    <n v="0.222"/>
    <n v="2"/>
    <n v="1"/>
  </r>
  <r>
    <n v="9373"/>
    <s v="nSPC"/>
    <x v="0"/>
    <x v="3"/>
    <s v="American Samoa"/>
    <x v="12"/>
    <s v="TAU-00783"/>
    <d v="2016-04-19T00:00:00"/>
    <s v="Forereef"/>
    <s v="Deep"/>
    <n v="-14.256738"/>
    <n v="-169.50143800000001"/>
    <s v="TAU_SANCTUARY"/>
    <s v="Tau"/>
    <n v="2016"/>
    <x v="1"/>
    <x v="0"/>
    <n v="23.35"/>
    <n v="6.5"/>
    <n v="22.5"/>
    <n v="2.5"/>
    <n v="15"/>
    <n v="0.54625000000000001"/>
    <n v="2"/>
    <n v="1"/>
  </r>
  <r>
    <n v="9374"/>
    <s v="nSPC"/>
    <x v="0"/>
    <x v="3"/>
    <s v="American Samoa"/>
    <x v="12"/>
    <s v="TAU-00847"/>
    <d v="2016-04-19T00:00:00"/>
    <s v="Forereef"/>
    <s v="Mid"/>
    <n v="-14.249055"/>
    <n v="-169.504886"/>
    <s v="TAU_SANCTUARY"/>
    <s v="Tau"/>
    <n v="2016"/>
    <x v="0"/>
    <x v="0"/>
    <n v="12.75"/>
    <n v="14"/>
    <n v="7.5"/>
    <n v="0"/>
    <n v="31"/>
    <n v="0.74875000000000003"/>
    <n v="2"/>
    <n v="1"/>
  </r>
  <r>
    <n v="9375"/>
    <s v="nSPC"/>
    <x v="0"/>
    <x v="3"/>
    <s v="American Samoa"/>
    <x v="12"/>
    <s v="TAU-00844"/>
    <d v="2016-04-19T00:00:00"/>
    <s v="Forereef"/>
    <s v="Mid"/>
    <n v="-14.23488"/>
    <n v="-169.51697799999999"/>
    <s v="TAU_OPEN"/>
    <s v="Tau"/>
    <n v="2016"/>
    <x v="0"/>
    <x v="0"/>
    <n v="9.3000000000000007"/>
    <n v="41"/>
    <n v="0.5"/>
    <n v="0.5"/>
    <n v="6"/>
    <n v="0.23749999999999999"/>
    <n v="2"/>
    <n v="1"/>
  </r>
  <r>
    <n v="9376"/>
    <s v="nSPC"/>
    <x v="0"/>
    <x v="3"/>
    <s v="American Samoa"/>
    <x v="12"/>
    <s v="TAU-00804"/>
    <d v="2016-04-19T00:00:00"/>
    <s v="Forereef"/>
    <s v="Deep"/>
    <n v="-14.27627"/>
    <n v="-169.48695699999999"/>
    <s v="TAU_OPEN"/>
    <s v="Tau"/>
    <n v="2016"/>
    <x v="1"/>
    <x v="0"/>
    <n v="21.75"/>
    <n v="7"/>
    <n v="5"/>
    <n v="0.5"/>
    <n v="40"/>
    <n v="0.2525"/>
    <n v="2"/>
    <n v="1"/>
  </r>
  <r>
    <n v="9377"/>
    <s v="nSPC"/>
    <x v="0"/>
    <x v="3"/>
    <s v="American Samoa"/>
    <x v="12"/>
    <s v="TAU-00814"/>
    <d v="2016-04-19T00:00:00"/>
    <s v="Forereef"/>
    <s v="Mid"/>
    <n v="-14.276049"/>
    <n v="-169.49187499999999"/>
    <s v="TAU_SANCTUARY"/>
    <s v="Tau"/>
    <n v="2016"/>
    <x v="0"/>
    <x v="0"/>
    <n v="17.350000000000001"/>
    <n v="17.5"/>
    <n v="12.5"/>
    <n v="1"/>
    <n v="17.5"/>
    <n v="0.34499999999999997"/>
    <n v="2"/>
    <n v="1"/>
  </r>
  <r>
    <n v="9378"/>
    <s v="nSPC"/>
    <x v="0"/>
    <x v="3"/>
    <s v="American Samoa"/>
    <x v="12"/>
    <s v="TAU-00810"/>
    <d v="2016-04-19T00:00:00"/>
    <s v="Forereef"/>
    <s v="Mid"/>
    <n v="-14.261713"/>
    <n v="-169.49949599999999"/>
    <s v="TAU_SANCTUARY"/>
    <s v="Tau"/>
    <n v="2016"/>
    <x v="0"/>
    <x v="0"/>
    <n v="9.35"/>
    <n v="35"/>
    <n v="4.5"/>
    <n v="0.5"/>
    <n v="27.5"/>
    <n v="0.47249999999999998"/>
    <n v="2"/>
    <n v="1"/>
  </r>
  <r>
    <n v="9379"/>
    <s v="nSPC"/>
    <x v="0"/>
    <x v="3"/>
    <s v="American Samoa"/>
    <x v="12"/>
    <s v="TAU-00786"/>
    <d v="2016-04-19T00:00:00"/>
    <s v="Forereef"/>
    <s v="Deep"/>
    <n v="-14.252345"/>
    <n v="-169.50413599999999"/>
    <s v="TAU_SANCTUARY"/>
    <s v="Tau"/>
    <n v="2016"/>
    <x v="1"/>
    <x v="0"/>
    <n v="22"/>
    <n v="35"/>
    <n v="10"/>
    <n v="1.5"/>
    <n v="10"/>
    <n v="0.45250000000000001"/>
    <n v="2"/>
    <n v="1"/>
  </r>
  <r>
    <n v="9380"/>
    <s v="nSPC"/>
    <x v="0"/>
    <x v="3"/>
    <s v="American Samoa"/>
    <x v="12"/>
    <s v="TAU-00857"/>
    <d v="2016-04-19T00:00:00"/>
    <s v="Forereef"/>
    <s v="Mid"/>
    <n v="-14.238637000000001"/>
    <n v="-169.51560900000001"/>
    <s v="TAU_OPEN"/>
    <s v="Tau"/>
    <n v="2016"/>
    <x v="0"/>
    <x v="0"/>
    <n v="13"/>
    <n v="20"/>
    <n v="0"/>
    <n v="0.5"/>
    <n v="20"/>
    <n v="0.23250000000000001"/>
    <n v="2"/>
    <n v="1"/>
  </r>
  <r>
    <n v="9381"/>
    <s v="nSPC"/>
    <x v="0"/>
    <x v="3"/>
    <s v="American Samoa"/>
    <x v="12"/>
    <s v="TAU-00837"/>
    <d v="2016-04-19T00:00:00"/>
    <s v="Forereef"/>
    <s v="Mid"/>
    <n v="-14.228536999999999"/>
    <n v="-169.519004"/>
    <s v="TAU_OPEN"/>
    <s v="Tau"/>
    <n v="2016"/>
    <x v="0"/>
    <x v="0"/>
    <n v="13.5"/>
    <n v="22.5"/>
    <n v="10"/>
    <n v="1"/>
    <n v="5"/>
    <n v="0.37624999999999997"/>
    <n v="2"/>
    <n v="1"/>
  </r>
  <r>
    <n v="9382"/>
    <s v="nSPC"/>
    <x v="0"/>
    <x v="3"/>
    <s v="American Samoa"/>
    <x v="12"/>
    <s v="TAU-00864"/>
    <d v="2016-04-19T00:00:00"/>
    <s v="Forereef"/>
    <s v="Deep"/>
    <n v="-14.276719999999999"/>
    <n v="-169.488202"/>
    <s v="TAU_SANCTUARY"/>
    <s v="Tau"/>
    <n v="2016"/>
    <x v="1"/>
    <x v="0"/>
    <n v="20.2"/>
    <n v="7.5"/>
    <n v="2.5"/>
    <n v="3.5"/>
    <n v="47.5"/>
    <n v="0.20125000000000001"/>
    <n v="2"/>
    <n v="1"/>
  </r>
  <r>
    <n v="9385"/>
    <s v="nSPC"/>
    <x v="0"/>
    <x v="3"/>
    <s v="American Samoa"/>
    <x v="12"/>
    <s v="TAU-00856"/>
    <d v="2016-04-19T00:00:00"/>
    <s v="Forereef"/>
    <s v="Mid"/>
    <n v="-14.24572"/>
    <n v="-169.506731"/>
    <s v="TAU_OPEN"/>
    <s v="Tau"/>
    <n v="2016"/>
    <x v="0"/>
    <x v="0"/>
    <n v="13.3"/>
    <n v="40"/>
    <n v="12.5"/>
    <n v="1.5"/>
    <n v="20"/>
    <n v="0.52124999999999999"/>
    <n v="2"/>
    <n v="1"/>
  </r>
  <r>
    <n v="9386"/>
    <s v="nSPC"/>
    <x v="0"/>
    <x v="3"/>
    <s v="American Samoa"/>
    <x v="12"/>
    <s v="TAU-00795"/>
    <d v="2016-04-19T00:00:00"/>
    <s v="Forereef"/>
    <s v="Deep"/>
    <n v="-14.231534999999999"/>
    <n v="-169.51951"/>
    <s v="TAU_OPEN"/>
    <s v="Tau"/>
    <n v="2016"/>
    <x v="1"/>
    <x v="0"/>
    <n v="21"/>
    <n v="7.5"/>
    <n v="7.5"/>
    <n v="2"/>
    <n v="22.5"/>
    <n v="0.17249999999999999"/>
    <n v="2"/>
    <n v="1"/>
  </r>
  <r>
    <n v="9388"/>
    <s v="nSPC"/>
    <x v="0"/>
    <x v="3"/>
    <s v="American Samoa"/>
    <x v="9"/>
    <s v="TUT-02415"/>
    <d v="2016-04-20T00:00:00"/>
    <s v="Forereef"/>
    <s v="Shallow"/>
    <n v="-14.366522"/>
    <n v="-170.76237"/>
    <s v="FAGATELE_SANCTUARY"/>
    <s v="FAGATELE_SANCTUARY"/>
    <n v="2016"/>
    <x v="2"/>
    <x v="0"/>
    <n v="4"/>
    <n v="20"/>
    <n v="10"/>
    <n v="0"/>
    <n v="30"/>
    <n v="0.77249999999999996"/>
    <n v="2"/>
    <n v="1"/>
  </r>
  <r>
    <n v="9389"/>
    <s v="nSPC"/>
    <x v="0"/>
    <x v="3"/>
    <s v="American Samoa"/>
    <x v="9"/>
    <s v="TUT-02350"/>
    <d v="2016-04-20T00:00:00"/>
    <s v="Forereef"/>
    <s v="Deep"/>
    <n v="-14.366277999999999"/>
    <n v="-170.774958"/>
    <s v="TUT_SW"/>
    <s v="TUT_SW"/>
    <n v="2016"/>
    <x v="1"/>
    <x v="0"/>
    <n v="20.75"/>
    <n v="17.5"/>
    <n v="0.5"/>
    <n v="1"/>
    <n v="22.5"/>
    <n v="0.46"/>
    <n v="2"/>
    <n v="1"/>
  </r>
  <r>
    <n v="9390"/>
    <s v="nSPC"/>
    <x v="0"/>
    <x v="3"/>
    <s v="American Samoa"/>
    <x v="9"/>
    <s v="TUT-02374"/>
    <d v="2016-04-20T00:00:00"/>
    <s v="Forereef"/>
    <s v="Mid"/>
    <n v="-14.36469"/>
    <n v="-170.77229299999999"/>
    <s v="TUT_SW"/>
    <s v="TUT_SW"/>
    <n v="2016"/>
    <x v="0"/>
    <x v="0"/>
    <n v="14.65"/>
    <n v="30"/>
    <n v="5"/>
    <n v="0"/>
    <n v="25"/>
    <n v="0.63"/>
    <n v="2"/>
    <n v="1"/>
  </r>
  <r>
    <n v="9391"/>
    <s v="nSPC"/>
    <x v="0"/>
    <x v="3"/>
    <s v="American Samoa"/>
    <x v="9"/>
    <s v="TUT-02386"/>
    <d v="2016-04-20T00:00:00"/>
    <s v="Forereef"/>
    <s v="Mid"/>
    <n v="-14.36443"/>
    <n v="-170.76852400000001"/>
    <s v="FAGATELE_SANCTUARY"/>
    <s v="FAGATELE_SANCTUARY"/>
    <n v="2016"/>
    <x v="0"/>
    <x v="0"/>
    <n v="6.7"/>
    <n v="5"/>
    <n v="2.5"/>
    <n v="0"/>
    <n v="40"/>
    <n v="1.2050000000000001"/>
    <n v="2"/>
    <n v="1"/>
  </r>
  <r>
    <n v="9392"/>
    <s v="nSPC"/>
    <x v="0"/>
    <x v="3"/>
    <s v="American Samoa"/>
    <x v="9"/>
    <s v="TUT-02361"/>
    <d v="2016-04-20T00:00:00"/>
    <s v="Forereef"/>
    <s v="Deep"/>
    <n v="-14.363802"/>
    <n v="-170.75205700000001"/>
    <s v="TUT_SW"/>
    <s v="TUT_SW"/>
    <n v="2016"/>
    <x v="1"/>
    <x v="0"/>
    <n v="24.3"/>
    <n v="5"/>
    <n v="15"/>
    <n v="0"/>
    <n v="35"/>
    <n v="0.61375000000000002"/>
    <n v="2"/>
    <n v="1"/>
  </r>
  <r>
    <n v="9393"/>
    <s v="nSPC"/>
    <x v="0"/>
    <x v="3"/>
    <s v="American Samoa"/>
    <x v="9"/>
    <s v="TUT-02404"/>
    <d v="2016-04-20T00:00:00"/>
    <s v="Forereef"/>
    <s v="Mid"/>
    <n v="-14.360851"/>
    <n v="-170.74828600000001"/>
    <s v="TUT_SW"/>
    <s v="TUT_SW"/>
    <n v="2016"/>
    <x v="0"/>
    <x v="0"/>
    <n v="10.65"/>
    <n v="15"/>
    <n v="0"/>
    <n v="0.5"/>
    <n v="49.5"/>
    <n v="1.2162500000000001"/>
    <n v="2"/>
    <n v="1"/>
  </r>
  <r>
    <n v="9394"/>
    <s v="nSPC"/>
    <x v="0"/>
    <x v="3"/>
    <s v="American Samoa"/>
    <x v="9"/>
    <s v="TUT-02384"/>
    <d v="2016-04-20T00:00:00"/>
    <s v="Forereef"/>
    <s v="Mid"/>
    <n v="-14.365432999999999"/>
    <n v="-170.76244500000001"/>
    <s v="FAGATELE_SANCTUARY"/>
    <s v="FAGATELE_SANCTUARY"/>
    <n v="2016"/>
    <x v="0"/>
    <x v="0"/>
    <n v="8.35"/>
    <n v="60"/>
    <n v="0"/>
    <n v="6"/>
    <n v="15"/>
    <n v="0.89749999999999996"/>
    <n v="2"/>
    <n v="1"/>
  </r>
  <r>
    <n v="9395"/>
    <s v="nSPC"/>
    <x v="0"/>
    <x v="3"/>
    <s v="American Samoa"/>
    <x v="9"/>
    <s v="TUT-02378"/>
    <d v="2016-04-20T00:00:00"/>
    <s v="Forereef"/>
    <s v="Mid"/>
    <n v="-14.361185000000001"/>
    <n v="-170.75123099999999"/>
    <s v="TUT_SW"/>
    <s v="TUT_SW"/>
    <n v="2016"/>
    <x v="0"/>
    <x v="0"/>
    <n v="9.9"/>
    <n v="19"/>
    <n v="0.5"/>
    <n v="5.5"/>
    <n v="42.5"/>
    <n v="0.34250000000000003"/>
    <n v="2"/>
    <n v="1"/>
  </r>
  <r>
    <n v="9396"/>
    <s v="nSPC"/>
    <x v="0"/>
    <x v="3"/>
    <s v="American Samoa"/>
    <x v="9"/>
    <s v="TUT-02371"/>
    <d v="2016-04-20T00:00:00"/>
    <s v="Forereef"/>
    <s v="Mid"/>
    <n v="-14.364514"/>
    <n v="-170.752363"/>
    <s v="TUT_SW"/>
    <s v="TUT_SW"/>
    <n v="2016"/>
    <x v="0"/>
    <x v="0"/>
    <n v="12.25"/>
    <n v="15"/>
    <n v="0"/>
    <n v="1"/>
    <n v="40"/>
    <n v="0.435"/>
    <n v="2"/>
    <n v="1"/>
  </r>
  <r>
    <n v="9397"/>
    <s v="nSPC"/>
    <x v="0"/>
    <x v="3"/>
    <s v="American Samoa"/>
    <x v="9"/>
    <s v="TUT-02347"/>
    <d v="2016-04-20T00:00:00"/>
    <s v="Forereef"/>
    <s v="Mid"/>
    <n v="-14.363186000000001"/>
    <n v="-170.76384899999999"/>
    <s v="FAGATELE_SANCTUARY"/>
    <s v="FAGATELE_SANCTUARY"/>
    <n v="2016"/>
    <x v="0"/>
    <x v="0"/>
    <n v="20.7"/>
    <n v="10.5"/>
    <n v="20"/>
    <n v="2"/>
    <n v="42.5"/>
    <n v="0.49625000000000002"/>
    <n v="2"/>
    <n v="1"/>
  </r>
  <r>
    <n v="9400"/>
    <s v="nSPC"/>
    <x v="0"/>
    <x v="3"/>
    <s v="American Samoa"/>
    <x v="9"/>
    <s v="TUT-02348"/>
    <d v="2016-04-20T00:00:00"/>
    <s v="Forereef"/>
    <s v="Deep"/>
    <n v="-14.369809999999999"/>
    <n v="-170.77679599999999"/>
    <s v="TUT_SW"/>
    <s v="TUT_SW"/>
    <n v="2016"/>
    <x v="1"/>
    <x v="0"/>
    <n v="29.3"/>
    <n v="55"/>
    <n v="10"/>
    <n v="3"/>
    <n v="15"/>
    <n v="0.42875000000000002"/>
    <n v="2"/>
    <n v="1"/>
  </r>
  <r>
    <n v="9401"/>
    <s v="nSPC"/>
    <x v="0"/>
    <x v="3"/>
    <s v="American Samoa"/>
    <x v="9"/>
    <s v="TUT-02352"/>
    <d v="2016-04-20T00:00:00"/>
    <s v="Forereef"/>
    <s v="Deep"/>
    <n v="-14.362565"/>
    <n v="-170.74635900000001"/>
    <s v="TUT_SW"/>
    <s v="TUT_SW"/>
    <n v="2016"/>
    <x v="1"/>
    <x v="0"/>
    <n v="20"/>
    <n v="6.5"/>
    <n v="1.5"/>
    <n v="3.5"/>
    <n v="35"/>
    <n v="0.51375000000000004"/>
    <n v="2"/>
    <n v="1"/>
  </r>
  <r>
    <n v="9404"/>
    <s v="nSPC"/>
    <x v="0"/>
    <x v="3"/>
    <s v="American Samoa"/>
    <x v="9"/>
    <s v="TUT-02353"/>
    <d v="2016-04-20T00:00:00"/>
    <s v="Forereef"/>
    <s v="Deep"/>
    <n v="-14.369833"/>
    <n v="-170.77241000000001"/>
    <s v="TUT_SW"/>
    <s v="TUT_SW"/>
    <n v="2016"/>
    <x v="1"/>
    <x v="0"/>
    <n v="24"/>
    <n v="35"/>
    <n v="30"/>
    <n v="2"/>
    <n v="10"/>
    <n v="0.35725000000000001"/>
    <n v="2"/>
    <n v="1"/>
  </r>
  <r>
    <n v="9406"/>
    <s v="nSPC"/>
    <x v="0"/>
    <x v="3"/>
    <s v="American Samoa"/>
    <x v="9"/>
    <s v="TUT-02296"/>
    <d v="2016-04-26T00:00:00"/>
    <s v="Forereef"/>
    <s v="Mid"/>
    <n v="-14.287330000000001"/>
    <n v="-170.78449900000001"/>
    <s v="TUT_NW"/>
    <s v="TUT_NW"/>
    <n v="2016"/>
    <x v="0"/>
    <x v="0"/>
    <n v="13.5"/>
    <n v="3.5"/>
    <n v="3"/>
    <n v="2.5"/>
    <n v="5"/>
    <n v="0.40475"/>
    <n v="2"/>
    <n v="1"/>
  </r>
  <r>
    <n v="9407"/>
    <s v="nSPC"/>
    <x v="0"/>
    <x v="3"/>
    <s v="American Samoa"/>
    <x v="9"/>
    <s v="TUT-02285"/>
    <d v="2016-04-26T00:00:00"/>
    <s v="Forereef"/>
    <s v="Mid"/>
    <n v="-14.291442"/>
    <n v="-170.77378200000001"/>
    <s v="TUT_NW"/>
    <s v="TUT_NW"/>
    <n v="2016"/>
    <x v="0"/>
    <x v="0"/>
    <n v="11.25"/>
    <n v="15"/>
    <n v="12"/>
    <n v="2"/>
    <n v="6.5"/>
    <n v="0.79749999999999999"/>
    <n v="2"/>
    <n v="1"/>
  </r>
  <r>
    <n v="9408"/>
    <s v="nSPC"/>
    <x v="0"/>
    <x v="3"/>
    <s v="American Samoa"/>
    <x v="9"/>
    <s v="TUT-02284"/>
    <d v="2016-04-26T00:00:00"/>
    <s v="Forereef"/>
    <s v="Mid"/>
    <n v="-14.290654"/>
    <n v="-170.74451199999999"/>
    <s v="TUT_NW"/>
    <s v="TUT_NW"/>
    <n v="2016"/>
    <x v="0"/>
    <x v="0"/>
    <n v="11.1"/>
    <n v="3.5"/>
    <n v="3.5"/>
    <n v="0.5"/>
    <n v="15"/>
    <n v="0.125"/>
    <n v="2"/>
    <n v="1"/>
  </r>
  <r>
    <n v="9410"/>
    <s v="nSPC"/>
    <x v="0"/>
    <x v="3"/>
    <s v="American Samoa"/>
    <x v="9"/>
    <s v="TUT-02264"/>
    <d v="2016-04-26T00:00:00"/>
    <s v="Forereef"/>
    <s v="Deep"/>
    <n v="-14.289230999999999"/>
    <n v="-170.78995699999999"/>
    <s v="TUT_NW"/>
    <s v="TUT_NW"/>
    <n v="2016"/>
    <x v="1"/>
    <x v="0"/>
    <n v="21.85"/>
    <n v="10"/>
    <n v="7.5"/>
    <n v="9"/>
    <n v="9"/>
    <n v="1.0925"/>
    <n v="2"/>
    <n v="1"/>
  </r>
  <r>
    <n v="9411"/>
    <s v="nSPC"/>
    <x v="0"/>
    <x v="3"/>
    <s v="American Samoa"/>
    <x v="9"/>
    <s v="TUT-02302"/>
    <d v="2016-04-26T00:00:00"/>
    <s v="Forereef"/>
    <s v="Shallow"/>
    <n v="-14.292735"/>
    <n v="-170.78025199999999"/>
    <s v="TUT_NW"/>
    <s v="TUT_NW"/>
    <n v="2016"/>
    <x v="2"/>
    <x v="0"/>
    <n v="6.9"/>
    <n v="23"/>
    <n v="30"/>
    <n v="0"/>
    <n v="11.5"/>
    <n v="0.73750000000000004"/>
    <n v="2"/>
    <n v="1"/>
  </r>
  <r>
    <n v="9412"/>
    <s v="nSPC"/>
    <x v="0"/>
    <x v="3"/>
    <s v="American Samoa"/>
    <x v="9"/>
    <s v="TUT-02290"/>
    <d v="2016-04-26T00:00:00"/>
    <s v="Forereef"/>
    <s v="Mid"/>
    <n v="-14.288525"/>
    <n v="-170.76888400000001"/>
    <s v="TUT_NW"/>
    <s v="TUT_NW"/>
    <n v="2016"/>
    <x v="0"/>
    <x v="0"/>
    <n v="11.2"/>
    <n v="14"/>
    <n v="0"/>
    <n v="1"/>
    <n v="14"/>
    <n v="0.72375"/>
    <n v="2"/>
    <n v="1"/>
  </r>
  <r>
    <n v="9413"/>
    <s v="nSPC"/>
    <x v="0"/>
    <x v="3"/>
    <s v="American Samoa"/>
    <x v="9"/>
    <s v="TUT-02283"/>
    <d v="2016-04-26T00:00:00"/>
    <s v="Forereef"/>
    <s v="Mid"/>
    <n v="-14.29012"/>
    <n v="-170.758295"/>
    <s v="TUT_NW"/>
    <s v="TUT_NW"/>
    <n v="2016"/>
    <x v="0"/>
    <x v="0"/>
    <n v="8.5500000000000007"/>
    <n v="17.5"/>
    <n v="5"/>
    <n v="15.5"/>
    <n v="17.5"/>
    <n v="1.1850000000000001"/>
    <n v="2"/>
    <n v="1"/>
  </r>
  <r>
    <n v="9414"/>
    <s v="nSPC"/>
    <x v="0"/>
    <x v="3"/>
    <s v="American Samoa"/>
    <x v="9"/>
    <s v="TUT-02305"/>
    <d v="2016-04-26T00:00:00"/>
    <s v="Forereef"/>
    <s v="Shallow"/>
    <n v="-14.289558"/>
    <n v="-170.74007"/>
    <s v="TUT_NW"/>
    <s v="TUT_NW"/>
    <n v="2016"/>
    <x v="2"/>
    <x v="0"/>
    <n v="3.8"/>
    <n v="18"/>
    <n v="5"/>
    <n v="0.5"/>
    <n v="15"/>
    <n v="0.72624999999999995"/>
    <n v="2"/>
    <n v="1"/>
  </r>
  <r>
    <n v="9417"/>
    <s v="nSPC"/>
    <x v="0"/>
    <x v="3"/>
    <s v="American Samoa"/>
    <x v="9"/>
    <s v="TUT-02274"/>
    <d v="2016-04-26T00:00:00"/>
    <s v="Forereef"/>
    <s v="Deep"/>
    <n v="-14.286546"/>
    <n v="-170.76195999999999"/>
    <s v="TUT_NW"/>
    <s v="TUT_NW"/>
    <n v="2016"/>
    <x v="1"/>
    <x v="0"/>
    <n v="20.8"/>
    <n v="3.5"/>
    <n v="14"/>
    <n v="12.5"/>
    <n v="17.5"/>
    <n v="0.53500000000000003"/>
    <n v="2"/>
    <n v="1"/>
  </r>
  <r>
    <n v="9420"/>
    <s v="nSPC"/>
    <x v="0"/>
    <x v="3"/>
    <s v="American Samoa"/>
    <x v="9"/>
    <s v="TUT-02294"/>
    <d v="2016-04-26T00:00:00"/>
    <s v="Forereef"/>
    <s v="Mid"/>
    <n v="-14.288876"/>
    <n v="-170.74256700000001"/>
    <s v="TUT_NW"/>
    <s v="TUT_NW"/>
    <n v="2016"/>
    <x v="0"/>
    <x v="0"/>
    <n v="16.350000000000001"/>
    <n v="10"/>
    <n v="20"/>
    <n v="5"/>
    <n v="22.5"/>
    <n v="0.50749999999999995"/>
    <n v="2"/>
    <n v="1"/>
  </r>
  <r>
    <n v="9421"/>
    <s v="nSPC"/>
    <x v="0"/>
    <x v="3"/>
    <s v="American Samoa"/>
    <x v="9"/>
    <s v="TUT-02271"/>
    <d v="2016-04-27T00:00:00"/>
    <s v="Forereef"/>
    <s v="Deep"/>
    <n v="-14.282584999999999"/>
    <n v="-170.813051"/>
    <s v="TUT_NW"/>
    <s v="TUT_NW"/>
    <n v="2016"/>
    <x v="1"/>
    <x v="0"/>
    <n v="23"/>
    <n v="20.5"/>
    <n v="5"/>
    <n v="3"/>
    <n v="12.5"/>
    <n v="0.76375000000000004"/>
    <n v="2"/>
    <n v="1"/>
  </r>
  <r>
    <n v="9426"/>
    <s v="nSPC"/>
    <x v="0"/>
    <x v="3"/>
    <s v="American Samoa"/>
    <x v="9"/>
    <s v="TUT-02270"/>
    <d v="2016-04-27T00:00:00"/>
    <s v="Forereef"/>
    <s v="Deep"/>
    <n v="-14.280658000000001"/>
    <n v="-170.81089"/>
    <s v="TUT_NW"/>
    <s v="TUT_NW"/>
    <n v="2016"/>
    <x v="1"/>
    <x v="0"/>
    <n v="23.5"/>
    <n v="1.5"/>
    <n v="30"/>
    <n v="0.5"/>
    <n v="30"/>
    <n v="1.155"/>
    <n v="2"/>
    <n v="1"/>
  </r>
  <r>
    <n v="9432"/>
    <s v="nSPC"/>
    <x v="0"/>
    <x v="3"/>
    <s v="American Samoa"/>
    <x v="9"/>
    <s v="TUT-02258"/>
    <d v="2016-04-27T00:00:00"/>
    <s v="Forereef"/>
    <s v="Deep"/>
    <n v="-14.278898"/>
    <n v="-170.808908"/>
    <s v="TUT_NW"/>
    <s v="TUT_NW"/>
    <n v="2016"/>
    <x v="1"/>
    <x v="0"/>
    <n v="24.25"/>
    <n v="1.5"/>
    <n v="0"/>
    <n v="3"/>
    <n v="69"/>
    <n v="0.75875000000000004"/>
    <n v="2"/>
    <n v="1"/>
  </r>
  <r>
    <n v="9435"/>
    <s v="nSPC"/>
    <x v="0"/>
    <x v="3"/>
    <s v="American Samoa"/>
    <x v="9"/>
    <s v="TUT-02288"/>
    <d v="2016-04-27T00:00:00"/>
    <s v="Forereef"/>
    <s v="Mid"/>
    <n v="-14.291881"/>
    <n v="-170.802787"/>
    <s v="TUT_NW"/>
    <s v="TUT_NW"/>
    <n v="2016"/>
    <x v="0"/>
    <x v="0"/>
    <n v="6.65"/>
    <n v="30"/>
    <n v="0"/>
    <n v="2.5"/>
    <n v="35"/>
    <n v="0.4425"/>
    <n v="2"/>
    <n v="1"/>
  </r>
  <r>
    <n v="9442"/>
    <s v="nSPC"/>
    <x v="0"/>
    <x v="3"/>
    <s v="American Samoa"/>
    <x v="11"/>
    <s v="OFU-00830"/>
    <d v="2016-04-28T00:00:00"/>
    <s v="Forereef"/>
    <s v="Mid"/>
    <n v="-14.153832"/>
    <n v="-169.61783800000001"/>
    <s v="Ofu &amp; Olosega"/>
    <s v="Ofu &amp; Olosega"/>
    <n v="2016"/>
    <x v="0"/>
    <x v="0"/>
    <n v="15.95"/>
    <n v="18.5"/>
    <n v="0.5"/>
    <n v="0.5"/>
    <n v="20"/>
    <n v="0.2225"/>
    <n v="2"/>
    <n v="1"/>
  </r>
  <r>
    <n v="9443"/>
    <s v="nSPC"/>
    <x v="0"/>
    <x v="3"/>
    <s v="American Samoa"/>
    <x v="11"/>
    <s v="OFU-00879"/>
    <d v="2016-04-28T00:00:00"/>
    <s v="Forereef"/>
    <s v="Shallow"/>
    <n v="-14.156098999999999"/>
    <n v="-169.61748700000001"/>
    <s v="Ofu &amp; Olosega"/>
    <s v="Ofu &amp; Olosega"/>
    <n v="2016"/>
    <x v="2"/>
    <x v="0"/>
    <n v="4.5999999999999996"/>
    <n v="20"/>
    <n v="3"/>
    <n v="1"/>
    <n v="17.5"/>
    <n v="0.97024999999999995"/>
    <n v="2"/>
    <n v="1"/>
  </r>
  <r>
    <n v="9444"/>
    <s v="nSPC"/>
    <x v="0"/>
    <x v="3"/>
    <s v="American Samoa"/>
    <x v="11"/>
    <s v="OFU-00858"/>
    <d v="2016-04-28T00:00:00"/>
    <s v="Forereef"/>
    <s v="Mid"/>
    <n v="-14.161401"/>
    <n v="-169.63414499999999"/>
    <s v="Ofu &amp; Olosega"/>
    <s v="Ofu &amp; Olosega"/>
    <n v="2016"/>
    <x v="0"/>
    <x v="0"/>
    <n v="10.35"/>
    <n v="15"/>
    <n v="6"/>
    <n v="0.5"/>
    <n v="27.5"/>
    <n v="0.58875"/>
    <n v="2"/>
    <n v="1"/>
  </r>
  <r>
    <n v="9445"/>
    <s v="nSPC"/>
    <x v="0"/>
    <x v="3"/>
    <s v="American Samoa"/>
    <x v="11"/>
    <s v="OFU-00853"/>
    <d v="2016-04-28T00:00:00"/>
    <s v="Forereef"/>
    <s v="Mid"/>
    <n v="-14.165029000000001"/>
    <n v="-169.65500800000001"/>
    <s v="Ofu &amp; Olosega"/>
    <s v="Ofu &amp; Olosega"/>
    <n v="2016"/>
    <x v="0"/>
    <x v="0"/>
    <n v="10.5"/>
    <n v="30"/>
    <n v="6.5"/>
    <n v="0.5"/>
    <n v="42.5"/>
    <n v="2.38"/>
    <n v="2"/>
    <n v="1"/>
  </r>
  <r>
    <n v="9446"/>
    <s v="nSPC"/>
    <x v="0"/>
    <x v="3"/>
    <s v="American Samoa"/>
    <x v="11"/>
    <s v="OFU-00841"/>
    <d v="2016-04-28T00:00:00"/>
    <s v="Forereef"/>
    <s v="Shallow"/>
    <n v="-14.163099000000001"/>
    <n v="-169.66501500000001"/>
    <s v="Ofu &amp; Olosega"/>
    <s v="Ofu &amp; Olosega"/>
    <n v="2016"/>
    <x v="2"/>
    <x v="0"/>
    <n v="5.4"/>
    <n v="5"/>
    <n v="2"/>
    <n v="1"/>
    <n v="17.5"/>
    <n v="0.79774999999999996"/>
    <n v="2"/>
    <n v="1"/>
  </r>
  <r>
    <n v="9448"/>
    <s v="nSPC"/>
    <x v="0"/>
    <x v="3"/>
    <s v="American Samoa"/>
    <x v="11"/>
    <s v="OFU-00792"/>
    <d v="2016-04-28T00:00:00"/>
    <s v="Forereef"/>
    <s v="Deep"/>
    <n v="-14.148619"/>
    <n v="-169.61222799999999"/>
    <s v="Ofu &amp; Olosega"/>
    <s v="Ofu &amp; Olosega"/>
    <n v="2016"/>
    <x v="1"/>
    <x v="0"/>
    <n v="21.7"/>
    <n v="7.5"/>
    <n v="5"/>
    <n v="2.5"/>
    <n v="7.5"/>
    <n v="0.16625000000000001"/>
    <n v="2"/>
    <n v="1"/>
  </r>
  <r>
    <n v="9449"/>
    <s v="nSPC"/>
    <x v="0"/>
    <x v="3"/>
    <s v="American Samoa"/>
    <x v="11"/>
    <s v="OFU-00857"/>
    <d v="2016-04-28T00:00:00"/>
    <s v="Forereef"/>
    <s v="Mid"/>
    <n v="-14.162293999999999"/>
    <n v="-169.638115"/>
    <s v="Ofu &amp; Olosega"/>
    <s v="Ofu &amp; Olosega"/>
    <n v="2016"/>
    <x v="0"/>
    <x v="0"/>
    <n v="10.199999999999999"/>
    <n v="28"/>
    <n v="2.5"/>
    <n v="1"/>
    <n v="7.5"/>
    <n v="0.14749999999999999"/>
    <n v="2"/>
    <n v="1"/>
  </r>
  <r>
    <n v="9452"/>
    <s v="nSPC"/>
    <x v="0"/>
    <x v="3"/>
    <s v="American Samoa"/>
    <x v="11"/>
    <s v="OFU-00795"/>
    <d v="2016-04-28T00:00:00"/>
    <s v="Forereef"/>
    <s v="Deep"/>
    <n v="-14.153188999999999"/>
    <n v="-169.67726500000001"/>
    <s v="Ofu &amp; Olosega"/>
    <s v="Ofu &amp; Olosega"/>
    <n v="2016"/>
    <x v="1"/>
    <x v="0"/>
    <n v="22.8"/>
    <n v="7.5"/>
    <n v="0"/>
    <n v="1.5"/>
    <n v="38.5"/>
    <n v="0.1885"/>
    <n v="2"/>
    <n v="1"/>
  </r>
  <r>
    <n v="9454"/>
    <s v="nSPC"/>
    <x v="0"/>
    <x v="3"/>
    <s v="American Samoa"/>
    <x v="11"/>
    <s v="OFU-00788"/>
    <d v="2016-04-28T00:00:00"/>
    <s v="Forereef"/>
    <s v="Deep"/>
    <n v="-14.155186"/>
    <n v="-169.608037"/>
    <s v="Ofu &amp; Olosega"/>
    <s v="Ofu &amp; Olosega"/>
    <n v="2016"/>
    <x v="1"/>
    <x v="0"/>
    <n v="23.85"/>
    <n v="25"/>
    <n v="0"/>
    <n v="5"/>
    <n v="25"/>
    <n v="0.34375"/>
    <n v="2"/>
    <n v="1"/>
  </r>
  <r>
    <n v="9455"/>
    <s v="nSPC"/>
    <x v="0"/>
    <x v="3"/>
    <s v="American Samoa"/>
    <x v="11"/>
    <s v="OFU-00800"/>
    <d v="2016-04-28T00:00:00"/>
    <s v="Forereef"/>
    <s v="Deep"/>
    <n v="-14.163017999999999"/>
    <n v="-169.62438399999999"/>
    <s v="Ofu &amp; Olosega"/>
    <s v="Ofu &amp; Olosega"/>
    <n v="2016"/>
    <x v="1"/>
    <x v="0"/>
    <n v="18.899999999999999"/>
    <n v="20"/>
    <n v="25"/>
    <n v="6.5"/>
    <n v="30"/>
    <n v="0.57499999999999996"/>
    <n v="2"/>
    <n v="1"/>
  </r>
  <r>
    <n v="9458"/>
    <s v="nSPC"/>
    <x v="0"/>
    <x v="3"/>
    <s v="American Samoa"/>
    <x v="11"/>
    <s v="OFU-00827"/>
    <d v="2016-04-28T00:00:00"/>
    <s v="Forereef"/>
    <s v="Mid"/>
    <n v="-14.157495000000001"/>
    <n v="-169.67463499999999"/>
    <s v="Ofu &amp; Olosega"/>
    <s v="Ofu &amp; Olosega"/>
    <n v="2016"/>
    <x v="0"/>
    <x v="0"/>
    <n v="17.350000000000001"/>
    <n v="21.5"/>
    <n v="16"/>
    <n v="0"/>
    <n v="7.5"/>
    <n v="0.45"/>
    <n v="2"/>
    <n v="1"/>
  </r>
  <r>
    <n v="9459"/>
    <s v="nSPC"/>
    <x v="0"/>
    <x v="3"/>
    <s v="American Samoa"/>
    <x v="9"/>
    <s v="TUT-02336"/>
    <d v="2016-04-29T00:00:00"/>
    <s v="Forereef"/>
    <s v="Shallow"/>
    <n v="-14.254439"/>
    <n v="-170.59893199999999"/>
    <s v="TUT_NE"/>
    <s v="TUT_NE"/>
    <n v="2016"/>
    <x v="2"/>
    <x v="0"/>
    <n v="5.35"/>
    <n v="25"/>
    <n v="2.5"/>
    <n v="2"/>
    <n v="22.5"/>
    <n v="0.93125000000000002"/>
    <n v="2"/>
    <n v="1"/>
  </r>
  <r>
    <n v="9460"/>
    <s v="nSPC"/>
    <x v="0"/>
    <x v="3"/>
    <s v="American Samoa"/>
    <x v="9"/>
    <s v="TUT-02316"/>
    <d v="2016-04-29T00:00:00"/>
    <s v="Forereef"/>
    <s v="Deep"/>
    <n v="-14.255155"/>
    <n v="-170.622297"/>
    <s v="TUT_NE"/>
    <s v="TUT_NE"/>
    <n v="2016"/>
    <x v="1"/>
    <x v="0"/>
    <n v="19.899999999999999"/>
    <n v="3"/>
    <n v="32.5"/>
    <n v="7.5"/>
    <n v="8.5"/>
    <n v="0.40375"/>
    <n v="2"/>
    <n v="1"/>
  </r>
  <r>
    <n v="9461"/>
    <s v="nSPC"/>
    <x v="0"/>
    <x v="3"/>
    <s v="American Samoa"/>
    <x v="9"/>
    <s v="TUT-02325"/>
    <d v="2016-04-29T00:00:00"/>
    <s v="Forereef"/>
    <s v="Mid"/>
    <n v="-14.251471"/>
    <n v="-170.64119600000001"/>
    <s v="TUT_NE"/>
    <s v="TUT_NE"/>
    <n v="2016"/>
    <x v="0"/>
    <x v="0"/>
    <n v="9.75"/>
    <n v="35"/>
    <n v="10"/>
    <n v="1"/>
    <n v="17.5"/>
    <n v="1.44"/>
    <n v="2"/>
    <n v="1"/>
  </r>
  <r>
    <n v="9462"/>
    <s v="nSPC"/>
    <x v="0"/>
    <x v="3"/>
    <s v="American Samoa"/>
    <x v="9"/>
    <s v="TUT-02324"/>
    <d v="2016-04-29T00:00:00"/>
    <s v="Forereef"/>
    <s v="Mid"/>
    <n v="-14.250375999999999"/>
    <n v="-170.65884700000001"/>
    <s v="TUT_NE"/>
    <s v="TUT_NE"/>
    <n v="2016"/>
    <x v="0"/>
    <x v="0"/>
    <n v="12.8"/>
    <n v="25"/>
    <n v="25"/>
    <n v="7.5"/>
    <n v="12.5"/>
    <n v="2.4350000000000001"/>
    <n v="2"/>
    <n v="1"/>
  </r>
  <r>
    <n v="9463"/>
    <s v="nSPC"/>
    <x v="0"/>
    <x v="3"/>
    <s v="American Samoa"/>
    <x v="9"/>
    <s v="TUT-02314"/>
    <d v="2016-04-29T00:00:00"/>
    <s v="Forereef"/>
    <s v="Deep"/>
    <n v="-14.255717000000001"/>
    <n v="-170.59214"/>
    <s v="TUT_NE"/>
    <s v="TUT_NE"/>
    <n v="2016"/>
    <x v="1"/>
    <x v="0"/>
    <n v="20.8"/>
    <n v="32.5"/>
    <n v="22.5"/>
    <n v="8"/>
    <n v="15"/>
    <n v="1.25"/>
    <n v="2"/>
    <n v="1"/>
  </r>
  <r>
    <n v="9464"/>
    <s v="nSPC"/>
    <x v="0"/>
    <x v="3"/>
    <s v="American Samoa"/>
    <x v="9"/>
    <s v="TUT-02327"/>
    <d v="2016-04-29T00:00:00"/>
    <s v="Forereef"/>
    <s v="Mid"/>
    <n v="-14.256363"/>
    <n v="-170.60577799999999"/>
    <s v="TUT_NE"/>
    <s v="TUT_NE"/>
    <n v="2016"/>
    <x v="0"/>
    <x v="0"/>
    <n v="10.85"/>
    <n v="30"/>
    <n v="25"/>
    <n v="3"/>
    <n v="15"/>
    <n v="0.90500000000000003"/>
    <n v="2"/>
    <n v="1"/>
  </r>
  <r>
    <n v="9465"/>
    <s v="nSPC"/>
    <x v="0"/>
    <x v="3"/>
    <s v="American Samoa"/>
    <x v="9"/>
    <s v="TUT-02317"/>
    <d v="2016-04-29T00:00:00"/>
    <s v="Forereef"/>
    <s v="Mid"/>
    <n v="-14.255901"/>
    <n v="-170.62797900000001"/>
    <s v="TUT_NE"/>
    <s v="TUT_NE"/>
    <n v="2016"/>
    <x v="0"/>
    <x v="0"/>
    <n v="12.3"/>
    <n v="1"/>
    <n v="55"/>
    <n v="19"/>
    <n v="2.5"/>
    <n v="0.129"/>
    <n v="2"/>
    <n v="1"/>
  </r>
  <r>
    <n v="9466"/>
    <s v="nSPC"/>
    <x v="0"/>
    <x v="3"/>
    <s v="American Samoa"/>
    <x v="9"/>
    <s v="TUT-02346"/>
    <d v="2016-04-29T00:00:00"/>
    <s v="Forereef"/>
    <s v="Shallow"/>
    <n v="-14.251465"/>
    <n v="-170.64272600000001"/>
    <s v="TUT_NE"/>
    <s v="TUT_NE"/>
    <n v="2016"/>
    <x v="2"/>
    <x v="0"/>
    <n v="4.3499999999999996"/>
    <n v="22.5"/>
    <n v="10"/>
    <n v="0"/>
    <n v="22.5"/>
    <n v="0.94874999999999998"/>
    <n v="2"/>
    <n v="1"/>
  </r>
  <r>
    <n v="9467"/>
    <s v="nSPC"/>
    <x v="0"/>
    <x v="3"/>
    <s v="American Samoa"/>
    <x v="9"/>
    <s v="TUT-02328"/>
    <d v="2016-04-29T00:00:00"/>
    <s v="Forereef"/>
    <s v="Mid"/>
    <n v="-14.250844000000001"/>
    <n v="-170.61251999999999"/>
    <s v="TUT_NE"/>
    <s v="TUT_NE"/>
    <n v="2016"/>
    <x v="0"/>
    <x v="0"/>
    <n v="16.149999999999999"/>
    <n v="14"/>
    <n v="0"/>
    <n v="0"/>
    <n v="45"/>
    <n v="0.55125000000000002"/>
    <n v="2"/>
    <n v="1"/>
  </r>
  <r>
    <n v="9470"/>
    <s v="nSPC"/>
    <x v="0"/>
    <x v="3"/>
    <s v="American Samoa"/>
    <x v="9"/>
    <s v="TUT-02315"/>
    <d v="2016-04-29T00:00:00"/>
    <s v="Forereef"/>
    <s v="Deep"/>
    <n v="-14.247641"/>
    <n v="-170.624942"/>
    <s v="TUT_NE"/>
    <s v="TUT_NE"/>
    <n v="2016"/>
    <x v="1"/>
    <x v="0"/>
    <n v="23.5"/>
    <n v="22.5"/>
    <n v="10.5"/>
    <n v="3.5"/>
    <n v="30"/>
    <n v="0.79074999999999995"/>
    <n v="2"/>
    <n v="1"/>
  </r>
  <r>
    <n v="9471"/>
    <s v="nSPC"/>
    <x v="0"/>
    <x v="3"/>
    <s v="American Samoa"/>
    <x v="9"/>
    <s v="TUT-02310"/>
    <d v="2016-04-29T00:00:00"/>
    <s v="Forereef"/>
    <s v="Deep"/>
    <n v="-14.244918"/>
    <n v="-170.66098400000001"/>
    <s v="TUT_NE"/>
    <s v="TUT_NE"/>
    <n v="2016"/>
    <x v="1"/>
    <x v="0"/>
    <n v="20"/>
    <n v="15"/>
    <n v="1"/>
    <n v="2.5"/>
    <n v="23.5"/>
    <n v="0.30249999999999999"/>
    <n v="2"/>
    <n v="1"/>
  </r>
  <r>
    <n v="9473"/>
    <s v="nSPC"/>
    <x v="0"/>
    <x v="3"/>
    <s v="American Samoa"/>
    <x v="9"/>
    <s v="TUT-02280"/>
    <d v="2016-04-15T00:00:00"/>
    <s v="Forereef"/>
    <s v="Mid"/>
    <n v="-14.23746"/>
    <n v="-170.67325500000001"/>
    <s v="TUT_NW"/>
    <s v="TUT_NW"/>
    <n v="2016"/>
    <x v="0"/>
    <x v="0"/>
    <n v="12.15"/>
    <n v="55"/>
    <n v="0"/>
    <n v="1"/>
    <n v="20"/>
    <n v="0.66249999999999998"/>
    <n v="2"/>
    <n v="1"/>
  </r>
  <r>
    <n v="9474"/>
    <s v="nSPC"/>
    <x v="0"/>
    <x v="3"/>
    <s v="American Samoa"/>
    <x v="9"/>
    <s v="TUT-02297"/>
    <d v="2016-04-26T00:00:00"/>
    <s v="Forereef"/>
    <s v="Mid"/>
    <n v="-14.260534"/>
    <n v="-170.70957000000001"/>
    <s v="TUT_NW"/>
    <s v="TUT_NW"/>
    <n v="2016"/>
    <x v="0"/>
    <x v="0"/>
    <n v="14.5"/>
    <n v="40"/>
    <n v="0"/>
    <n v="1"/>
    <n v="7.5"/>
    <n v="0.11874999999999999"/>
    <n v="2"/>
    <n v="1"/>
  </r>
  <r>
    <n v="9475"/>
    <s v="nSPC"/>
    <x v="0"/>
    <x v="3"/>
    <s v="American Samoa"/>
    <x v="9"/>
    <s v="TUT-02265"/>
    <d v="2016-04-30T00:00:00"/>
    <s v="Forereef"/>
    <s v="Deep"/>
    <n v="-14.281974"/>
    <n v="-170.72930500000001"/>
    <s v="TUT_NW"/>
    <s v="TUT_NW"/>
    <n v="2016"/>
    <x v="1"/>
    <x v="0"/>
    <n v="24.45"/>
    <n v="5"/>
    <n v="15"/>
    <n v="8.5"/>
    <n v="4"/>
    <n v="0.26274999999999998"/>
    <n v="2"/>
    <n v="1"/>
  </r>
  <r>
    <n v="9476"/>
    <s v="nSPC"/>
    <x v="0"/>
    <x v="3"/>
    <s v="American Samoa"/>
    <x v="9"/>
    <s v="TUT-02299"/>
    <d v="2016-04-30T00:00:00"/>
    <s v="Forereef"/>
    <s v="Shallow"/>
    <n v="-14.288523"/>
    <n v="-170.73998800000001"/>
    <s v="TUT_NW"/>
    <s v="TUT_NW"/>
    <n v="2016"/>
    <x v="2"/>
    <x v="0"/>
    <n v="4.3"/>
    <n v="15"/>
    <n v="2.5"/>
    <n v="1"/>
    <n v="10"/>
    <n v="0.38124999999999998"/>
    <n v="2"/>
    <n v="1"/>
  </r>
  <r>
    <n v="9477"/>
    <s v="nSPC"/>
    <x v="0"/>
    <x v="3"/>
    <s v="American Samoa"/>
    <x v="9"/>
    <s v="TUT-02260"/>
    <d v="2016-04-30T00:00:00"/>
    <s v="Forereef"/>
    <s v="Deep"/>
    <n v="-14.246131"/>
    <n v="-170.68720099999999"/>
    <s v="TUT_NW"/>
    <s v="TUT_NW"/>
    <n v="2016"/>
    <x v="1"/>
    <x v="0"/>
    <n v="23.15"/>
    <n v="21.5"/>
    <n v="3.5"/>
    <n v="1.5"/>
    <n v="7.5"/>
    <n v="0.44374999999999998"/>
    <n v="2"/>
    <n v="1"/>
  </r>
  <r>
    <n v="9478"/>
    <s v="nSPC"/>
    <x v="0"/>
    <x v="3"/>
    <s v="American Samoa"/>
    <x v="9"/>
    <s v="TUT-02291"/>
    <d v="2016-04-30T00:00:00"/>
    <s v="Forereef"/>
    <s v="Mid"/>
    <n v="-14.272233999999999"/>
    <n v="-170.72313800000001"/>
    <s v="TUT_NW"/>
    <s v="TUT_NW"/>
    <n v="2016"/>
    <x v="0"/>
    <x v="0"/>
    <n v="14.6"/>
    <n v="8.5"/>
    <n v="1"/>
    <n v="3"/>
    <n v="7.5"/>
    <n v="0.28249999999999997"/>
    <n v="2"/>
    <n v="1"/>
  </r>
  <r>
    <n v="9479"/>
    <s v="nSPC"/>
    <x v="0"/>
    <x v="3"/>
    <s v="American Samoa"/>
    <x v="9"/>
    <s v="TUT-02282"/>
    <d v="2016-04-30T00:00:00"/>
    <s v="Forereef"/>
    <s v="Mid"/>
    <n v="-14.28101"/>
    <n v="-170.73282399999999"/>
    <s v="TUT_NW"/>
    <s v="TUT_NW"/>
    <n v="2016"/>
    <x v="0"/>
    <x v="0"/>
    <n v="10.95"/>
    <n v="9"/>
    <n v="0.5"/>
    <n v="3"/>
    <n v="2.5"/>
    <n v="0.38"/>
    <n v="2"/>
    <n v="1"/>
  </r>
  <r>
    <n v="9480"/>
    <s v="nSPC"/>
    <x v="0"/>
    <x v="3"/>
    <s v="American Samoa"/>
    <x v="9"/>
    <s v="TUT-02261"/>
    <d v="2016-04-30T00:00:00"/>
    <s v="Forereef"/>
    <s v="Deep"/>
    <n v="-14.283211"/>
    <n v="-170.73523800000001"/>
    <s v="TUT_NW"/>
    <s v="TUT_NW"/>
    <n v="2016"/>
    <x v="1"/>
    <x v="0"/>
    <n v="23.3"/>
    <n v="3"/>
    <n v="10"/>
    <n v="9"/>
    <n v="25"/>
    <n v="0.52249999999999996"/>
    <n v="2"/>
    <n v="1"/>
  </r>
  <r>
    <n v="9482"/>
    <s v="nSPC"/>
    <x v="0"/>
    <x v="3"/>
    <s v="American Samoa"/>
    <x v="9"/>
    <s v="TUT-02256"/>
    <d v="2016-04-30T00:00:00"/>
    <s v="Forereef"/>
    <s v="Deep"/>
    <n v="-14.260585000000001"/>
    <n v="-170.70649399999999"/>
    <s v="TUT_NW"/>
    <s v="TUT_NW"/>
    <n v="2016"/>
    <x v="1"/>
    <x v="0"/>
    <n v="23.15"/>
    <n v="13.5"/>
    <n v="15"/>
    <n v="5.5"/>
    <n v="10"/>
    <n v="0.71499999999999997"/>
    <n v="2"/>
    <n v="1"/>
  </r>
  <r>
    <n v="9483"/>
    <s v="nSPC"/>
    <x v="0"/>
    <x v="3"/>
    <s v="American Samoa"/>
    <x v="9"/>
    <s v="TUT-02262"/>
    <d v="2016-04-30T00:00:00"/>
    <s v="Forereef"/>
    <s v="Deep"/>
    <n v="-14.280749999999999"/>
    <n v="-170.724366"/>
    <s v="TUT_NW"/>
    <s v="TUT_NW"/>
    <n v="2016"/>
    <x v="1"/>
    <x v="0"/>
    <n v="22.35"/>
    <n v="5.5"/>
    <n v="37.5"/>
    <n v="3"/>
    <n v="5"/>
    <n v="0.61899999999999999"/>
    <n v="2"/>
    <n v="1"/>
  </r>
  <r>
    <n v="9486"/>
    <s v="nSPC"/>
    <x v="0"/>
    <x v="3"/>
    <s v="American Samoa"/>
    <x v="9"/>
    <s v="TUT-02263"/>
    <d v="2016-04-30T00:00:00"/>
    <s v="Forereef"/>
    <s v="Mid"/>
    <n v="-14.280773"/>
    <n v="-170.73304999999999"/>
    <s v="TUT_NW"/>
    <s v="TUT_NW"/>
    <n v="2016"/>
    <x v="0"/>
    <x v="0"/>
    <n v="17.399999999999999"/>
    <n v="5"/>
    <n v="4"/>
    <n v="1"/>
    <n v="13"/>
    <n v="0.38750000000000001"/>
    <n v="2"/>
    <n v="1"/>
  </r>
  <r>
    <n v="9487"/>
    <s v="nSPC"/>
    <x v="0"/>
    <x v="3"/>
    <s v="American Samoa"/>
    <x v="10"/>
    <s v="ROS-00753"/>
    <d v="2016-05-01T00:00:00"/>
    <s v="Forereef"/>
    <s v="Deep"/>
    <n v="-14.554786"/>
    <n v="-168.16443599999999"/>
    <s v="ROSE_SANCTUARY"/>
    <s v="ROSE_SANCTUARY"/>
    <n v="2016"/>
    <x v="1"/>
    <x v="0"/>
    <n v="20.605"/>
    <n v="22.5"/>
    <n v="0"/>
    <n v="17.5"/>
    <n v="45"/>
    <n v="0.53"/>
    <n v="2"/>
    <n v="1"/>
  </r>
  <r>
    <n v="9488"/>
    <s v="nSPC"/>
    <x v="0"/>
    <x v="3"/>
    <s v="American Samoa"/>
    <x v="10"/>
    <s v="ROS-00773"/>
    <d v="2016-05-01T00:00:00"/>
    <s v="Forereef"/>
    <s v="Mid"/>
    <n v="-14.550687"/>
    <n v="-168.16711599999999"/>
    <s v="ROSE_SANCTUARY"/>
    <s v="ROSE_SANCTUARY"/>
    <n v="2016"/>
    <x v="0"/>
    <x v="0"/>
    <n v="9.35"/>
    <n v="12.5"/>
    <n v="0"/>
    <n v="5"/>
    <n v="37.5"/>
    <n v="0.79625000000000001"/>
    <n v="2"/>
    <n v="1"/>
  </r>
  <r>
    <n v="9489"/>
    <s v="nSPC"/>
    <x v="0"/>
    <x v="3"/>
    <s v="American Samoa"/>
    <x v="10"/>
    <s v="ROS-00768"/>
    <d v="2016-05-01T00:00:00"/>
    <s v="Forereef"/>
    <s v="Mid"/>
    <n v="-14.547071000000001"/>
    <n v="-168.16985500000001"/>
    <s v="ROSE_SANCTUARY"/>
    <s v="ROSE_SANCTUARY"/>
    <n v="2016"/>
    <x v="0"/>
    <x v="0"/>
    <n v="13.4"/>
    <n v="9"/>
    <n v="0"/>
    <n v="12.5"/>
    <n v="62.5"/>
    <n v="0.61124999999999996"/>
    <n v="2"/>
    <n v="1"/>
  </r>
  <r>
    <n v="9490"/>
    <s v="nSPC"/>
    <x v="0"/>
    <x v="3"/>
    <s v="American Samoa"/>
    <x v="10"/>
    <s v="ROS-00783"/>
    <d v="2016-05-01T00:00:00"/>
    <s v="Forereef"/>
    <s v="Mid"/>
    <n v="-14.540724000000001"/>
    <n v="-168.17290499999999"/>
    <s v="ROSE_SANCTUARY"/>
    <s v="ROSE_SANCTUARY"/>
    <n v="2016"/>
    <x v="0"/>
    <x v="0"/>
    <n v="15.38"/>
    <n v="15"/>
    <n v="2.5"/>
    <n v="6"/>
    <n v="64"/>
    <n v="0.74750000000000005"/>
    <n v="2"/>
    <n v="1"/>
  </r>
  <r>
    <n v="9491"/>
    <s v="nSPC"/>
    <x v="0"/>
    <x v="3"/>
    <s v="American Samoa"/>
    <x v="10"/>
    <s v="ROS-00786"/>
    <d v="2016-05-01T00:00:00"/>
    <s v="Forereef"/>
    <s v="Mid"/>
    <n v="-14.558424"/>
    <n v="-168.16136800000001"/>
    <s v="ROSE_SANCTUARY"/>
    <s v="ROSE_SANCTUARY"/>
    <n v="2016"/>
    <x v="0"/>
    <x v="0"/>
    <n v="13.35"/>
    <n v="27.5"/>
    <n v="0"/>
    <n v="12.5"/>
    <n v="42.5"/>
    <n v="0.87"/>
    <n v="2"/>
    <n v="1"/>
  </r>
  <r>
    <n v="9492"/>
    <s v="nSPC"/>
    <x v="0"/>
    <x v="3"/>
    <s v="American Samoa"/>
    <x v="10"/>
    <s v="ROS-00764"/>
    <d v="2016-05-01T00:00:00"/>
    <s v="Forereef"/>
    <s v="Mid"/>
    <n v="-14.556998"/>
    <n v="-168.16274000000001"/>
    <s v="ROSE_SANCTUARY"/>
    <s v="ROSE_SANCTUARY"/>
    <n v="2016"/>
    <x v="0"/>
    <x v="0"/>
    <n v="15.25"/>
    <n v="27.5"/>
    <n v="0"/>
    <n v="5"/>
    <n v="59"/>
    <n v="0.64624999999999999"/>
    <n v="2"/>
    <n v="1"/>
  </r>
  <r>
    <n v="9493"/>
    <s v="nSPC"/>
    <x v="0"/>
    <x v="3"/>
    <s v="American Samoa"/>
    <x v="10"/>
    <s v="ROS-00755"/>
    <d v="2016-05-01T00:00:00"/>
    <s v="Forereef"/>
    <s v="Mid"/>
    <n v="-14.554188"/>
    <n v="-168.164693"/>
    <s v="ROSE_SANCTUARY"/>
    <s v="ROSE_SANCTUARY"/>
    <n v="2016"/>
    <x v="0"/>
    <x v="0"/>
    <n v="12.1"/>
    <n v="12.5"/>
    <n v="0"/>
    <n v="10"/>
    <n v="70"/>
    <n v="0.77875000000000005"/>
    <n v="2"/>
    <n v="1"/>
  </r>
  <r>
    <n v="9494"/>
    <s v="nSPC"/>
    <x v="0"/>
    <x v="3"/>
    <s v="American Samoa"/>
    <x v="10"/>
    <s v="ROS-00759"/>
    <d v="2016-05-01T00:00:00"/>
    <s v="Forereef"/>
    <s v="Mid"/>
    <n v="-14.550077"/>
    <n v="-168.167689"/>
    <s v="ROSE_SANCTUARY"/>
    <s v="ROSE_SANCTUARY"/>
    <n v="2016"/>
    <x v="0"/>
    <x v="0"/>
    <n v="11.7"/>
    <n v="16.5"/>
    <n v="0"/>
    <n v="4"/>
    <n v="60"/>
    <n v="0.56000000000000005"/>
    <n v="2"/>
    <n v="1"/>
  </r>
  <r>
    <n v="9495"/>
    <s v="nSPC"/>
    <x v="0"/>
    <x v="3"/>
    <s v="American Samoa"/>
    <x v="10"/>
    <s v="ROS-00791"/>
    <d v="2016-05-01T00:00:00"/>
    <s v="Forereef"/>
    <s v="Shallow"/>
    <n v="-14.54209"/>
    <n v="-168.172099"/>
    <s v="ROSE_SANCTUARY"/>
    <s v="ROSE_SANCTUARY"/>
    <n v="2016"/>
    <x v="2"/>
    <x v="0"/>
    <n v="5.4"/>
    <n v="11.5"/>
    <n v="1"/>
    <n v="3.5"/>
    <n v="72.5"/>
    <n v="0.70625000000000004"/>
    <n v="2"/>
    <n v="1"/>
  </r>
  <r>
    <n v="9496"/>
    <s v="nSPC"/>
    <x v="0"/>
    <x v="3"/>
    <s v="American Samoa"/>
    <x v="10"/>
    <s v="ROS-00748"/>
    <d v="2016-05-02T00:00:00"/>
    <s v="Forereef"/>
    <s v="Deep"/>
    <n v="-14.535064"/>
    <n v="-168.16167300000001"/>
    <s v="ROSE_SANCTUARY"/>
    <s v="ROSE_SANCTUARY"/>
    <n v="2016"/>
    <x v="1"/>
    <x v="0"/>
    <n v="25"/>
    <n v="17.5"/>
    <n v="0"/>
    <n v="12.5"/>
    <n v="47.5"/>
    <n v="0.52875000000000005"/>
    <n v="2"/>
    <n v="1"/>
  </r>
  <r>
    <n v="9497"/>
    <s v="nSPC"/>
    <x v="0"/>
    <x v="3"/>
    <s v="American Samoa"/>
    <x v="10"/>
    <s v="ROS-00763"/>
    <d v="2016-05-02T00:00:00"/>
    <s v="Forereef"/>
    <s v="Mid"/>
    <n v="-14.534634"/>
    <n v="-168.16009700000001"/>
    <s v="ROSE_SANCTUARY"/>
    <s v="ROSE_SANCTUARY"/>
    <n v="2016"/>
    <x v="0"/>
    <x v="0"/>
    <n v="16.25"/>
    <n v="10"/>
    <n v="0"/>
    <n v="10"/>
    <n v="65"/>
    <n v="0.6"/>
    <n v="2"/>
    <n v="1"/>
  </r>
  <r>
    <n v="9498"/>
    <s v="nSPC"/>
    <x v="0"/>
    <x v="3"/>
    <s v="American Samoa"/>
    <x v="10"/>
    <s v="ROS-00776"/>
    <d v="2016-05-02T00:00:00"/>
    <s v="Forereef"/>
    <s v="Mid"/>
    <n v="-14.536892"/>
    <n v="-168.16677799999999"/>
    <s v="ROSE_SANCTUARY"/>
    <s v="ROSE_SANCTUARY"/>
    <n v="2016"/>
    <x v="0"/>
    <x v="0"/>
    <n v="13.85"/>
    <n v="10"/>
    <n v="0"/>
    <n v="7.5"/>
    <n v="75"/>
    <n v="0.67749999999999999"/>
    <n v="2"/>
    <n v="1"/>
  </r>
  <r>
    <n v="9499"/>
    <s v="nSPC"/>
    <x v="0"/>
    <x v="3"/>
    <s v="American Samoa"/>
    <x v="10"/>
    <s v="ROS-00789"/>
    <d v="2016-05-02T00:00:00"/>
    <s v="Forereef"/>
    <s v="Shallow"/>
    <n v="-14.54016"/>
    <n v="-168.17254399999999"/>
    <s v="ROSE_SANCTUARY"/>
    <s v="ROSE_SANCTUARY"/>
    <n v="2016"/>
    <x v="2"/>
    <x v="0"/>
    <n v="4.4000000000000004"/>
    <n v="5"/>
    <n v="0"/>
    <n v="0"/>
    <n v="80"/>
    <n v="0.58499999999999996"/>
    <n v="2"/>
    <n v="1"/>
  </r>
  <r>
    <n v="9500"/>
    <s v="nSPC"/>
    <x v="0"/>
    <x v="3"/>
    <s v="American Samoa"/>
    <x v="10"/>
    <s v="ROS-00770"/>
    <d v="2016-05-02T00:00:00"/>
    <s v="Forereef"/>
    <s v="Mid"/>
    <n v="-14.547691"/>
    <n v="-168.138172"/>
    <s v="ROSE_SANCTUARY"/>
    <s v="ROSE_SANCTUARY"/>
    <n v="2016"/>
    <x v="0"/>
    <x v="0"/>
    <n v="11.1"/>
    <n v="34"/>
    <n v="0"/>
    <n v="0"/>
    <n v="45"/>
    <n v="0.27500000000000002"/>
    <n v="2"/>
    <n v="1"/>
  </r>
  <r>
    <n v="9501"/>
    <s v="nSPC"/>
    <x v="0"/>
    <x v="3"/>
    <s v="American Samoa"/>
    <x v="10"/>
    <s v="ROS-00784"/>
    <d v="2016-05-01T00:00:00"/>
    <s v="Forereef"/>
    <s v="Mid"/>
    <n v="-14.54622"/>
    <n v="-168.13960700000001"/>
    <s v="ROSE_SANCTUARY"/>
    <s v="ROSE_SANCTUARY"/>
    <n v="2016"/>
    <x v="0"/>
    <x v="0"/>
    <n v="12.55"/>
    <n v="40"/>
    <n v="2.5"/>
    <n v="1"/>
    <n v="50"/>
    <n v="0.28749999999999998"/>
    <n v="2"/>
    <n v="1"/>
  </r>
  <r>
    <n v="9502"/>
    <s v="nSPC"/>
    <x v="0"/>
    <x v="3"/>
    <s v="American Samoa"/>
    <x v="10"/>
    <s v="ROS-00775"/>
    <d v="2016-05-02T00:00:00"/>
    <s v="Forereef"/>
    <s v="Mid"/>
    <n v="-14.544416999999999"/>
    <n v="-168.14168000000001"/>
    <s v="ROSE_SANCTUARY"/>
    <s v="ROSE_SANCTUARY"/>
    <n v="2016"/>
    <x v="0"/>
    <x v="0"/>
    <n v="7.35"/>
    <n v="28.5"/>
    <n v="0.5"/>
    <n v="2"/>
    <n v="63"/>
    <n v="0.95"/>
    <n v="2"/>
    <n v="1"/>
  </r>
  <r>
    <n v="9503"/>
    <s v="nSPC"/>
    <x v="0"/>
    <x v="3"/>
    <s v="American Samoa"/>
    <x v="10"/>
    <s v="ROS-00756"/>
    <d v="2016-05-02T00:00:00"/>
    <s v="Forereef"/>
    <s v="Mid"/>
    <n v="-14.542282999999999"/>
    <n v="-168.14363"/>
    <s v="ROSE_SANCTUARY"/>
    <s v="ROSE_SANCTUARY"/>
    <n v="2016"/>
    <x v="0"/>
    <x v="0"/>
    <n v="15.5"/>
    <n v="37.5"/>
    <n v="7.5"/>
    <n v="4"/>
    <n v="47.5"/>
    <n v="0.64875000000000005"/>
    <n v="2"/>
    <n v="1"/>
  </r>
  <r>
    <n v="9504"/>
    <s v="nSPC"/>
    <x v="0"/>
    <x v="3"/>
    <s v="American Samoa"/>
    <x v="10"/>
    <s v="ROS-00769"/>
    <d v="2016-05-02T00:00:00"/>
    <s v="Forereef"/>
    <s v="Mid"/>
    <n v="-14.529819"/>
    <n v="-168.14935399999999"/>
    <s v="ROSE_SANCTUARY"/>
    <s v="ROSE_SANCTUARY"/>
    <n v="2016"/>
    <x v="0"/>
    <x v="0"/>
    <n v="12.375"/>
    <n v="30"/>
    <n v="1"/>
    <n v="3.5"/>
    <n v="53"/>
    <n v="0.36499999999999999"/>
    <n v="2"/>
    <n v="1"/>
  </r>
  <r>
    <n v="9505"/>
    <s v="nSPC"/>
    <x v="0"/>
    <x v="3"/>
    <s v="American Samoa"/>
    <x v="10"/>
    <s v="ROS-00785"/>
    <d v="2016-05-02T00:00:00"/>
    <s v="Forereef"/>
    <s v="Mid"/>
    <n v="-14.528414"/>
    <n v="-168.151251"/>
    <s v="ROSE_SANCTUARY"/>
    <s v="ROSE_SANCTUARY"/>
    <n v="2016"/>
    <x v="0"/>
    <x v="0"/>
    <n v="15.9"/>
    <n v="34.5"/>
    <n v="0"/>
    <n v="3.5"/>
    <n v="54"/>
    <n v="0.81625000000000003"/>
    <n v="2"/>
    <n v="1"/>
  </r>
  <r>
    <n v="9506"/>
    <s v="nSPC"/>
    <x v="0"/>
    <x v="3"/>
    <s v="American Samoa"/>
    <x v="10"/>
    <s v="ROS-00751"/>
    <d v="2016-05-02T00:00:00"/>
    <s v="Forereef"/>
    <s v="Deep"/>
    <n v="-14.529109999999999"/>
    <n v="-168.15428499999999"/>
    <s v="ROSE_SANCTUARY"/>
    <s v="ROSE_SANCTUARY"/>
    <n v="2016"/>
    <x v="1"/>
    <x v="0"/>
    <n v="21.5"/>
    <n v="22.5"/>
    <n v="0"/>
    <n v="5"/>
    <n v="55"/>
    <n v="0.94374999999999998"/>
    <n v="2"/>
    <n v="1"/>
  </r>
  <r>
    <n v="9509"/>
    <s v="nSPC"/>
    <x v="0"/>
    <x v="3"/>
    <s v="American Samoa"/>
    <x v="10"/>
    <s v="ROS-00754"/>
    <d v="2016-05-02T00:00:00"/>
    <s v="Forereef"/>
    <s v="Deep"/>
    <n v="-14.535679"/>
    <n v="-168.14723499999999"/>
    <s v="ROSE_SANCTUARY"/>
    <s v="ROSE_SANCTUARY"/>
    <n v="2016"/>
    <x v="1"/>
    <x v="0"/>
    <n v="23.85"/>
    <n v="22.5"/>
    <n v="0"/>
    <n v="3.5"/>
    <n v="37.5"/>
    <n v="0.47625000000000001"/>
    <n v="2"/>
    <n v="1"/>
  </r>
  <r>
    <n v="9510"/>
    <s v="nSPC"/>
    <x v="0"/>
    <x v="3"/>
    <s v="American Samoa"/>
    <x v="10"/>
    <s v="ROS-00772"/>
    <d v="2016-05-02T00:00:00"/>
    <s v="Forereef"/>
    <s v="Mid"/>
    <n v="-14.533054"/>
    <n v="-168.14817300000001"/>
    <s v="ROSE_SANCTUARY"/>
    <s v="ROSE_SANCTUARY"/>
    <n v="2016"/>
    <x v="0"/>
    <x v="0"/>
    <n v="14"/>
    <n v="27.5"/>
    <n v="0"/>
    <n v="4"/>
    <n v="37.5"/>
    <n v="0.50249999999999995"/>
    <n v="2"/>
    <n v="1"/>
  </r>
  <r>
    <n v="9512"/>
    <s v="nSPC"/>
    <x v="0"/>
    <x v="3"/>
    <s v="American Samoa"/>
    <x v="10"/>
    <s v="ROS-00750"/>
    <d v="2016-05-03T00:00:00"/>
    <s v="Forereef"/>
    <s v="Deep"/>
    <n v="-14.53726"/>
    <n v="-168.17019500000001"/>
    <s v="ROSE_SANCTUARY"/>
    <s v="ROSE_SANCTUARY"/>
    <n v="2016"/>
    <x v="1"/>
    <x v="0"/>
    <n v="21.75"/>
    <n v="20"/>
    <n v="20"/>
    <n v="7.5"/>
    <n v="45"/>
    <n v="0.54500000000000004"/>
    <n v="2"/>
    <n v="1"/>
  </r>
  <r>
    <n v="9513"/>
    <s v="nSPC"/>
    <x v="0"/>
    <x v="3"/>
    <s v="American Samoa"/>
    <x v="10"/>
    <s v="ROS-00767"/>
    <d v="2016-05-03T00:00:00"/>
    <s v="Forereef"/>
    <s v="Mid"/>
    <n v="-14.536049999999999"/>
    <n v="-168.16292000000001"/>
    <s v="ROSE_SANCTUARY"/>
    <s v="ROSE_SANCTUARY"/>
    <n v="2016"/>
    <x v="0"/>
    <x v="0"/>
    <n v="12.2"/>
    <n v="17.5"/>
    <n v="0"/>
    <n v="5"/>
    <n v="70"/>
    <n v="0.67"/>
    <n v="2"/>
    <n v="1"/>
  </r>
  <r>
    <n v="9514"/>
    <s v="nSPC"/>
    <x v="0"/>
    <x v="3"/>
    <s v="American Samoa"/>
    <x v="10"/>
    <s v="ROS-00782"/>
    <d v="2016-05-03T00:00:00"/>
    <s v="Forereef"/>
    <s v="Shallow"/>
    <n v="-14.535783"/>
    <n v="-168.161743"/>
    <s v="ROSE_SANCTUARY"/>
    <s v="ROSE_SANCTUARY"/>
    <n v="2016"/>
    <x v="2"/>
    <x v="0"/>
    <n v="3.45"/>
    <n v="7.5"/>
    <n v="5"/>
    <n v="42.5"/>
    <n v="10"/>
    <n v="0.61750000000000005"/>
    <n v="2"/>
    <n v="1"/>
  </r>
  <r>
    <n v="9515"/>
    <s v="nSPC"/>
    <x v="0"/>
    <x v="3"/>
    <s v="American Samoa"/>
    <x v="10"/>
    <s v="ROS-00779"/>
    <d v="2016-05-03T00:00:00"/>
    <s v="Forereef"/>
    <s v="Mid"/>
    <n v="-14.531371999999999"/>
    <n v="-168.15579399999999"/>
    <s v="ROSE_SANCTUARY"/>
    <s v="ROSE_SANCTUARY"/>
    <n v="2016"/>
    <x v="0"/>
    <x v="0"/>
    <n v="12.95"/>
    <n v="20"/>
    <n v="0"/>
    <n v="10"/>
    <n v="60"/>
    <n v="0.61750000000000005"/>
    <n v="2"/>
    <n v="1"/>
  </r>
  <r>
    <n v="9516"/>
    <s v="nSPC"/>
    <x v="0"/>
    <x v="3"/>
    <s v="American Samoa"/>
    <x v="10"/>
    <s v="ROS-00771"/>
    <d v="2016-05-03T00:00:00"/>
    <s v="Forereef"/>
    <s v="Mid"/>
    <n v="-14.542956999999999"/>
    <n v="-168.17224999999999"/>
    <s v="ROSE_SANCTUARY"/>
    <s v="ROSE_SANCTUARY"/>
    <n v="2016"/>
    <x v="0"/>
    <x v="0"/>
    <n v="13.45"/>
    <n v="17.5"/>
    <n v="0"/>
    <n v="5"/>
    <n v="70"/>
    <n v="0.66249999999999998"/>
    <n v="2"/>
    <n v="1"/>
  </r>
  <r>
    <n v="9517"/>
    <s v="nSPC"/>
    <x v="0"/>
    <x v="3"/>
    <s v="American Samoa"/>
    <x v="10"/>
    <s v="ROS-00758"/>
    <d v="2016-05-03T00:00:00"/>
    <s v="Forereef"/>
    <s v="Mid"/>
    <n v="-14.545056000000001"/>
    <n v="-168.17135300000001"/>
    <s v="ROSE_SANCTUARY"/>
    <s v="ROSE_SANCTUARY"/>
    <n v="2016"/>
    <x v="0"/>
    <x v="0"/>
    <n v="13.55"/>
    <n v="18.5"/>
    <n v="0"/>
    <n v="10"/>
    <n v="71.5"/>
    <n v="1.8374999999999999"/>
    <n v="2"/>
    <n v="1"/>
  </r>
  <r>
    <n v="9518"/>
    <s v="nSPC"/>
    <x v="0"/>
    <x v="3"/>
    <s v="American Samoa"/>
    <x v="10"/>
    <s v="ROS-00780"/>
    <d v="2016-05-03T00:00:00"/>
    <s v="Forereef"/>
    <s v="Mid"/>
    <n v="-14.529209"/>
    <n v="-168.150441"/>
    <s v="ROSE_SANCTUARY"/>
    <s v="ROSE_SANCTUARY"/>
    <n v="2016"/>
    <x v="0"/>
    <x v="0"/>
    <n v="10.199999999999999"/>
    <n v="47.5"/>
    <n v="6.5"/>
    <n v="3.5"/>
    <n v="40"/>
    <n v="0.27124999999999999"/>
    <n v="2"/>
    <n v="1"/>
  </r>
  <r>
    <n v="9519"/>
    <s v="nSPC"/>
    <x v="0"/>
    <x v="3"/>
    <s v="American Samoa"/>
    <x v="10"/>
    <s v="ROS-00781"/>
    <d v="2016-05-03T00:00:00"/>
    <s v="Forereef"/>
    <s v="Mid"/>
    <n v="-14.53054"/>
    <n v="-168.149978"/>
    <s v="ROSE_SANCTUARY"/>
    <s v="ROSE_SANCTUARY"/>
    <n v="2016"/>
    <x v="0"/>
    <x v="0"/>
    <n v="8.6999999999999993"/>
    <n v="60"/>
    <n v="8.5"/>
    <n v="0.5"/>
    <n v="31"/>
    <n v="0.48875000000000002"/>
    <n v="2"/>
    <n v="1"/>
  </r>
  <r>
    <n v="9520"/>
    <s v="nSPC"/>
    <x v="0"/>
    <x v="3"/>
    <s v="American Samoa"/>
    <x v="10"/>
    <s v="ROS-00797"/>
    <d v="2016-05-03T00:00:00"/>
    <s v="Forereef"/>
    <s v="Shallow"/>
    <n v="-14.531283"/>
    <n v="-168.14985899999999"/>
    <s v="ROSE_SANCTUARY"/>
    <s v="ROSE_SANCTUARY"/>
    <n v="2016"/>
    <x v="2"/>
    <x v="0"/>
    <n v="5.0999999999999996"/>
    <n v="52.5"/>
    <n v="10"/>
    <n v="1.5"/>
    <n v="20"/>
    <n v="0.35249999999999998"/>
    <n v="2"/>
    <n v="1"/>
  </r>
  <r>
    <n v="9521"/>
    <s v="nSPC"/>
    <x v="0"/>
    <x v="3"/>
    <s v="American Samoa"/>
    <x v="10"/>
    <s v="ROS-00749"/>
    <d v="2016-05-03T00:00:00"/>
    <s v="Forereef"/>
    <s v="Deep"/>
    <n v="-14.560622"/>
    <n v="-168.15726900000001"/>
    <s v="ROSE_SANCTUARY"/>
    <s v="ROSE_SANCTUARY"/>
    <n v="2016"/>
    <x v="1"/>
    <x v="0"/>
    <n v="21"/>
    <n v="20"/>
    <n v="0"/>
    <n v="3.5"/>
    <n v="62.5"/>
    <n v="0.48499999999999999"/>
    <n v="2"/>
    <n v="1"/>
  </r>
  <r>
    <n v="9524"/>
    <s v="nSPC"/>
    <x v="0"/>
    <x v="3"/>
    <s v="American Samoa"/>
    <x v="10"/>
    <s v="ROS-00747"/>
    <d v="2016-05-03T00:00:00"/>
    <s v="Forereef"/>
    <s v="Deep"/>
    <n v="-14.551852"/>
    <n v="-168.16645199999999"/>
    <s v="ROSE_SANCTUARY"/>
    <s v="ROSE_SANCTUARY"/>
    <n v="2016"/>
    <x v="1"/>
    <x v="0"/>
    <n v="19.5"/>
    <n v="17.5"/>
    <n v="2.5"/>
    <n v="32.5"/>
    <n v="35"/>
    <n v="0.71750000000000003"/>
    <n v="2"/>
    <n v="1"/>
  </r>
  <r>
    <n v="9525"/>
    <s v="nSPC"/>
    <x v="0"/>
    <x v="3"/>
    <s v="American Samoa"/>
    <x v="10"/>
    <s v="ROS-00760"/>
    <d v="2016-05-03T00:00:00"/>
    <s v="Forereef"/>
    <s v="Mid"/>
    <n v="-14.546084"/>
    <n v="-168.170537"/>
    <s v="ROSE_SANCTUARY"/>
    <s v="ROSE_SANCTUARY"/>
    <n v="2016"/>
    <x v="0"/>
    <x v="0"/>
    <n v="15"/>
    <n v="21"/>
    <n v="0"/>
    <n v="17.5"/>
    <n v="50"/>
    <n v="0.66125"/>
    <n v="2"/>
    <n v="1"/>
  </r>
  <r>
    <n v="9527"/>
    <s v="nSPC"/>
    <x v="0"/>
    <x v="3"/>
    <s v="American Samoa"/>
    <x v="10"/>
    <s v="ROS-00761"/>
    <d v="2016-05-04T00:00:00"/>
    <s v="Forereef"/>
    <s v="Mid"/>
    <n v="-14.554328999999999"/>
    <n v="-168.14489599999999"/>
    <s v="ROSE_SANCTUARY"/>
    <s v="ROSE_SANCTUARY"/>
    <n v="2016"/>
    <x v="0"/>
    <x v="0"/>
    <n v="14.85"/>
    <n v="20"/>
    <n v="1"/>
    <n v="5.5"/>
    <n v="62.5"/>
    <n v="0.6875"/>
    <n v="2"/>
    <n v="1"/>
  </r>
  <r>
    <n v="9528"/>
    <s v="nSPC"/>
    <x v="0"/>
    <x v="3"/>
    <s v="American Samoa"/>
    <x v="10"/>
    <s v="ROS-00806"/>
    <d v="2016-05-04T00:00:00"/>
    <s v="Forereef"/>
    <s v="Shallow"/>
    <n v="-14.541428"/>
    <n v="-168.144666"/>
    <s v="ROSE_SANCTUARY"/>
    <s v="ROSE_SANCTUARY"/>
    <n v="2016"/>
    <x v="2"/>
    <x v="0"/>
    <n v="5"/>
    <n v="25"/>
    <n v="5"/>
    <n v="2.5"/>
    <n v="50"/>
    <n v="0.39624999999999999"/>
    <n v="2"/>
    <n v="1"/>
  </r>
  <r>
    <n v="9529"/>
    <s v="nSPC"/>
    <x v="0"/>
    <x v="3"/>
    <s v="American Samoa"/>
    <x v="10"/>
    <s v="ROS-00787"/>
    <d v="2016-05-04T00:00:00"/>
    <s v="Forereef"/>
    <s v="Shallow"/>
    <n v="-14.538841"/>
    <n v="-168.14606900000001"/>
    <s v="ROSE_SANCTUARY"/>
    <s v="ROSE_SANCTUARY"/>
    <n v="2016"/>
    <x v="2"/>
    <x v="0"/>
    <n v="5.75"/>
    <n v="32.5"/>
    <n v="2.5"/>
    <n v="5"/>
    <n v="42.5"/>
    <n v="0.60150000000000003"/>
    <n v="2"/>
    <n v="1"/>
  </r>
  <r>
    <n v="9530"/>
    <s v="nSPC"/>
    <x v="0"/>
    <x v="3"/>
    <s v="American Samoa"/>
    <x v="10"/>
    <s v="ROS-00757"/>
    <d v="2016-05-04T00:00:00"/>
    <s v="Forereef"/>
    <s v="Shallow"/>
    <n v="-14.536811"/>
    <n v="-168.16591099999999"/>
    <s v="ROSE_SANCTUARY"/>
    <s v="ROSE_SANCTUARY"/>
    <n v="2016"/>
    <x v="2"/>
    <x v="0"/>
    <n v="5.25"/>
    <n v="6.5"/>
    <n v="1"/>
    <n v="2"/>
    <n v="80"/>
    <n v="0.84250000000000003"/>
    <n v="2"/>
    <n v="1"/>
  </r>
  <r>
    <n v="9532"/>
    <s v="nSPC"/>
    <x v="0"/>
    <x v="3"/>
    <s v="American Samoa"/>
    <x v="10"/>
    <s v="ROS-00808"/>
    <d v="2016-05-04T00:00:00"/>
    <s v="Forereef"/>
    <s v="Deep"/>
    <n v="-14.554596"/>
    <n v="-168.14538300000001"/>
    <s v="ROSE_SANCTUARY"/>
    <s v="ROSE_SANCTUARY"/>
    <n v="2016"/>
    <x v="1"/>
    <x v="0"/>
    <n v="22.7"/>
    <n v="30"/>
    <n v="0"/>
    <n v="0"/>
    <n v="40"/>
    <n v="0.46750000000000003"/>
    <n v="2"/>
    <n v="1"/>
  </r>
  <r>
    <n v="9533"/>
    <s v="nSPC"/>
    <x v="0"/>
    <x v="3"/>
    <s v="American Samoa"/>
    <x v="10"/>
    <s v="ROS-00778"/>
    <d v="2016-05-04T00:00:00"/>
    <s v="Forereef"/>
    <s v="Deep"/>
    <n v="-14.552925"/>
    <n v="-168.141661"/>
    <s v="ROSE_SANCTUARY"/>
    <s v="ROSE_SANCTUARY"/>
    <n v="2016"/>
    <x v="1"/>
    <x v="0"/>
    <n v="22.05"/>
    <n v="22.5"/>
    <n v="0"/>
    <n v="0"/>
    <n v="32.5"/>
    <n v="0.50375000000000003"/>
    <n v="2"/>
    <n v="1"/>
  </r>
  <r>
    <n v="9536"/>
    <s v="nSPC"/>
    <x v="0"/>
    <x v="3"/>
    <s v="American Samoa"/>
    <x v="10"/>
    <s v="ROS-00804"/>
    <d v="2016-05-04T00:00:00"/>
    <s v="Forereef"/>
    <s v="Mid"/>
    <n v="-14.540082"/>
    <n v="-168.14513500000001"/>
    <s v="ROSE_SANCTUARY"/>
    <s v="ROSE_SANCTUARY"/>
    <n v="2016"/>
    <x v="0"/>
    <x v="0"/>
    <n v="13.65"/>
    <n v="25"/>
    <n v="2.5"/>
    <n v="0"/>
    <n v="50"/>
    <n v="0.42499999999999999"/>
    <n v="2"/>
    <n v="1"/>
  </r>
  <r>
    <n v="9537"/>
    <s v="nSPC"/>
    <x v="0"/>
    <x v="3"/>
    <s v="American Samoa"/>
    <x v="10"/>
    <s v="ROS-00799"/>
    <d v="2016-05-05T00:00:00"/>
    <s v="Forereef"/>
    <s v="Deep"/>
    <n v="-14.550103999999999"/>
    <n v="-168.13816800000001"/>
    <s v="ROSE_SANCTUARY"/>
    <s v="ROSE_SANCTUARY"/>
    <n v="2016"/>
    <x v="1"/>
    <x v="0"/>
    <n v="23.65"/>
    <n v="25.5"/>
    <n v="0"/>
    <n v="0.5"/>
    <n v="34.5"/>
    <n v="0.50375000000000003"/>
    <n v="2"/>
    <n v="1"/>
  </r>
  <r>
    <n v="9540"/>
    <s v="nSPC"/>
    <x v="0"/>
    <x v="3"/>
    <s v="American Samoa"/>
    <x v="10"/>
    <s v="ROS-00745"/>
    <d v="2016-05-05T00:00:00"/>
    <s v="Forereef"/>
    <s v="Deep"/>
    <n v="-14.536839000000001"/>
    <n v="-168.16755699999999"/>
    <s v="ROSE_SANCTUARY"/>
    <s v="ROSE_SANCTUARY"/>
    <n v="2016"/>
    <x v="1"/>
    <x v="0"/>
    <n v="22"/>
    <n v="30"/>
    <n v="0"/>
    <n v="4"/>
    <n v="52.5"/>
    <n v="0.54"/>
    <n v="2"/>
    <n v="1"/>
  </r>
  <r>
    <n v="9541"/>
    <s v="nSPC"/>
    <x v="0"/>
    <x v="3"/>
    <s v="American Samoa"/>
    <x v="10"/>
    <s v="ROS-00795"/>
    <d v="2016-05-05T00:00:00"/>
    <s v="Forereef"/>
    <s v="Mid"/>
    <n v="-14.533832"/>
    <n v="-168.14811900000001"/>
    <s v="ROSE_SANCTUARY"/>
    <s v="ROSE_SANCTUARY"/>
    <n v="2016"/>
    <x v="0"/>
    <x v="0"/>
    <n v="16"/>
    <n v="22.5"/>
    <n v="10"/>
    <n v="2"/>
    <n v="40"/>
    <n v="0.55474999999999997"/>
    <n v="2"/>
    <n v="1"/>
  </r>
  <r>
    <n v="9543"/>
    <s v="nSPC"/>
    <x v="0"/>
    <x v="3"/>
    <s v="American Samoa"/>
    <x v="10"/>
    <s v="ROS-00801"/>
    <d v="2016-05-05T00:00:00"/>
    <s v="Forereef"/>
    <s v="Deep"/>
    <n v="-14.545688"/>
    <n v="-168.13996"/>
    <s v="ROSE_SANCTUARY"/>
    <s v="ROSE_SANCTUARY"/>
    <n v="2016"/>
    <x v="1"/>
    <x v="0"/>
    <n v="20.65"/>
    <n v="25"/>
    <n v="10"/>
    <n v="1"/>
    <n v="45"/>
    <n v="0.4325"/>
    <n v="2"/>
    <n v="1"/>
  </r>
  <r>
    <n v="9546"/>
    <s v="nSPC"/>
    <x v="0"/>
    <x v="3"/>
    <s v="American Samoa"/>
    <x v="10"/>
    <s v="ROS-00777"/>
    <d v="2016-05-05T00:00:00"/>
    <s v="Forereef"/>
    <s v="Mid"/>
    <n v="-14.552579"/>
    <n v="-168.141233"/>
    <s v="ROSE_SANCTUARY"/>
    <s v="ROSE_SANCTUARY"/>
    <n v="2016"/>
    <x v="0"/>
    <x v="0"/>
    <n v="13.45"/>
    <n v="10"/>
    <n v="0"/>
    <n v="1"/>
    <n v="65"/>
    <n v="0.51200000000000001"/>
    <n v="2"/>
    <n v="1"/>
  </r>
  <r>
    <n v="9547"/>
    <s v="nSPC"/>
    <x v="0"/>
    <x v="3"/>
    <s v="American Samoa"/>
    <x v="10"/>
    <s v="ROS-00752"/>
    <d v="2016-05-05T00:00:00"/>
    <s v="Forereef"/>
    <s v="Deep"/>
    <n v="-14.549021"/>
    <n v="-168.16865300000001"/>
    <s v="ROSE_SANCTUARY"/>
    <s v="ROSE_SANCTUARY"/>
    <n v="2016"/>
    <x v="1"/>
    <x v="0"/>
    <n v="24.1"/>
    <n v="12.5"/>
    <n v="0"/>
    <n v="27.5"/>
    <n v="50"/>
    <n v="0.53249999999999997"/>
    <n v="2"/>
    <n v="1"/>
  </r>
  <r>
    <n v="9566"/>
    <s v="nSPC"/>
    <x v="0"/>
    <x v="2"/>
    <s v="Pacific Remote Island Areas"/>
    <x v="14"/>
    <s v="JAR-00738"/>
    <d v="2016-05-16T00:00:00"/>
    <s v="Forereef"/>
    <s v="Deep"/>
    <n v="-0.36316999999999999"/>
    <n v="-160.00488300000001"/>
    <s v="Jarvis"/>
    <s v="Jarvis"/>
    <n v="2016"/>
    <x v="1"/>
    <x v="0"/>
    <n v="21.8"/>
    <n v="5"/>
    <n v="1.5"/>
    <n v="0.5"/>
    <n v="22.5"/>
    <n v="0.40749999999999997"/>
    <n v="2"/>
    <n v="1"/>
  </r>
  <r>
    <n v="9567"/>
    <s v="nSPC"/>
    <x v="0"/>
    <x v="2"/>
    <s v="Pacific Remote Island Areas"/>
    <x v="14"/>
    <s v="JAR-00763"/>
    <d v="2016-05-16T00:00:00"/>
    <s v="Forereef"/>
    <s v="Mid"/>
    <n v="-0.36202600000000001"/>
    <n v="-160.001013"/>
    <s v="Jarvis"/>
    <s v="Jarvis"/>
    <n v="2016"/>
    <x v="0"/>
    <x v="0"/>
    <n v="10.85"/>
    <n v="1"/>
    <n v="7.5"/>
    <n v="11"/>
    <n v="15"/>
    <n v="0.39500000000000002"/>
    <n v="2"/>
    <n v="1"/>
  </r>
  <r>
    <n v="9568"/>
    <s v="nSPC"/>
    <x v="0"/>
    <x v="2"/>
    <s v="Pacific Remote Island Areas"/>
    <x v="14"/>
    <s v="JAR-00759"/>
    <d v="2016-05-16T00:00:00"/>
    <s v="Forereef"/>
    <s v="Mid"/>
    <n v="-0.36665399999999998"/>
    <n v="-160.00687199999999"/>
    <s v="Jarvis"/>
    <s v="Jarvis"/>
    <n v="2016"/>
    <x v="0"/>
    <x v="0"/>
    <n v="12.1"/>
    <n v="1.5"/>
    <n v="1.5"/>
    <n v="16.5"/>
    <n v="15"/>
    <n v="0.54249999999999998"/>
    <n v="2"/>
    <n v="1"/>
  </r>
  <r>
    <n v="9579"/>
    <s v="nSPC"/>
    <x v="0"/>
    <x v="2"/>
    <s v="Pacific Remote Island Areas"/>
    <x v="14"/>
    <s v="JAR-00755"/>
    <d v="2016-05-17T00:00:00"/>
    <s v="Forereef"/>
    <s v="Mid"/>
    <n v="-0.36709900000000001"/>
    <n v="-159.979691"/>
    <s v="Jarvis"/>
    <s v="Jarvis"/>
    <n v="2016"/>
    <x v="0"/>
    <x v="0"/>
    <n v="15.65"/>
    <n v="0.5"/>
    <n v="0.5"/>
    <n v="3"/>
    <n v="15"/>
    <n v="0.34875"/>
    <n v="2"/>
    <n v="1"/>
  </r>
  <r>
    <n v="9580"/>
    <s v="nSPC"/>
    <x v="0"/>
    <x v="2"/>
    <s v="Pacific Remote Island Areas"/>
    <x v="14"/>
    <s v="JAR-00819"/>
    <d v="2016-05-17T00:00:00"/>
    <s v="Forereef"/>
    <s v="Shallow"/>
    <n v="-0.37014399999999997"/>
    <n v="-159.98136299999999"/>
    <s v="Jarvis"/>
    <s v="Jarvis"/>
    <n v="2016"/>
    <x v="2"/>
    <x v="0"/>
    <n v="5.65"/>
    <n v="0.5"/>
    <n v="0.5"/>
    <n v="5"/>
    <n v="20"/>
    <n v="0.80374999999999996"/>
    <n v="2"/>
    <n v="1"/>
  </r>
  <r>
    <n v="9581"/>
    <s v="nSPC"/>
    <x v="0"/>
    <x v="2"/>
    <s v="Pacific Remote Island Areas"/>
    <x v="14"/>
    <s v="JAR-00802"/>
    <d v="2016-05-17T00:00:00"/>
    <s v="Forereef"/>
    <s v="Shallow"/>
    <n v="-0.37261"/>
    <n v="-159.98425900000001"/>
    <s v="Jarvis"/>
    <s v="Jarvis"/>
    <n v="2016"/>
    <x v="2"/>
    <x v="0"/>
    <n v="5.5"/>
    <n v="1"/>
    <n v="3.5"/>
    <n v="1"/>
    <n v="16.5"/>
    <n v="0.51500000000000001"/>
    <n v="2"/>
    <n v="1"/>
  </r>
  <r>
    <n v="9582"/>
    <s v="nSPC"/>
    <x v="0"/>
    <x v="2"/>
    <s v="Pacific Remote Island Areas"/>
    <x v="14"/>
    <s v="JAR-00760"/>
    <d v="2016-05-17T00:00:00"/>
    <s v="Forereef"/>
    <s v="Mid"/>
    <n v="-0.37989000000000001"/>
    <n v="-159.98021900000001"/>
    <s v="Jarvis"/>
    <s v="Jarvis"/>
    <n v="2016"/>
    <x v="0"/>
    <x v="0"/>
    <n v="7.65"/>
    <n v="0"/>
    <n v="0"/>
    <n v="1.5"/>
    <n v="22.5"/>
    <n v="0.37"/>
    <n v="2"/>
    <n v="1"/>
  </r>
  <r>
    <n v="9589"/>
    <s v="nSPC"/>
    <x v="0"/>
    <x v="2"/>
    <s v="Pacific Remote Island Areas"/>
    <x v="14"/>
    <s v="JAR-00732"/>
    <d v="2016-05-18T00:00:00"/>
    <s v="Forereef"/>
    <s v="Deep"/>
    <n v="-0.37581300000000001"/>
    <n v="-159.972047"/>
    <s v="Jarvis"/>
    <s v="Jarvis"/>
    <n v="2016"/>
    <x v="1"/>
    <x v="0"/>
    <n v="19.55"/>
    <n v="0.5"/>
    <n v="0.5"/>
    <n v="1"/>
    <n v="20.5"/>
    <n v="0.38624999999999998"/>
    <n v="2"/>
    <n v="1"/>
  </r>
  <r>
    <n v="9590"/>
    <s v="nSPC"/>
    <x v="0"/>
    <x v="2"/>
    <s v="Pacific Remote Island Areas"/>
    <x v="14"/>
    <s v="JAR-00757"/>
    <d v="2016-05-18T00:00:00"/>
    <s v="Forereef"/>
    <s v="Mid"/>
    <n v="-0.37681700000000001"/>
    <n v="-159.97537399999999"/>
    <s v="Jarvis"/>
    <s v="Jarvis"/>
    <n v="2016"/>
    <x v="0"/>
    <x v="0"/>
    <n v="9.15"/>
    <n v="0"/>
    <n v="0"/>
    <n v="5"/>
    <n v="42.5"/>
    <n v="0.34"/>
    <n v="2"/>
    <n v="1"/>
  </r>
  <r>
    <n v="9591"/>
    <s v="nSPC"/>
    <x v="0"/>
    <x v="2"/>
    <s v="Pacific Remote Island Areas"/>
    <x v="14"/>
    <s v="JAR-00794"/>
    <d v="2016-05-18T00:00:00"/>
    <s v="Forereef"/>
    <s v="Shallow"/>
    <n v="-0.37743599999999999"/>
    <n v="-159.978487"/>
    <s v="Jarvis"/>
    <s v="Jarvis"/>
    <n v="2016"/>
    <x v="2"/>
    <x v="0"/>
    <n v="5.95"/>
    <n v="0"/>
    <n v="0"/>
    <n v="6.5"/>
    <n v="24"/>
    <n v="0.24"/>
    <n v="2"/>
    <n v="1"/>
  </r>
  <r>
    <n v="9597"/>
    <s v="nSPC"/>
    <x v="0"/>
    <x v="2"/>
    <s v="Pacific Remote Island Areas"/>
    <x v="14"/>
    <s v="JAR-00743"/>
    <d v="2016-05-19T00:00:00"/>
    <s v="Forereef"/>
    <s v="Deep"/>
    <n v="-0.375892"/>
    <n v="-159.97198"/>
    <s v="Jarvis"/>
    <s v="Jarvis"/>
    <n v="2016"/>
    <x v="1"/>
    <x v="0"/>
    <n v="21.15"/>
    <n v="2.5"/>
    <n v="0"/>
    <n v="1"/>
    <n v="20"/>
    <n v="0.36749999999999999"/>
    <n v="2"/>
    <n v="1"/>
  </r>
  <r>
    <n v="9598"/>
    <s v="nSPC"/>
    <x v="0"/>
    <x v="2"/>
    <s v="Pacific Remote Island Areas"/>
    <x v="14"/>
    <s v="JAR-00775"/>
    <d v="2016-05-19T00:00:00"/>
    <s v="Forereef"/>
    <s v="Mid"/>
    <n v="-0.38189200000000001"/>
    <n v="-159.98962800000001"/>
    <s v="Jarvis"/>
    <s v="Jarvis"/>
    <n v="2016"/>
    <x v="0"/>
    <x v="0"/>
    <n v="11.45"/>
    <n v="0.5"/>
    <n v="0"/>
    <n v="1"/>
    <n v="10"/>
    <n v="0.35"/>
    <n v="2"/>
    <n v="1"/>
  </r>
  <r>
    <n v="9599"/>
    <s v="nSPC"/>
    <x v="0"/>
    <x v="2"/>
    <s v="Pacific Remote Island Areas"/>
    <x v="14"/>
    <s v="JAR-00782"/>
    <d v="2016-05-19T00:00:00"/>
    <s v="Forereef"/>
    <s v="Mid"/>
    <n v="-0.37348700000000001"/>
    <n v="-160.012563"/>
    <s v="Jarvis"/>
    <s v="Jarvis"/>
    <n v="2016"/>
    <x v="0"/>
    <x v="0"/>
    <n v="10.4"/>
    <n v="0.5"/>
    <n v="1.5"/>
    <n v="3"/>
    <n v="12.5"/>
    <n v="0.53625"/>
    <n v="2"/>
    <n v="1"/>
  </r>
  <r>
    <n v="9606"/>
    <s v="nSPC"/>
    <x v="0"/>
    <x v="2"/>
    <s v="Pacific Remote Island Areas"/>
    <x v="14"/>
    <s v="JAR-00765"/>
    <d v="2016-05-20T00:00:00"/>
    <s v="Forereef"/>
    <s v="Mid"/>
    <n v="-0.38198700000000002"/>
    <n v="-159.99581800000001"/>
    <s v="Jarvis"/>
    <s v="Jarvis"/>
    <n v="2016"/>
    <x v="0"/>
    <x v="0"/>
    <n v="12.85"/>
    <n v="1"/>
    <n v="0"/>
    <n v="37.5"/>
    <n v="7.5"/>
    <n v="0.40500000000000003"/>
    <n v="2"/>
    <n v="1"/>
  </r>
  <r>
    <n v="9607"/>
    <s v="nSPC"/>
    <x v="0"/>
    <x v="2"/>
    <s v="Pacific Remote Island Areas"/>
    <x v="14"/>
    <s v="JAR-00752"/>
    <d v="2016-05-20T00:00:00"/>
    <s v="Forereef"/>
    <s v="Mid"/>
    <n v="-0.38183099999999998"/>
    <n v="-159.99874800000001"/>
    <s v="Jarvis"/>
    <s v="Jarvis"/>
    <n v="2016"/>
    <x v="0"/>
    <x v="0"/>
    <n v="13"/>
    <n v="0.5"/>
    <n v="0"/>
    <n v="47.5"/>
    <n v="11"/>
    <n v="0.51975000000000005"/>
    <n v="2"/>
    <n v="1"/>
  </r>
  <r>
    <n v="9608"/>
    <s v="nSPC"/>
    <x v="0"/>
    <x v="2"/>
    <s v="Pacific Remote Island Areas"/>
    <x v="14"/>
    <s v="JAR-00800"/>
    <d v="2016-05-20T00:00:00"/>
    <s v="Forereef"/>
    <s v="Shallow"/>
    <n v="-0.38100899999999999"/>
    <n v="-160.00872899999999"/>
    <s v="Jarvis"/>
    <s v="Jarvis"/>
    <n v="2016"/>
    <x v="2"/>
    <x v="0"/>
    <n v="4.0999999999999996"/>
    <n v="0"/>
    <n v="1"/>
    <n v="2.5"/>
    <n v="4"/>
    <n v="0.89249999999999996"/>
    <n v="2"/>
    <n v="1"/>
  </r>
  <r>
    <n v="9609"/>
    <s v="nSPC"/>
    <x v="0"/>
    <x v="2"/>
    <s v="Pacific Remote Island Areas"/>
    <x v="14"/>
    <s v="JAR-00805"/>
    <d v="2016-05-20T00:00:00"/>
    <s v="Forereef"/>
    <s v="Shallow"/>
    <n v="-0.37270300000000001"/>
    <n v="-160.01161400000001"/>
    <s v="Jarvis"/>
    <s v="Jarvis"/>
    <n v="2016"/>
    <x v="2"/>
    <x v="0"/>
    <n v="3.35"/>
    <n v="0"/>
    <n v="0.5"/>
    <n v="3.5"/>
    <n v="15"/>
    <n v="0.92249999999999999"/>
    <n v="2"/>
    <n v="1"/>
  </r>
  <r>
    <n v="9615"/>
    <s v="nSPC"/>
    <x v="0"/>
    <x v="2"/>
    <s v="Pacific Remote Island Areas"/>
    <x v="14"/>
    <s v="JAR-00734"/>
    <d v="2016-05-21T00:00:00"/>
    <s v="Forereef"/>
    <s v="Deep"/>
    <n v="-0.38247599999999998"/>
    <n v="-159.97970799999999"/>
    <s v="Jarvis"/>
    <s v="Jarvis"/>
    <n v="2016"/>
    <x v="1"/>
    <x v="0"/>
    <n v="22.8"/>
    <n v="1"/>
    <n v="0"/>
    <n v="3"/>
    <n v="25"/>
    <n v="0.46124999999999999"/>
    <n v="2"/>
    <n v="1"/>
  </r>
  <r>
    <n v="9616"/>
    <s v="nSPC"/>
    <x v="0"/>
    <x v="2"/>
    <s v="Pacific Remote Island Areas"/>
    <x v="14"/>
    <s v="JAR-00762"/>
    <d v="2016-05-21T00:00:00"/>
    <s v="Forereef"/>
    <s v="Mid"/>
    <n v="-0.38243500000000002"/>
    <n v="-159.97565700000001"/>
    <s v="Jarvis"/>
    <s v="Jarvis"/>
    <n v="2016"/>
    <x v="0"/>
    <x v="0"/>
    <n v="15.15"/>
    <n v="0"/>
    <n v="0"/>
    <n v="6.5"/>
    <n v="37.5"/>
    <n v="0.4"/>
    <n v="2"/>
    <n v="1"/>
  </r>
  <r>
    <n v="9617"/>
    <s v="nSPC"/>
    <x v="0"/>
    <x v="2"/>
    <s v="Pacific Remote Island Areas"/>
    <x v="14"/>
    <s v="JAR-00770"/>
    <d v="2016-05-21T00:00:00"/>
    <s v="Forereef"/>
    <s v="Mid"/>
    <n v="-0.38020399999999999"/>
    <n v="-159.975998"/>
    <s v="Jarvis"/>
    <s v="Jarvis"/>
    <n v="2016"/>
    <x v="0"/>
    <x v="0"/>
    <n v="8.5500000000000007"/>
    <n v="0.5"/>
    <n v="0"/>
    <n v="2"/>
    <n v="41.5"/>
    <n v="0.35"/>
    <n v="2"/>
    <n v="1"/>
  </r>
  <r>
    <n v="9618"/>
    <s v="nSPC"/>
    <x v="0"/>
    <x v="2"/>
    <s v="Pacific Remote Island Areas"/>
    <x v="14"/>
    <s v="JAR-00808"/>
    <d v="2016-05-21T00:00:00"/>
    <s v="Forereef"/>
    <s v="Shallow"/>
    <n v="-0.376079"/>
    <n v="-159.98268100000001"/>
    <s v="Jarvis"/>
    <s v="Jarvis"/>
    <n v="2016"/>
    <x v="2"/>
    <x v="0"/>
    <n v="5.65"/>
    <n v="5"/>
    <n v="3.5"/>
    <n v="3.5"/>
    <n v="45"/>
    <n v="0.85"/>
    <n v="2"/>
    <n v="1"/>
  </r>
  <r>
    <n v="9619"/>
    <s v="nSPC"/>
    <x v="0"/>
    <x v="2"/>
    <s v="Pacific Remote Island Areas"/>
    <x v="14"/>
    <s v="JAR-00807"/>
    <d v="2016-05-21T00:00:00"/>
    <s v="Forereef"/>
    <s v="Shallow"/>
    <n v="-0.36752600000000002"/>
    <n v="-159.98321899999999"/>
    <s v="Jarvis"/>
    <s v="Jarvis"/>
    <n v="2016"/>
    <x v="2"/>
    <x v="0"/>
    <n v="5.4"/>
    <n v="0"/>
    <n v="3"/>
    <n v="2"/>
    <n v="11.5"/>
    <n v="0.41"/>
    <n v="2"/>
    <n v="1"/>
  </r>
  <r>
    <n v="9620"/>
    <s v="nSPC"/>
    <x v="0"/>
    <x v="2"/>
    <s v="Pacific Remote Island Areas"/>
    <x v="14"/>
    <s v="JAR-00780"/>
    <d v="2016-05-21T00:00:00"/>
    <s v="Forereef"/>
    <s v="Mid"/>
    <n v="-0.36524899999999999"/>
    <n v="-159.983699"/>
    <s v="Jarvis"/>
    <s v="Jarvis"/>
    <n v="2016"/>
    <x v="0"/>
    <x v="0"/>
    <n v="9.3000000000000007"/>
    <n v="0"/>
    <n v="1.5"/>
    <n v="4.5"/>
    <n v="12.5"/>
    <n v="0.42625000000000002"/>
    <n v="2"/>
    <n v="1"/>
  </r>
  <r>
    <n v="9621"/>
    <s v="nSPC"/>
    <x v="0"/>
    <x v="2"/>
    <s v="Pacific Remote Island Areas"/>
    <x v="14"/>
    <s v="JAR-00788"/>
    <d v="2016-05-21T00:00:00"/>
    <s v="Forereef"/>
    <s v="Mid"/>
    <n v="-0.36353200000000002"/>
    <n v="-159.98880700000001"/>
    <s v="Jarvis"/>
    <s v="Jarvis"/>
    <n v="2016"/>
    <x v="0"/>
    <x v="0"/>
    <n v="16.149999999999999"/>
    <n v="0"/>
    <n v="0"/>
    <n v="3"/>
    <n v="28.5"/>
    <n v="0.2525"/>
    <n v="2"/>
    <n v="1"/>
  </r>
  <r>
    <n v="9622"/>
    <s v="nSPC"/>
    <x v="0"/>
    <x v="2"/>
    <s v="Pacific Remote Island Areas"/>
    <x v="14"/>
    <s v="JAR-00736"/>
    <d v="2016-05-22T00:00:00"/>
    <s v="Forereef"/>
    <s v="Deep"/>
    <n v="-0.38202000000000003"/>
    <n v="-160.005707"/>
    <s v="Jarvis"/>
    <s v="Jarvis"/>
    <n v="2016"/>
    <x v="1"/>
    <x v="0"/>
    <n v="19.899999999999999"/>
    <n v="0.5"/>
    <n v="1"/>
    <n v="20"/>
    <n v="10"/>
    <n v="0.4975"/>
    <n v="2"/>
    <n v="1"/>
  </r>
  <r>
    <n v="9623"/>
    <s v="nSPC"/>
    <x v="0"/>
    <x v="2"/>
    <s v="Pacific Remote Island Areas"/>
    <x v="14"/>
    <s v="JAR-00822"/>
    <d v="2016-05-22T00:00:00"/>
    <s v="Forereef"/>
    <s v="Shallow"/>
    <n v="-0.38103999999999999"/>
    <n v="-160.01078899999999"/>
    <s v="Jarvis"/>
    <s v="Jarvis"/>
    <n v="2016"/>
    <x v="2"/>
    <x v="0"/>
    <n v="4.25"/>
    <n v="0.5"/>
    <n v="1"/>
    <n v="1.5"/>
    <n v="6.5"/>
    <n v="0.39624999999999999"/>
    <n v="2"/>
    <n v="1"/>
  </r>
  <r>
    <n v="9624"/>
    <s v="nSPC"/>
    <x v="0"/>
    <x v="2"/>
    <s v="Pacific Remote Island Areas"/>
    <x v="14"/>
    <s v="JAR-00773"/>
    <d v="2016-05-22T00:00:00"/>
    <s v="Forereef"/>
    <s v="Mid"/>
    <n v="-0.37124699999999999"/>
    <n v="-159.97603899999999"/>
    <s v="Jarvis"/>
    <s v="Jarvis"/>
    <n v="2016"/>
    <x v="0"/>
    <x v="0"/>
    <n v="9.1"/>
    <n v="0"/>
    <n v="0"/>
    <n v="3.5"/>
    <n v="10"/>
    <n v="0.39500000000000002"/>
    <n v="2"/>
    <n v="1"/>
  </r>
  <r>
    <n v="9625"/>
    <s v="nSPC"/>
    <x v="0"/>
    <x v="2"/>
    <s v="Pacific Remote Island Areas"/>
    <x v="14"/>
    <s v="JAR-00823"/>
    <d v="2016-05-22T00:00:00"/>
    <s v="Forereef"/>
    <s v="Shallow"/>
    <n v="-0.362813"/>
    <n v="-159.99633800000001"/>
    <s v="Jarvis"/>
    <s v="Jarvis"/>
    <n v="2016"/>
    <x v="2"/>
    <x v="0"/>
    <n v="5.75"/>
    <n v="0.5"/>
    <n v="4"/>
    <n v="6"/>
    <n v="12.5"/>
    <n v="0.48375000000000001"/>
    <n v="2"/>
    <n v="1"/>
  </r>
  <r>
    <n v="9626"/>
    <s v="nSPC"/>
    <x v="0"/>
    <x v="2"/>
    <s v="Pacific Remote Island Areas"/>
    <x v="14"/>
    <s v="JAR-00769"/>
    <d v="2016-05-22T00:00:00"/>
    <s v="Forereef"/>
    <s v="Mid"/>
    <n v="-0.36901099999999998"/>
    <n v="-160.008139"/>
    <s v="Jarvis"/>
    <s v="Jarvis"/>
    <n v="2016"/>
    <x v="0"/>
    <x v="0"/>
    <n v="10.199999999999999"/>
    <n v="1"/>
    <n v="1"/>
    <n v="1.5"/>
    <n v="9"/>
    <n v="0.62124999999999997"/>
    <n v="2"/>
    <n v="1"/>
  </r>
  <r>
    <n v="9627"/>
    <s v="nSPC"/>
    <x v="0"/>
    <x v="2"/>
    <s v="Pacific Remote Island Areas"/>
    <x v="14"/>
    <s v="JAR-00803"/>
    <d v="2016-05-22T00:00:00"/>
    <s v="Forereef"/>
    <s v="Shallow"/>
    <n v="-0.37471100000000002"/>
    <n v="-160.01284799999999"/>
    <s v="Jarvis"/>
    <s v="Jarvis"/>
    <n v="2016"/>
    <x v="2"/>
    <x v="0"/>
    <n v="4.3"/>
    <n v="0"/>
    <n v="2.5"/>
    <n v="1"/>
    <n v="8"/>
    <n v="0.65"/>
    <n v="2"/>
    <n v="1"/>
  </r>
  <r>
    <n v="9639"/>
    <s v="nSPC"/>
    <x v="0"/>
    <x v="0"/>
    <s v="Main Hawaiian Islands"/>
    <x v="18"/>
    <s v="MAI-01820"/>
    <d v="2016-07-13T00:00:00"/>
    <s v="Forereef"/>
    <s v="Mid"/>
    <n v="20.748871999999999"/>
    <n v="-156.46388899999999"/>
    <s v="MAI_KIHEI"/>
    <s v="MAI_KIHEI"/>
    <n v="2016"/>
    <x v="0"/>
    <x v="0"/>
    <n v="6.85"/>
    <n v="45"/>
    <n v="27.5"/>
    <n v="0"/>
    <n v="1"/>
    <n v="0.58374999999999999"/>
    <n v="2"/>
    <n v="1"/>
  </r>
  <r>
    <n v="9640"/>
    <s v="nSPC"/>
    <x v="0"/>
    <x v="0"/>
    <s v="Main Hawaiian Islands"/>
    <x v="18"/>
    <s v="MAI-01801"/>
    <d v="2016-07-13T00:00:00"/>
    <s v="Forereef"/>
    <s v="Deep"/>
    <n v="20.718843"/>
    <n v="-156.463112"/>
    <s v="MAI_KIHEI"/>
    <s v="MAI_KIHEI"/>
    <n v="2016"/>
    <x v="1"/>
    <x v="0"/>
    <n v="22.65"/>
    <n v="45"/>
    <n v="7.5"/>
    <n v="0.5"/>
    <n v="3"/>
    <n v="0.62875000000000003"/>
    <n v="2"/>
    <n v="1"/>
  </r>
  <r>
    <n v="9644"/>
    <s v="nSPC"/>
    <x v="0"/>
    <x v="0"/>
    <s v="Main Hawaiian Islands"/>
    <x v="18"/>
    <s v="MAI-01819"/>
    <d v="2016-07-13T00:00:00"/>
    <s v="Forereef"/>
    <s v="Shallow"/>
    <n v="20.742677"/>
    <n v="-156.46043299999999"/>
    <s v="MAI_KIHEI"/>
    <s v="MAI_KIHEI"/>
    <n v="2016"/>
    <x v="2"/>
    <x v="0"/>
    <n v="3"/>
    <n v="15"/>
    <n v="30"/>
    <n v="5"/>
    <n v="3.5"/>
    <n v="1.32"/>
    <n v="2"/>
    <n v="1"/>
  </r>
  <r>
    <n v="9645"/>
    <s v="nSPC"/>
    <x v="0"/>
    <x v="0"/>
    <s v="Main Hawaiian Islands"/>
    <x v="18"/>
    <s v="MAI-01818"/>
    <d v="2016-07-13T00:00:00"/>
    <s v="Forereef"/>
    <s v="Shallow"/>
    <n v="20.712558999999999"/>
    <n v="-156.44719699999999"/>
    <s v="MAI_KIHEI"/>
    <s v="MAI_KIHEI"/>
    <n v="2016"/>
    <x v="2"/>
    <x v="0"/>
    <n v="3.15"/>
    <n v="1.5"/>
    <n v="44"/>
    <n v="0.5"/>
    <n v="0.5"/>
    <n v="0.1925"/>
    <n v="2"/>
    <n v="1"/>
  </r>
  <r>
    <n v="9646"/>
    <s v="nSPC"/>
    <x v="0"/>
    <x v="0"/>
    <s v="Main Hawaiian Islands"/>
    <x v="18"/>
    <s v="MAI-01897"/>
    <d v="2016-07-13T00:00:00"/>
    <s v="Forereef"/>
    <s v="Mid"/>
    <n v="20.578423999999998"/>
    <n v="-156.41148899999999"/>
    <s v="MAI_SE"/>
    <s v="MAI_SE"/>
    <n v="2016"/>
    <x v="0"/>
    <x v="0"/>
    <n v="13.5"/>
    <n v="12.5"/>
    <n v="10.5"/>
    <n v="0.5"/>
    <n v="0.5"/>
    <n v="0.28375"/>
    <n v="2"/>
    <n v="1"/>
  </r>
  <r>
    <n v="9648"/>
    <s v="nSPC"/>
    <x v="0"/>
    <x v="0"/>
    <s v="Main Hawaiian Islands"/>
    <x v="18"/>
    <s v="MAI-01878"/>
    <d v="2016-07-14T00:00:00"/>
    <s v="Forereef"/>
    <s v="Mid"/>
    <n v="20.813886"/>
    <n v="-156.060901"/>
    <s v="MAI_NE"/>
    <s v="MAI_NE"/>
    <n v="2016"/>
    <x v="0"/>
    <x v="0"/>
    <n v="16.2"/>
    <n v="3"/>
    <n v="35"/>
    <n v="2"/>
    <n v="0"/>
    <n v="0.35249999999999998"/>
    <n v="2"/>
    <n v="1"/>
  </r>
  <r>
    <n v="9649"/>
    <s v="nSPC"/>
    <x v="0"/>
    <x v="0"/>
    <s v="Main Hawaiian Islands"/>
    <x v="18"/>
    <s v="MAI-01883"/>
    <d v="2016-07-14T00:00:00"/>
    <s v="Forereef"/>
    <s v="Shallow"/>
    <n v="20.831529"/>
    <n v="-156.11451700000001"/>
    <s v="MAI_NE"/>
    <s v="MAI_NE"/>
    <n v="2016"/>
    <x v="2"/>
    <x v="0"/>
    <n v="4.1500000000000004"/>
    <n v="9"/>
    <n v="0"/>
    <n v="0"/>
    <n v="3"/>
    <n v="0.87749999999999995"/>
    <n v="2"/>
    <n v="1"/>
  </r>
  <r>
    <n v="9650"/>
    <s v="nSPC"/>
    <x v="0"/>
    <x v="0"/>
    <s v="Main Hawaiian Islands"/>
    <x v="18"/>
    <s v="MAI-01867"/>
    <d v="2016-07-14T00:00:00"/>
    <s v="Forereef"/>
    <s v="Deep"/>
    <n v="20.823257999999999"/>
    <n v="-156.07281"/>
    <s v="MAI_NE"/>
    <s v="MAI_NE"/>
    <n v="2016"/>
    <x v="1"/>
    <x v="0"/>
    <n v="21.4"/>
    <n v="6"/>
    <n v="25"/>
    <n v="3"/>
    <n v="1"/>
    <n v="0.21"/>
    <n v="2"/>
    <n v="1"/>
  </r>
  <r>
    <n v="9651"/>
    <s v="nSPC"/>
    <x v="0"/>
    <x v="0"/>
    <s v="Main Hawaiian Islands"/>
    <x v="18"/>
    <s v="MAI-01880"/>
    <d v="2016-07-14T00:00:00"/>
    <s v="Forereef"/>
    <s v="Mid"/>
    <n v="20.842354"/>
    <n v="-156.123186"/>
    <s v="MAI_NE"/>
    <s v="MAI_NE"/>
    <n v="2016"/>
    <x v="0"/>
    <x v="0"/>
    <n v="12.5"/>
    <n v="10"/>
    <n v="0.5"/>
    <n v="1.5"/>
    <n v="9"/>
    <n v="0.68625000000000003"/>
    <n v="2"/>
    <n v="1"/>
  </r>
  <r>
    <n v="9652"/>
    <s v="nSPC"/>
    <x v="0"/>
    <x v="0"/>
    <s v="Main Hawaiian Islands"/>
    <x v="18"/>
    <s v="MAI-01870"/>
    <d v="2016-07-14T00:00:00"/>
    <s v="Forereef"/>
    <s v="Mid"/>
    <n v="20.915689"/>
    <n v="-156.21770900000001"/>
    <s v="MAI_NE"/>
    <s v="MAI_NE"/>
    <n v="2016"/>
    <x v="0"/>
    <x v="0"/>
    <n v="13.2"/>
    <n v="5"/>
    <n v="0.5"/>
    <n v="1"/>
    <n v="1.5"/>
    <n v="1.395"/>
    <n v="2"/>
    <n v="1"/>
  </r>
  <r>
    <n v="9653"/>
    <s v="nSPC"/>
    <x v="0"/>
    <x v="0"/>
    <s v="Main Hawaiian Islands"/>
    <x v="18"/>
    <s v="MAI-01865"/>
    <d v="2016-07-14T00:00:00"/>
    <s v="Forereef"/>
    <s v="Deep"/>
    <n v="20.915804000000001"/>
    <n v="-156.22400500000001"/>
    <s v="MAI_NE"/>
    <s v="MAI_NE"/>
    <n v="2016"/>
    <x v="1"/>
    <x v="0"/>
    <n v="20.7"/>
    <n v="3.5"/>
    <n v="12.5"/>
    <n v="1"/>
    <n v="0.5"/>
    <n v="1.1087499999999999"/>
    <n v="2"/>
    <n v="1"/>
  </r>
  <r>
    <n v="9654"/>
    <s v="nSPC"/>
    <x v="0"/>
    <x v="0"/>
    <s v="Main Hawaiian Islands"/>
    <x v="18"/>
    <s v="MAI-01882"/>
    <d v="2016-07-14T00:00:00"/>
    <s v="Forereef"/>
    <s v="Shallow"/>
    <n v="20.924371000000001"/>
    <n v="-156.227127"/>
    <s v="MAI_NE"/>
    <s v="MAI_NE"/>
    <n v="2016"/>
    <x v="2"/>
    <x v="0"/>
    <n v="5.5"/>
    <n v="3.5"/>
    <n v="1.5"/>
    <n v="1"/>
    <n v="2"/>
    <n v="1.115"/>
    <n v="2"/>
    <n v="1"/>
  </r>
  <r>
    <n v="9666"/>
    <s v="nSPC"/>
    <x v="0"/>
    <x v="0"/>
    <s v="Main Hawaiian Islands"/>
    <x v="1"/>
    <s v="KAH-00173"/>
    <d v="2016-07-15T00:00:00"/>
    <s v="Forereef"/>
    <s v="Deep"/>
    <n v="20.608550999999999"/>
    <n v="-156.56797299999999"/>
    <s v="KAH_NORTH"/>
    <s v="KAH_NORTH"/>
    <n v="2016"/>
    <x v="1"/>
    <x v="0"/>
    <n v="22.95"/>
    <n v="9"/>
    <n v="45"/>
    <n v="0.5"/>
    <n v="0.5"/>
    <n v="0.2185"/>
    <n v="2"/>
    <n v="1"/>
  </r>
  <r>
    <n v="9667"/>
    <s v="nSPC"/>
    <x v="0"/>
    <x v="0"/>
    <s v="Main Hawaiian Islands"/>
    <x v="1"/>
    <s v="KAH-00157"/>
    <d v="2016-07-15T00:00:00"/>
    <s v="Forereef"/>
    <s v="Mid"/>
    <n v="20.605616999999999"/>
    <n v="-156.57432700000001"/>
    <s v="KAH_NORTH"/>
    <s v="KAH_NORTH"/>
    <n v="2016"/>
    <x v="0"/>
    <x v="0"/>
    <n v="7.6"/>
    <n v="50"/>
    <n v="16.5"/>
    <n v="2.5"/>
    <n v="1"/>
    <n v="0.94"/>
    <n v="2"/>
    <n v="1"/>
  </r>
  <r>
    <n v="9668"/>
    <s v="nSPC"/>
    <x v="0"/>
    <x v="0"/>
    <s v="Main Hawaiian Islands"/>
    <x v="1"/>
    <s v="KAH-00195"/>
    <d v="2016-07-15T00:00:00"/>
    <s v="Forereef"/>
    <s v="Shallow"/>
    <n v="20.592478"/>
    <n v="-156.60551699999999"/>
    <s v="KAH_NORTH"/>
    <s v="KAH_NORTH"/>
    <n v="2016"/>
    <x v="2"/>
    <x v="0"/>
    <n v="5.6"/>
    <n v="40"/>
    <n v="12.5"/>
    <n v="0.5"/>
    <n v="0.5"/>
    <n v="0.99875000000000003"/>
    <n v="2"/>
    <n v="1"/>
  </r>
  <r>
    <n v="9669"/>
    <s v="nSPC"/>
    <x v="0"/>
    <x v="0"/>
    <s v="Main Hawaiian Islands"/>
    <x v="1"/>
    <s v="KAH-00176"/>
    <d v="2016-07-15T00:00:00"/>
    <s v="Forereef"/>
    <s v="Mid"/>
    <n v="20.564036999999999"/>
    <n v="-156.64926700000001"/>
    <s v="KAH_NORTH"/>
    <s v="KAH_NORTH"/>
    <n v="2016"/>
    <x v="0"/>
    <x v="0"/>
    <n v="8.5"/>
    <n v="47.5"/>
    <n v="12.5"/>
    <n v="2.5"/>
    <n v="1"/>
    <n v="1.4025000000000001"/>
    <n v="2"/>
    <n v="1"/>
  </r>
  <r>
    <n v="9670"/>
    <s v="nSPC"/>
    <x v="0"/>
    <x v="0"/>
    <s v="Main Hawaiian Islands"/>
    <x v="1"/>
    <s v="KAH-00105"/>
    <d v="2016-07-15T00:00:00"/>
    <s v="Forereef"/>
    <s v="Shallow"/>
    <n v="20.549365999999999"/>
    <n v="-156.681388"/>
    <s v="KAH_NORTH"/>
    <s v="KAH_NORTH"/>
    <n v="2016"/>
    <x v="2"/>
    <x v="0"/>
    <n v="5"/>
    <n v="27.5"/>
    <n v="6"/>
    <n v="2"/>
    <n v="2.5"/>
    <n v="0.64749999999999996"/>
    <n v="2"/>
    <n v="1"/>
  </r>
  <r>
    <n v="9671"/>
    <s v="nSPC"/>
    <x v="0"/>
    <x v="0"/>
    <s v="Main Hawaiian Islands"/>
    <x v="1"/>
    <s v="KAH-00164"/>
    <d v="2016-07-15T00:00:00"/>
    <s v="Forereef"/>
    <s v="Deep"/>
    <n v="20.551836999999999"/>
    <n v="-156.68094400000001"/>
    <s v="KAH_NORTH"/>
    <s v="KAH_NORTH"/>
    <n v="2016"/>
    <x v="1"/>
    <x v="0"/>
    <n v="19"/>
    <n v="25"/>
    <n v="30"/>
    <n v="0.5"/>
    <n v="5.5"/>
    <n v="1.19"/>
    <n v="2"/>
    <n v="1"/>
  </r>
  <r>
    <n v="9672"/>
    <s v="nSPC"/>
    <x v="0"/>
    <x v="0"/>
    <s v="Main Hawaiian Islands"/>
    <x v="1"/>
    <s v="KAH-00185"/>
    <d v="2016-07-15T00:00:00"/>
    <s v="Forereef"/>
    <s v="Deep"/>
    <n v="20.606451"/>
    <n v="-156.58027300000001"/>
    <s v="KAH_NORTH"/>
    <s v="KAH_NORTH"/>
    <n v="2016"/>
    <x v="1"/>
    <x v="0"/>
    <n v="19.399999999999999"/>
    <n v="22.5"/>
    <n v="32.5"/>
    <n v="0"/>
    <n v="0"/>
    <n v="0.495"/>
    <n v="2"/>
    <n v="1"/>
  </r>
  <r>
    <n v="9673"/>
    <s v="nSPC"/>
    <x v="0"/>
    <x v="0"/>
    <s v="Main Hawaiian Islands"/>
    <x v="1"/>
    <s v="KAH-00101"/>
    <d v="2016-07-15T00:00:00"/>
    <s v="Forereef"/>
    <s v="Mid"/>
    <n v="20.585595999999999"/>
    <n v="-156.61438899999999"/>
    <s v="KAH_NORTH"/>
    <s v="KAH_NORTH"/>
    <n v="2016"/>
    <x v="0"/>
    <x v="0"/>
    <n v="8.65"/>
    <n v="19"/>
    <n v="47.5"/>
    <n v="0"/>
    <n v="0"/>
    <n v="0.46500000000000002"/>
    <n v="2"/>
    <n v="1"/>
  </r>
  <r>
    <n v="9674"/>
    <s v="nSPC"/>
    <x v="0"/>
    <x v="0"/>
    <s v="Main Hawaiian Islands"/>
    <x v="1"/>
    <s v="KAH-00187"/>
    <d v="2016-07-15T00:00:00"/>
    <s v="Forereef"/>
    <s v="Shallow"/>
    <n v="20.567682000000001"/>
    <n v="-156.64248000000001"/>
    <s v="KAH_NORTH"/>
    <s v="KAH_NORTH"/>
    <n v="2016"/>
    <x v="2"/>
    <x v="0"/>
    <n v="4.4000000000000004"/>
    <n v="25"/>
    <n v="15"/>
    <n v="2.5"/>
    <n v="4"/>
    <n v="0.77"/>
    <n v="2"/>
    <n v="1"/>
  </r>
  <r>
    <n v="9675"/>
    <s v="nSPC"/>
    <x v="0"/>
    <x v="0"/>
    <s v="Main Hawaiian Islands"/>
    <x v="1"/>
    <s v="KAH-00174"/>
    <d v="2016-07-15T00:00:00"/>
    <s v="Forereef"/>
    <s v="Deep"/>
    <n v="20.534884999999999"/>
    <n v="-156.70547400000001"/>
    <s v="KAH_SOUTH"/>
    <s v="KAH_SOUTH"/>
    <n v="2016"/>
    <x v="1"/>
    <x v="0"/>
    <n v="21.1"/>
    <n v="1"/>
    <n v="25"/>
    <n v="1"/>
    <n v="0.5"/>
    <n v="0.10375"/>
    <n v="2"/>
    <n v="1"/>
  </r>
  <r>
    <n v="9676"/>
    <s v="nSPC"/>
    <x v="0"/>
    <x v="0"/>
    <s v="Main Hawaiian Islands"/>
    <x v="1"/>
    <s v="KAH-00188"/>
    <d v="2016-07-15T00:00:00"/>
    <s v="Forereef"/>
    <s v="Mid"/>
    <n v="20.539857000000001"/>
    <n v="-156.69705999999999"/>
    <s v="KAH_SOUTH"/>
    <s v="KAH_SOUTH"/>
    <n v="2016"/>
    <x v="0"/>
    <x v="0"/>
    <n v="11.75"/>
    <n v="15"/>
    <n v="2.5"/>
    <n v="0"/>
    <n v="2"/>
    <n v="0.52249999999999996"/>
    <n v="2"/>
    <n v="1"/>
  </r>
  <r>
    <n v="9677"/>
    <s v="nSPC"/>
    <x v="0"/>
    <x v="0"/>
    <s v="Main Hawaiian Islands"/>
    <x v="1"/>
    <s v="KAH-00167"/>
    <d v="2016-07-15T00:00:00"/>
    <s v="Forereef"/>
    <s v="Shallow"/>
    <n v="20.521512999999999"/>
    <n v="-156.69807"/>
    <s v="KAH_SOUTH"/>
    <s v="KAH_SOUTH"/>
    <n v="2016"/>
    <x v="2"/>
    <x v="0"/>
    <n v="6.1"/>
    <n v="6"/>
    <n v="0"/>
    <n v="0.5"/>
    <n v="1"/>
    <n v="0.83625000000000005"/>
    <n v="2"/>
    <n v="1"/>
  </r>
  <r>
    <n v="9679"/>
    <s v="nSPC"/>
    <x v="0"/>
    <x v="0"/>
    <s v="Main Hawaiian Islands"/>
    <x v="18"/>
    <s v="MAI-01825"/>
    <d v="2016-07-16T00:00:00"/>
    <s v="Forereef"/>
    <s v="Deep"/>
    <n v="20.951042000000001"/>
    <n v="-156.69542000000001"/>
    <s v="MAI_LAHAINA"/>
    <s v="MAI_LAHAINA"/>
    <n v="2016"/>
    <x v="1"/>
    <x v="0"/>
    <n v="22.7"/>
    <n v="7.5"/>
    <n v="25"/>
    <n v="1"/>
    <n v="0.5"/>
    <n v="0.1875"/>
    <n v="2"/>
    <n v="1"/>
  </r>
  <r>
    <n v="9680"/>
    <s v="nSPC"/>
    <x v="0"/>
    <x v="0"/>
    <s v="Main Hawaiian Islands"/>
    <x v="18"/>
    <s v="MAI-01850"/>
    <d v="2016-07-16T00:00:00"/>
    <s v="Forereef"/>
    <s v="Mid"/>
    <n v="20.918320999999999"/>
    <n v="-156.699455"/>
    <s v="MAI_LAHAINA"/>
    <s v="MAI_LAHAINA"/>
    <n v="2016"/>
    <x v="0"/>
    <x v="0"/>
    <n v="8.3000000000000007"/>
    <n v="5"/>
    <n v="6.5"/>
    <n v="0.5"/>
    <n v="0.5"/>
    <n v="0.19900000000000001"/>
    <n v="2"/>
    <n v="1"/>
  </r>
  <r>
    <n v="9681"/>
    <s v="nSPC"/>
    <x v="0"/>
    <x v="0"/>
    <s v="Main Hawaiian Islands"/>
    <x v="18"/>
    <s v="MAI-01839"/>
    <d v="2016-07-16T00:00:00"/>
    <s v="Forereef"/>
    <s v="Mid"/>
    <n v="20.906721999999998"/>
    <n v="-156.68926999999999"/>
    <s v="MAI_LAHAINA"/>
    <s v="MAI_LAHAINA"/>
    <n v="2016"/>
    <x v="0"/>
    <x v="0"/>
    <n v="6.9"/>
    <n v="6.5"/>
    <n v="17.5"/>
    <n v="0.5"/>
    <n v="0.5"/>
    <n v="0.28125"/>
    <n v="2"/>
    <n v="1"/>
  </r>
  <r>
    <n v="9682"/>
    <s v="nSPC"/>
    <x v="0"/>
    <x v="0"/>
    <s v="Main Hawaiian Islands"/>
    <x v="18"/>
    <s v="MAI-01843"/>
    <d v="2016-07-16T00:00:00"/>
    <s v="Forereef"/>
    <s v="Shallow"/>
    <n v="20.856407000000001"/>
    <n v="-156.667743"/>
    <s v="MAI_LAHAINA"/>
    <s v="MAI_LAHAINA"/>
    <n v="2016"/>
    <x v="2"/>
    <x v="0"/>
    <n v="3.95"/>
    <n v="2.5"/>
    <n v="35"/>
    <n v="0.5"/>
    <n v="0"/>
    <n v="0.23025000000000001"/>
    <n v="2"/>
    <n v="1"/>
  </r>
  <r>
    <n v="9683"/>
    <s v="nSPC"/>
    <x v="0"/>
    <x v="0"/>
    <s v="Main Hawaiian Islands"/>
    <x v="18"/>
    <s v="MAI-01814"/>
    <d v="2016-07-16T00:00:00"/>
    <s v="Forereef"/>
    <s v="Shallow"/>
    <n v="20.807041000000002"/>
    <n v="-156.60819799999999"/>
    <s v="MAI_KIHEI"/>
    <s v="MAI_KIHEI"/>
    <n v="2016"/>
    <x v="2"/>
    <x v="0"/>
    <n v="2.5499999999999998"/>
    <n v="15"/>
    <n v="1.5"/>
    <n v="3"/>
    <n v="5.5"/>
    <n v="0.92749999999999999"/>
    <n v="2"/>
    <n v="1"/>
  </r>
  <r>
    <n v="9684"/>
    <s v="nSPC"/>
    <x v="0"/>
    <x v="0"/>
    <s v="Main Hawaiian Islands"/>
    <x v="18"/>
    <s v="MAI-01827"/>
    <d v="2016-07-16T00:00:00"/>
    <s v="Forereef"/>
    <s v="Deep"/>
    <n v="20.877181"/>
    <n v="-156.691543"/>
    <s v="MAI_LAHAINA"/>
    <s v="MAI_LAHAINA"/>
    <n v="2016"/>
    <x v="1"/>
    <x v="0"/>
    <n v="20.05"/>
    <n v="1"/>
    <n v="32.5"/>
    <n v="0.5"/>
    <n v="0"/>
    <n v="0.11575000000000001"/>
    <n v="2"/>
    <n v="1"/>
  </r>
  <r>
    <n v="9685"/>
    <s v="nSPC"/>
    <x v="0"/>
    <x v="0"/>
    <s v="Main Hawaiian Islands"/>
    <x v="18"/>
    <s v="MAI-01845"/>
    <d v="2016-07-16T00:00:00"/>
    <s v="Forereef"/>
    <s v="Shallow"/>
    <n v="20.840005999999999"/>
    <n v="-156.65503699999999"/>
    <s v="MAI_LAHAINA"/>
    <s v="MAI_LAHAINA"/>
    <n v="2016"/>
    <x v="2"/>
    <x v="0"/>
    <n v="4.7"/>
    <n v="11"/>
    <n v="1.5"/>
    <n v="5"/>
    <n v="0.5"/>
    <n v="0.53874999999999995"/>
    <n v="2"/>
    <n v="1"/>
  </r>
  <r>
    <n v="9686"/>
    <s v="nSPC"/>
    <x v="0"/>
    <x v="0"/>
    <s v="Main Hawaiian Islands"/>
    <x v="18"/>
    <s v="MAI-01817"/>
    <d v="2016-07-16T00:00:00"/>
    <s v="Forereef"/>
    <s v="Shallow"/>
    <n v="20.806583"/>
    <n v="-156.622489"/>
    <s v="MAI_KIHEI"/>
    <s v="MAI_KIHEI"/>
    <n v="2016"/>
    <x v="2"/>
    <x v="0"/>
    <n v="4.0999999999999996"/>
    <n v="22.5"/>
    <n v="0.5"/>
    <n v="0.5"/>
    <n v="1"/>
    <n v="0.53"/>
    <n v="2"/>
    <n v="1"/>
  </r>
  <r>
    <n v="9687"/>
    <s v="nSPC"/>
    <x v="0"/>
    <x v="0"/>
    <s v="Main Hawaiian Islands"/>
    <x v="18"/>
    <s v="MAI-01808"/>
    <d v="2016-07-16T00:00:00"/>
    <s v="Forereef"/>
    <s v="Mid"/>
    <n v="20.801437"/>
    <n v="-156.61390299999999"/>
    <s v="MAI_KIHEI"/>
    <s v="MAI_KIHEI"/>
    <n v="2016"/>
    <x v="0"/>
    <x v="0"/>
    <n v="11.8"/>
    <n v="22.5"/>
    <n v="7.5"/>
    <n v="0.5"/>
    <n v="5"/>
    <n v="0.56999999999999995"/>
    <n v="2"/>
    <n v="1"/>
  </r>
  <r>
    <n v="9697"/>
    <s v="nSPC"/>
    <x v="0"/>
    <x v="0"/>
    <s v="Main Hawaiian Islands"/>
    <x v="20"/>
    <s v="MOL-01777"/>
    <d v="2016-07-17T00:00:00"/>
    <s v="Forereef"/>
    <s v="Deep"/>
    <n v="21.17154"/>
    <n v="-157.274171"/>
    <s v="MOL_WEST"/>
    <s v="MOL_WEST"/>
    <n v="2016"/>
    <x v="1"/>
    <x v="0"/>
    <n v="20.2"/>
    <n v="1.5"/>
    <n v="1.5"/>
    <n v="0.5"/>
    <n v="0.5"/>
    <n v="0.14749999999999999"/>
    <n v="2"/>
    <n v="1"/>
  </r>
  <r>
    <n v="9698"/>
    <s v="nSPC"/>
    <x v="0"/>
    <x v="0"/>
    <s v="Main Hawaiian Islands"/>
    <x v="20"/>
    <s v="MOL-01794"/>
    <d v="2016-07-17T00:00:00"/>
    <s v="Forereef"/>
    <s v="Mid"/>
    <n v="21.145195000000001"/>
    <n v="-157.29313200000001"/>
    <s v="MOL_WEST"/>
    <s v="MOL_WEST"/>
    <n v="2016"/>
    <x v="0"/>
    <x v="0"/>
    <n v="13.45"/>
    <n v="3"/>
    <n v="5"/>
    <n v="4"/>
    <n v="1.5"/>
    <n v="0.52500000000000002"/>
    <n v="2"/>
    <n v="1"/>
  </r>
  <r>
    <n v="9699"/>
    <s v="nSPC"/>
    <x v="0"/>
    <x v="0"/>
    <s v="Main Hawaiian Islands"/>
    <x v="20"/>
    <s v="MOL-01778"/>
    <d v="2016-07-17T00:00:00"/>
    <s v="Forereef"/>
    <s v="Deep"/>
    <n v="21.086058999999999"/>
    <n v="-157.292911"/>
    <s v="MOL_WEST"/>
    <s v="MOL_WEST"/>
    <n v="2016"/>
    <x v="1"/>
    <x v="0"/>
    <n v="21.45"/>
    <n v="1.5"/>
    <n v="25"/>
    <n v="4"/>
    <n v="0"/>
    <n v="0.1295"/>
    <n v="2"/>
    <n v="1"/>
  </r>
  <r>
    <n v="9700"/>
    <s v="nSPC"/>
    <x v="0"/>
    <x v="0"/>
    <s v="Main Hawaiian Islands"/>
    <x v="20"/>
    <s v="MOL-01785"/>
    <d v="2016-07-17T00:00:00"/>
    <s v="Forereef"/>
    <s v="Mid"/>
    <n v="21.092565"/>
    <n v="-157.30717000000001"/>
    <s v="MOL_WEST"/>
    <s v="MOL_WEST"/>
    <n v="2016"/>
    <x v="0"/>
    <x v="0"/>
    <n v="12.4"/>
    <n v="1.5"/>
    <n v="20"/>
    <n v="6.5"/>
    <n v="0.5"/>
    <n v="0.2175"/>
    <n v="2"/>
    <n v="1"/>
  </r>
  <r>
    <n v="9701"/>
    <s v="nSPC"/>
    <x v="0"/>
    <x v="0"/>
    <s v="Main Hawaiian Islands"/>
    <x v="20"/>
    <s v="MOL-01776"/>
    <d v="2016-07-17T00:00:00"/>
    <s v="Forereef"/>
    <s v="Deep"/>
    <n v="21.210688000000001"/>
    <n v="-157.26159200000001"/>
    <s v="MOL_WEST"/>
    <s v="MOL_WEST"/>
    <n v="2016"/>
    <x v="1"/>
    <x v="0"/>
    <n v="23.9"/>
    <n v="4"/>
    <n v="5.5"/>
    <n v="1"/>
    <n v="1"/>
    <n v="0.13125000000000001"/>
    <n v="2"/>
    <n v="1"/>
  </r>
  <r>
    <n v="9702"/>
    <s v="nSPC"/>
    <x v="0"/>
    <x v="0"/>
    <s v="Main Hawaiian Islands"/>
    <x v="20"/>
    <s v="MOL-01800"/>
    <d v="2016-07-17T00:00:00"/>
    <s v="Forereef"/>
    <s v="Mid"/>
    <n v="21.196365"/>
    <n v="-157.25058999999999"/>
    <s v="MOL_WEST"/>
    <s v="MOL_WEST"/>
    <n v="2016"/>
    <x v="0"/>
    <x v="0"/>
    <n v="7.6"/>
    <n v="1"/>
    <n v="1"/>
    <n v="3.5"/>
    <n v="0"/>
    <n v="0.1"/>
    <n v="2"/>
    <n v="1"/>
  </r>
  <r>
    <n v="9703"/>
    <s v="nSPC"/>
    <x v="0"/>
    <x v="0"/>
    <s v="Main Hawaiian Islands"/>
    <x v="20"/>
    <s v="MOL-01773"/>
    <d v="2016-07-17T00:00:00"/>
    <s v="Forereef"/>
    <s v="Deep"/>
    <n v="21.084911000000002"/>
    <n v="-157.28230500000001"/>
    <s v="MOL_WEST"/>
    <s v="MOL_WEST"/>
    <n v="2016"/>
    <x v="1"/>
    <x v="0"/>
    <n v="18.850000000000001"/>
    <n v="3"/>
    <n v="6.5"/>
    <n v="1"/>
    <n v="1"/>
    <n v="0.13725000000000001"/>
    <n v="2"/>
    <n v="1"/>
  </r>
  <r>
    <n v="9704"/>
    <s v="nSPC"/>
    <x v="0"/>
    <x v="0"/>
    <s v="Main Hawaiian Islands"/>
    <x v="20"/>
    <s v="MOL-01792"/>
    <d v="2016-07-17T00:00:00"/>
    <s v="Forereef"/>
    <s v="Mid"/>
    <n v="21.167611999999998"/>
    <n v="-157.265996"/>
    <s v="MOL_WEST"/>
    <s v="MOL_WEST"/>
    <n v="2016"/>
    <x v="0"/>
    <x v="0"/>
    <n v="9"/>
    <n v="1"/>
    <n v="15"/>
    <n v="4"/>
    <n v="0.5"/>
    <n v="0.36249999999999999"/>
    <n v="2"/>
    <n v="1"/>
  </r>
  <r>
    <n v="9705"/>
    <s v="nSPC"/>
    <x v="0"/>
    <x v="0"/>
    <s v="Main Hawaiian Islands"/>
    <x v="20"/>
    <s v="MOL-01799"/>
    <d v="2016-07-17T00:00:00"/>
    <s v="Forereef"/>
    <s v="Mid"/>
    <n v="21.157682000000001"/>
    <n v="-157.28231"/>
    <s v="MOL_WEST"/>
    <s v="MOL_WEST"/>
    <n v="2016"/>
    <x v="0"/>
    <x v="0"/>
    <n v="11.7"/>
    <n v="1"/>
    <n v="7.5"/>
    <n v="3"/>
    <n v="0"/>
    <n v="0.11874999999999999"/>
    <n v="2"/>
    <n v="1"/>
  </r>
  <r>
    <n v="9711"/>
    <s v="nSPC"/>
    <x v="0"/>
    <x v="0"/>
    <s v="Main Hawaiian Islands"/>
    <x v="19"/>
    <s v="LAN-01542"/>
    <d v="2016-07-18T00:00:00"/>
    <s v="Forereef"/>
    <s v="Deep"/>
    <n v="20.872461000000001"/>
    <n v="-156.835444"/>
    <s v="LAN_NORTH"/>
    <s v="LAN_NORTH"/>
    <n v="2016"/>
    <x v="1"/>
    <x v="0"/>
    <n v="19.899999999999999"/>
    <n v="30"/>
    <n v="25"/>
    <n v="0.5"/>
    <n v="0.5"/>
    <n v="0.52449999999999997"/>
    <n v="2"/>
    <n v="1"/>
  </r>
  <r>
    <n v="9712"/>
    <s v="nSPC"/>
    <x v="0"/>
    <x v="0"/>
    <s v="Main Hawaiian Islands"/>
    <x v="19"/>
    <s v="LAN-01472"/>
    <d v="2016-07-18T00:00:00"/>
    <s v="Forereef"/>
    <s v="Mid"/>
    <n v="20.902003000000001"/>
    <n v="-156.87051"/>
    <s v="LAN_NORTH"/>
    <s v="LAN_NORTH"/>
    <n v="2016"/>
    <x v="0"/>
    <x v="0"/>
    <n v="12.3"/>
    <n v="60"/>
    <n v="2.5"/>
    <n v="1"/>
    <n v="0.5"/>
    <n v="0.68600000000000005"/>
    <n v="2"/>
    <n v="1"/>
  </r>
  <r>
    <n v="9713"/>
    <s v="nSPC"/>
    <x v="0"/>
    <x v="0"/>
    <s v="Main Hawaiian Islands"/>
    <x v="19"/>
    <s v="LAN-01488"/>
    <d v="2016-07-18T00:00:00"/>
    <s v="Forereef"/>
    <s v="Mid"/>
    <n v="20.931595000000002"/>
    <n v="-156.99970300000001"/>
    <s v="LAN_NORTH"/>
    <s v="LAN_NORTH"/>
    <n v="2016"/>
    <x v="0"/>
    <x v="0"/>
    <n v="8.35"/>
    <n v="1.5"/>
    <n v="0"/>
    <n v="7.5"/>
    <n v="0"/>
    <n v="0.10375"/>
    <n v="2"/>
    <n v="1"/>
  </r>
  <r>
    <n v="9714"/>
    <s v="nSPC"/>
    <x v="0"/>
    <x v="0"/>
    <s v="Main Hawaiian Islands"/>
    <x v="19"/>
    <s v="LAN-01571"/>
    <d v="2016-07-18T00:00:00"/>
    <s v="Forereef"/>
    <s v="Shallow"/>
    <n v="20.927094"/>
    <n v="-157.02392"/>
    <s v="LAN_NORTH"/>
    <s v="LAN_NORTH"/>
    <n v="2016"/>
    <x v="2"/>
    <x v="0"/>
    <n v="3.8"/>
    <n v="1"/>
    <n v="3"/>
    <n v="80"/>
    <n v="0"/>
    <n v="0.14249999999999999"/>
    <n v="2"/>
    <n v="1"/>
  </r>
  <r>
    <n v="9715"/>
    <s v="nSPC"/>
    <x v="0"/>
    <x v="0"/>
    <s v="Main Hawaiian Islands"/>
    <x v="19"/>
    <s v="LAN-01554"/>
    <d v="2016-07-18T00:00:00"/>
    <s v="Forereef"/>
    <s v="Deep"/>
    <n v="20.893466"/>
    <n v="-156.85785000000001"/>
    <s v="LAN_NORTH"/>
    <s v="LAN_NORTH"/>
    <n v="2016"/>
    <x v="1"/>
    <x v="0"/>
    <n v="20"/>
    <n v="13.5"/>
    <n v="11"/>
    <n v="3"/>
    <n v="0"/>
    <n v="0.67625000000000002"/>
    <n v="2"/>
    <n v="1"/>
  </r>
  <r>
    <n v="9716"/>
    <s v="nSPC"/>
    <x v="0"/>
    <x v="0"/>
    <s v="Main Hawaiian Islands"/>
    <x v="19"/>
    <s v="LAN-01461"/>
    <d v="2016-07-18T00:00:00"/>
    <s v="Forereef"/>
    <s v="Mid"/>
    <n v="20.930166"/>
    <n v="-156.95245199999999"/>
    <s v="LAN_NORTH"/>
    <s v="LAN_NORTH"/>
    <n v="2016"/>
    <x v="0"/>
    <x v="0"/>
    <n v="13.6"/>
    <n v="1.5"/>
    <n v="20"/>
    <n v="25"/>
    <n v="0.5"/>
    <n v="0.1045"/>
    <n v="2"/>
    <n v="1"/>
  </r>
  <r>
    <n v="9717"/>
    <s v="nSPC"/>
    <x v="0"/>
    <x v="0"/>
    <s v="Main Hawaiian Islands"/>
    <x v="19"/>
    <s v="LAN-01557"/>
    <d v="2016-07-18T00:00:00"/>
    <s v="Forereef"/>
    <s v="Mid"/>
    <n v="20.913637000000001"/>
    <n v="-157.05613099999999"/>
    <s v="LAN_NORTH"/>
    <s v="LAN_NORTH"/>
    <n v="2016"/>
    <x v="0"/>
    <x v="0"/>
    <n v="18.05"/>
    <n v="1"/>
    <n v="6"/>
    <n v="2"/>
    <n v="0"/>
    <n v="0.10125000000000001"/>
    <n v="2"/>
    <n v="1"/>
  </r>
  <r>
    <n v="9718"/>
    <s v="nSPC"/>
    <x v="0"/>
    <x v="0"/>
    <s v="Main Hawaiian Islands"/>
    <x v="19"/>
    <s v="LAN-01572"/>
    <d v="2016-07-18T00:00:00"/>
    <s v="Forereef"/>
    <s v="Shallow"/>
    <n v="20.914387000000001"/>
    <n v="-157.05077299999999"/>
    <s v="LAN_NORTH"/>
    <s v="LAN_NORTH"/>
    <n v="2016"/>
    <x v="2"/>
    <x v="0"/>
    <n v="3.75"/>
    <n v="37.5"/>
    <n v="2.5"/>
    <n v="2"/>
    <n v="1.5"/>
    <n v="0.96375"/>
    <n v="2"/>
    <n v="1"/>
  </r>
  <r>
    <n v="9727"/>
    <s v="nSPC"/>
    <x v="0"/>
    <x v="0"/>
    <s v="Main Hawaiian Islands"/>
    <x v="20"/>
    <s v="MOL-01711"/>
    <d v="2016-07-19T00:00:00"/>
    <s v="Forereef"/>
    <s v="Deep"/>
    <n v="21.177510000000002"/>
    <n v="-156.810993"/>
    <s v="MOL_PALI"/>
    <s v="MOL_PALI"/>
    <n v="2016"/>
    <x v="1"/>
    <x v="0"/>
    <n v="19.75"/>
    <n v="1"/>
    <n v="1.5"/>
    <n v="1.5"/>
    <n v="0"/>
    <n v="0.55000000000000004"/>
    <n v="2"/>
    <n v="1"/>
  </r>
  <r>
    <n v="9728"/>
    <s v="nSPC"/>
    <x v="0"/>
    <x v="0"/>
    <s v="Main Hawaiian Islands"/>
    <x v="20"/>
    <s v="MOL-01733"/>
    <d v="2016-07-19T00:00:00"/>
    <s v="Forereef"/>
    <s v="Shallow"/>
    <n v="21.166084999999999"/>
    <n v="-156.89478099999999"/>
    <s v="MOL_PALI"/>
    <s v="MOL_PALI"/>
    <n v="2016"/>
    <x v="2"/>
    <x v="0"/>
    <n v="4.95"/>
    <n v="4.5"/>
    <n v="0.5"/>
    <n v="0.5"/>
    <n v="1.5"/>
    <n v="0.64500000000000002"/>
    <n v="2"/>
    <n v="1"/>
  </r>
  <r>
    <n v="9729"/>
    <s v="nSPC"/>
    <x v="0"/>
    <x v="0"/>
    <s v="Main Hawaiian Islands"/>
    <x v="20"/>
    <s v="MOL-01727"/>
    <d v="2016-07-19T00:00:00"/>
    <s v="Forereef"/>
    <s v="Mid"/>
    <n v="21.180178000000002"/>
    <n v="-156.945537"/>
    <s v="MOL_PALI"/>
    <s v="MOL_PALI"/>
    <n v="2016"/>
    <x v="0"/>
    <x v="0"/>
    <n v="14.2"/>
    <n v="2"/>
    <n v="1.5"/>
    <n v="0.5"/>
    <n v="0"/>
    <n v="0.63249999999999995"/>
    <n v="2"/>
    <n v="1"/>
  </r>
  <r>
    <n v="9730"/>
    <s v="nSPC"/>
    <x v="0"/>
    <x v="0"/>
    <s v="Main Hawaiian Islands"/>
    <x v="20"/>
    <s v="MOL-01721"/>
    <d v="2016-07-19T00:00:00"/>
    <s v="Forereef"/>
    <s v="Deep"/>
    <n v="21.173618000000001"/>
    <n v="-156.734432"/>
    <s v="MOL_PALI"/>
    <s v="MOL_PALI"/>
    <n v="2016"/>
    <x v="1"/>
    <x v="0"/>
    <n v="25.3"/>
    <n v="3"/>
    <n v="1.5"/>
    <n v="1.5"/>
    <n v="0"/>
    <n v="1.53"/>
    <n v="2"/>
    <n v="1"/>
  </r>
  <r>
    <n v="9731"/>
    <s v="nSPC"/>
    <x v="0"/>
    <x v="0"/>
    <s v="Main Hawaiian Islands"/>
    <x v="20"/>
    <s v="MOL-01726"/>
    <d v="2016-07-19T00:00:00"/>
    <s v="Forereef"/>
    <s v="Mid"/>
    <n v="21.177014"/>
    <n v="-156.783501"/>
    <s v="MOL_PALI"/>
    <s v="MOL_PALI"/>
    <n v="2016"/>
    <x v="0"/>
    <x v="0"/>
    <n v="12.2"/>
    <n v="2.5"/>
    <n v="15"/>
    <n v="1"/>
    <n v="0.5"/>
    <n v="0.73124999999999996"/>
    <n v="2"/>
    <n v="1"/>
  </r>
  <r>
    <n v="9732"/>
    <s v="nSPC"/>
    <x v="0"/>
    <x v="0"/>
    <s v="Main Hawaiian Islands"/>
    <x v="20"/>
    <s v="MOL-01716"/>
    <d v="2016-07-19T00:00:00"/>
    <s v="Forereef"/>
    <s v="Deep"/>
    <n v="21.171899"/>
    <n v="-156.845145"/>
    <s v="MOL_PALI"/>
    <s v="MOL_PALI"/>
    <n v="2016"/>
    <x v="1"/>
    <x v="0"/>
    <n v="22.75"/>
    <n v="1.5"/>
    <n v="2.5"/>
    <n v="0.5"/>
    <n v="0.5"/>
    <n v="0.86250000000000004"/>
    <n v="2"/>
    <n v="1"/>
  </r>
  <r>
    <n v="9733"/>
    <s v="nSPC"/>
    <x v="0"/>
    <x v="0"/>
    <s v="Main Hawaiian Islands"/>
    <x v="20"/>
    <s v="MOL-01665"/>
    <d v="2016-07-19T00:00:00"/>
    <s v="Forereef"/>
    <s v="Shallow"/>
    <n v="21.205735000000001"/>
    <n v="-156.984433"/>
    <s v="MOL_NW"/>
    <s v="MOL_NW"/>
    <n v="2016"/>
    <x v="2"/>
    <x v="0"/>
    <n v="4"/>
    <n v="3"/>
    <n v="1.5"/>
    <n v="0.5"/>
    <n v="0"/>
    <n v="0.92974999999999997"/>
    <n v="2"/>
    <n v="1"/>
  </r>
  <r>
    <n v="9734"/>
    <s v="nSPC"/>
    <x v="0"/>
    <x v="0"/>
    <s v="Main Hawaiian Islands"/>
    <x v="20"/>
    <s v="MOL-01750"/>
    <d v="2016-07-20T00:00:00"/>
    <s v="Forereef"/>
    <s v="Mid"/>
    <n v="21.068472"/>
    <n v="-157.00265400000001"/>
    <s v="MOL_SOUTH"/>
    <s v="MOL_SOUTH"/>
    <n v="2016"/>
    <x v="0"/>
    <x v="0"/>
    <n v="9"/>
    <n v="37.5"/>
    <n v="4.5"/>
    <n v="1"/>
    <n v="2"/>
    <n v="0.70374999999999999"/>
    <n v="2"/>
    <n v="1"/>
  </r>
  <r>
    <n v="9735"/>
    <s v="nSPC"/>
    <x v="0"/>
    <x v="0"/>
    <s v="Main Hawaiian Islands"/>
    <x v="20"/>
    <s v="MOL-01755"/>
    <d v="2016-07-20T00:00:00"/>
    <s v="Forereef"/>
    <s v="Shallow"/>
    <n v="21.081811999999999"/>
    <n v="-157.09544700000001"/>
    <s v="MOL_SOUTH"/>
    <s v="MOL_SOUTH"/>
    <n v="2016"/>
    <x v="2"/>
    <x v="0"/>
    <n v="5.2"/>
    <n v="25"/>
    <n v="0"/>
    <n v="2"/>
    <n v="2"/>
    <n v="0.39250000000000002"/>
    <n v="2"/>
    <n v="1"/>
  </r>
  <r>
    <n v="9737"/>
    <s v="nSPC"/>
    <x v="0"/>
    <x v="0"/>
    <s v="Main Hawaiian Islands"/>
    <x v="20"/>
    <s v="MOL-01751"/>
    <d v="2016-07-20T00:00:00"/>
    <s v="Forereef"/>
    <s v="Mid"/>
    <n v="21.046675"/>
    <n v="-156.928631"/>
    <s v="MOL_SOUTH"/>
    <s v="MOL_SOUTH"/>
    <n v="2016"/>
    <x v="0"/>
    <x v="0"/>
    <n v="8.9499999999999993"/>
    <n v="35"/>
    <n v="12.5"/>
    <n v="0.5"/>
    <n v="3"/>
    <n v="0.58374999999999999"/>
    <n v="2"/>
    <n v="1"/>
  </r>
  <r>
    <n v="9738"/>
    <s v="nSPC"/>
    <x v="0"/>
    <x v="0"/>
    <s v="Main Hawaiian Islands"/>
    <x v="20"/>
    <s v="MOL-01764"/>
    <d v="2016-07-20T00:00:00"/>
    <s v="Forereef"/>
    <s v="Shallow"/>
    <n v="21.057015"/>
    <n v="-156.94734199999999"/>
    <s v="MOL_SOUTH"/>
    <s v="MOL_SOUTH"/>
    <n v="2016"/>
    <x v="2"/>
    <x v="0"/>
    <n v="4.3499999999999996"/>
    <n v="42.5"/>
    <n v="8"/>
    <n v="1"/>
    <n v="0.5"/>
    <n v="0.90375000000000005"/>
    <n v="2"/>
    <n v="1"/>
  </r>
  <r>
    <n v="9739"/>
    <s v="nSPC"/>
    <x v="0"/>
    <x v="0"/>
    <s v="Main Hawaiian Islands"/>
    <x v="20"/>
    <s v="MOL-01758"/>
    <d v="2016-07-20T00:00:00"/>
    <s v="Forereef"/>
    <s v="Shallow"/>
    <n v="21.068102"/>
    <n v="-156.99697"/>
    <s v="MOL_SOUTH"/>
    <s v="MOL_SOUTH"/>
    <n v="2016"/>
    <x v="2"/>
    <x v="0"/>
    <n v="4.25"/>
    <n v="1.5"/>
    <n v="7.5"/>
    <n v="1"/>
    <n v="0"/>
    <n v="0.10625"/>
    <n v="2"/>
    <n v="1"/>
  </r>
  <r>
    <n v="9740"/>
    <s v="nSPC"/>
    <x v="0"/>
    <x v="0"/>
    <s v="Main Hawaiian Islands"/>
    <x v="20"/>
    <s v="MOL-01746"/>
    <d v="2016-07-20T00:00:00"/>
    <s v="Forereef"/>
    <s v="Deep"/>
    <n v="21.084444000000001"/>
    <n v="-157.11011099999999"/>
    <s v="MOL_SOUTH"/>
    <s v="MOL_SOUTH"/>
    <n v="2016"/>
    <x v="1"/>
    <x v="0"/>
    <n v="21.65"/>
    <n v="20"/>
    <n v="0"/>
    <n v="0.5"/>
    <n v="7.5"/>
    <n v="0.41375000000000001"/>
    <n v="2"/>
    <n v="1"/>
  </r>
  <r>
    <n v="9745"/>
    <s v="nSPC"/>
    <x v="0"/>
    <x v="0"/>
    <s v="Main Hawaiian Islands"/>
    <x v="20"/>
    <s v="MOL-01742"/>
    <d v="2016-07-20T00:00:00"/>
    <s v="Forereef"/>
    <s v="Deep"/>
    <n v="21.082138"/>
    <n v="-157.05833899999999"/>
    <s v="MOL_SOUTH"/>
    <s v="MOL_SOUTH"/>
    <n v="2016"/>
    <x v="1"/>
    <x v="0"/>
    <n v="21.6"/>
    <n v="45"/>
    <n v="3"/>
    <n v="1.5"/>
    <n v="2.5"/>
    <n v="0.30875000000000002"/>
    <n v="2"/>
    <n v="1"/>
  </r>
  <r>
    <n v="9746"/>
    <s v="nSPC"/>
    <x v="0"/>
    <x v="0"/>
    <s v="Main Hawaiian Islands"/>
    <x v="19"/>
    <s v="LAN-01437"/>
    <d v="2016-07-21T00:00:00"/>
    <s v="Forereef"/>
    <s v="Deep"/>
    <n v="20.753938000000002"/>
    <n v="-156.84626"/>
    <s v="LAN_SOUTH"/>
    <s v="LAN_SOUTH"/>
    <n v="2016"/>
    <x v="1"/>
    <x v="0"/>
    <n v="18.899999999999999"/>
    <n v="17.5"/>
    <n v="27.5"/>
    <n v="3"/>
    <n v="0"/>
    <n v="0.19500000000000001"/>
    <n v="2"/>
    <n v="1"/>
  </r>
  <r>
    <n v="9747"/>
    <s v="nSPC"/>
    <x v="0"/>
    <x v="0"/>
    <s v="Main Hawaiian Islands"/>
    <x v="19"/>
    <s v="LAN-01499"/>
    <d v="2016-07-21T00:00:00"/>
    <s v="Forereef"/>
    <s v="Mid"/>
    <n v="20.741219000000001"/>
    <n v="-156.8784"/>
    <s v="LAN_SOUTH"/>
    <s v="LAN_SOUTH"/>
    <n v="2016"/>
    <x v="0"/>
    <x v="0"/>
    <n v="7.9"/>
    <n v="32.5"/>
    <n v="1.5"/>
    <n v="2"/>
    <n v="1.5"/>
    <n v="0.64249999999999996"/>
    <n v="2"/>
    <n v="1"/>
  </r>
  <r>
    <n v="9748"/>
    <s v="nSPC"/>
    <x v="0"/>
    <x v="0"/>
    <s v="Main Hawaiian Islands"/>
    <x v="19"/>
    <s v="LAN-01535"/>
    <d v="2016-07-21T00:00:00"/>
    <s v="Forereef"/>
    <s v="Shallow"/>
    <n v="20.741985"/>
    <n v="-156.88235499999999"/>
    <s v="LAN_SOUTH"/>
    <s v="LAN_SOUTH"/>
    <n v="2016"/>
    <x v="2"/>
    <x v="0"/>
    <n v="5.45"/>
    <n v="32.5"/>
    <n v="5.5"/>
    <n v="2"/>
    <n v="2"/>
    <n v="0.52500000000000002"/>
    <n v="2"/>
    <n v="1"/>
  </r>
  <r>
    <n v="9749"/>
    <s v="nSPC"/>
    <x v="0"/>
    <x v="0"/>
    <s v="Main Hawaiian Islands"/>
    <x v="19"/>
    <s v="LAN-01527"/>
    <d v="2016-07-21T00:00:00"/>
    <s v="Forereef"/>
    <s v="Shallow"/>
    <n v="20.737197999999999"/>
    <n v="-156.918363"/>
    <s v="LAN_SOUTH"/>
    <s v="LAN_SOUTH"/>
    <n v="2016"/>
    <x v="2"/>
    <x v="0"/>
    <n v="4.75"/>
    <n v="2"/>
    <n v="5"/>
    <n v="1"/>
    <n v="0.5"/>
    <n v="0.64"/>
    <n v="2"/>
    <n v="1"/>
  </r>
  <r>
    <n v="9750"/>
    <s v="nSPC"/>
    <x v="0"/>
    <x v="0"/>
    <s v="Main Hawaiian Islands"/>
    <x v="19"/>
    <s v="LAN-01504"/>
    <d v="2016-07-21T00:00:00"/>
    <s v="Forereef"/>
    <s v="Mid"/>
    <n v="20.759551999999999"/>
    <n v="-156.834507"/>
    <s v="LAN_SOUTH"/>
    <s v="LAN_SOUTH"/>
    <n v="2016"/>
    <x v="0"/>
    <x v="0"/>
    <n v="14.85"/>
    <n v="17.5"/>
    <n v="3.5"/>
    <n v="4.5"/>
    <n v="1.5"/>
    <n v="0.36"/>
    <n v="2"/>
    <n v="1"/>
  </r>
  <r>
    <n v="9751"/>
    <s v="nSPC"/>
    <x v="0"/>
    <x v="0"/>
    <s v="Main Hawaiian Islands"/>
    <x v="19"/>
    <s v="LAN-01521"/>
    <d v="2016-07-21T00:00:00"/>
    <s v="Forereef"/>
    <s v="Shallow"/>
    <n v="20.756588000000001"/>
    <n v="-156.84893500000001"/>
    <s v="LAN_SOUTH"/>
    <s v="LAN_SOUTH"/>
    <n v="2016"/>
    <x v="2"/>
    <x v="0"/>
    <n v="4.4000000000000004"/>
    <n v="14"/>
    <n v="0.5"/>
    <n v="0.5"/>
    <n v="3.5"/>
    <n v="0.64249999999999996"/>
    <n v="2"/>
    <n v="1"/>
  </r>
  <r>
    <n v="9752"/>
    <s v="nSPC"/>
    <x v="0"/>
    <x v="0"/>
    <s v="Main Hawaiian Islands"/>
    <x v="19"/>
    <s v="LAN-01440"/>
    <d v="2016-07-21T00:00:00"/>
    <s v="Forereef"/>
    <s v="Mid"/>
    <n v="20.735534999999999"/>
    <n v="-156.91043999999999"/>
    <s v="LAN_SOUTH"/>
    <s v="LAN_SOUTH"/>
    <n v="2016"/>
    <x v="0"/>
    <x v="0"/>
    <n v="10"/>
    <n v="9"/>
    <n v="17.5"/>
    <n v="0"/>
    <n v="2.5"/>
    <n v="1.0162500000000001"/>
    <n v="2"/>
    <n v="1"/>
  </r>
  <r>
    <n v="9753"/>
    <s v="nSPC"/>
    <x v="0"/>
    <x v="0"/>
    <s v="Main Hawaiian Islands"/>
    <x v="19"/>
    <s v="LAN-01454"/>
    <d v="2016-07-21T00:00:00"/>
    <s v="Forereef"/>
    <s v="Deep"/>
    <n v="20.733131"/>
    <n v="-156.92982499999999"/>
    <s v="LAN_SOUTH"/>
    <s v="LAN_SOUTH"/>
    <n v="2016"/>
    <x v="1"/>
    <x v="0"/>
    <n v="19.3"/>
    <n v="6.5"/>
    <n v="3"/>
    <n v="1"/>
    <n v="1"/>
    <n v="0.29975000000000002"/>
    <n v="2"/>
    <n v="1"/>
  </r>
  <r>
    <n v="9754"/>
    <s v="nSPC"/>
    <x v="0"/>
    <x v="0"/>
    <s v="Main Hawaiian Islands"/>
    <x v="19"/>
    <s v="LAN-01494"/>
    <d v="2016-07-21T00:00:00"/>
    <s v="Forereef"/>
    <s v="Mid"/>
    <n v="20.734584999999999"/>
    <n v="-156.93724"/>
    <s v="LAN_SOUTH"/>
    <s v="LAN_SOUTH"/>
    <n v="2016"/>
    <x v="0"/>
    <x v="0"/>
    <n v="9.9"/>
    <n v="17.5"/>
    <n v="20"/>
    <n v="0.5"/>
    <n v="3"/>
    <n v="0.68025000000000002"/>
    <n v="2"/>
    <n v="1"/>
  </r>
  <r>
    <n v="9763"/>
    <s v="nSPC"/>
    <x v="0"/>
    <x v="0"/>
    <s v="Main Hawaiian Islands"/>
    <x v="21"/>
    <s v="KAU-01534"/>
    <d v="2016-07-23T00:00:00"/>
    <s v="Forereef"/>
    <s v="Deep"/>
    <n v="21.887754999999999"/>
    <n v="-159.585283"/>
    <s v="KAU_EAST"/>
    <s v="KAU_EAST"/>
    <n v="2016"/>
    <x v="1"/>
    <x v="0"/>
    <n v="22.3"/>
    <n v="2"/>
    <n v="0.5"/>
    <n v="1"/>
    <n v="1.5"/>
    <n v="0.13125000000000001"/>
    <n v="2"/>
    <n v="1"/>
  </r>
  <r>
    <n v="9764"/>
    <s v="nSPC"/>
    <x v="0"/>
    <x v="0"/>
    <s v="Main Hawaiian Islands"/>
    <x v="21"/>
    <s v="KAU-01580"/>
    <d v="2016-07-23T00:00:00"/>
    <s v="Forereef"/>
    <s v="Mid"/>
    <n v="21.909531000000001"/>
    <n v="-159.64222000000001"/>
    <s v="KAU_EAST"/>
    <s v="KAU_EAST"/>
    <n v="2016"/>
    <x v="0"/>
    <x v="0"/>
    <n v="15.9"/>
    <n v="2"/>
    <n v="1"/>
    <n v="2.5"/>
    <n v="0"/>
    <n v="0.11874999999999999"/>
    <n v="2"/>
    <n v="1"/>
  </r>
  <r>
    <n v="9765"/>
    <s v="nSPC"/>
    <x v="0"/>
    <x v="0"/>
    <s v="Main Hawaiian Islands"/>
    <x v="21"/>
    <s v="KAU-01554"/>
    <d v="2016-07-23T00:00:00"/>
    <s v="Forereef"/>
    <s v="Mid"/>
    <n v="21.932684999999999"/>
    <n v="-159.667844"/>
    <s v="KAU_EAST"/>
    <s v="KAU_EAST"/>
    <n v="2016"/>
    <x v="0"/>
    <x v="0"/>
    <n v="7.6"/>
    <n v="2"/>
    <n v="0.5"/>
    <n v="1.5"/>
    <n v="1.5"/>
    <n v="0.1075"/>
    <n v="2"/>
    <n v="1"/>
  </r>
  <r>
    <n v="9766"/>
    <s v="nSPC"/>
    <x v="0"/>
    <x v="0"/>
    <s v="Main Hawaiian Islands"/>
    <x v="21"/>
    <s v="KAU-01582"/>
    <d v="2016-07-23T00:00:00"/>
    <s v="Forereef"/>
    <s v="Mid"/>
    <n v="21.952356999999999"/>
    <n v="-159.69407100000001"/>
    <s v="KAU_EAST"/>
    <s v="KAU_EAST"/>
    <n v="2016"/>
    <x v="0"/>
    <x v="0"/>
    <n v="13.05"/>
    <n v="3.5"/>
    <n v="5.5"/>
    <n v="7.5"/>
    <n v="0.5"/>
    <n v="0.13125000000000001"/>
    <n v="2"/>
    <n v="1"/>
  </r>
  <r>
    <n v="9767"/>
    <s v="nSPC"/>
    <x v="0"/>
    <x v="0"/>
    <s v="Main Hawaiian Islands"/>
    <x v="21"/>
    <s v="KAU-01616"/>
    <d v="2016-07-23T00:00:00"/>
    <s v="Forereef"/>
    <s v="Shallow"/>
    <n v="21.951215999999999"/>
    <n v="-159.678225"/>
    <s v="KAU_EAST"/>
    <s v="KAU_EAST"/>
    <n v="2016"/>
    <x v="2"/>
    <x v="0"/>
    <n v="4.9000000000000004"/>
    <n v="4.5"/>
    <n v="3.5"/>
    <n v="3.5"/>
    <n v="0.5"/>
    <n v="0.27250000000000002"/>
    <n v="2"/>
    <n v="1"/>
  </r>
  <r>
    <n v="9768"/>
    <s v="nSPC"/>
    <x v="0"/>
    <x v="0"/>
    <s v="Main Hawaiian Islands"/>
    <x v="21"/>
    <s v="KAU-01615"/>
    <d v="2016-07-23T00:00:00"/>
    <s v="Forereef"/>
    <s v="Shallow"/>
    <n v="21.956726"/>
    <n v="-159.705322"/>
    <s v="KAU_EAST"/>
    <s v="KAU_EAST"/>
    <n v="2016"/>
    <x v="2"/>
    <x v="0"/>
    <n v="5.6"/>
    <n v="1"/>
    <n v="1.5"/>
    <n v="12.5"/>
    <n v="1"/>
    <n v="0.1"/>
    <n v="2"/>
    <n v="1"/>
  </r>
  <r>
    <n v="9769"/>
    <s v="nSPC"/>
    <x v="0"/>
    <x v="0"/>
    <s v="Main Hawaiian Islands"/>
    <x v="21"/>
    <s v="KAU-01536"/>
    <d v="2016-07-23T00:00:00"/>
    <s v="Forereef"/>
    <s v="Deep"/>
    <n v="21.880589000000001"/>
    <n v="-159.508715"/>
    <s v="KAU_EAST"/>
    <s v="KAU_EAST"/>
    <n v="2016"/>
    <x v="1"/>
    <x v="0"/>
    <n v="20"/>
    <n v="0.5"/>
    <n v="12.5"/>
    <n v="2"/>
    <n v="0"/>
    <n v="0.1"/>
    <n v="2"/>
    <n v="1"/>
  </r>
  <r>
    <n v="9774"/>
    <s v="nSPC"/>
    <x v="0"/>
    <x v="0"/>
    <s v="Main Hawaiian Islands"/>
    <x v="21"/>
    <s v="KAU-01575"/>
    <d v="2016-07-23T00:00:00"/>
    <s v="Forereef"/>
    <s v="Mid"/>
    <n v="21.877873999999998"/>
    <n v="-159.483045"/>
    <s v="KAU_EAST"/>
    <s v="KAU_EAST"/>
    <n v="2016"/>
    <x v="0"/>
    <x v="0"/>
    <n v="11"/>
    <n v="1.5"/>
    <n v="0.5"/>
    <n v="0.5"/>
    <n v="1"/>
    <n v="0.308"/>
    <n v="2"/>
    <n v="1"/>
  </r>
  <r>
    <n v="9775"/>
    <s v="nSPC"/>
    <x v="0"/>
    <x v="0"/>
    <s v="Main Hawaiian Islands"/>
    <x v="21"/>
    <s v="KAU-01561"/>
    <d v="2016-07-23T00:00:00"/>
    <s v="Forereef"/>
    <s v="Mid"/>
    <n v="21.88391"/>
    <n v="-159.51243700000001"/>
    <s v="KAU_EAST"/>
    <s v="KAU_EAST"/>
    <n v="2016"/>
    <x v="0"/>
    <x v="0"/>
    <n v="10.15"/>
    <n v="2.5"/>
    <n v="1"/>
    <n v="3.5"/>
    <n v="2"/>
    <n v="0.34125"/>
    <n v="2"/>
    <n v="1"/>
  </r>
  <r>
    <n v="9776"/>
    <s v="nSPC"/>
    <x v="0"/>
    <x v="0"/>
    <s v="Main Hawaiian Islands"/>
    <x v="21"/>
    <s v="KAU-01556"/>
    <d v="2016-07-23T00:00:00"/>
    <s v="Forereef"/>
    <s v="Mid"/>
    <n v="21.883652000000001"/>
    <n v="-159.53906499999999"/>
    <s v="KAU_EAST"/>
    <s v="KAU_EAST"/>
    <n v="2016"/>
    <x v="0"/>
    <x v="0"/>
    <n v="9.5500000000000007"/>
    <n v="2.5"/>
    <n v="15"/>
    <n v="1.5"/>
    <n v="1"/>
    <n v="0.185"/>
    <n v="2"/>
    <n v="1"/>
  </r>
  <r>
    <n v="9777"/>
    <s v="nSPC"/>
    <x v="0"/>
    <x v="0"/>
    <s v="Main Hawaiian Islands"/>
    <x v="21"/>
    <s v="KAU-01533"/>
    <d v="2016-07-23T00:00:00"/>
    <s v="Forereef"/>
    <s v="Deep"/>
    <n v="21.908750999999999"/>
    <n v="-159.63438400000001"/>
    <s v="KAU_EAST"/>
    <s v="KAU_EAST"/>
    <n v="2016"/>
    <x v="1"/>
    <x v="0"/>
    <n v="22.3"/>
    <n v="1.5"/>
    <n v="26"/>
    <n v="1"/>
    <n v="0.5"/>
    <n v="0.26724999999999999"/>
    <n v="2"/>
    <n v="1"/>
  </r>
  <r>
    <n v="9778"/>
    <s v="nSPC"/>
    <x v="0"/>
    <x v="0"/>
    <s v="Main Hawaiian Islands"/>
    <x v="21"/>
    <s v="KAU-01607"/>
    <d v="2016-07-23T00:00:00"/>
    <s v="Forereef"/>
    <s v="Shallow"/>
    <n v="21.940138000000001"/>
    <n v="-159.66686999999999"/>
    <s v="KAU_EAST"/>
    <s v="KAU_EAST"/>
    <n v="2016"/>
    <x v="2"/>
    <x v="0"/>
    <n v="4.1500000000000004"/>
    <n v="3.5"/>
    <n v="0"/>
    <n v="20"/>
    <n v="1.5"/>
    <n v="0.36625000000000002"/>
    <n v="2"/>
    <n v="1"/>
  </r>
  <r>
    <n v="9781"/>
    <s v="nSPC"/>
    <x v="0"/>
    <x v="0"/>
    <s v="Main Hawaiian Islands"/>
    <x v="21"/>
    <s v="KAU-01620"/>
    <d v="2016-07-26T00:00:00"/>
    <s v="Forereef"/>
    <s v="Deep"/>
    <n v="22.166277999999998"/>
    <n v="-159.72539499999999"/>
    <s v="KAU_NAPALI"/>
    <s v="KAU_NAPALI"/>
    <n v="2016"/>
    <x v="1"/>
    <x v="0"/>
    <n v="20.95"/>
    <n v="1"/>
    <n v="1"/>
    <n v="1"/>
    <n v="1"/>
    <n v="0.20974999999999999"/>
    <n v="2"/>
    <n v="1"/>
  </r>
  <r>
    <n v="9782"/>
    <s v="nSPC"/>
    <x v="0"/>
    <x v="0"/>
    <s v="Main Hawaiian Islands"/>
    <x v="21"/>
    <s v="KAU-01639"/>
    <d v="2016-07-26T00:00:00"/>
    <s v="Forereef"/>
    <s v="Mid"/>
    <n v="22.159296999999999"/>
    <n v="-159.731864"/>
    <s v="KAU_NAPALI"/>
    <s v="KAU_NAPALI"/>
    <n v="2016"/>
    <x v="0"/>
    <x v="0"/>
    <n v="16.05"/>
    <n v="2"/>
    <n v="1"/>
    <n v="1"/>
    <n v="1"/>
    <n v="0.1825"/>
    <n v="2"/>
    <n v="1"/>
  </r>
  <r>
    <n v="9783"/>
    <s v="nSPC"/>
    <x v="0"/>
    <x v="0"/>
    <s v="Main Hawaiian Islands"/>
    <x v="21"/>
    <s v="KAU-01642"/>
    <d v="2016-07-26T00:00:00"/>
    <s v="Forereef"/>
    <s v="Mid"/>
    <n v="22.080051999999998"/>
    <n v="-159.77765199999999"/>
    <s v="KAU_NAPALI"/>
    <s v="KAU_NAPALI"/>
    <n v="2016"/>
    <x v="0"/>
    <x v="0"/>
    <n v="15.65"/>
    <n v="1"/>
    <n v="2.5"/>
    <n v="32.5"/>
    <n v="0"/>
    <n v="0.17624999999999999"/>
    <n v="2"/>
    <n v="1"/>
  </r>
  <r>
    <n v="9784"/>
    <s v="nSPC"/>
    <x v="0"/>
    <x v="0"/>
    <s v="Main Hawaiian Islands"/>
    <x v="21"/>
    <s v="KAU-01647"/>
    <d v="2016-07-26T00:00:00"/>
    <s v="Forereef"/>
    <s v="Shallow"/>
    <n v="22.07714"/>
    <n v="-159.76927000000001"/>
    <s v="KAU_NAPALI"/>
    <s v="KAU_NAPALI"/>
    <n v="2016"/>
    <x v="2"/>
    <x v="0"/>
    <n v="2.8"/>
    <n v="0"/>
    <n v="55"/>
    <n v="1"/>
    <n v="0"/>
    <n v="0.20075000000000001"/>
    <n v="2"/>
    <n v="1"/>
  </r>
  <r>
    <n v="9786"/>
    <s v="nSPC"/>
    <x v="0"/>
    <x v="0"/>
    <s v="Main Hawaiian Islands"/>
    <x v="21"/>
    <s v="KAU-01632"/>
    <d v="2016-07-26T00:00:00"/>
    <s v="Forereef"/>
    <s v="Deep"/>
    <n v="22.185984000000001"/>
    <n v="-159.65447700000001"/>
    <s v="KAU_NAPALI"/>
    <s v="KAU_NAPALI"/>
    <n v="2016"/>
    <x v="1"/>
    <x v="0"/>
    <n v="23.7"/>
    <n v="1"/>
    <n v="0.5"/>
    <n v="2"/>
    <n v="1.5"/>
    <n v="0.1"/>
    <n v="2"/>
    <n v="1"/>
  </r>
  <r>
    <n v="9787"/>
    <s v="nSPC"/>
    <x v="0"/>
    <x v="0"/>
    <s v="Main Hawaiian Islands"/>
    <x v="21"/>
    <s v="KAU-01637"/>
    <d v="2016-07-26T00:00:00"/>
    <s v="Forereef"/>
    <s v="Mid"/>
    <n v="22.165731000000001"/>
    <n v="-159.68082200000001"/>
    <s v="KAU_NAPALI"/>
    <s v="KAU_NAPALI"/>
    <n v="2016"/>
    <x v="0"/>
    <x v="0"/>
    <n v="11.65"/>
    <n v="0"/>
    <n v="50"/>
    <n v="1"/>
    <n v="0"/>
    <n v="0.92"/>
    <n v="2"/>
    <n v="1"/>
  </r>
  <r>
    <n v="9788"/>
    <s v="nSPC"/>
    <x v="0"/>
    <x v="0"/>
    <s v="Main Hawaiian Islands"/>
    <x v="21"/>
    <s v="KAU-01638"/>
    <d v="2016-07-26T00:00:00"/>
    <s v="Forereef"/>
    <s v="Mid"/>
    <n v="22.162320999999999"/>
    <n v="-159.722531"/>
    <s v="KAU_NAPALI"/>
    <s v="KAU_NAPALI"/>
    <n v="2016"/>
    <x v="0"/>
    <x v="0"/>
    <n v="13.4"/>
    <n v="3"/>
    <n v="2"/>
    <n v="2"/>
    <n v="1"/>
    <n v="0.20974999999999999"/>
    <n v="2"/>
    <n v="1"/>
  </r>
  <r>
    <n v="9789"/>
    <s v="nSPC"/>
    <x v="0"/>
    <x v="0"/>
    <s v="Main Hawaiian Islands"/>
    <x v="21"/>
    <s v="KAU-01648"/>
    <d v="2016-07-26T00:00:00"/>
    <s v="Forereef"/>
    <s v="Shallow"/>
    <n v="22.131119000000002"/>
    <n v="-159.73392899999999"/>
    <s v="KAU_NAPALI"/>
    <s v="KAU_NAPALI"/>
    <n v="2016"/>
    <x v="2"/>
    <x v="0"/>
    <n v="5.5"/>
    <n v="1"/>
    <n v="32.5"/>
    <n v="6"/>
    <n v="0"/>
    <n v="0.21249999999999999"/>
    <n v="2"/>
    <n v="1"/>
  </r>
  <r>
    <n v="9790"/>
    <s v="nSPC"/>
    <x v="0"/>
    <x v="0"/>
    <s v="Main Hawaiian Islands"/>
    <x v="21"/>
    <s v="KAU-01646"/>
    <d v="2016-07-26T00:00:00"/>
    <s v="Forereef"/>
    <s v="Mid"/>
    <n v="22.046527999999999"/>
    <n v="-159.791955"/>
    <s v="KAU_NAPALI"/>
    <s v="KAU_NAPALI"/>
    <n v="2016"/>
    <x v="0"/>
    <x v="0"/>
    <n v="14.05"/>
    <n v="2"/>
    <n v="12.5"/>
    <n v="2"/>
    <n v="0"/>
    <n v="0.215"/>
    <n v="2"/>
    <n v="1"/>
  </r>
  <r>
    <n v="9810"/>
    <s v="nSPC"/>
    <x v="0"/>
    <x v="0"/>
    <s v="Main Hawaiian Islands"/>
    <x v="21"/>
    <s v="KAU-01562"/>
    <d v="2016-07-27T00:00:00"/>
    <s v="Forereef"/>
    <s v="Mid"/>
    <n v="22.121334000000001"/>
    <n v="-159.28795500000001"/>
    <s v="KAU_EAST"/>
    <s v="KAU_EAST"/>
    <n v="2016"/>
    <x v="0"/>
    <x v="0"/>
    <n v="15.3"/>
    <n v="3.5"/>
    <n v="1"/>
    <n v="5.5"/>
    <n v="2"/>
    <n v="0.125"/>
    <n v="2"/>
    <n v="1"/>
  </r>
  <r>
    <n v="9811"/>
    <s v="nSPC"/>
    <x v="0"/>
    <x v="0"/>
    <s v="Main Hawaiian Islands"/>
    <x v="21"/>
    <s v="KAU-01599"/>
    <d v="2016-07-27T00:00:00"/>
    <s v="Forereef"/>
    <s v="Shallow"/>
    <n v="22.047858000000002"/>
    <n v="-159.32640000000001"/>
    <s v="KAU_EAST"/>
    <s v="KAU_EAST"/>
    <n v="2016"/>
    <x v="2"/>
    <x v="0"/>
    <n v="5"/>
    <n v="8"/>
    <n v="1"/>
    <n v="3.5"/>
    <n v="2"/>
    <n v="0.41375000000000001"/>
    <n v="2"/>
    <n v="1"/>
  </r>
  <r>
    <n v="9812"/>
    <s v="nSPC"/>
    <x v="0"/>
    <x v="0"/>
    <s v="Main Hawaiian Islands"/>
    <x v="21"/>
    <s v="KAU-01544"/>
    <d v="2016-07-27T00:00:00"/>
    <s v="Forereef"/>
    <s v="Deep"/>
    <n v="21.965358999999999"/>
    <n v="-159.32539800000001"/>
    <s v="KAU_EAST"/>
    <s v="KAU_EAST"/>
    <n v="2016"/>
    <x v="1"/>
    <x v="0"/>
    <n v="25.25"/>
    <n v="1"/>
    <n v="1"/>
    <n v="0.5"/>
    <n v="2"/>
    <n v="0.27"/>
    <n v="2"/>
    <n v="1"/>
  </r>
  <r>
    <n v="9813"/>
    <s v="nSPC"/>
    <x v="0"/>
    <x v="0"/>
    <s v="Main Hawaiian Islands"/>
    <x v="21"/>
    <s v="KAU-01538"/>
    <d v="2016-07-27T00:00:00"/>
    <s v="Forereef"/>
    <s v="Deep"/>
    <n v="22.143671000000001"/>
    <n v="-159.28212500000001"/>
    <s v="KAU_EAST"/>
    <s v="KAU_EAST"/>
    <n v="2016"/>
    <x v="1"/>
    <x v="0"/>
    <n v="18.350000000000001"/>
    <n v="5"/>
    <n v="0"/>
    <n v="0.5"/>
    <n v="1.5"/>
    <n v="0.53500000000000003"/>
    <n v="2"/>
    <n v="1"/>
  </r>
  <r>
    <n v="9814"/>
    <s v="nSPC"/>
    <x v="0"/>
    <x v="0"/>
    <s v="Main Hawaiian Islands"/>
    <x v="21"/>
    <s v="KAU-01610"/>
    <d v="2016-07-27T00:00:00"/>
    <s v="Forereef"/>
    <s v="Shallow"/>
    <n v="22.070647999999998"/>
    <n v="-159.310261"/>
    <s v="KAU_EAST"/>
    <s v="KAU_EAST"/>
    <n v="2016"/>
    <x v="2"/>
    <x v="0"/>
    <n v="5.9"/>
    <n v="6"/>
    <n v="5.5"/>
    <n v="11.5"/>
    <n v="1"/>
    <n v="0.17449999999999999"/>
    <n v="2"/>
    <n v="1"/>
  </r>
  <r>
    <n v="9815"/>
    <s v="nSPC"/>
    <x v="0"/>
    <x v="0"/>
    <s v="Main Hawaiian Islands"/>
    <x v="21"/>
    <s v="KAU-01592"/>
    <d v="2016-07-27T00:00:00"/>
    <s v="Forereef"/>
    <s v="Mid"/>
    <n v="22.036286"/>
    <n v="-159.326357"/>
    <s v="KAU_EAST"/>
    <s v="KAU_EAST"/>
    <n v="2016"/>
    <x v="0"/>
    <x v="0"/>
    <n v="14.2"/>
    <n v="1.5"/>
    <n v="0"/>
    <n v="3.5"/>
    <n v="1"/>
    <n v="0.10625"/>
    <n v="2"/>
    <n v="1"/>
  </r>
  <r>
    <n v="9816"/>
    <s v="nSPC"/>
    <x v="0"/>
    <x v="0"/>
    <s v="Main Hawaiian Islands"/>
    <x v="21"/>
    <s v="KAU-01549"/>
    <d v="2016-07-27T00:00:00"/>
    <s v="Forereef"/>
    <s v="Mid"/>
    <n v="21.983791"/>
    <n v="-159.32853299999999"/>
    <s v="KAU_EAST"/>
    <s v="KAU_EAST"/>
    <n v="2016"/>
    <x v="0"/>
    <x v="0"/>
    <n v="15"/>
    <n v="2"/>
    <n v="1.5"/>
    <n v="12.5"/>
    <n v="0.5"/>
    <n v="0.1125"/>
    <n v="2"/>
    <n v="1"/>
  </r>
  <r>
    <n v="9817"/>
    <s v="nSPC"/>
    <x v="0"/>
    <x v="0"/>
    <s v="Main Hawaiian Islands"/>
    <x v="21"/>
    <s v="KAU-01525"/>
    <d v="2016-07-27T00:00:00"/>
    <s v="Forereef"/>
    <s v="Deep"/>
    <n v="21.927645999999999"/>
    <n v="-159.35513"/>
    <s v="KAU_EAST"/>
    <s v="KAU_EAST"/>
    <n v="2016"/>
    <x v="1"/>
    <x v="0"/>
    <n v="20.25"/>
    <n v="5.5"/>
    <n v="2.5"/>
    <n v="2"/>
    <n v="0.5"/>
    <n v="0.11375"/>
    <n v="2"/>
    <n v="1"/>
  </r>
  <r>
    <n v="9818"/>
    <s v="nSPC"/>
    <x v="0"/>
    <x v="0"/>
    <s v="Main Hawaiian Islands"/>
    <x v="21"/>
    <s v="KAU-01552"/>
    <d v="2016-07-27T00:00:00"/>
    <s v="Forereef"/>
    <s v="Mid"/>
    <n v="21.873825"/>
    <n v="-159.42645099999999"/>
    <s v="KAU_EAST"/>
    <s v="KAU_EAST"/>
    <n v="2016"/>
    <x v="0"/>
    <x v="0"/>
    <n v="14.6"/>
    <n v="1"/>
    <n v="3"/>
    <n v="0"/>
    <n v="0.5"/>
    <n v="0.12875"/>
    <n v="2"/>
    <n v="1"/>
  </r>
  <r>
    <n v="9824"/>
    <s v="nSPC"/>
    <x v="0"/>
    <x v="0"/>
    <s v="Main Hawaiian Islands"/>
    <x v="22"/>
    <s v="NII-01481"/>
    <d v="2016-07-28T00:00:00"/>
    <s v="Forereef"/>
    <s v="Deep"/>
    <n v="21.964486000000001"/>
    <n v="-160.14140399999999"/>
    <s v="NII_WEST"/>
    <s v="NII_WEST"/>
    <n v="2016"/>
    <x v="1"/>
    <x v="0"/>
    <n v="20.95"/>
    <n v="1"/>
    <n v="32.5"/>
    <n v="0.5"/>
    <n v="0"/>
    <n v="0.14749999999999999"/>
    <n v="2"/>
    <n v="1"/>
  </r>
  <r>
    <n v="9825"/>
    <s v="nSPC"/>
    <x v="0"/>
    <x v="0"/>
    <s v="Main Hawaiian Islands"/>
    <x v="22"/>
    <s v="NII-01490"/>
    <d v="2016-07-28T00:00:00"/>
    <s v="Forereef"/>
    <s v="Mid"/>
    <n v="21.950614999999999"/>
    <n v="-160.18964299999999"/>
    <s v="NII_WEST"/>
    <s v="NII_WEST"/>
    <n v="2016"/>
    <x v="0"/>
    <x v="0"/>
    <n v="12.3"/>
    <n v="1"/>
    <n v="7.5"/>
    <n v="0.5"/>
    <n v="0.5"/>
    <n v="1.05125"/>
    <n v="2"/>
    <n v="1"/>
  </r>
  <r>
    <n v="9826"/>
    <s v="nSPC"/>
    <x v="0"/>
    <x v="0"/>
    <s v="Main Hawaiian Islands"/>
    <x v="22"/>
    <s v="NII-01488"/>
    <d v="2016-07-28T00:00:00"/>
    <s v="Forereef"/>
    <s v="Shallow"/>
    <n v="21.903631000000001"/>
    <n v="-160.20821000000001"/>
    <s v="NII_WEST"/>
    <s v="NII_WEST"/>
    <n v="2016"/>
    <x v="2"/>
    <x v="0"/>
    <n v="3.65"/>
    <n v="1"/>
    <n v="5"/>
    <n v="1"/>
    <n v="0.5"/>
    <n v="0.80874999999999997"/>
    <n v="2"/>
    <n v="1"/>
  </r>
  <r>
    <n v="9827"/>
    <s v="nSPC"/>
    <x v="0"/>
    <x v="0"/>
    <s v="Main Hawaiian Islands"/>
    <x v="22"/>
    <s v="NII-01493"/>
    <d v="2016-07-28T00:00:00"/>
    <s v="Forereef"/>
    <s v="Mid"/>
    <n v="21.836822999999999"/>
    <n v="-160.24849699999999"/>
    <s v="NII_WEST"/>
    <s v="NII_WEST"/>
    <n v="2016"/>
    <x v="0"/>
    <x v="0"/>
    <n v="8.25"/>
    <n v="1"/>
    <n v="1.5"/>
    <n v="0.5"/>
    <n v="1"/>
    <n v="0.53249999999999997"/>
    <n v="2"/>
    <n v="1"/>
  </r>
  <r>
    <n v="9828"/>
    <s v="nSPC"/>
    <x v="0"/>
    <x v="0"/>
    <s v="Main Hawaiian Islands"/>
    <x v="22"/>
    <s v="NII-01479"/>
    <d v="2016-07-28T00:00:00"/>
    <s v="Forereef"/>
    <s v="Deep"/>
    <n v="21.953681"/>
    <n v="-160.17311699999999"/>
    <s v="NII_WEST"/>
    <s v="NII_WEST"/>
    <n v="2016"/>
    <x v="1"/>
    <x v="0"/>
    <n v="20.7"/>
    <n v="1.5"/>
    <n v="0.5"/>
    <n v="0.5"/>
    <n v="4.5"/>
    <n v="0.20125000000000001"/>
    <n v="2"/>
    <n v="1"/>
  </r>
  <r>
    <n v="9829"/>
    <s v="nSPC"/>
    <x v="0"/>
    <x v="0"/>
    <s v="Main Hawaiian Islands"/>
    <x v="22"/>
    <s v="NII-01462"/>
    <d v="2016-07-28T00:00:00"/>
    <s v="Forereef"/>
    <s v="Mid"/>
    <n v="22.019241000000001"/>
    <n v="-160.08882299999999"/>
    <s v="NII_LEHUA"/>
    <s v="NII_LEHUA"/>
    <n v="2016"/>
    <x v="0"/>
    <x v="0"/>
    <n v="15"/>
    <n v="2"/>
    <n v="2"/>
    <n v="0.5"/>
    <n v="3.5"/>
    <n v="0.37624999999999997"/>
    <n v="2"/>
    <n v="1"/>
  </r>
  <r>
    <n v="9830"/>
    <s v="nSPC"/>
    <x v="0"/>
    <x v="0"/>
    <s v="Main Hawaiian Islands"/>
    <x v="22"/>
    <s v="NII-01469"/>
    <d v="2016-07-28T00:00:00"/>
    <s v="Forereef"/>
    <s v="Mid"/>
    <n v="22.022345000000001"/>
    <n v="-160.09779900000001"/>
    <s v="NII_LEHUA"/>
    <s v="NII_LEHUA"/>
    <n v="2016"/>
    <x v="0"/>
    <x v="0"/>
    <n v="12.2"/>
    <n v="4"/>
    <n v="1"/>
    <n v="0.5"/>
    <n v="1"/>
    <n v="0.71125000000000005"/>
    <n v="2"/>
    <n v="1"/>
  </r>
  <r>
    <n v="9831"/>
    <s v="nSPC"/>
    <x v="0"/>
    <x v="0"/>
    <s v="Main Hawaiian Islands"/>
    <x v="22"/>
    <s v="NII-01489"/>
    <d v="2016-07-28T00:00:00"/>
    <s v="Forereef"/>
    <s v="Mid"/>
    <n v="21.898312000000001"/>
    <n v="-160.226145"/>
    <s v="NII_WEST"/>
    <s v="NII_WEST"/>
    <n v="2016"/>
    <x v="0"/>
    <x v="0"/>
    <n v="14.4"/>
    <n v="0.5"/>
    <n v="16"/>
    <n v="1.5"/>
    <n v="0.5"/>
    <n v="0.25"/>
    <n v="2"/>
    <n v="1"/>
  </r>
  <r>
    <n v="9832"/>
    <s v="nSPC"/>
    <x v="0"/>
    <x v="0"/>
    <s v="Main Hawaiian Islands"/>
    <x v="22"/>
    <s v="NII-01486"/>
    <d v="2016-07-28T00:00:00"/>
    <s v="Forereef"/>
    <s v="Mid"/>
    <n v="21.814433000000001"/>
    <n v="-160.249202"/>
    <s v="NII_WEST"/>
    <s v="NII_WEST"/>
    <n v="2016"/>
    <x v="0"/>
    <x v="0"/>
    <n v="12.25"/>
    <n v="1"/>
    <n v="8"/>
    <n v="1"/>
    <n v="2"/>
    <n v="0.83875"/>
    <n v="2"/>
    <n v="1"/>
  </r>
  <r>
    <n v="9835"/>
    <s v="nSPC"/>
    <x v="0"/>
    <x v="0"/>
    <s v="Main Hawaiian Islands"/>
    <x v="22"/>
    <s v="NII-01880"/>
    <d v="2016-07-29T00:00:00"/>
    <s v="Forereef"/>
    <s v="Shallow"/>
    <n v="21.982482000000001"/>
    <n v="-160.11685199999999"/>
    <s v="NII_WEST"/>
    <s v="NII_WEST"/>
    <n v="2016"/>
    <x v="2"/>
    <x v="0"/>
    <n v="5.5"/>
    <n v="1.5"/>
    <n v="0.5"/>
    <n v="5"/>
    <n v="12.5"/>
    <n v="0.84125000000000005"/>
    <n v="2"/>
    <n v="1"/>
  </r>
  <r>
    <n v="9836"/>
    <s v="nSPC"/>
    <x v="0"/>
    <x v="0"/>
    <s v="Main Hawaiian Islands"/>
    <x v="22"/>
    <s v="NII-01476"/>
    <d v="2016-07-29T00:00:00"/>
    <s v="Forereef"/>
    <s v="Deep"/>
    <n v="21.960595000000001"/>
    <n v="-160.158128"/>
    <s v="NII_WEST"/>
    <s v="NII_WEST"/>
    <n v="2016"/>
    <x v="1"/>
    <x v="0"/>
    <n v="24.85"/>
    <n v="1"/>
    <n v="5"/>
    <n v="15"/>
    <n v="0.5"/>
    <n v="0.16375000000000001"/>
    <n v="2"/>
    <n v="1"/>
  </r>
  <r>
    <n v="9837"/>
    <s v="nSPC"/>
    <x v="0"/>
    <x v="0"/>
    <s v="Main Hawaiian Islands"/>
    <x v="22"/>
    <s v="NII-01881"/>
    <d v="2016-07-29T00:00:00"/>
    <s v="Forereef"/>
    <s v="Deep"/>
    <n v="21.954816999999998"/>
    <n v="-160.17575099999999"/>
    <s v="NII_WEST"/>
    <s v="NII_WEST"/>
    <n v="2016"/>
    <x v="1"/>
    <x v="0"/>
    <n v="20.2"/>
    <n v="1"/>
    <n v="2"/>
    <n v="0"/>
    <n v="22.5"/>
    <n v="0.26624999999999999"/>
    <n v="2"/>
    <n v="1"/>
  </r>
  <r>
    <n v="9841"/>
    <s v="nSPC"/>
    <x v="0"/>
    <x v="0"/>
    <s v="Main Hawaiian Islands"/>
    <x v="17"/>
    <s v="HAW-02583"/>
    <d v="2016-08-07T00:00:00"/>
    <s v="Forereef"/>
    <s v="Deep"/>
    <n v="19.094083000000001"/>
    <n v="-155.53612799999999"/>
    <s v="HAW_SE"/>
    <s v="HAW_SE"/>
    <n v="2016"/>
    <x v="1"/>
    <x v="0"/>
    <n v="22.15"/>
    <n v="9"/>
    <n v="3.5"/>
    <n v="2.5"/>
    <n v="2.5"/>
    <n v="0.41375000000000001"/>
    <n v="2"/>
    <n v="1"/>
  </r>
  <r>
    <n v="9842"/>
    <s v="nSPC"/>
    <x v="0"/>
    <x v="0"/>
    <s v="Main Hawaiian Islands"/>
    <x v="17"/>
    <s v="HAW-02597"/>
    <d v="2016-08-07T00:00:00"/>
    <s v="Forereef"/>
    <s v="Mid"/>
    <n v="19.065545"/>
    <n v="-155.55183099999999"/>
    <s v="HAW_SE"/>
    <s v="HAW_SE"/>
    <n v="2016"/>
    <x v="0"/>
    <x v="0"/>
    <n v="13.05"/>
    <n v="19"/>
    <n v="6.5"/>
    <n v="1"/>
    <n v="4"/>
    <n v="0.48499999999999999"/>
    <n v="2"/>
    <n v="1"/>
  </r>
  <r>
    <n v="9843"/>
    <s v="nSPC"/>
    <x v="0"/>
    <x v="0"/>
    <s v="Main Hawaiian Islands"/>
    <x v="17"/>
    <s v="HAW-02733"/>
    <d v="2016-08-07T00:00:00"/>
    <s v="Forereef"/>
    <s v="Shallow"/>
    <n v="19.028006999999999"/>
    <n v="-155.56481400000001"/>
    <s v="HAW_SE"/>
    <s v="HAW_SE"/>
    <n v="2016"/>
    <x v="2"/>
    <x v="0"/>
    <n v="5.85"/>
    <n v="4"/>
    <n v="1"/>
    <n v="0"/>
    <n v="10"/>
    <n v="0.57474999999999998"/>
    <n v="2"/>
    <n v="1"/>
  </r>
  <r>
    <n v="9844"/>
    <s v="nSPC"/>
    <x v="0"/>
    <x v="0"/>
    <s v="Main Hawaiian Islands"/>
    <x v="17"/>
    <s v="HAW-02615"/>
    <d v="2016-08-07T00:00:00"/>
    <s v="Forereef"/>
    <s v="Mid"/>
    <n v="19.016300000000001"/>
    <n v="-155.579083"/>
    <s v="HAW_SE"/>
    <s v="HAW_SE"/>
    <n v="2016"/>
    <x v="0"/>
    <x v="0"/>
    <n v="14.75"/>
    <n v="11"/>
    <n v="1"/>
    <n v="0.5"/>
    <n v="5.5"/>
    <n v="0.626"/>
    <n v="2"/>
    <n v="1"/>
  </r>
  <r>
    <n v="9845"/>
    <s v="nSPC"/>
    <x v="0"/>
    <x v="0"/>
    <s v="Main Hawaiian Islands"/>
    <x v="17"/>
    <s v="HAW-02577"/>
    <d v="2016-08-07T00:00:00"/>
    <s v="Forereef"/>
    <s v="Deep"/>
    <n v="19.135279000000001"/>
    <n v="-155.49232599999999"/>
    <s v="HAW_SE"/>
    <s v="HAW_SE"/>
    <n v="2016"/>
    <x v="1"/>
    <x v="0"/>
    <n v="20.5"/>
    <n v="10"/>
    <n v="7.5"/>
    <n v="0.5"/>
    <n v="0.5"/>
    <n v="0.17874999999999999"/>
    <n v="2"/>
    <n v="1"/>
  </r>
  <r>
    <n v="9846"/>
    <s v="nSPC"/>
    <x v="0"/>
    <x v="0"/>
    <s v="Main Hawaiian Islands"/>
    <x v="17"/>
    <s v="HAW-02602"/>
    <d v="2016-08-07T00:00:00"/>
    <s v="Forereef"/>
    <s v="Mid"/>
    <n v="19.126629999999999"/>
    <n v="-155.50738699999999"/>
    <s v="HAW_SE"/>
    <s v="HAW_SE"/>
    <n v="2016"/>
    <x v="0"/>
    <x v="0"/>
    <n v="15.2"/>
    <n v="20"/>
    <n v="3"/>
    <n v="0"/>
    <n v="6"/>
    <n v="0.5575"/>
    <n v="2"/>
    <n v="1"/>
  </r>
  <r>
    <n v="9847"/>
    <s v="nSPC"/>
    <x v="0"/>
    <x v="0"/>
    <s v="Main Hawaiian Islands"/>
    <x v="17"/>
    <s v="HAW-02626"/>
    <d v="2016-08-07T00:00:00"/>
    <s v="Forereef"/>
    <s v="Shallow"/>
    <n v="19.112915999999998"/>
    <n v="-155.52013500000001"/>
    <s v="HAW_SE"/>
    <s v="HAW_SE"/>
    <n v="2016"/>
    <x v="2"/>
    <x v="0"/>
    <n v="6.1"/>
    <n v="10"/>
    <n v="0.5"/>
    <n v="0.5"/>
    <n v="3"/>
    <n v="0.65600000000000003"/>
    <n v="2"/>
    <n v="1"/>
  </r>
  <r>
    <n v="9848"/>
    <s v="nSPC"/>
    <x v="0"/>
    <x v="0"/>
    <s v="Main Hawaiian Islands"/>
    <x v="17"/>
    <s v="HAW-02618"/>
    <d v="2016-08-07T00:00:00"/>
    <s v="Forereef"/>
    <s v="Shallow"/>
    <n v="19.079331"/>
    <n v="-155.55442199999999"/>
    <s v="HAW_SE"/>
    <s v="HAW_SE"/>
    <n v="2016"/>
    <x v="2"/>
    <x v="0"/>
    <n v="5.6"/>
    <n v="4"/>
    <n v="0"/>
    <n v="0"/>
    <n v="2"/>
    <n v="0.58625000000000005"/>
    <n v="2"/>
    <n v="1"/>
  </r>
  <r>
    <n v="9849"/>
    <s v="nSPC"/>
    <x v="0"/>
    <x v="0"/>
    <s v="Main Hawaiian Islands"/>
    <x v="17"/>
    <s v="HAW-02694"/>
    <d v="2016-08-07T00:00:00"/>
    <s v="Forereef"/>
    <s v="Mid"/>
    <n v="19.031586000000001"/>
    <n v="-155.56103999999999"/>
    <s v="HAW_SE"/>
    <s v="HAW_SE"/>
    <n v="2016"/>
    <x v="0"/>
    <x v="0"/>
    <n v="13.55"/>
    <n v="11"/>
    <n v="0"/>
    <n v="0"/>
    <n v="6.5"/>
    <n v="0.83625000000000005"/>
    <n v="2"/>
    <n v="1"/>
  </r>
  <r>
    <n v="9858"/>
    <s v="nSPC"/>
    <x v="0"/>
    <x v="0"/>
    <s v="Main Hawaiian Islands"/>
    <x v="17"/>
    <s v="HAW-02548"/>
    <d v="2016-08-08T00:00:00"/>
    <s v="Forereef"/>
    <s v="Mid"/>
    <n v="19.558805"/>
    <n v="-154.88355100000001"/>
    <s v="HAW_PUNA"/>
    <s v="HAW_PUNA"/>
    <n v="2016"/>
    <x v="0"/>
    <x v="0"/>
    <n v="12.9"/>
    <n v="11"/>
    <n v="3"/>
    <n v="1"/>
    <n v="5.5"/>
    <n v="0.78625"/>
    <n v="2"/>
    <n v="1"/>
  </r>
  <r>
    <n v="9859"/>
    <s v="nSPC"/>
    <x v="0"/>
    <x v="0"/>
    <s v="Main Hawaiian Islands"/>
    <x v="17"/>
    <s v="HAW-02515"/>
    <d v="2016-08-08T00:00:00"/>
    <s v="Forereef"/>
    <s v="Deep"/>
    <n v="19.624891000000002"/>
    <n v="-154.95693199999999"/>
    <s v="HAW_PUNA"/>
    <s v="HAW_PUNA"/>
    <n v="2016"/>
    <x v="1"/>
    <x v="0"/>
    <n v="21.65"/>
    <n v="6"/>
    <n v="1"/>
    <n v="1"/>
    <n v="2"/>
    <n v="0.25624999999999998"/>
    <n v="2"/>
    <n v="1"/>
  </r>
  <r>
    <n v="9860"/>
    <s v="nSPC"/>
    <x v="0"/>
    <x v="0"/>
    <s v="Main Hawaiian Islands"/>
    <x v="17"/>
    <s v="HAW-02565"/>
    <d v="2016-08-08T00:00:00"/>
    <s v="Forereef"/>
    <s v="Shallow"/>
    <n v="19.734361"/>
    <n v="-155.022201"/>
    <s v="HAW_PUNA"/>
    <s v="HAW_PUNA"/>
    <n v="2016"/>
    <x v="2"/>
    <x v="0"/>
    <n v="5.4"/>
    <n v="7"/>
    <n v="2.5"/>
    <n v="0.5"/>
    <n v="1.5"/>
    <n v="0.78249999999999997"/>
    <n v="2"/>
    <n v="1"/>
  </r>
  <r>
    <n v="9861"/>
    <s v="nSPC"/>
    <x v="0"/>
    <x v="0"/>
    <s v="Main Hawaiian Islands"/>
    <x v="17"/>
    <s v="HAW-02536"/>
    <d v="2016-08-08T00:00:00"/>
    <s v="Forereef"/>
    <s v="Mid"/>
    <n v="19.735237000000001"/>
    <n v="-155.04994199999999"/>
    <s v="HAW_PUNA"/>
    <s v="HAW_PUNA"/>
    <n v="2016"/>
    <x v="0"/>
    <x v="0"/>
    <n v="10.6"/>
    <n v="33.5"/>
    <n v="3"/>
    <n v="1"/>
    <n v="12"/>
    <n v="0.87749999999999995"/>
    <n v="2"/>
    <n v="1"/>
  </r>
  <r>
    <n v="9862"/>
    <s v="nSPC"/>
    <x v="0"/>
    <x v="0"/>
    <s v="Main Hawaiian Islands"/>
    <x v="17"/>
    <s v="HAW-02524"/>
    <d v="2016-08-08T00:00:00"/>
    <s v="Forereef"/>
    <s v="Deep"/>
    <n v="19.550943"/>
    <n v="-154.86770300000001"/>
    <s v="HAW_PUNA"/>
    <s v="HAW_PUNA"/>
    <n v="2016"/>
    <x v="1"/>
    <x v="0"/>
    <n v="22.05"/>
    <n v="8.5"/>
    <n v="0"/>
    <n v="0"/>
    <n v="2"/>
    <n v="0.72075"/>
    <n v="2"/>
    <n v="1"/>
  </r>
  <r>
    <n v="9863"/>
    <s v="nSPC"/>
    <x v="0"/>
    <x v="0"/>
    <s v="Main Hawaiian Islands"/>
    <x v="17"/>
    <s v="HAW-02533"/>
    <d v="2016-08-08T00:00:00"/>
    <s v="Forereef"/>
    <s v="Mid"/>
    <n v="19.614773"/>
    <n v="-154.945774"/>
    <s v="HAW_PUNA"/>
    <s v="HAW_PUNA"/>
    <n v="2016"/>
    <x v="0"/>
    <x v="0"/>
    <n v="10.050000000000001"/>
    <n v="6.5"/>
    <n v="0.5"/>
    <n v="0"/>
    <n v="2"/>
    <n v="0.98"/>
    <n v="2"/>
    <n v="1"/>
  </r>
  <r>
    <n v="9864"/>
    <s v="nSPC"/>
    <x v="0"/>
    <x v="0"/>
    <s v="Main Hawaiian Islands"/>
    <x v="17"/>
    <s v="HAW-02549"/>
    <d v="2016-08-08T00:00:00"/>
    <s v="Forereef"/>
    <s v="Mid"/>
    <n v="19.658384999999999"/>
    <n v="-154.97703000000001"/>
    <s v="HAW_PUNA"/>
    <s v="HAW_PUNA"/>
    <n v="2016"/>
    <x v="0"/>
    <x v="0"/>
    <n v="11.95"/>
    <n v="17.5"/>
    <n v="0"/>
    <n v="1"/>
    <n v="2"/>
    <n v="0.45874999999999999"/>
    <n v="2"/>
    <n v="1"/>
  </r>
  <r>
    <n v="9865"/>
    <s v="nSPC"/>
    <x v="0"/>
    <x v="0"/>
    <s v="Main Hawaiian Islands"/>
    <x v="17"/>
    <s v="HAW-02516"/>
    <d v="2016-08-08T00:00:00"/>
    <s v="Forereef"/>
    <s v="Deep"/>
    <n v="19.739159000000001"/>
    <n v="-155.01317599999999"/>
    <s v="HAW_PUNA"/>
    <s v="HAW_PUNA"/>
    <n v="2016"/>
    <x v="1"/>
    <x v="0"/>
    <n v="20.8"/>
    <n v="3"/>
    <n v="0"/>
    <n v="0"/>
    <n v="1"/>
    <n v="0.44024999999999997"/>
    <n v="2"/>
    <n v="1"/>
  </r>
  <r>
    <n v="9870"/>
    <s v="nSPC"/>
    <x v="0"/>
    <x v="0"/>
    <s v="Main Hawaiian Islands"/>
    <x v="17"/>
    <s v="HAW-02519"/>
    <d v="2016-08-09T00:00:00"/>
    <s v="Forereef"/>
    <s v="Deep"/>
    <n v="19.417542000000001"/>
    <n v="-154.88599099999999"/>
    <s v="HAW_PUNA"/>
    <s v="HAW_PUNA"/>
    <n v="2016"/>
    <x v="1"/>
    <x v="0"/>
    <n v="19.399999999999999"/>
    <n v="6.5"/>
    <n v="18.5"/>
    <n v="0.5"/>
    <n v="6"/>
    <n v="0.1825"/>
    <n v="2"/>
    <n v="1"/>
  </r>
  <r>
    <n v="9871"/>
    <s v="nSPC"/>
    <x v="0"/>
    <x v="0"/>
    <s v="Main Hawaiian Islands"/>
    <x v="17"/>
    <s v="HAW-02555"/>
    <d v="2016-08-09T00:00:00"/>
    <s v="Forereef"/>
    <s v="Mid"/>
    <n v="19.450838999999998"/>
    <n v="-154.84634500000001"/>
    <s v="HAW_PUNA"/>
    <s v="HAW_PUNA"/>
    <n v="2016"/>
    <x v="0"/>
    <x v="0"/>
    <n v="15.05"/>
    <n v="3.5"/>
    <n v="5"/>
    <n v="0"/>
    <n v="2"/>
    <n v="0.8075"/>
    <n v="2"/>
    <n v="1"/>
  </r>
  <r>
    <n v="9872"/>
    <s v="nSPC"/>
    <x v="0"/>
    <x v="0"/>
    <s v="Main Hawaiian Islands"/>
    <x v="17"/>
    <s v="HAW-02562"/>
    <d v="2016-08-09T00:00:00"/>
    <s v="Forereef"/>
    <s v="Shallow"/>
    <n v="19.518805"/>
    <n v="-154.806578"/>
    <s v="HAW_PUNA"/>
    <s v="HAW_PUNA"/>
    <n v="2016"/>
    <x v="2"/>
    <x v="0"/>
    <n v="5.75"/>
    <n v="2"/>
    <n v="29"/>
    <n v="0.5"/>
    <n v="0.5"/>
    <n v="0.38"/>
    <n v="2"/>
    <n v="1"/>
  </r>
  <r>
    <n v="9877"/>
    <s v="nSPC"/>
    <x v="0"/>
    <x v="0"/>
    <s v="Main Hawaiian Islands"/>
    <x v="17"/>
    <s v="HAW-02527"/>
    <d v="2016-08-09T00:00:00"/>
    <s v="Forereef"/>
    <s v="Deep"/>
    <n v="19.456547"/>
    <n v="-154.839091"/>
    <s v="HAW_PUNA"/>
    <s v="HAW_PUNA"/>
    <n v="2016"/>
    <x v="1"/>
    <x v="0"/>
    <n v="19.649999999999999"/>
    <n v="2"/>
    <n v="0"/>
    <n v="0"/>
    <n v="1"/>
    <n v="0.44374999999999998"/>
    <n v="2"/>
    <n v="1"/>
  </r>
  <r>
    <n v="9878"/>
    <s v="nSPC"/>
    <x v="0"/>
    <x v="0"/>
    <s v="Main Hawaiian Islands"/>
    <x v="17"/>
    <s v="HAW-02539"/>
    <d v="2016-08-09T00:00:00"/>
    <s v="Forereef"/>
    <s v="Deep"/>
    <n v="19.473039"/>
    <n v="-154.82290599999999"/>
    <s v="HAW_PUNA"/>
    <s v="HAW_PUNA"/>
    <n v="2016"/>
    <x v="1"/>
    <x v="0"/>
    <n v="13.55"/>
    <n v="6.5"/>
    <n v="2"/>
    <n v="0"/>
    <n v="1.5"/>
    <n v="0.62124999999999997"/>
    <n v="2"/>
    <n v="1"/>
  </r>
  <r>
    <n v="9879"/>
    <s v="nSPC"/>
    <x v="0"/>
    <x v="0"/>
    <s v="Main Hawaiian Islands"/>
    <x v="17"/>
    <s v="HAW-02540"/>
    <d v="2016-08-09T00:00:00"/>
    <s v="Forereef"/>
    <s v="Deep"/>
    <n v="19.496331000000001"/>
    <n v="-154.81141600000001"/>
    <s v="HAW_PUNA"/>
    <s v="HAW_PUNA"/>
    <n v="2016"/>
    <x v="1"/>
    <x v="0"/>
    <n v="11.55"/>
    <n v="2.5"/>
    <n v="0"/>
    <n v="0"/>
    <n v="1"/>
    <n v="0.55500000000000005"/>
    <n v="2"/>
    <n v="1"/>
  </r>
  <r>
    <n v="9884"/>
    <s v="nSPC"/>
    <x v="0"/>
    <x v="0"/>
    <s v="Main Hawaiian Islands"/>
    <x v="17"/>
    <s v="HAW-02766"/>
    <d v="2016-08-10T00:00:00"/>
    <s v="Forereef"/>
    <s v="Deep"/>
    <n v="19.60538"/>
    <n v="-155.98490100000001"/>
    <s v="HAW_KONA"/>
    <s v="HAW_KONA"/>
    <n v="2016"/>
    <x v="1"/>
    <x v="0"/>
    <n v="26.15"/>
    <n v="35"/>
    <n v="15"/>
    <n v="0.5"/>
    <n v="2"/>
    <n v="0.32750000000000001"/>
    <n v="2"/>
    <n v="1"/>
  </r>
  <r>
    <n v="9885"/>
    <s v="nSPC"/>
    <x v="0"/>
    <x v="0"/>
    <s v="Main Hawaiian Islands"/>
    <x v="17"/>
    <s v="HAW-02827"/>
    <d v="2016-08-10T00:00:00"/>
    <s v="Forereef"/>
    <s v="Shallow"/>
    <n v="19.584159"/>
    <n v="-155.969966"/>
    <s v="HAW_KONA"/>
    <s v="HAW_KONA"/>
    <n v="2016"/>
    <x v="2"/>
    <x v="0"/>
    <n v="5"/>
    <n v="25"/>
    <n v="5"/>
    <n v="0"/>
    <n v="0.5"/>
    <n v="0.65600000000000003"/>
    <n v="2"/>
    <n v="1"/>
  </r>
  <r>
    <n v="9886"/>
    <s v="nSPC"/>
    <x v="0"/>
    <x v="0"/>
    <s v="Main Hawaiian Islands"/>
    <x v="17"/>
    <s v="HAW-02824"/>
    <d v="2016-08-10T00:00:00"/>
    <s v="Forereef"/>
    <s v="Mid"/>
    <n v="19.567347999999999"/>
    <n v="-155.969954"/>
    <s v="HAW_KONA"/>
    <s v="HAW_KONA"/>
    <n v="2016"/>
    <x v="0"/>
    <x v="0"/>
    <n v="7.25"/>
    <n v="15"/>
    <n v="2.5"/>
    <n v="0.5"/>
    <n v="2.5"/>
    <n v="0.68874999999999997"/>
    <n v="2"/>
    <n v="1"/>
  </r>
  <r>
    <n v="9887"/>
    <s v="nSPC"/>
    <x v="0"/>
    <x v="0"/>
    <s v="Main Hawaiian Islands"/>
    <x v="17"/>
    <s v="HAW-02795"/>
    <d v="2016-08-10T00:00:00"/>
    <s v="Forereef"/>
    <s v="Mid"/>
    <n v="19.505647"/>
    <n v="-155.952485"/>
    <s v="HAW_KONA"/>
    <s v="HAW_KONA"/>
    <n v="2016"/>
    <x v="0"/>
    <x v="0"/>
    <n v="11.4"/>
    <n v="14"/>
    <n v="5"/>
    <n v="0.5"/>
    <n v="1.5"/>
    <n v="0.59724999999999995"/>
    <n v="2"/>
    <n v="1"/>
  </r>
  <r>
    <n v="9889"/>
    <s v="nSPC"/>
    <x v="0"/>
    <x v="0"/>
    <s v="Main Hawaiian Islands"/>
    <x v="17"/>
    <s v="HAW-02794"/>
    <d v="2016-08-10T00:00:00"/>
    <s v="Forereef"/>
    <s v="Deep"/>
    <n v="19.690888999999999"/>
    <n v="-156.04396399999999"/>
    <s v="HAW_KONA"/>
    <s v="HAW_KONA"/>
    <n v="2016"/>
    <x v="1"/>
    <x v="0"/>
    <n v="23.45"/>
    <n v="4"/>
    <n v="1.5"/>
    <n v="1"/>
    <n v="1"/>
    <n v="0.22375"/>
    <n v="2"/>
    <n v="1"/>
  </r>
  <r>
    <n v="9890"/>
    <s v="nSPC"/>
    <x v="0"/>
    <x v="0"/>
    <s v="Main Hawaiian Islands"/>
    <x v="17"/>
    <s v="HAW-02834"/>
    <d v="2016-08-10T00:00:00"/>
    <s v="Forereef"/>
    <s v="Shallow"/>
    <n v="19.684543999999999"/>
    <n v="-156.03456600000001"/>
    <s v="HAW_KONA"/>
    <s v="HAW_KONA"/>
    <n v="2016"/>
    <x v="2"/>
    <x v="0"/>
    <n v="5.5"/>
    <n v="22.5"/>
    <n v="1.5"/>
    <n v="1"/>
    <n v="6"/>
    <n v="0.53500000000000003"/>
    <n v="2"/>
    <n v="1"/>
  </r>
  <r>
    <n v="9891"/>
    <s v="nSPC"/>
    <x v="0"/>
    <x v="0"/>
    <s v="Main Hawaiian Islands"/>
    <x v="17"/>
    <s v="HAW-02778"/>
    <d v="2016-08-10T00:00:00"/>
    <s v="Forereef"/>
    <s v="Mid"/>
    <n v="19.612252999999999"/>
    <n v="-155.98559399999999"/>
    <s v="HAW_KONA"/>
    <s v="HAW_KONA"/>
    <n v="2016"/>
    <x v="0"/>
    <x v="0"/>
    <n v="15.9"/>
    <n v="35"/>
    <n v="11"/>
    <n v="0.5"/>
    <n v="10"/>
    <n v="0.61375000000000002"/>
    <n v="2"/>
    <n v="1"/>
  </r>
  <r>
    <n v="9892"/>
    <s v="nSPC"/>
    <x v="0"/>
    <x v="0"/>
    <s v="Main Hawaiian Islands"/>
    <x v="17"/>
    <s v="HAW-02793"/>
    <d v="2016-08-10T00:00:00"/>
    <s v="Forereef"/>
    <s v="Shallow"/>
    <n v="19.495805000000001"/>
    <n v="-155.948217"/>
    <s v="HAW_KONA"/>
    <s v="HAW_KONA"/>
    <n v="2016"/>
    <x v="2"/>
    <x v="0"/>
    <n v="5.15"/>
    <n v="11.5"/>
    <n v="5.5"/>
    <n v="0.5"/>
    <n v="3.5"/>
    <n v="0.63900000000000001"/>
    <n v="2"/>
    <n v="1"/>
  </r>
  <r>
    <n v="9893"/>
    <s v="nSPC"/>
    <x v="0"/>
    <x v="0"/>
    <s v="Main Hawaiian Islands"/>
    <x v="17"/>
    <s v="HAW-02804"/>
    <d v="2016-08-10T00:00:00"/>
    <s v="Forereef"/>
    <s v="Mid"/>
    <n v="19.468743"/>
    <n v="-155.92407700000001"/>
    <s v="HAW_KONA"/>
    <s v="HAW_KONA"/>
    <n v="2016"/>
    <x v="0"/>
    <x v="0"/>
    <n v="11.6"/>
    <n v="9"/>
    <n v="4"/>
    <n v="2"/>
    <n v="3.5"/>
    <n v="0.24875"/>
    <n v="2"/>
    <n v="1"/>
  </r>
  <r>
    <n v="9894"/>
    <s v="nSPC"/>
    <x v="0"/>
    <x v="0"/>
    <s v="Main Hawaiian Islands"/>
    <x v="17"/>
    <s v="HAW-02761"/>
    <d v="2016-08-11T00:00:00"/>
    <s v="Forereef"/>
    <s v="Deep"/>
    <n v="19.301808000000001"/>
    <n v="-155.89065299999999"/>
    <s v="HAW_KONA"/>
    <s v="HAW_KONA"/>
    <n v="2016"/>
    <x v="1"/>
    <x v="0"/>
    <n v="25.2"/>
    <n v="2"/>
    <n v="0"/>
    <n v="0.5"/>
    <n v="1"/>
    <n v="0.53849999999999998"/>
    <n v="2"/>
    <n v="1"/>
  </r>
  <r>
    <n v="9895"/>
    <s v="nSPC"/>
    <x v="0"/>
    <x v="0"/>
    <s v="Main Hawaiian Islands"/>
    <x v="17"/>
    <s v="HAW-02805"/>
    <d v="2016-08-11T00:00:00"/>
    <s v="Forereef"/>
    <s v="Mid"/>
    <n v="19.277203"/>
    <n v="-155.89211800000001"/>
    <s v="HAW_KONA"/>
    <s v="HAW_KONA"/>
    <n v="2016"/>
    <x v="0"/>
    <x v="0"/>
    <n v="10.5"/>
    <n v="9"/>
    <n v="25"/>
    <n v="1"/>
    <n v="2"/>
    <n v="0.73499999999999999"/>
    <n v="2"/>
    <n v="1"/>
  </r>
  <r>
    <n v="9896"/>
    <s v="nSPC"/>
    <x v="0"/>
    <x v="0"/>
    <s v="Main Hawaiian Islands"/>
    <x v="17"/>
    <s v="HAW-02806"/>
    <d v="2016-08-11T00:00:00"/>
    <s v="Forereef"/>
    <s v="Mid"/>
    <n v="19.189920999999998"/>
    <n v="-155.90746799999999"/>
    <s v="HAW_KONA"/>
    <s v="HAW_KONA"/>
    <n v="2016"/>
    <x v="0"/>
    <x v="0"/>
    <n v="8.5"/>
    <n v="13.5"/>
    <n v="17.5"/>
    <n v="0"/>
    <n v="1.5"/>
    <n v="0.67500000000000004"/>
    <n v="2"/>
    <n v="1"/>
  </r>
  <r>
    <n v="9897"/>
    <s v="nSPC"/>
    <x v="0"/>
    <x v="0"/>
    <s v="Main Hawaiian Islands"/>
    <x v="17"/>
    <s v="HAW-02832"/>
    <d v="2016-08-11T00:00:00"/>
    <s v="Forereef"/>
    <s v="Shallow"/>
    <n v="19.171803000000001"/>
    <n v="-155.909741"/>
    <s v="HAW_KONA"/>
    <s v="HAW_KONA"/>
    <n v="2016"/>
    <x v="2"/>
    <x v="0"/>
    <n v="4.25"/>
    <n v="8"/>
    <n v="1.5"/>
    <n v="0.5"/>
    <n v="1.5"/>
    <n v="0.82250000000000001"/>
    <n v="2"/>
    <n v="1"/>
  </r>
  <r>
    <n v="9903"/>
    <s v="nSPC"/>
    <x v="0"/>
    <x v="0"/>
    <s v="Main Hawaiian Islands"/>
    <x v="17"/>
    <s v="HAW-02808"/>
    <d v="2016-08-11T00:00:00"/>
    <s v="Forereef"/>
    <s v="Mid"/>
    <n v="19.253841999999999"/>
    <n v="-155.900541"/>
    <s v="HAW_KONA"/>
    <s v="HAW_KONA"/>
    <n v="2016"/>
    <x v="0"/>
    <x v="0"/>
    <n v="16.600000000000001"/>
    <n v="12.5"/>
    <n v="4.5"/>
    <n v="1.5"/>
    <n v="1.5"/>
    <n v="0.47375"/>
    <n v="2"/>
    <n v="1"/>
  </r>
  <r>
    <n v="9904"/>
    <s v="nSPC"/>
    <x v="0"/>
    <x v="0"/>
    <s v="Main Hawaiian Islands"/>
    <x v="17"/>
    <s v="HAW-02838"/>
    <d v="2016-08-11T00:00:00"/>
    <s v="Forereef"/>
    <s v="Shallow"/>
    <n v="19.227074999999999"/>
    <n v="-155.90241700000001"/>
    <s v="HAW_KONA"/>
    <s v="HAW_KONA"/>
    <n v="2016"/>
    <x v="2"/>
    <x v="0"/>
    <n v="4.45"/>
    <n v="2.5"/>
    <n v="1.5"/>
    <n v="1.5"/>
    <n v="2"/>
    <n v="0.62749999999999995"/>
    <n v="2"/>
    <n v="1"/>
  </r>
  <r>
    <n v="9905"/>
    <s v="nSPC"/>
    <x v="0"/>
    <x v="0"/>
    <s v="Main Hawaiian Islands"/>
    <x v="17"/>
    <s v="HAW-02770"/>
    <d v="2016-08-11T00:00:00"/>
    <s v="Forereef"/>
    <s v="Deep"/>
    <n v="19.207305000000002"/>
    <n v="-155.90366800000001"/>
    <s v="HAW_KONA"/>
    <s v="HAW_KONA"/>
    <n v="2016"/>
    <x v="1"/>
    <x v="0"/>
    <n v="26.1"/>
    <n v="12.5"/>
    <n v="6"/>
    <n v="1.5"/>
    <n v="3.5"/>
    <n v="0.51749999999999996"/>
    <n v="2"/>
    <n v="1"/>
  </r>
  <r>
    <n v="9906"/>
    <s v="nSPC"/>
    <x v="0"/>
    <x v="0"/>
    <s v="Main Hawaiian Islands"/>
    <x v="17"/>
    <s v="HAW-02787"/>
    <d v="2016-08-11T00:00:00"/>
    <s v="Forereef"/>
    <s v="Mid"/>
    <n v="19.176212"/>
    <n v="-155.909605"/>
    <s v="HAW_KONA"/>
    <s v="HAW_KONA"/>
    <n v="2016"/>
    <x v="0"/>
    <x v="0"/>
    <n v="10.8"/>
    <n v="24"/>
    <n v="2.5"/>
    <n v="0.5"/>
    <n v="3.5"/>
    <n v="0.65249999999999997"/>
    <n v="2"/>
    <n v="1"/>
  </r>
  <r>
    <n v="9907"/>
    <s v="nSPC"/>
    <x v="0"/>
    <x v="0"/>
    <s v="Main Hawaiian Islands"/>
    <x v="17"/>
    <s v="HAW-02786"/>
    <d v="2016-08-11T00:00:00"/>
    <s v="Forereef"/>
    <s v="Mid"/>
    <n v="19.132874999999999"/>
    <n v="-155.91935599999999"/>
    <s v="HAW_KONA"/>
    <s v="HAW_KONA"/>
    <n v="2016"/>
    <x v="0"/>
    <x v="0"/>
    <n v="15.75"/>
    <n v="30"/>
    <n v="3"/>
    <n v="0.5"/>
    <n v="5"/>
    <n v="0.41249999999999998"/>
    <n v="2"/>
    <n v="1"/>
  </r>
  <r>
    <n v="9908"/>
    <s v="nSPC"/>
    <x v="0"/>
    <x v="0"/>
    <s v="Main Hawaiian Islands"/>
    <x v="19"/>
    <s v="LAN-01486"/>
    <d v="2016-08-12T00:00:00"/>
    <s v="Forereef"/>
    <s v="Mid"/>
    <n v="20.844567999999999"/>
    <n v="-156.81437600000001"/>
    <s v="LAN_SOUTH"/>
    <s v="LAN_SOUTH"/>
    <n v="2016"/>
    <x v="0"/>
    <x v="0"/>
    <n v="8.0500000000000007"/>
    <n v="55"/>
    <n v="0"/>
    <n v="1"/>
    <n v="2"/>
    <n v="0.29749999999999999"/>
    <n v="2"/>
    <n v="1"/>
  </r>
  <r>
    <n v="9909"/>
    <s v="nSPC"/>
    <x v="0"/>
    <x v="0"/>
    <s v="Main Hawaiian Islands"/>
    <x v="19"/>
    <s v="LAN-01446"/>
    <d v="2016-08-12T00:00:00"/>
    <s v="Forereef"/>
    <s v="Deep"/>
    <n v="20.839704000000001"/>
    <n v="-156.81082699999999"/>
    <s v="LAN_SOUTH"/>
    <s v="LAN_SOUTH"/>
    <n v="2016"/>
    <x v="1"/>
    <x v="0"/>
    <n v="19.649999999999999"/>
    <n v="35"/>
    <n v="15"/>
    <n v="0.5"/>
    <n v="1"/>
    <n v="0.4425"/>
    <n v="2"/>
    <n v="1"/>
  </r>
  <r>
    <n v="9910"/>
    <s v="nSPC"/>
    <x v="0"/>
    <x v="0"/>
    <s v="Main Hawaiian Islands"/>
    <x v="19"/>
    <s v="LAN-01538"/>
    <d v="2016-08-12T00:00:00"/>
    <s v="Forereef"/>
    <s v="Shallow"/>
    <n v="20.800488000000001"/>
    <n v="-156.80739500000001"/>
    <s v="LAN_SOUTH"/>
    <s v="LAN_SOUTH"/>
    <n v="2016"/>
    <x v="2"/>
    <x v="0"/>
    <n v="4.4000000000000004"/>
    <n v="11.5"/>
    <n v="0"/>
    <n v="1"/>
    <n v="0.5"/>
    <n v="0.27500000000000002"/>
    <n v="2"/>
    <n v="1"/>
  </r>
  <r>
    <n v="9911"/>
    <s v="nSPC"/>
    <x v="0"/>
    <x v="0"/>
    <s v="Main Hawaiian Islands"/>
    <x v="19"/>
    <s v="LAN-01500"/>
    <d v="2016-08-12T00:00:00"/>
    <s v="Forereef"/>
    <s v="Mid"/>
    <n v="20.786421000000001"/>
    <n v="-156.81574000000001"/>
    <s v="LAN_SOUTH"/>
    <s v="LAN_SOUTH"/>
    <n v="2016"/>
    <x v="0"/>
    <x v="0"/>
    <n v="9.9499999999999993"/>
    <n v="15"/>
    <n v="1.5"/>
    <n v="5"/>
    <n v="1"/>
    <n v="0.36075000000000002"/>
    <n v="2"/>
    <n v="1"/>
  </r>
  <r>
    <n v="9912"/>
    <s v="nSPC"/>
    <x v="0"/>
    <x v="0"/>
    <s v="Main Hawaiian Islands"/>
    <x v="19"/>
    <s v="LAN-01503"/>
    <d v="2016-08-12T00:00:00"/>
    <s v="Forereef"/>
    <s v="Mid"/>
    <n v="20.733331"/>
    <n v="-156.89483200000001"/>
    <s v="LAN_SOUTH"/>
    <s v="LAN_SOUTH"/>
    <n v="2016"/>
    <x v="0"/>
    <x v="0"/>
    <n v="16.600000000000001"/>
    <n v="5"/>
    <n v="20"/>
    <n v="1"/>
    <n v="2"/>
    <n v="0.27"/>
    <n v="2"/>
    <n v="1"/>
  </r>
  <r>
    <n v="9913"/>
    <s v="nSPC"/>
    <x v="0"/>
    <x v="0"/>
    <s v="Main Hawaiian Islands"/>
    <x v="19"/>
    <s v="LAN-01452"/>
    <d v="2016-08-12T00:00:00"/>
    <s v="Forereef"/>
    <s v="Mid"/>
    <n v="20.828278000000001"/>
    <n v="-156.80328900000001"/>
    <s v="LAN_SOUTH"/>
    <s v="LAN_SOUTH"/>
    <n v="2016"/>
    <x v="0"/>
    <x v="0"/>
    <n v="16.75"/>
    <n v="30"/>
    <n v="9"/>
    <n v="0.5"/>
    <n v="2.5"/>
    <n v="0.50124999999999997"/>
    <n v="2"/>
    <n v="1"/>
  </r>
  <r>
    <n v="9914"/>
    <s v="nSPC"/>
    <x v="0"/>
    <x v="0"/>
    <s v="Main Hawaiian Islands"/>
    <x v="19"/>
    <s v="LAN-01430"/>
    <d v="2016-08-12T00:00:00"/>
    <s v="Forereef"/>
    <s v="Deep"/>
    <n v="20.838090999999999"/>
    <n v="-156.80942999999999"/>
    <s v="LAN_SOUTH"/>
    <s v="LAN_SOUTH"/>
    <n v="2016"/>
    <x v="1"/>
    <x v="0"/>
    <n v="19.75"/>
    <n v="21.5"/>
    <n v="16"/>
    <n v="0.5"/>
    <n v="2"/>
    <n v="0.54374999999999996"/>
    <n v="2"/>
    <n v="1"/>
  </r>
  <r>
    <n v="9915"/>
    <s v="nSPC"/>
    <x v="0"/>
    <x v="0"/>
    <s v="Main Hawaiian Islands"/>
    <x v="19"/>
    <s v="LAN-01529"/>
    <d v="2016-08-12T00:00:00"/>
    <s v="Forereef"/>
    <s v="Shallow"/>
    <n v="20.785231"/>
    <n v="-156.81818699999999"/>
    <s v="LAN_SOUTH"/>
    <s v="LAN_SOUTH"/>
    <n v="2016"/>
    <x v="2"/>
    <x v="0"/>
    <n v="4.25"/>
    <n v="22.5"/>
    <n v="1"/>
    <n v="1"/>
    <n v="1.5"/>
    <n v="0.71625000000000005"/>
    <n v="2"/>
    <n v="1"/>
  </r>
  <r>
    <n v="9916"/>
    <s v="nSPC"/>
    <x v="0"/>
    <x v="0"/>
    <s v="Main Hawaiian Islands"/>
    <x v="19"/>
    <s v="LAN-01458"/>
    <d v="2016-08-12T00:00:00"/>
    <s v="Forereef"/>
    <s v="Mid"/>
    <n v="20.734179999999999"/>
    <n v="-156.88669999999999"/>
    <s v="LAN_SOUTH"/>
    <s v="LAN_SOUTH"/>
    <n v="2016"/>
    <x v="0"/>
    <x v="0"/>
    <n v="21.1"/>
    <n v="29"/>
    <n v="5"/>
    <n v="5"/>
    <n v="5.5"/>
    <n v="0.50624999999999998"/>
    <n v="2"/>
    <n v="1"/>
  </r>
  <r>
    <n v="9924"/>
    <s v="nSPC"/>
    <x v="0"/>
    <x v="0"/>
    <s v="Main Hawaiian Islands"/>
    <x v="18"/>
    <s v="MAI-01812"/>
    <d v="2016-08-13T00:00:00"/>
    <s v="Forereef"/>
    <s v="Mid"/>
    <n v="20.625730000000001"/>
    <n v="-156.446549"/>
    <s v="MAI_KIHEI"/>
    <s v="MAI_KIHEI"/>
    <n v="2016"/>
    <x v="0"/>
    <x v="0"/>
    <n v="8.25"/>
    <n v="1"/>
    <n v="5.5"/>
    <n v="0"/>
    <n v="0.5"/>
    <n v="0.154"/>
    <n v="2"/>
    <n v="1"/>
  </r>
  <r>
    <n v="9925"/>
    <s v="nSPC"/>
    <x v="0"/>
    <x v="0"/>
    <s v="Main Hawaiian Islands"/>
    <x v="18"/>
    <s v="MAI-01806"/>
    <d v="2016-08-13T00:00:00"/>
    <s v="Forereef"/>
    <s v="Deep"/>
    <n v="20.757344"/>
    <n v="-156.478996"/>
    <s v="MAI_KIHEI"/>
    <s v="MAI_KIHEI"/>
    <n v="2016"/>
    <x v="1"/>
    <x v="0"/>
    <n v="22.8"/>
    <n v="35"/>
    <n v="11.5"/>
    <n v="0"/>
    <n v="5.5"/>
    <n v="0.4325"/>
    <n v="2"/>
    <n v="1"/>
  </r>
  <r>
    <n v="9926"/>
    <s v="nSPC"/>
    <x v="0"/>
    <x v="0"/>
    <s v="Main Hawaiian Islands"/>
    <x v="18"/>
    <s v="MAI-01816"/>
    <d v="2016-08-13T00:00:00"/>
    <s v="Forereef"/>
    <s v="Shallow"/>
    <n v="20.790061000000001"/>
    <n v="-156.56788399999999"/>
    <s v="MAI_KIHEI"/>
    <s v="MAI_KIHEI"/>
    <n v="2016"/>
    <x v="2"/>
    <x v="0"/>
    <n v="3.55"/>
    <n v="16.5"/>
    <n v="7"/>
    <n v="2"/>
    <n v="5.5"/>
    <n v="0.98375000000000001"/>
    <n v="2"/>
    <n v="1"/>
  </r>
  <r>
    <n v="9927"/>
    <s v="nSPC"/>
    <x v="0"/>
    <x v="0"/>
    <s v="Main Hawaiian Islands"/>
    <x v="18"/>
    <s v="MAI-01813"/>
    <d v="2016-08-13T00:00:00"/>
    <s v="Forereef"/>
    <s v="Mid"/>
    <n v="20.787794999999999"/>
    <n v="-156.56888599999999"/>
    <s v="MAI_KIHEI"/>
    <s v="MAI_KIHEI"/>
    <n v="2016"/>
    <x v="0"/>
    <x v="0"/>
    <n v="15"/>
    <n v="27.5"/>
    <n v="11.5"/>
    <n v="0.5"/>
    <n v="3.5"/>
    <n v="0.57499999999999996"/>
    <n v="2"/>
    <n v="1"/>
  </r>
  <r>
    <n v="9928"/>
    <s v="nSPC"/>
    <x v="0"/>
    <x v="0"/>
    <s v="Main Hawaiian Islands"/>
    <x v="18"/>
    <s v="MAI-01805"/>
    <d v="2016-08-13T00:00:00"/>
    <s v="Forereef"/>
    <s v="Deep"/>
    <n v="20.588630999999999"/>
    <n v="-156.42045400000001"/>
    <s v="MAI_KIHEI"/>
    <s v="MAI_KIHEI"/>
    <n v="2016"/>
    <x v="1"/>
    <x v="0"/>
    <n v="15.35"/>
    <n v="15"/>
    <n v="10"/>
    <n v="0"/>
    <n v="6.5"/>
    <n v="0.28000000000000003"/>
    <n v="2"/>
    <n v="1"/>
  </r>
  <r>
    <n v="9929"/>
    <s v="nSPC"/>
    <x v="0"/>
    <x v="0"/>
    <s v="Main Hawaiian Islands"/>
    <x v="18"/>
    <s v="MAI-01815"/>
    <d v="2016-08-13T00:00:00"/>
    <s v="Forereef"/>
    <s v="Shallow"/>
    <n v="20.778888999999999"/>
    <n v="-156.54270700000001"/>
    <s v="MAI_KIHEI"/>
    <s v="MAI_KIHEI"/>
    <n v="2016"/>
    <x v="2"/>
    <x v="0"/>
    <n v="5.2"/>
    <n v="12.5"/>
    <n v="0"/>
    <n v="0.5"/>
    <n v="1.5"/>
    <n v="0.76449999999999996"/>
    <n v="2"/>
    <n v="1"/>
  </r>
  <r>
    <n v="9930"/>
    <s v="nSPC"/>
    <x v="0"/>
    <x v="0"/>
    <s v="Main Hawaiian Islands"/>
    <x v="18"/>
    <s v="MAI-01811"/>
    <d v="2016-08-13T00:00:00"/>
    <s v="Forereef"/>
    <s v="Mid"/>
    <n v="20.793064000000001"/>
    <n v="-156.588088"/>
    <s v="MAI_KIHEI"/>
    <s v="MAI_KIHEI"/>
    <n v="2016"/>
    <x v="0"/>
    <x v="0"/>
    <n v="10.1"/>
    <n v="4"/>
    <n v="2.5"/>
    <n v="1"/>
    <n v="0.5"/>
    <n v="0.13075000000000001"/>
    <n v="2"/>
    <n v="1"/>
  </r>
  <r>
    <n v="9935"/>
    <s v="nSPC"/>
    <x v="0"/>
    <x v="0"/>
    <s v="Main Hawaiian Islands"/>
    <x v="17"/>
    <s v="HAW-02763"/>
    <d v="2016-08-14T00:00:00"/>
    <s v="Forereef"/>
    <s v="Deep"/>
    <n v="19.941129"/>
    <n v="-155.88447400000001"/>
    <s v="HAW_KONA"/>
    <s v="HAW_KONA"/>
    <n v="2016"/>
    <x v="1"/>
    <x v="0"/>
    <n v="25.85"/>
    <n v="17.5"/>
    <n v="12.5"/>
    <n v="0"/>
    <n v="2.5"/>
    <n v="0.33"/>
    <n v="2"/>
    <n v="1"/>
  </r>
  <r>
    <n v="9936"/>
    <s v="nSPC"/>
    <x v="0"/>
    <x v="0"/>
    <s v="Main Hawaiian Islands"/>
    <x v="17"/>
    <s v="HAW-02818"/>
    <d v="2016-08-14T00:00:00"/>
    <s v="Forereef"/>
    <s v="Mid"/>
    <n v="19.910657"/>
    <n v="-155.90085500000001"/>
    <s v="HAW_KONA"/>
    <s v="HAW_KONA"/>
    <n v="2016"/>
    <x v="0"/>
    <x v="0"/>
    <n v="15.25"/>
    <n v="16"/>
    <n v="2"/>
    <n v="0"/>
    <n v="9"/>
    <n v="0.22625000000000001"/>
    <n v="2"/>
    <n v="1"/>
  </r>
  <r>
    <n v="9937"/>
    <s v="nSPC"/>
    <x v="0"/>
    <x v="0"/>
    <s v="Main Hawaiian Islands"/>
    <x v="17"/>
    <s v="HAW-02844"/>
    <d v="2016-08-14T00:00:00"/>
    <s v="Forereef"/>
    <s v="Shallow"/>
    <n v="19.916767"/>
    <n v="-155.889523"/>
    <s v="HAW_KONA"/>
    <s v="HAW_KONA"/>
    <n v="2016"/>
    <x v="2"/>
    <x v="0"/>
    <n v="2.2000000000000002"/>
    <n v="5.5"/>
    <n v="27.5"/>
    <n v="5"/>
    <n v="2"/>
    <n v="0.79125000000000001"/>
    <n v="2"/>
    <n v="1"/>
  </r>
  <r>
    <n v="9938"/>
    <s v="nSPC"/>
    <x v="0"/>
    <x v="0"/>
    <s v="Main Hawaiian Islands"/>
    <x v="17"/>
    <s v="HAW-02797"/>
    <d v="2016-08-14T00:00:00"/>
    <s v="Forereef"/>
    <s v="Mid"/>
    <n v="19.873197000000001"/>
    <n v="-155.92273599999999"/>
    <s v="HAW_KONA"/>
    <s v="HAW_KONA"/>
    <n v="2016"/>
    <x v="0"/>
    <x v="0"/>
    <n v="12.9"/>
    <n v="27"/>
    <n v="4.5"/>
    <n v="0"/>
    <n v="2.5"/>
    <n v="0.58374999999999999"/>
    <n v="2"/>
    <n v="1"/>
  </r>
  <r>
    <n v="9939"/>
    <s v="nSPC"/>
    <x v="0"/>
    <x v="0"/>
    <s v="Main Hawaiian Islands"/>
    <x v="17"/>
    <s v="HAW-02810"/>
    <d v="2016-08-14T00:00:00"/>
    <s v="Forereef"/>
    <s v="Mid"/>
    <n v="19.853365"/>
    <n v="-155.962008"/>
    <s v="HAW_KONA"/>
    <s v="HAW_KONA"/>
    <n v="2016"/>
    <x v="0"/>
    <x v="0"/>
    <n v="12.4"/>
    <n v="16.5"/>
    <n v="0"/>
    <n v="0"/>
    <n v="8.5"/>
    <n v="0.51"/>
    <n v="2"/>
    <n v="1"/>
  </r>
  <r>
    <n v="9940"/>
    <s v="nSPC"/>
    <x v="0"/>
    <x v="0"/>
    <s v="Main Hawaiian Islands"/>
    <x v="17"/>
    <s v="HAW-02747"/>
    <d v="2016-08-14T00:00:00"/>
    <s v="Forereef"/>
    <s v="Deep"/>
    <n v="20.009097000000001"/>
    <n v="-155.836398"/>
    <s v="HAW_KONA"/>
    <s v="HAW_KONA"/>
    <n v="2016"/>
    <x v="1"/>
    <x v="0"/>
    <n v="20.25"/>
    <n v="9"/>
    <n v="0"/>
    <n v="0"/>
    <n v="25"/>
    <n v="0.30249999999999999"/>
    <n v="2"/>
    <n v="1"/>
  </r>
  <r>
    <n v="9941"/>
    <s v="nSPC"/>
    <x v="0"/>
    <x v="0"/>
    <s v="Main Hawaiian Islands"/>
    <x v="17"/>
    <s v="HAW-02777"/>
    <d v="2016-08-14T00:00:00"/>
    <s v="Forereef"/>
    <s v="Mid"/>
    <n v="19.996112"/>
    <n v="-155.83130399999999"/>
    <s v="HAW_KONA"/>
    <s v="HAW_KONA"/>
    <n v="2016"/>
    <x v="0"/>
    <x v="0"/>
    <n v="11"/>
    <n v="6.5"/>
    <n v="4.5"/>
    <n v="1"/>
    <n v="6.5"/>
    <n v="0.4425"/>
    <n v="2"/>
    <n v="1"/>
  </r>
  <r>
    <n v="9942"/>
    <s v="nSPC"/>
    <x v="0"/>
    <x v="0"/>
    <s v="Main Hawaiian Islands"/>
    <x v="17"/>
    <s v="HAW-02826"/>
    <d v="2016-08-14T00:00:00"/>
    <s v="Forereef"/>
    <s v="Shallow"/>
    <n v="19.983557999999999"/>
    <n v="-155.830251"/>
    <s v="HAW_KONA"/>
    <s v="HAW_KONA"/>
    <n v="2016"/>
    <x v="2"/>
    <x v="0"/>
    <n v="3.35"/>
    <n v="1.5"/>
    <n v="12.5"/>
    <n v="0.5"/>
    <n v="4"/>
    <n v="0.68"/>
    <n v="2"/>
    <n v="1"/>
  </r>
  <r>
    <n v="9943"/>
    <s v="nSPC"/>
    <x v="0"/>
    <x v="0"/>
    <s v="Main Hawaiian Islands"/>
    <x v="17"/>
    <s v="HAW-02830"/>
    <d v="2016-08-14T00:00:00"/>
    <s v="Forereef"/>
    <s v="Shallow"/>
    <n v="19.95739"/>
    <n v="-155.86016699999999"/>
    <s v="HAW_KONA"/>
    <s v="HAW_KONA"/>
    <n v="2016"/>
    <x v="2"/>
    <x v="0"/>
    <n v="2.85"/>
    <n v="15.5"/>
    <n v="5"/>
    <n v="1"/>
    <n v="11.5"/>
    <n v="0.53749999999999998"/>
    <n v="2"/>
    <n v="1"/>
  </r>
  <r>
    <n v="9944"/>
    <s v="nSPC"/>
    <x v="0"/>
    <x v="0"/>
    <s v="Main Hawaiian Islands"/>
    <x v="17"/>
    <s v="HAW-02821"/>
    <d v="2016-08-14T00:00:00"/>
    <s v="Forereef"/>
    <s v="Mid"/>
    <n v="19.937480000000001"/>
    <n v="-155.88018299999999"/>
    <s v="HAW_KONA"/>
    <s v="HAW_KONA"/>
    <n v="2016"/>
    <x v="0"/>
    <x v="0"/>
    <n v="9.6999999999999993"/>
    <n v="11.5"/>
    <n v="12.5"/>
    <n v="0"/>
    <n v="4.5"/>
    <n v="0.48875000000000002"/>
    <n v="2"/>
    <n v="1"/>
  </r>
  <r>
    <n v="9951"/>
    <s v="nSPC"/>
    <x v="0"/>
    <x v="0"/>
    <s v="Main Hawaiian Islands"/>
    <x v="17"/>
    <s v="HAW-02767"/>
    <d v="2016-08-15T00:00:00"/>
    <s v="Forereef"/>
    <s v="Deep"/>
    <n v="20.096813000000001"/>
    <n v="-155.88008500000001"/>
    <s v="HAW_KONA"/>
    <s v="HAW_KONA"/>
    <n v="2016"/>
    <x v="1"/>
    <x v="0"/>
    <n v="21.9"/>
    <n v="9"/>
    <n v="21.5"/>
    <n v="0.5"/>
    <n v="2.5"/>
    <n v="1.1984999999999999"/>
    <n v="2"/>
    <n v="1"/>
  </r>
  <r>
    <n v="9952"/>
    <s v="nSPC"/>
    <x v="0"/>
    <x v="0"/>
    <s v="Main Hawaiian Islands"/>
    <x v="17"/>
    <s v="HAW-02792"/>
    <d v="2016-08-15T00:00:00"/>
    <s v="Forereef"/>
    <s v="Mid"/>
    <n v="20.083364"/>
    <n v="-155.86989299999999"/>
    <s v="HAW_KONA"/>
    <s v="HAW_KONA"/>
    <n v="2016"/>
    <x v="0"/>
    <x v="0"/>
    <n v="15.4"/>
    <n v="22.5"/>
    <n v="13.5"/>
    <n v="0.5"/>
    <n v="5.5"/>
    <n v="0.79500000000000004"/>
    <n v="2"/>
    <n v="1"/>
  </r>
  <r>
    <n v="9953"/>
    <s v="nSPC"/>
    <x v="0"/>
    <x v="0"/>
    <s v="Main Hawaiian Islands"/>
    <x v="17"/>
    <s v="HAW-02846"/>
    <d v="2016-08-15T00:00:00"/>
    <s v="Forereef"/>
    <s v="Shallow"/>
    <n v="20.090012999999999"/>
    <n v="-155.87340699999999"/>
    <s v="HAW_KONA"/>
    <s v="HAW_KONA"/>
    <n v="2016"/>
    <x v="2"/>
    <x v="0"/>
    <n v="4.45"/>
    <n v="12.5"/>
    <n v="1.5"/>
    <n v="0"/>
    <n v="12.5"/>
    <n v="0.77375000000000005"/>
    <n v="2"/>
    <n v="1"/>
  </r>
  <r>
    <n v="9955"/>
    <s v="nSPC"/>
    <x v="0"/>
    <x v="0"/>
    <s v="Main Hawaiian Islands"/>
    <x v="17"/>
    <s v="HAW-02711"/>
    <d v="2016-08-15T00:00:00"/>
    <s v="Forereef"/>
    <s v="Mid"/>
    <n v="20.079857000000001"/>
    <n v="-155.86706699999999"/>
    <s v="HAW_KONA"/>
    <s v="HAW_KONA"/>
    <n v="2016"/>
    <x v="0"/>
    <x v="0"/>
    <n v="14.9"/>
    <n v="17.5"/>
    <n v="6"/>
    <n v="1"/>
    <n v="7.5"/>
    <n v="0.74250000000000005"/>
    <n v="2"/>
    <n v="1"/>
  </r>
  <r>
    <n v="9956"/>
    <s v="nSPC"/>
    <x v="0"/>
    <x v="0"/>
    <s v="Main Hawaiian Islands"/>
    <x v="17"/>
    <s v="HAW-02773"/>
    <d v="2016-08-15T00:00:00"/>
    <s v="Forereef"/>
    <s v="Deep"/>
    <n v="20.138776"/>
    <n v="-155.89662999999999"/>
    <s v="HAW_KONA"/>
    <s v="HAW_KONA"/>
    <n v="2016"/>
    <x v="1"/>
    <x v="0"/>
    <n v="21.05"/>
    <n v="12"/>
    <n v="15"/>
    <n v="0"/>
    <n v="4"/>
    <n v="0.36875000000000002"/>
    <n v="2"/>
    <n v="1"/>
  </r>
  <r>
    <n v="9957"/>
    <s v="nSPC"/>
    <x v="0"/>
    <x v="0"/>
    <s v="Main Hawaiian Islands"/>
    <x v="17"/>
    <s v="HAW-02802"/>
    <d v="2016-08-15T00:00:00"/>
    <s v="Forereef"/>
    <s v="Mid"/>
    <n v="20.128634000000002"/>
    <n v="-155.89219700000001"/>
    <s v="HAW_KONA"/>
    <s v="HAW_KONA"/>
    <n v="2016"/>
    <x v="0"/>
    <x v="0"/>
    <n v="9.1999999999999993"/>
    <n v="6.5"/>
    <n v="6.5"/>
    <n v="0"/>
    <n v="2.5"/>
    <n v="0.46"/>
    <n v="2"/>
    <n v="1"/>
  </r>
  <r>
    <n v="9958"/>
    <s v="nSPC"/>
    <x v="0"/>
    <x v="0"/>
    <s v="Main Hawaiian Islands"/>
    <x v="17"/>
    <s v="HAW-02771"/>
    <d v="2016-08-15T00:00:00"/>
    <s v="Forereef"/>
    <s v="Mid"/>
    <n v="20.112884999999999"/>
    <n v="-155.88617500000001"/>
    <s v="HAW_KONA"/>
    <s v="HAW_KONA"/>
    <n v="2016"/>
    <x v="0"/>
    <x v="0"/>
    <n v="16"/>
    <n v="19"/>
    <n v="10"/>
    <n v="0.5"/>
    <n v="2"/>
    <n v="0.47099999999999997"/>
    <n v="2"/>
    <n v="1"/>
  </r>
  <r>
    <n v="9959"/>
    <s v="nSPC"/>
    <x v="0"/>
    <x v="0"/>
    <s v="Main Hawaiian Islands"/>
    <x v="17"/>
    <s v="HAW-02762"/>
    <d v="2016-08-15T00:00:00"/>
    <s v="Forereef"/>
    <s v="Shallow"/>
    <n v="20.053892000000001"/>
    <n v="-155.845012"/>
    <s v="HAW_KONA"/>
    <s v="HAW_KONA"/>
    <n v="2016"/>
    <x v="2"/>
    <x v="0"/>
    <n v="4.8"/>
    <n v="15"/>
    <n v="4"/>
    <n v="0"/>
    <n v="4"/>
    <n v="1.08375"/>
    <n v="2"/>
    <n v="1"/>
  </r>
  <r>
    <n v="9980"/>
    <s v="nSPC"/>
    <x v="0"/>
    <x v="0"/>
    <s v="Main Hawaiian Islands"/>
    <x v="0"/>
    <s v="OAH-02447"/>
    <d v="2016-08-17T00:00:00"/>
    <s v="Forereef"/>
    <s v="Deep"/>
    <n v="21.242592999999999"/>
    <n v="-157.79143400000001"/>
    <s v="OAH_SOUTH"/>
    <s v="OAH_SOUTH"/>
    <n v="2016"/>
    <x v="1"/>
    <x v="0"/>
    <n v="23.7"/>
    <n v="1.5"/>
    <n v="22.5"/>
    <n v="1"/>
    <n v="0.5"/>
    <n v="0.10125000000000001"/>
    <n v="2"/>
    <n v="1"/>
  </r>
  <r>
    <n v="9981"/>
    <s v="nSPC"/>
    <x v="0"/>
    <x v="0"/>
    <s v="Main Hawaiian Islands"/>
    <x v="0"/>
    <s v="OAH-02407"/>
    <d v="2016-08-17T00:00:00"/>
    <s v="Forereef"/>
    <s v="Mid"/>
    <n v="21.271373000000001"/>
    <n v="-157.73444699999999"/>
    <s v="OAH_SOUTH"/>
    <s v="OAH_SOUTH"/>
    <n v="2016"/>
    <x v="0"/>
    <x v="0"/>
    <n v="12.3"/>
    <n v="1.5"/>
    <n v="27.5"/>
    <n v="0"/>
    <n v="0.5"/>
    <n v="0.12525"/>
    <n v="2"/>
    <n v="1"/>
  </r>
  <r>
    <n v="9982"/>
    <s v="nSPC"/>
    <x v="0"/>
    <x v="0"/>
    <s v="Main Hawaiian Islands"/>
    <x v="0"/>
    <s v="OAH-02387"/>
    <d v="2016-08-17T00:00:00"/>
    <s v="Forereef"/>
    <s v="Mid"/>
    <n v="21.263145000000002"/>
    <n v="-157.73875699999999"/>
    <s v="OAH_SOUTH"/>
    <s v="OAH_SOUTH"/>
    <n v="2016"/>
    <x v="0"/>
    <x v="0"/>
    <n v="15.85"/>
    <n v="1"/>
    <n v="6.5"/>
    <n v="6"/>
    <n v="0"/>
    <n v="0.10249999999999999"/>
    <n v="2"/>
    <n v="1"/>
  </r>
  <r>
    <n v="9983"/>
    <s v="nSPC"/>
    <x v="0"/>
    <x v="0"/>
    <s v="Main Hawaiian Islands"/>
    <x v="0"/>
    <s v="OAH-02420"/>
    <d v="2016-08-17T00:00:00"/>
    <s v="Forereef"/>
    <s v="Shallow"/>
    <n v="21.277560999999999"/>
    <n v="-157.84375800000001"/>
    <s v="OAH_SOUTH"/>
    <s v="OAH_SOUTH"/>
    <n v="2016"/>
    <x v="2"/>
    <x v="0"/>
    <n v="5.45"/>
    <n v="5"/>
    <n v="2"/>
    <n v="0"/>
    <n v="4"/>
    <n v="0.29625000000000001"/>
    <n v="2"/>
    <n v="1"/>
  </r>
  <r>
    <n v="9984"/>
    <s v="nSPC"/>
    <x v="0"/>
    <x v="0"/>
    <s v="Main Hawaiian Islands"/>
    <x v="0"/>
    <s v="OAH-02431"/>
    <d v="2016-08-17T00:00:00"/>
    <s v="Forereef"/>
    <s v="Shallow"/>
    <n v="21.299906"/>
    <n v="-157.93409600000001"/>
    <s v="OAH_SOUTH"/>
    <s v="OAH_SOUTH"/>
    <n v="2016"/>
    <x v="2"/>
    <x v="0"/>
    <n v="5.5"/>
    <n v="10"/>
    <n v="0"/>
    <n v="0.5"/>
    <n v="4"/>
    <n v="0.87"/>
    <n v="2"/>
    <n v="1"/>
  </r>
  <r>
    <n v="9985"/>
    <s v="nSPC"/>
    <x v="0"/>
    <x v="0"/>
    <s v="Main Hawaiian Islands"/>
    <x v="0"/>
    <s v="OAH-02445"/>
    <d v="2016-08-17T00:00:00"/>
    <s v="Forereef"/>
    <s v="Deep"/>
    <n v="21.257936000000001"/>
    <n v="-157.833879"/>
    <s v="OAH_SOUTH"/>
    <s v="OAH_SOUTH"/>
    <n v="2016"/>
    <x v="1"/>
    <x v="0"/>
    <n v="19.05"/>
    <n v="4.5"/>
    <n v="4"/>
    <n v="0.5"/>
    <n v="1.5"/>
    <n v="0.13125000000000001"/>
    <n v="2"/>
    <n v="1"/>
  </r>
  <r>
    <n v="9986"/>
    <s v="nSPC"/>
    <x v="0"/>
    <x v="0"/>
    <s v="Main Hawaiian Islands"/>
    <x v="0"/>
    <s v="OAH-02437"/>
    <d v="2016-08-17T00:00:00"/>
    <s v="Forereef"/>
    <s v="Deep"/>
    <n v="21.283619999999999"/>
    <n v="-157.86228700000001"/>
    <s v="OAH_SOUTH"/>
    <s v="OAH_SOUTH"/>
    <n v="2016"/>
    <x v="1"/>
    <x v="0"/>
    <n v="25.65"/>
    <n v="1.5"/>
    <n v="40"/>
    <n v="0.5"/>
    <n v="0.5"/>
    <n v="0.112"/>
    <n v="2"/>
    <n v="1"/>
  </r>
  <r>
    <n v="9987"/>
    <s v="nSPC"/>
    <x v="0"/>
    <x v="0"/>
    <s v="Main Hawaiian Islands"/>
    <x v="0"/>
    <s v="OAH-02414"/>
    <d v="2016-08-17T00:00:00"/>
    <s v="Forereef"/>
    <s v="Shallow"/>
    <n v="21.295687000000001"/>
    <n v="-157.882848"/>
    <s v="OAH_SOUTH"/>
    <s v="OAH_SOUTH"/>
    <n v="2016"/>
    <x v="2"/>
    <x v="0"/>
    <n v="5.05"/>
    <n v="1.5"/>
    <n v="10"/>
    <n v="2.5"/>
    <n v="0.5"/>
    <n v="0.26"/>
    <n v="2"/>
    <n v="1"/>
  </r>
  <r>
    <n v="9988"/>
    <s v="nSPC"/>
    <x v="0"/>
    <x v="0"/>
    <s v="Main Hawaiian Islands"/>
    <x v="0"/>
    <s v="OAH-02432"/>
    <d v="2016-08-17T00:00:00"/>
    <s v="Forereef"/>
    <s v="Shallow"/>
    <n v="21.300927000000001"/>
    <n v="-157.98561100000001"/>
    <s v="OAH_SOUTH"/>
    <s v="OAH_SOUTH"/>
    <n v="2016"/>
    <x v="2"/>
    <x v="0"/>
    <n v="5.25"/>
    <n v="1"/>
    <n v="1"/>
    <n v="0.5"/>
    <n v="10"/>
    <n v="0.38250000000000001"/>
    <n v="2"/>
    <n v="1"/>
  </r>
  <r>
    <n v="9989"/>
    <s v="nSPC"/>
    <x v="0"/>
    <x v="0"/>
    <s v="Main Hawaiian Islands"/>
    <x v="0"/>
    <s v="OAH-02415"/>
    <d v="2016-08-17T00:00:00"/>
    <s v="Forereef"/>
    <s v="Shallow"/>
    <n v="21.299944"/>
    <n v="-157.99608699999999"/>
    <s v="OAH_SOUTH"/>
    <s v="OAH_SOUTH"/>
    <n v="2016"/>
    <x v="2"/>
    <x v="0"/>
    <n v="4.0999999999999996"/>
    <n v="1"/>
    <n v="0.5"/>
    <n v="0.5"/>
    <n v="10"/>
    <n v="0.33"/>
    <n v="2"/>
    <n v="1"/>
  </r>
  <r>
    <n v="9990"/>
    <s v="nSPC"/>
    <x v="0"/>
    <x v="0"/>
    <s v="Main Hawaiian Islands"/>
    <x v="0"/>
    <s v="OAH-02405"/>
    <d v="2016-08-17T00:00:00"/>
    <s v="Forereef"/>
    <s v="Mid"/>
    <n v="21.291481999999998"/>
    <n v="-157.98244800000001"/>
    <s v="OAH_SOUTH"/>
    <s v="OAH_SOUTH"/>
    <n v="2016"/>
    <x v="0"/>
    <x v="0"/>
    <n v="14.95"/>
    <n v="4.5"/>
    <n v="1.5"/>
    <n v="0.5"/>
    <n v="0.5"/>
    <n v="0.17449999999999999"/>
    <n v="2"/>
    <n v="1"/>
  </r>
  <r>
    <n v="9995"/>
    <s v="nSPC"/>
    <x v="0"/>
    <x v="0"/>
    <s v="Main Hawaiian Islands"/>
    <x v="0"/>
    <s v="OAH-02395"/>
    <d v="2016-08-18T00:00:00"/>
    <s v="Forereef"/>
    <s v="Mid"/>
    <n v="21.284932000000001"/>
    <n v="-158.08989600000001"/>
    <s v="OAH_SOUTH"/>
    <s v="OAH_SOUTH"/>
    <n v="2016"/>
    <x v="0"/>
    <x v="0"/>
    <n v="10.7"/>
    <n v="1.5"/>
    <n v="1"/>
    <n v="1"/>
    <n v="0"/>
    <n v="0.1535"/>
    <n v="2"/>
    <n v="1"/>
  </r>
  <r>
    <n v="9996"/>
    <s v="nSPC"/>
    <x v="0"/>
    <x v="0"/>
    <s v="Main Hawaiian Islands"/>
    <x v="0"/>
    <s v="OAH-02417"/>
    <d v="2016-08-18T00:00:00"/>
    <s v="Forereef"/>
    <s v="Shallow"/>
    <n v="21.336051999999999"/>
    <n v="-158.12787499999999"/>
    <s v="OAH_SOUTH"/>
    <s v="OAH_SOUTH"/>
    <n v="2016"/>
    <x v="2"/>
    <x v="0"/>
    <n v="4.0999999999999996"/>
    <n v="5"/>
    <n v="1.5"/>
    <n v="1"/>
    <n v="12.5"/>
    <n v="0.45"/>
    <n v="2"/>
    <n v="1"/>
  </r>
  <r>
    <n v="9997"/>
    <s v="nSPC"/>
    <x v="0"/>
    <x v="0"/>
    <s v="Main Hawaiian Islands"/>
    <x v="0"/>
    <s v="OAH-02398"/>
    <d v="2016-08-18T00:00:00"/>
    <s v="Forereef"/>
    <s v="Mid"/>
    <n v="21.392944"/>
    <n v="-158.187646"/>
    <s v="OAH_SOUTH"/>
    <s v="OAH_SOUTH"/>
    <n v="2016"/>
    <x v="0"/>
    <x v="0"/>
    <n v="14.95"/>
    <n v="2"/>
    <n v="1"/>
    <n v="1"/>
    <n v="0"/>
    <n v="0.129"/>
    <n v="2"/>
    <n v="1"/>
  </r>
  <r>
    <n v="9998"/>
    <s v="nSPC"/>
    <x v="0"/>
    <x v="0"/>
    <s v="Main Hawaiian Islands"/>
    <x v="0"/>
    <s v="OAH-02399"/>
    <d v="2016-08-18T00:00:00"/>
    <s v="Forereef"/>
    <s v="Mid"/>
    <n v="21.39602"/>
    <n v="-158.180002"/>
    <s v="OAH_SOUTH"/>
    <s v="OAH_SOUTH"/>
    <n v="2016"/>
    <x v="0"/>
    <x v="0"/>
    <n v="12.1"/>
    <n v="1.5"/>
    <n v="0.5"/>
    <n v="1.5"/>
    <n v="0"/>
    <n v="0.11625000000000001"/>
    <n v="2"/>
    <n v="1"/>
  </r>
  <r>
    <n v="9999"/>
    <s v="nSPC"/>
    <x v="0"/>
    <x v="0"/>
    <s v="Main Hawaiian Islands"/>
    <x v="0"/>
    <s v="OAH-02456"/>
    <d v="2016-08-18T00:00:00"/>
    <s v="Forereef"/>
    <s v="Deep"/>
    <n v="21.297025999999999"/>
    <n v="-158.12243900000001"/>
    <s v="OAH_SOUTH"/>
    <s v="OAH_SOUTH"/>
    <n v="2016"/>
    <x v="1"/>
    <x v="0"/>
    <n v="26.65"/>
    <n v="1"/>
    <n v="20"/>
    <n v="5.5"/>
    <n v="5"/>
    <n v="0.1"/>
    <n v="2"/>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compact="0" compactData="0" gridDropZones="1" multipleFieldFilters="0">
  <location ref="AB3:AK53" firstHeaderRow="1" firstDataRow="2" firstDataCol="2"/>
  <pivotFields count="25">
    <pivotField compact="0" outline="0" showAll="0"/>
    <pivotField compact="0" outline="0" showAll="0"/>
    <pivotField axis="axisCol" compact="0" outline="0" showAll="0">
      <items count="8">
        <item x="1"/>
        <item x="2"/>
        <item x="3"/>
        <item x="4"/>
        <item x="5"/>
        <item x="6"/>
        <item x="0"/>
        <item t="default"/>
      </items>
    </pivotField>
    <pivotField axis="axisRow" compact="0" outline="0" showAll="0">
      <items count="6">
        <item x="4"/>
        <item x="0"/>
        <item x="1"/>
        <item x="2"/>
        <item x="3"/>
        <item t="default"/>
      </items>
    </pivotField>
    <pivotField compact="0" outline="0" showAll="0"/>
    <pivotField axis="axisRow" compact="0" outline="0" showAll="0">
      <items count="44">
        <item x="31"/>
        <item x="35"/>
        <item x="32"/>
        <item x="28"/>
        <item x="8"/>
        <item x="29"/>
        <item x="2"/>
        <item x="42"/>
        <item x="36"/>
        <item x="33"/>
        <item x="17"/>
        <item x="7"/>
        <item x="14"/>
        <item x="6"/>
        <item x="1"/>
        <item x="21"/>
        <item x="16"/>
        <item x="4"/>
        <item x="19"/>
        <item x="41"/>
        <item x="5"/>
        <item x="39"/>
        <item x="30"/>
        <item x="18"/>
        <item x="40"/>
        <item x="20"/>
        <item x="38"/>
        <item x="37"/>
        <item x="22"/>
        <item x="0"/>
        <item x="11"/>
        <item x="27"/>
        <item x="15"/>
        <item x="3"/>
        <item x="10"/>
        <item x="34"/>
        <item x="24"/>
        <item x="26"/>
        <item x="13"/>
        <item x="12"/>
        <item x="25"/>
        <item x="9"/>
        <item x="23"/>
        <item t="default"/>
      </items>
    </pivotField>
    <pivotField compact="0" outline="0" showAll="0"/>
    <pivotField compact="0" numFmtId="14"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items count="7">
        <item x="1"/>
        <item x="0"/>
        <item x="2"/>
        <item x="4"/>
        <item x="3"/>
        <item x="5"/>
        <item t="default"/>
      </items>
    </pivotField>
    <pivotField compact="0" outline="0" showAll="0">
      <items count="2">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5"/>
  </rowFields>
  <rowItems count="49">
    <i>
      <x/>
      <x/>
    </i>
    <i r="1">
      <x v="1"/>
    </i>
    <i r="1">
      <x v="2"/>
    </i>
    <i r="1">
      <x v="3"/>
    </i>
    <i r="1">
      <x v="5"/>
    </i>
    <i r="1">
      <x v="8"/>
    </i>
    <i r="1">
      <x v="9"/>
    </i>
    <i r="1">
      <x v="22"/>
    </i>
    <i r="1">
      <x v="31"/>
    </i>
    <i r="1">
      <x v="35"/>
    </i>
    <i r="1">
      <x v="36"/>
    </i>
    <i r="1">
      <x v="37"/>
    </i>
    <i r="1">
      <x v="40"/>
    </i>
    <i t="default">
      <x/>
    </i>
    <i>
      <x v="1"/>
      <x v="10"/>
    </i>
    <i r="1">
      <x v="14"/>
    </i>
    <i r="1">
      <x v="15"/>
    </i>
    <i r="1">
      <x v="18"/>
    </i>
    <i r="1">
      <x v="23"/>
    </i>
    <i r="1">
      <x v="25"/>
    </i>
    <i r="1">
      <x v="28"/>
    </i>
    <i r="1">
      <x v="29"/>
    </i>
    <i t="default">
      <x v="1"/>
    </i>
    <i>
      <x v="2"/>
      <x v="6"/>
    </i>
    <i r="1">
      <x v="7"/>
    </i>
    <i r="1">
      <x v="17"/>
    </i>
    <i r="1">
      <x v="19"/>
    </i>
    <i r="1">
      <x v="20"/>
    </i>
    <i r="1">
      <x v="21"/>
    </i>
    <i r="1">
      <x v="24"/>
    </i>
    <i r="1">
      <x v="26"/>
    </i>
    <i r="1">
      <x v="27"/>
    </i>
    <i r="1">
      <x v="33"/>
    </i>
    <i t="default">
      <x v="2"/>
    </i>
    <i>
      <x v="3"/>
      <x v="4"/>
    </i>
    <i r="1">
      <x v="11"/>
    </i>
    <i r="1">
      <x v="12"/>
    </i>
    <i r="1">
      <x v="13"/>
    </i>
    <i r="1">
      <x v="16"/>
    </i>
    <i r="1">
      <x v="32"/>
    </i>
    <i r="1">
      <x v="42"/>
    </i>
    <i t="default">
      <x v="3"/>
    </i>
    <i>
      <x v="4"/>
      <x v="30"/>
    </i>
    <i r="1">
      <x v="34"/>
    </i>
    <i r="1">
      <x v="38"/>
    </i>
    <i r="1">
      <x v="39"/>
    </i>
    <i r="1">
      <x v="41"/>
    </i>
    <i t="default">
      <x v="4"/>
    </i>
    <i t="grand">
      <x/>
    </i>
  </rowItems>
  <colFields count="1">
    <field x="2"/>
  </colFields>
  <colItems count="8">
    <i>
      <x/>
    </i>
    <i>
      <x v="1"/>
    </i>
    <i>
      <x v="2"/>
    </i>
    <i>
      <x v="3"/>
    </i>
    <i>
      <x v="4"/>
    </i>
    <i>
      <x v="5"/>
    </i>
    <i>
      <x v="6"/>
    </i>
    <i t="grand">
      <x/>
    </i>
  </colItems>
  <dataFields count="1">
    <dataField name="Count of ANALYSIS_SEC" fld="13" subtotal="count" baseField="0" baseItem="0"/>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1"/>
  <sheetViews>
    <sheetView workbookViewId="0">
      <selection activeCell="G19" sqref="G19"/>
    </sheetView>
  </sheetViews>
  <sheetFormatPr baseColWidth="10" defaultRowHeight="16" x14ac:dyDescent="0.2"/>
  <cols>
    <col min="1" max="1" width="9.33203125" customWidth="1"/>
    <col min="2" max="2" width="4.83203125" customWidth="1"/>
    <col min="3" max="3" width="17" customWidth="1"/>
    <col min="4" max="4" width="27.5" customWidth="1"/>
    <col min="5" max="5" width="28.1640625" customWidth="1"/>
    <col min="6" max="6" width="17.33203125" customWidth="1"/>
    <col min="7" max="7" width="20.5" customWidth="1"/>
    <col min="8" max="8" width="30.33203125" customWidth="1"/>
    <col min="9" max="9" width="5.83203125" customWidth="1"/>
  </cols>
  <sheetData>
    <row r="1" spans="2:9" x14ac:dyDescent="0.2">
      <c r="C1" t="s">
        <v>4532</v>
      </c>
    </row>
    <row r="2" spans="2:9" ht="17" thickBot="1" x14ac:dyDescent="0.25"/>
    <row r="3" spans="2:9" ht="17" thickBot="1" x14ac:dyDescent="0.25">
      <c r="B3" s="33"/>
      <c r="C3" s="204" t="s">
        <v>4552</v>
      </c>
      <c r="D3" s="205"/>
      <c r="E3" s="205"/>
      <c r="F3" s="205"/>
      <c r="G3" s="205"/>
      <c r="H3" s="205"/>
      <c r="I3" s="34"/>
    </row>
    <row r="4" spans="2:9" ht="27" thickBot="1" x14ac:dyDescent="0.25">
      <c r="B4" s="51"/>
      <c r="C4" s="182" t="s">
        <v>82</v>
      </c>
      <c r="D4" s="223" t="s">
        <v>4562</v>
      </c>
      <c r="E4" s="224" t="s">
        <v>4563</v>
      </c>
      <c r="F4" s="183" t="s">
        <v>4560</v>
      </c>
      <c r="G4" s="184"/>
      <c r="H4" s="215" t="s">
        <v>4561</v>
      </c>
      <c r="I4" s="52"/>
    </row>
    <row r="5" spans="2:9" ht="27" thickBot="1" x14ac:dyDescent="0.25">
      <c r="B5" s="51"/>
      <c r="C5" s="226"/>
      <c r="D5" s="227"/>
      <c r="E5" s="229" t="s">
        <v>4564</v>
      </c>
      <c r="F5" s="230" t="s">
        <v>4518</v>
      </c>
      <c r="G5" s="231" t="s">
        <v>4565</v>
      </c>
      <c r="H5" s="228"/>
      <c r="I5" s="52"/>
    </row>
    <row r="6" spans="2:9" ht="19" x14ac:dyDescent="0.25">
      <c r="B6" s="51"/>
      <c r="C6" s="51" t="s">
        <v>55</v>
      </c>
      <c r="D6" s="221">
        <v>61.430827629019447</v>
      </c>
      <c r="E6" s="221">
        <v>63.950546139385743</v>
      </c>
      <c r="F6" s="216">
        <v>39.662662932403613</v>
      </c>
      <c r="G6" s="217">
        <v>40</v>
      </c>
      <c r="H6" s="232">
        <f>AVERAGE(D6,AVERAGE(F6:G6))</f>
        <v>50.631079547610625</v>
      </c>
      <c r="I6" s="52"/>
    </row>
    <row r="7" spans="2:9" ht="19" x14ac:dyDescent="0.25">
      <c r="B7" s="51"/>
      <c r="C7" s="51" t="s">
        <v>4529</v>
      </c>
      <c r="D7" s="221">
        <v>76.897095242306506</v>
      </c>
      <c r="E7" s="222">
        <v>100</v>
      </c>
      <c r="F7" s="216">
        <v>76.565232043093488</v>
      </c>
      <c r="G7" s="218">
        <v>66.109277843895427</v>
      </c>
      <c r="H7" s="232">
        <f>AVERAGE(D7,AVERAGE(F7:G7))</f>
        <v>74.117175092900482</v>
      </c>
      <c r="I7" s="52"/>
    </row>
    <row r="8" spans="2:9" ht="19" x14ac:dyDescent="0.25">
      <c r="B8" s="51"/>
      <c r="C8" s="51" t="s">
        <v>4533</v>
      </c>
      <c r="D8" s="221">
        <v>72.650675174429651</v>
      </c>
      <c r="E8" s="221">
        <v>78.857766945302188</v>
      </c>
      <c r="F8" s="216">
        <v>65.568828780078462</v>
      </c>
      <c r="G8" s="217">
        <v>40</v>
      </c>
      <c r="H8" s="232">
        <f>AVERAGE(D8,AVERAGE(F8:G8))</f>
        <v>62.717544782234441</v>
      </c>
      <c r="I8" s="52"/>
    </row>
    <row r="9" spans="2:9" ht="19" x14ac:dyDescent="0.25">
      <c r="B9" s="51"/>
      <c r="C9" s="51" t="s">
        <v>48</v>
      </c>
      <c r="D9" s="221">
        <v>75.041307808232489</v>
      </c>
      <c r="E9" s="221">
        <v>84.398871238693602</v>
      </c>
      <c r="F9" s="216">
        <v>70.340441217846518</v>
      </c>
      <c r="G9" s="218">
        <v>65.191880104325719</v>
      </c>
      <c r="H9" s="232">
        <f>AVERAGE(D9,AVERAGE(F9:G9))</f>
        <v>71.403734234659311</v>
      </c>
      <c r="I9" s="52"/>
    </row>
    <row r="10" spans="2:9" ht="20" thickBot="1" x14ac:dyDescent="0.3">
      <c r="B10" s="51"/>
      <c r="C10" s="173" t="s">
        <v>56</v>
      </c>
      <c r="D10" s="225">
        <v>91.148515012357194</v>
      </c>
      <c r="E10" s="225">
        <v>100</v>
      </c>
      <c r="F10" s="219">
        <v>89.50106614494095</v>
      </c>
      <c r="G10" s="220">
        <v>100</v>
      </c>
      <c r="H10" s="233">
        <f>AVERAGE(D10,AVERAGE(F10:G10))</f>
        <v>92.949524042413827</v>
      </c>
      <c r="I10" s="52"/>
    </row>
    <row r="11" spans="2:9" ht="17" thickBot="1" x14ac:dyDescent="0.25">
      <c r="B11" s="173"/>
      <c r="C11" s="208" t="s">
        <v>4553</v>
      </c>
      <c r="D11" s="206"/>
      <c r="E11" s="206"/>
      <c r="F11" s="206"/>
      <c r="G11" s="206"/>
      <c r="H11" s="206"/>
      <c r="I11" s="207"/>
    </row>
  </sheetData>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2"/>
  <sheetViews>
    <sheetView topLeftCell="A26" workbookViewId="0">
      <selection activeCell="AA46" sqref="AA46"/>
    </sheetView>
  </sheetViews>
  <sheetFormatPr baseColWidth="10" defaultRowHeight="16" x14ac:dyDescent="0.2"/>
  <cols>
    <col min="2" max="2" width="13" bestFit="1" customWidth="1"/>
    <col min="3" max="3" width="13" customWidth="1"/>
    <col min="4" max="4" width="20.33203125" bestFit="1" customWidth="1"/>
    <col min="6" max="6" width="17.5" customWidth="1"/>
    <col min="7" max="7" width="25.6640625" bestFit="1" customWidth="1"/>
    <col min="13" max="13" width="15.1640625" customWidth="1"/>
    <col min="14" max="14" width="16.1640625" customWidth="1"/>
  </cols>
  <sheetData>
    <row r="1" spans="1:30" x14ac:dyDescent="0.2">
      <c r="A1" t="s">
        <v>4347</v>
      </c>
    </row>
    <row r="2" spans="1:30" ht="17" thickBot="1" x14ac:dyDescent="0.25">
      <c r="A2" t="s">
        <v>4502</v>
      </c>
      <c r="G2" s="12" t="s">
        <v>4348</v>
      </c>
      <c r="Y2" s="188" t="s">
        <v>84</v>
      </c>
      <c r="Z2" s="188" t="s">
        <v>4521</v>
      </c>
    </row>
    <row r="3" spans="1:30" x14ac:dyDescent="0.2">
      <c r="A3" s="13" t="s">
        <v>82</v>
      </c>
      <c r="B3" s="13" t="s">
        <v>84</v>
      </c>
      <c r="C3" s="139" t="s">
        <v>4503</v>
      </c>
      <c r="D3" s="13" t="s">
        <v>4349</v>
      </c>
      <c r="E3" t="s">
        <v>4350</v>
      </c>
      <c r="G3" s="14" t="s">
        <v>4351</v>
      </c>
      <c r="H3" s="15" t="s">
        <v>4352</v>
      </c>
      <c r="I3" s="196" t="s">
        <v>4527</v>
      </c>
      <c r="J3" s="196" t="s">
        <v>4528</v>
      </c>
      <c r="AA3" s="190" t="s">
        <v>50</v>
      </c>
      <c r="AB3" s="194">
        <v>18127.067175799999</v>
      </c>
    </row>
    <row r="4" spans="1:30" x14ac:dyDescent="0.2">
      <c r="A4" t="s">
        <v>73</v>
      </c>
      <c r="B4" t="s">
        <v>74</v>
      </c>
      <c r="C4" s="140">
        <v>41.516927889298998</v>
      </c>
      <c r="D4" s="136">
        <v>39.529707878570598</v>
      </c>
      <c r="E4" s="17">
        <f>D49</f>
        <v>57.48249450262</v>
      </c>
      <c r="F4" s="17"/>
      <c r="G4" s="138">
        <f t="shared" ref="G4:G41" si="0">D4/E4</f>
        <v>0.68768254093024561</v>
      </c>
      <c r="H4" s="16">
        <f t="shared" ref="H4:H10" si="1">100*($G$68+(G4*$F$68))</f>
        <v>85.186394611296237</v>
      </c>
      <c r="I4" s="16"/>
      <c r="J4" s="16"/>
      <c r="AA4" s="190" t="s">
        <v>54</v>
      </c>
      <c r="AB4" s="194">
        <v>9265.8013104999991</v>
      </c>
    </row>
    <row r="5" spans="1:30" x14ac:dyDescent="0.2">
      <c r="A5" t="s">
        <v>73</v>
      </c>
      <c r="B5" t="s">
        <v>75</v>
      </c>
      <c r="C5" s="140">
        <v>28.035107848034698</v>
      </c>
      <c r="D5" s="136">
        <v>31.049413388105901</v>
      </c>
      <c r="E5" s="17">
        <f>D50</f>
        <v>44.526564148886898</v>
      </c>
      <c r="F5" s="17"/>
      <c r="G5" s="138">
        <f t="shared" si="0"/>
        <v>0.69732336149458085</v>
      </c>
      <c r="H5" s="16">
        <f t="shared" si="1"/>
        <v>85.599572635482033</v>
      </c>
      <c r="I5" s="16"/>
      <c r="J5" s="16"/>
      <c r="AA5" s="190" t="s">
        <v>55</v>
      </c>
      <c r="AB5" s="194">
        <v>25118.822850500004</v>
      </c>
    </row>
    <row r="6" spans="1:30" x14ac:dyDescent="0.2">
      <c r="A6" t="s">
        <v>73</v>
      </c>
      <c r="B6" t="s">
        <v>76</v>
      </c>
      <c r="C6" s="140">
        <v>26.2467283879086</v>
      </c>
      <c r="D6" s="136">
        <v>27.575450595511199</v>
      </c>
      <c r="E6" s="17">
        <f>D51</f>
        <v>33.979159754201604</v>
      </c>
      <c r="F6" s="17"/>
      <c r="G6" s="138">
        <f t="shared" si="0"/>
        <v>0.81154009678245298</v>
      </c>
      <c r="H6" s="16">
        <f t="shared" si="1"/>
        <v>90.494575576390829</v>
      </c>
      <c r="I6" s="16"/>
      <c r="J6" s="16"/>
      <c r="Y6" s="190" t="s">
        <v>4522</v>
      </c>
      <c r="Z6" s="194">
        <v>345.82409560999997</v>
      </c>
      <c r="AA6" s="190" t="s">
        <v>53</v>
      </c>
      <c r="AB6" s="194">
        <v>12730.293615099999</v>
      </c>
    </row>
    <row r="7" spans="1:30" x14ac:dyDescent="0.2">
      <c r="A7" t="s">
        <v>73</v>
      </c>
      <c r="B7" t="s">
        <v>77</v>
      </c>
      <c r="C7" s="140">
        <v>30.349632507432599</v>
      </c>
      <c r="D7" s="136">
        <v>26.707531160866601</v>
      </c>
      <c r="E7" s="17">
        <f>D52</f>
        <v>54.056665874115502</v>
      </c>
      <c r="F7" s="17"/>
      <c r="G7" s="138">
        <f t="shared" si="0"/>
        <v>0.49406545388984557</v>
      </c>
      <c r="H7" s="16">
        <f t="shared" si="1"/>
        <v>76.888519452421946</v>
      </c>
      <c r="I7" s="16"/>
      <c r="J7" s="16"/>
      <c r="AA7" s="190" t="s">
        <v>51</v>
      </c>
      <c r="AB7" s="194">
        <v>3003.6738938000008</v>
      </c>
    </row>
    <row r="8" spans="1:30" x14ac:dyDescent="0.2">
      <c r="A8" t="s">
        <v>73</v>
      </c>
      <c r="B8" t="s">
        <v>78</v>
      </c>
      <c r="C8" s="140">
        <v>26.083060822407599</v>
      </c>
      <c r="D8" s="136">
        <v>25.344178952078099</v>
      </c>
      <c r="E8" s="18">
        <f>D53</f>
        <v>57.498667249598199</v>
      </c>
      <c r="F8" s="18"/>
      <c r="G8" s="138">
        <f t="shared" si="0"/>
        <v>0.44077854608456518</v>
      </c>
      <c r="H8" s="16">
        <f t="shared" si="1"/>
        <v>74.604794832195637</v>
      </c>
      <c r="I8" s="16"/>
      <c r="J8" s="16"/>
      <c r="AA8" s="190" t="s">
        <v>52</v>
      </c>
      <c r="AB8" s="194">
        <v>11122.185135700001</v>
      </c>
    </row>
    <row r="9" spans="1:30" x14ac:dyDescent="0.2">
      <c r="A9" s="19" t="s">
        <v>4355</v>
      </c>
      <c r="B9" s="19" t="s">
        <v>41</v>
      </c>
      <c r="C9" s="140">
        <v>51.654195135221599</v>
      </c>
      <c r="D9" s="136">
        <v>51.305382285484797</v>
      </c>
      <c r="E9" s="20">
        <v>50.4</v>
      </c>
      <c r="F9" t="str">
        <f>A9</f>
        <v>N. Mariana</v>
      </c>
      <c r="G9" s="138">
        <f t="shared" si="0"/>
        <v>1.0179639342358096</v>
      </c>
      <c r="H9" s="16">
        <f t="shared" si="1"/>
        <v>99.341311467248985</v>
      </c>
      <c r="I9" s="16"/>
      <c r="J9" s="16"/>
      <c r="AA9" s="190" t="s">
        <v>48</v>
      </c>
      <c r="AB9" s="194">
        <v>16839.751543799997</v>
      </c>
    </row>
    <row r="10" spans="1:30" x14ac:dyDescent="0.2">
      <c r="A10" s="21"/>
      <c r="B10" s="22" t="s">
        <v>42</v>
      </c>
      <c r="C10" s="140">
        <v>35.986412579199303</v>
      </c>
      <c r="D10" s="136">
        <v>35.906653069039201</v>
      </c>
      <c r="E10" s="23">
        <v>38.5</v>
      </c>
      <c r="G10" s="138">
        <f t="shared" si="0"/>
        <v>0.93264033945556368</v>
      </c>
      <c r="H10" s="16">
        <f t="shared" si="1"/>
        <v>95.684585976667009</v>
      </c>
      <c r="I10" s="16"/>
      <c r="J10" s="16"/>
      <c r="L10" t="s">
        <v>4356</v>
      </c>
      <c r="AA10" s="190" t="s">
        <v>49</v>
      </c>
      <c r="AB10" s="194">
        <v>1200</v>
      </c>
      <c r="AD10" s="19" t="s">
        <v>50</v>
      </c>
    </row>
    <row r="11" spans="1:30" x14ac:dyDescent="0.2">
      <c r="A11" s="24"/>
      <c r="B11" s="19" t="s">
        <v>40</v>
      </c>
      <c r="C11" s="140">
        <v>43.677503822073199</v>
      </c>
      <c r="D11" s="136">
        <v>45.252355049510797</v>
      </c>
      <c r="E11" s="20">
        <v>41.7</v>
      </c>
      <c r="G11" s="138">
        <f t="shared" si="0"/>
        <v>1.0851883704918655</v>
      </c>
      <c r="H11" s="150">
        <v>100</v>
      </c>
      <c r="I11" s="150"/>
      <c r="J11" s="150"/>
      <c r="L11" t="s">
        <v>4357</v>
      </c>
      <c r="AD11" s="22" t="s">
        <v>54</v>
      </c>
    </row>
    <row r="12" spans="1:30" x14ac:dyDescent="0.2">
      <c r="A12" s="21"/>
      <c r="B12" s="22" t="s">
        <v>121</v>
      </c>
      <c r="C12" s="140">
        <v>47.301984852448399</v>
      </c>
      <c r="D12" s="136">
        <v>47.301984852448399</v>
      </c>
      <c r="E12" s="23">
        <v>37</v>
      </c>
      <c r="G12" s="138">
        <f t="shared" si="0"/>
        <v>1.2784320230391459</v>
      </c>
      <c r="H12" s="150">
        <v>100</v>
      </c>
      <c r="I12" s="150"/>
      <c r="J12" s="150"/>
      <c r="Y12" s="193"/>
      <c r="Z12" s="195">
        <f>SUM(Z3:Z11)</f>
        <v>345.82409560999997</v>
      </c>
      <c r="AD12" s="19" t="s">
        <v>55</v>
      </c>
    </row>
    <row r="13" spans="1:30" x14ac:dyDescent="0.2">
      <c r="A13" s="24"/>
      <c r="B13" s="19" t="s">
        <v>43</v>
      </c>
      <c r="C13" s="140">
        <v>33.313143132470103</v>
      </c>
      <c r="D13" s="136">
        <v>33.755442769540103</v>
      </c>
      <c r="E13" s="20">
        <v>36.700000000000003</v>
      </c>
      <c r="G13" s="138">
        <f t="shared" si="0"/>
        <v>0.91976683295749595</v>
      </c>
      <c r="H13" s="16">
        <f>100*($G$68+(G13*$F$68))</f>
        <v>95.132864269606969</v>
      </c>
      <c r="I13" s="16"/>
      <c r="J13" s="16"/>
      <c r="AD13" s="22" t="s">
        <v>53</v>
      </c>
    </row>
    <row r="14" spans="1:30" x14ac:dyDescent="0.2">
      <c r="A14" s="21"/>
      <c r="B14" s="22" t="s">
        <v>4358</v>
      </c>
      <c r="C14" s="141">
        <v>37.799999999999997</v>
      </c>
      <c r="D14" s="136">
        <v>39.323798970263603</v>
      </c>
      <c r="E14" s="23">
        <v>53.5</v>
      </c>
      <c r="G14" s="138">
        <f t="shared" si="0"/>
        <v>0.73502427981801122</v>
      </c>
      <c r="H14" s="16">
        <f>100*($G$68+(G14*$F$68))</f>
        <v>87.215326277914755</v>
      </c>
      <c r="I14" s="16"/>
      <c r="J14" s="16"/>
      <c r="AA14" s="190" t="s">
        <v>58</v>
      </c>
      <c r="AB14" s="194">
        <v>3699.3724886</v>
      </c>
      <c r="AD14" s="19" t="s">
        <v>51</v>
      </c>
    </row>
    <row r="15" spans="1:30" ht="17" thickBot="1" x14ac:dyDescent="0.25">
      <c r="A15" s="19" t="s">
        <v>4359</v>
      </c>
      <c r="B15" s="19" t="s">
        <v>45</v>
      </c>
      <c r="C15" s="140">
        <v>11.208563169817999</v>
      </c>
      <c r="D15" s="136">
        <v>11.291032214289899</v>
      </c>
      <c r="E15" s="20">
        <v>35.200000000000003</v>
      </c>
      <c r="F15" t="str">
        <f>A15</f>
        <v>S. Mariana</v>
      </c>
      <c r="G15" s="148">
        <f t="shared" si="0"/>
        <v>0.32076796063323576</v>
      </c>
      <c r="H15" s="149">
        <f>100*($G$69+(G15*$F$69))</f>
        <v>67.361271732979503</v>
      </c>
      <c r="I15" s="197"/>
      <c r="J15" s="197"/>
      <c r="AA15" s="190" t="s">
        <v>62</v>
      </c>
      <c r="AB15" s="194">
        <v>4995.5899377939995</v>
      </c>
      <c r="AD15" s="22" t="s">
        <v>52</v>
      </c>
    </row>
    <row r="16" spans="1:30" ht="17" thickBot="1" x14ac:dyDescent="0.25">
      <c r="A16" s="21"/>
      <c r="B16" s="22" t="s">
        <v>46</v>
      </c>
      <c r="C16" s="140">
        <v>13.5255012025812</v>
      </c>
      <c r="D16" s="136">
        <v>13.7125254227154</v>
      </c>
      <c r="E16" s="23">
        <v>42.1</v>
      </c>
      <c r="G16" s="148">
        <f t="shared" si="0"/>
        <v>0.32571319293860806</v>
      </c>
      <c r="H16" s="149">
        <f>100*($G$69+(G16*$F$69))</f>
        <v>68.399770517107683</v>
      </c>
      <c r="I16" s="197"/>
      <c r="J16" s="197"/>
      <c r="AA16" s="190" t="s">
        <v>63</v>
      </c>
      <c r="AB16" s="194">
        <v>17812.064685900001</v>
      </c>
      <c r="AD16" s="130" t="s">
        <v>48</v>
      </c>
    </row>
    <row r="17" spans="1:30" x14ac:dyDescent="0.2">
      <c r="A17" s="24"/>
      <c r="B17" s="19" t="s">
        <v>39</v>
      </c>
      <c r="C17" s="140">
        <v>18.572752111147601</v>
      </c>
      <c r="D17" s="136">
        <v>18.662522822495699</v>
      </c>
      <c r="E17" s="20">
        <v>52.8</v>
      </c>
      <c r="G17" s="138">
        <f t="shared" si="0"/>
        <v>0.35345687163817613</v>
      </c>
      <c r="H17" s="16">
        <f>100*($G$68+(G17*$F$68))</f>
        <v>70.862437355921827</v>
      </c>
      <c r="I17" s="16"/>
      <c r="J17" s="16"/>
      <c r="AA17" s="190" t="s">
        <v>60</v>
      </c>
      <c r="AB17" s="194">
        <v>30954.929269</v>
      </c>
      <c r="AD17" s="133" t="s">
        <v>49</v>
      </c>
    </row>
    <row r="18" spans="1:30" ht="17" thickBot="1" x14ac:dyDescent="0.25">
      <c r="A18" s="21"/>
      <c r="B18" s="22" t="s">
        <v>44</v>
      </c>
      <c r="C18" s="140">
        <v>13.7893996155317</v>
      </c>
      <c r="D18" s="136">
        <v>14.061909659443501</v>
      </c>
      <c r="E18" s="23">
        <v>43.6</v>
      </c>
      <c r="G18" s="148">
        <f t="shared" si="0"/>
        <v>0.32252086374870415</v>
      </c>
      <c r="H18" s="149">
        <f>100*($G$69+(G18*$F$69))</f>
        <v>67.729381387227861</v>
      </c>
      <c r="I18" s="197"/>
      <c r="J18" s="197"/>
      <c r="AA18" s="190" t="s">
        <v>59</v>
      </c>
      <c r="AB18" s="194">
        <v>3399.6114610000004</v>
      </c>
    </row>
    <row r="19" spans="1:30" ht="17" thickBot="1" x14ac:dyDescent="0.25">
      <c r="A19" s="25"/>
      <c r="B19" s="26" t="s">
        <v>72</v>
      </c>
      <c r="C19" s="140">
        <v>15.446267080084899</v>
      </c>
      <c r="D19" s="136">
        <v>16.627432644692998</v>
      </c>
      <c r="E19" s="27">
        <v>52.6</v>
      </c>
      <c r="F19" t="s">
        <v>4360</v>
      </c>
      <c r="G19" s="148">
        <f t="shared" si="0"/>
        <v>0.31611088678123572</v>
      </c>
      <c r="H19" s="149">
        <f>100*($G$69+(G19*$F$69))</f>
        <v>66.383286224059489</v>
      </c>
      <c r="I19" s="197"/>
      <c r="J19" s="197"/>
      <c r="AA19" s="190" t="s">
        <v>61</v>
      </c>
      <c r="AB19" s="194">
        <v>34192.6280032</v>
      </c>
      <c r="AD19" s="22" t="s">
        <v>58</v>
      </c>
    </row>
    <row r="20" spans="1:30" x14ac:dyDescent="0.2">
      <c r="A20" s="22" t="s">
        <v>56</v>
      </c>
      <c r="B20" s="22" t="s">
        <v>58</v>
      </c>
      <c r="C20" s="140">
        <v>45.646989063000603</v>
      </c>
      <c r="D20" s="136">
        <v>37.568852732749903</v>
      </c>
      <c r="E20" s="23">
        <v>45.2</v>
      </c>
      <c r="F20" t="str">
        <f>A20</f>
        <v>NWHI</v>
      </c>
      <c r="G20" s="138">
        <f t="shared" si="0"/>
        <v>0.83116930824667923</v>
      </c>
      <c r="H20" s="16">
        <f>100*($G$68+(G20*$F$68))</f>
        <v>91.335827496286242</v>
      </c>
      <c r="I20" s="194">
        <v>3699.3724886</v>
      </c>
      <c r="J20" s="136">
        <f t="shared" ref="J20:J26" si="2">I20/SUM(I$20:I$26)</f>
        <v>3.01203055444439E-2</v>
      </c>
      <c r="K20" s="79">
        <f>SUM(J20:J26)</f>
        <v>1</v>
      </c>
      <c r="L20" s="22" t="s">
        <v>58</v>
      </c>
      <c r="Y20" s="193"/>
      <c r="Z20" s="195">
        <f>SUM(Z13:Z19)</f>
        <v>0</v>
      </c>
      <c r="AA20" s="190" t="s">
        <v>57</v>
      </c>
      <c r="AB20" s="194">
        <v>27765.69</v>
      </c>
      <c r="AD20" s="19" t="s">
        <v>62</v>
      </c>
    </row>
    <row r="21" spans="1:30" x14ac:dyDescent="0.2">
      <c r="A21" s="24"/>
      <c r="B21" s="19" t="s">
        <v>62</v>
      </c>
      <c r="C21" s="140">
        <v>75.739363187939702</v>
      </c>
      <c r="D21" s="136">
        <v>77.7650875488754</v>
      </c>
      <c r="E21" s="20">
        <v>57.2</v>
      </c>
      <c r="G21" s="138">
        <f t="shared" si="0"/>
        <v>1.3595295026027168</v>
      </c>
      <c r="H21" s="150">
        <v>100</v>
      </c>
      <c r="I21" s="194">
        <v>4995.5899377939995</v>
      </c>
      <c r="J21" s="136">
        <f t="shared" si="2"/>
        <v>4.067411318130025E-2</v>
      </c>
      <c r="L21" s="19" t="s">
        <v>62</v>
      </c>
      <c r="Y21" s="190"/>
      <c r="Z21" s="194"/>
      <c r="AD21" s="22" t="s">
        <v>63</v>
      </c>
    </row>
    <row r="22" spans="1:30" x14ac:dyDescent="0.2">
      <c r="A22" s="21"/>
      <c r="B22" s="22" t="s">
        <v>63</v>
      </c>
      <c r="C22" s="140">
        <v>41.962939483217902</v>
      </c>
      <c r="D22" s="136">
        <v>40.462059490170901</v>
      </c>
      <c r="E22" s="23">
        <v>46.5</v>
      </c>
      <c r="G22" s="138">
        <f t="shared" si="0"/>
        <v>0.87015181699292266</v>
      </c>
      <c r="H22" s="16">
        <f t="shared" ref="H22:H28" si="3">100*($G$68+(G22*$F$68))</f>
        <v>93.006506442553814</v>
      </c>
      <c r="I22" s="194">
        <v>17812.064685900001</v>
      </c>
      <c r="J22" s="136">
        <f t="shared" si="2"/>
        <v>0.1450259016549435</v>
      </c>
      <c r="L22" s="22" t="s">
        <v>63</v>
      </c>
      <c r="Y22" s="190"/>
      <c r="Z22" s="194"/>
      <c r="AD22" s="19" t="s">
        <v>60</v>
      </c>
    </row>
    <row r="23" spans="1:30" x14ac:dyDescent="0.2">
      <c r="A23" s="24"/>
      <c r="B23" s="19" t="s">
        <v>60</v>
      </c>
      <c r="C23" s="140">
        <v>62.143662556643399</v>
      </c>
      <c r="D23" s="136">
        <v>38.797873806299002</v>
      </c>
      <c r="E23" s="20">
        <v>43.5</v>
      </c>
      <c r="G23" s="138">
        <f t="shared" si="0"/>
        <v>0.89190514497239082</v>
      </c>
      <c r="H23" s="16">
        <f t="shared" si="3"/>
        <v>93.938791927388166</v>
      </c>
      <c r="I23" s="194">
        <v>30954.929269</v>
      </c>
      <c r="J23" s="136">
        <f t="shared" si="2"/>
        <v>0.25203515746579463</v>
      </c>
      <c r="L23" s="19" t="s">
        <v>60</v>
      </c>
      <c r="AD23" s="22" t="s">
        <v>59</v>
      </c>
    </row>
    <row r="24" spans="1:30" x14ac:dyDescent="0.2">
      <c r="A24" s="21"/>
      <c r="B24" s="22" t="s">
        <v>59</v>
      </c>
      <c r="C24" s="140">
        <v>34.933235100727401</v>
      </c>
      <c r="D24" s="136">
        <v>35.504723556406503</v>
      </c>
      <c r="E24" s="23">
        <v>37.6</v>
      </c>
      <c r="G24" s="138">
        <f t="shared" si="0"/>
        <v>0.94427456267038568</v>
      </c>
      <c r="H24" s="16">
        <f t="shared" si="3"/>
        <v>96.183195543016524</v>
      </c>
      <c r="I24" s="194">
        <v>3399.6114610000004</v>
      </c>
      <c r="J24" s="136">
        <f t="shared" si="2"/>
        <v>2.7679650063155672E-2</v>
      </c>
      <c r="L24" s="22" t="s">
        <v>59</v>
      </c>
      <c r="Y24" s="190"/>
      <c r="Z24" s="194"/>
      <c r="AD24" s="19" t="s">
        <v>61</v>
      </c>
    </row>
    <row r="25" spans="1:30" ht="17" thickBot="1" x14ac:dyDescent="0.25">
      <c r="A25" s="24"/>
      <c r="B25" s="19" t="s">
        <v>61</v>
      </c>
      <c r="C25" s="140">
        <v>45.144637270376201</v>
      </c>
      <c r="D25" s="136">
        <v>44.127913597542303</v>
      </c>
      <c r="E25" s="20">
        <v>59.9</v>
      </c>
      <c r="G25" s="138">
        <f t="shared" si="0"/>
        <v>0.73669304837299343</v>
      </c>
      <c r="H25" s="16">
        <f t="shared" si="3"/>
        <v>87.286844930271144</v>
      </c>
      <c r="I25" s="194">
        <v>34192.6280032</v>
      </c>
      <c r="J25" s="136">
        <f t="shared" si="2"/>
        <v>0.27839651346211092</v>
      </c>
      <c r="L25" s="19" t="s">
        <v>61</v>
      </c>
      <c r="Y25" s="190"/>
      <c r="Z25" s="194"/>
      <c r="AD25" s="29" t="s">
        <v>57</v>
      </c>
    </row>
    <row r="26" spans="1:30" ht="17" thickBot="1" x14ac:dyDescent="0.25">
      <c r="A26" s="28"/>
      <c r="B26" s="29" t="s">
        <v>57</v>
      </c>
      <c r="C26" s="140">
        <v>39.396633068692999</v>
      </c>
      <c r="D26" s="136">
        <v>39.596978896717303</v>
      </c>
      <c r="E26" s="30">
        <v>54.5</v>
      </c>
      <c r="F26" t="s">
        <v>4360</v>
      </c>
      <c r="G26" s="138">
        <f t="shared" si="0"/>
        <v>0.7265500714994001</v>
      </c>
      <c r="H26" s="16">
        <f t="shared" si="3"/>
        <v>86.852145921402851</v>
      </c>
      <c r="I26" s="194">
        <v>27765.69</v>
      </c>
      <c r="J26" s="136">
        <f t="shared" si="2"/>
        <v>0.22606835862825109</v>
      </c>
      <c r="L26" s="29" t="s">
        <v>57</v>
      </c>
      <c r="Y26" s="190"/>
      <c r="Z26" s="194"/>
    </row>
    <row r="27" spans="1:30" x14ac:dyDescent="0.2">
      <c r="A27" s="19" t="s">
        <v>47</v>
      </c>
      <c r="B27" s="19" t="s">
        <v>50</v>
      </c>
      <c r="C27" s="140">
        <v>14.6723186077392</v>
      </c>
      <c r="D27" s="136">
        <v>15.945206369152</v>
      </c>
      <c r="E27" s="20">
        <v>45.3</v>
      </c>
      <c r="F27" t="str">
        <f>A27</f>
        <v>MHI</v>
      </c>
      <c r="G27" s="138">
        <f t="shared" si="0"/>
        <v>0.35199131057730687</v>
      </c>
      <c r="H27" s="16">
        <f t="shared" si="3"/>
        <v>70.799627596170296</v>
      </c>
      <c r="I27" s="194">
        <v>18127.067175799999</v>
      </c>
      <c r="J27" s="136">
        <f t="shared" ref="J27:J34" si="4">I27/SUM(I$27:I$34)</f>
        <v>0.18609500704809417</v>
      </c>
      <c r="K27" s="79">
        <f>SUM(J27:J34)</f>
        <v>1.0000000000000002</v>
      </c>
      <c r="L27" s="19" t="s">
        <v>50</v>
      </c>
    </row>
    <row r="28" spans="1:30" x14ac:dyDescent="0.2">
      <c r="A28" s="21"/>
      <c r="B28" s="22" t="s">
        <v>54</v>
      </c>
      <c r="C28" s="140">
        <v>38.691050283681498</v>
      </c>
      <c r="D28" s="136">
        <v>38.784645360247197</v>
      </c>
      <c r="E28" s="23">
        <v>50.2</v>
      </c>
      <c r="G28" s="138">
        <f t="shared" si="0"/>
        <v>0.77260249721607954</v>
      </c>
      <c r="H28" s="16">
        <f t="shared" si="3"/>
        <v>88.825821309260547</v>
      </c>
      <c r="I28" s="194">
        <v>9265.8013104999991</v>
      </c>
      <c r="J28" s="136">
        <f t="shared" si="4"/>
        <v>9.5124012255316109E-2</v>
      </c>
      <c r="L28" s="22" t="s">
        <v>54</v>
      </c>
    </row>
    <row r="29" spans="1:30" ht="17" thickBot="1" x14ac:dyDescent="0.25">
      <c r="A29" s="24"/>
      <c r="B29" s="19" t="s">
        <v>55</v>
      </c>
      <c r="C29" s="140">
        <v>9.2892593497568505</v>
      </c>
      <c r="D29" s="136">
        <v>11.057548973223501</v>
      </c>
      <c r="E29" s="20">
        <v>37.799999999999997</v>
      </c>
      <c r="G29" s="148">
        <f t="shared" si="0"/>
        <v>0.29252775061437836</v>
      </c>
      <c r="H29" s="149">
        <f>100*($G$69+(G29*$F$69))</f>
        <v>61.430827629019447</v>
      </c>
      <c r="I29" s="194">
        <v>25118.822850500004</v>
      </c>
      <c r="J29" s="136">
        <f t="shared" si="4"/>
        <v>0.25787334873697398</v>
      </c>
      <c r="L29" s="19" t="s">
        <v>55</v>
      </c>
    </row>
    <row r="30" spans="1:30" x14ac:dyDescent="0.2">
      <c r="A30" s="21"/>
      <c r="B30" s="22" t="s">
        <v>53</v>
      </c>
      <c r="C30" s="142">
        <v>21.87</v>
      </c>
      <c r="D30" s="136">
        <v>23.519960851418201</v>
      </c>
      <c r="E30" s="23">
        <v>64.900000000000006</v>
      </c>
      <c r="G30" s="138">
        <f t="shared" si="0"/>
        <v>0.36240309478302307</v>
      </c>
      <c r="H30" s="16">
        <f>100*($G$68+(G30*$F$68))</f>
        <v>71.24584691927241</v>
      </c>
      <c r="I30" s="194">
        <v>12730.293615099999</v>
      </c>
      <c r="J30" s="136">
        <f t="shared" si="4"/>
        <v>0.13069097483067002</v>
      </c>
      <c r="L30" s="22" t="s">
        <v>53</v>
      </c>
    </row>
    <row r="31" spans="1:30" ht="17" thickBot="1" x14ac:dyDescent="0.25">
      <c r="A31" s="24"/>
      <c r="B31" s="19" t="s">
        <v>51</v>
      </c>
      <c r="C31" s="140">
        <v>21.5478396325394</v>
      </c>
      <c r="D31" s="136">
        <v>20.6076772172723</v>
      </c>
      <c r="E31" s="20">
        <v>65.7</v>
      </c>
      <c r="G31" s="148">
        <f t="shared" si="0"/>
        <v>0.31366327575756925</v>
      </c>
      <c r="H31" s="149">
        <f>100*($G$69+(G31*$F$69))</f>
        <v>65.869287909089536</v>
      </c>
      <c r="I31" s="194">
        <v>3003.6738938000008</v>
      </c>
      <c r="J31" s="136">
        <f t="shared" si="4"/>
        <v>3.0836136315703741E-2</v>
      </c>
      <c r="L31" s="19" t="s">
        <v>51</v>
      </c>
    </row>
    <row r="32" spans="1:30" x14ac:dyDescent="0.2">
      <c r="A32" s="21"/>
      <c r="B32" s="22" t="s">
        <v>52</v>
      </c>
      <c r="C32" s="140">
        <v>20.5234174767042</v>
      </c>
      <c r="D32" s="136">
        <v>20.5908058307039</v>
      </c>
      <c r="E32" s="23">
        <v>50.8</v>
      </c>
      <c r="G32" s="138">
        <f t="shared" si="0"/>
        <v>0.40533082343905319</v>
      </c>
      <c r="H32" s="16">
        <f>100*($G$68+(G32*$F$68))</f>
        <v>73.08560671881655</v>
      </c>
      <c r="I32" s="194">
        <v>11122.185135700001</v>
      </c>
      <c r="J32" s="136">
        <f t="shared" si="4"/>
        <v>0.11418190825604167</v>
      </c>
      <c r="L32" s="22" t="s">
        <v>52</v>
      </c>
    </row>
    <row r="33" spans="1:12" x14ac:dyDescent="0.2">
      <c r="A33" s="129"/>
      <c r="B33" s="130" t="s">
        <v>48</v>
      </c>
      <c r="C33" s="143">
        <v>24.0946003637447</v>
      </c>
      <c r="D33" s="136">
        <v>27.959758629243002</v>
      </c>
      <c r="E33" s="131">
        <v>62</v>
      </c>
      <c r="F33" t="s">
        <v>4360</v>
      </c>
      <c r="G33" s="138">
        <f t="shared" si="0"/>
        <v>0.45096384885875807</v>
      </c>
      <c r="H33" s="16">
        <f>100*($G$68+(G33*$F$68))</f>
        <v>75.041307808232489</v>
      </c>
      <c r="I33" s="194">
        <v>16839.751543799997</v>
      </c>
      <c r="J33" s="136">
        <f t="shared" si="4"/>
        <v>0.17287924471396526</v>
      </c>
      <c r="L33" s="130" t="s">
        <v>48</v>
      </c>
    </row>
    <row r="34" spans="1:12" x14ac:dyDescent="0.2">
      <c r="A34" s="132"/>
      <c r="B34" s="133" t="s">
        <v>49</v>
      </c>
      <c r="C34" s="144"/>
      <c r="D34" s="136">
        <v>43.072033389074903</v>
      </c>
      <c r="E34" s="134">
        <f>AVERAGE(E28,E32)</f>
        <v>50.5</v>
      </c>
      <c r="G34" s="138">
        <f t="shared" si="0"/>
        <v>0.85291155225890902</v>
      </c>
      <c r="H34" s="16">
        <f>100*($G$68+(G34*$F$68))</f>
        <v>92.267637953953226</v>
      </c>
      <c r="I34" s="194">
        <v>1200</v>
      </c>
      <c r="J34" s="136">
        <f t="shared" si="4"/>
        <v>1.2319367843235099E-2</v>
      </c>
      <c r="L34" s="133" t="s">
        <v>49</v>
      </c>
    </row>
    <row r="35" spans="1:12" x14ac:dyDescent="0.2">
      <c r="A35" s="22" t="s">
        <v>178</v>
      </c>
      <c r="B35" s="22" t="s">
        <v>71</v>
      </c>
      <c r="C35" s="140">
        <v>36.012481273528103</v>
      </c>
      <c r="D35" s="136">
        <v>35.251613642961601</v>
      </c>
      <c r="E35" s="23">
        <v>56.9</v>
      </c>
      <c r="F35" t="str">
        <f>A35</f>
        <v>PRIA</v>
      </c>
      <c r="G35" s="138">
        <f t="shared" si="0"/>
        <v>0.61953626789036209</v>
      </c>
      <c r="H35" s="16">
        <f>100*($G$68+(G35*$F$68))</f>
        <v>82.265840052444076</v>
      </c>
      <c r="I35" s="16"/>
      <c r="J35" s="16"/>
    </row>
    <row r="36" spans="1:12" x14ac:dyDescent="0.2">
      <c r="A36" s="24"/>
      <c r="B36" s="19" t="s">
        <v>68</v>
      </c>
      <c r="C36" s="140">
        <v>51.722390158797303</v>
      </c>
      <c r="D36" s="136">
        <v>40.9369099752439</v>
      </c>
      <c r="E36" s="20">
        <v>34.9</v>
      </c>
      <c r="G36" s="138">
        <f t="shared" si="0"/>
        <v>1.1729773631875045</v>
      </c>
      <c r="H36" s="150">
        <v>100</v>
      </c>
      <c r="I36" s="150"/>
      <c r="J36" s="150"/>
    </row>
    <row r="37" spans="1:12" x14ac:dyDescent="0.2">
      <c r="A37" s="21"/>
      <c r="B37" s="22" t="s">
        <v>69</v>
      </c>
      <c r="C37" s="140">
        <v>128.864052134925</v>
      </c>
      <c r="D37" s="136">
        <v>93.309596997741494</v>
      </c>
      <c r="E37" s="23">
        <v>72.599999999999994</v>
      </c>
      <c r="G37" s="138">
        <f t="shared" si="0"/>
        <v>1.2852561569936847</v>
      </c>
      <c r="H37" s="150">
        <v>100</v>
      </c>
      <c r="I37" s="150"/>
      <c r="J37" s="150"/>
    </row>
    <row r="38" spans="1:12" x14ac:dyDescent="0.2">
      <c r="A38" s="24"/>
      <c r="B38" s="19" t="s">
        <v>70</v>
      </c>
      <c r="C38" s="140">
        <v>95.572822001974799</v>
      </c>
      <c r="D38" s="136">
        <v>85.874849517013999</v>
      </c>
      <c r="E38" s="20">
        <v>84.1</v>
      </c>
      <c r="G38" s="138">
        <f t="shared" si="0"/>
        <v>1.0211040370631868</v>
      </c>
      <c r="H38" s="16">
        <f>100*($G$68+(G38*$F$68))</f>
        <v>99.475887302708003</v>
      </c>
      <c r="I38" s="16"/>
      <c r="J38" s="16"/>
    </row>
    <row r="39" spans="1:12" x14ac:dyDescent="0.2">
      <c r="A39" s="21"/>
      <c r="B39" s="22" t="s">
        <v>66</v>
      </c>
      <c r="C39" s="140">
        <v>92.536418999705901</v>
      </c>
      <c r="D39" s="136">
        <v>98.623190713788802</v>
      </c>
      <c r="E39" s="23">
        <v>74.5</v>
      </c>
      <c r="G39" s="138">
        <f t="shared" si="0"/>
        <v>1.3238012176347491</v>
      </c>
      <c r="H39" s="150">
        <v>100</v>
      </c>
      <c r="I39" s="150"/>
      <c r="J39" s="150"/>
    </row>
    <row r="40" spans="1:12" x14ac:dyDescent="0.2">
      <c r="A40" s="24"/>
      <c r="B40" s="19" t="s">
        <v>65</v>
      </c>
      <c r="C40" s="140">
        <v>60.166838609644898</v>
      </c>
      <c r="D40" s="136">
        <v>62.541540551078299</v>
      </c>
      <c r="E40" s="20">
        <v>82.7</v>
      </c>
      <c r="G40" s="138">
        <f t="shared" si="0"/>
        <v>0.75624595587760934</v>
      </c>
      <c r="H40" s="16">
        <f t="shared" ref="H40:H46" si="5">100*($G$68+(G40*$F$68))</f>
        <v>88.124826680468971</v>
      </c>
      <c r="I40" s="16"/>
      <c r="J40" s="16"/>
    </row>
    <row r="41" spans="1:12" ht="17" thickBot="1" x14ac:dyDescent="0.25">
      <c r="A41" s="28"/>
      <c r="B41" s="29" t="s">
        <v>67</v>
      </c>
      <c r="C41" s="140">
        <v>95.644237885818598</v>
      </c>
      <c r="D41" s="136">
        <v>87.783892047310204</v>
      </c>
      <c r="E41" s="30">
        <v>99</v>
      </c>
      <c r="F41" t="s">
        <v>4360</v>
      </c>
      <c r="G41" s="138">
        <f t="shared" si="0"/>
        <v>0.88670598027586067</v>
      </c>
      <c r="H41" s="16">
        <f t="shared" si="5"/>
        <v>93.715970583251163</v>
      </c>
      <c r="I41" s="16"/>
      <c r="J41" s="16"/>
    </row>
    <row r="42" spans="1:12" x14ac:dyDescent="0.2">
      <c r="F42" s="33" t="s">
        <v>4519</v>
      </c>
      <c r="G42" s="185">
        <f>AVERAGE(G39,G40)</f>
        <v>1.0400235867561793</v>
      </c>
      <c r="H42" s="16">
        <f t="shared" si="5"/>
        <v>100.28672514669339</v>
      </c>
      <c r="I42" s="16"/>
      <c r="J42" s="16"/>
    </row>
    <row r="43" spans="1:12" x14ac:dyDescent="0.2">
      <c r="F43" s="51" t="s">
        <v>67</v>
      </c>
      <c r="G43" s="186">
        <f>G41</f>
        <v>0.88670598027586067</v>
      </c>
      <c r="H43" s="16">
        <f t="shared" si="5"/>
        <v>93.715970583251163</v>
      </c>
      <c r="I43" s="16"/>
      <c r="J43" s="16"/>
    </row>
    <row r="44" spans="1:12" x14ac:dyDescent="0.2">
      <c r="A44" t="s">
        <v>4361</v>
      </c>
      <c r="F44" s="51" t="s">
        <v>4513</v>
      </c>
      <c r="G44" s="186">
        <f>AVERAGE(G37:G38)</f>
        <v>1.1531800970284358</v>
      </c>
      <c r="H44" s="16">
        <f t="shared" si="5"/>
        <v>105.13628987264725</v>
      </c>
      <c r="I44" s="16"/>
      <c r="J44" s="16"/>
    </row>
    <row r="45" spans="1:12" x14ac:dyDescent="0.2">
      <c r="F45" s="51" t="s">
        <v>71</v>
      </c>
      <c r="G45" s="186">
        <f>AVERAGE(G35)</f>
        <v>0.61953626789036209</v>
      </c>
      <c r="H45" s="16">
        <f t="shared" si="5"/>
        <v>82.265840052444076</v>
      </c>
      <c r="I45" s="16"/>
      <c r="J45" s="16"/>
    </row>
    <row r="46" spans="1:12" ht="17" thickBot="1" x14ac:dyDescent="0.25">
      <c r="F46" s="173" t="s">
        <v>68</v>
      </c>
      <c r="G46" s="187">
        <f>G36</f>
        <v>1.1729773631875045</v>
      </c>
      <c r="H46" s="16">
        <f t="shared" si="5"/>
        <v>105.98474413660732</v>
      </c>
      <c r="I46" s="16"/>
      <c r="J46" s="16"/>
    </row>
    <row r="48" spans="1:12" x14ac:dyDescent="0.2">
      <c r="B48" t="s">
        <v>84</v>
      </c>
      <c r="D48" s="31" t="s">
        <v>4362</v>
      </c>
      <c r="F48" t="s">
        <v>47</v>
      </c>
      <c r="G48" s="178"/>
      <c r="H48" s="16"/>
      <c r="I48" s="16"/>
      <c r="J48" s="16"/>
    </row>
    <row r="49" spans="1:10" x14ac:dyDescent="0.2">
      <c r="B49" t="s">
        <v>74</v>
      </c>
      <c r="D49" s="32">
        <v>57.48249450262</v>
      </c>
      <c r="F49" t="s">
        <v>178</v>
      </c>
      <c r="G49" s="178">
        <f>AVERAGE(G35:G41)</f>
        <v>1.0093752827032794</v>
      </c>
      <c r="H49" s="16">
        <f>100*($G$68+(G49*$F$68))</f>
        <v>98.973226401569121</v>
      </c>
      <c r="I49" s="16"/>
      <c r="J49" s="16"/>
    </row>
    <row r="50" spans="1:10" x14ac:dyDescent="0.2">
      <c r="B50" t="s">
        <v>75</v>
      </c>
      <c r="D50" s="32">
        <v>44.526564148886898</v>
      </c>
      <c r="F50" t="s">
        <v>73</v>
      </c>
      <c r="G50" s="178">
        <f>AVERAGE(G4:G8)</f>
        <v>0.62627799983633803</v>
      </c>
      <c r="H50" s="16">
        <f>100*($G$68+(G50*$F$68))</f>
        <v>82.554771421557334</v>
      </c>
      <c r="I50" s="16"/>
      <c r="J50" s="16"/>
    </row>
    <row r="51" spans="1:10" x14ac:dyDescent="0.2">
      <c r="B51" t="s">
        <v>76</v>
      </c>
      <c r="D51" s="32">
        <v>33.979159754201604</v>
      </c>
      <c r="F51" t="s">
        <v>4514</v>
      </c>
      <c r="G51" s="178">
        <f>AVERAGE(G9:G14)</f>
        <v>0.99483596333298208</v>
      </c>
      <c r="H51" s="16">
        <f>100*($G$68+(G51*$F$68))</f>
        <v>98.350112714270651</v>
      </c>
      <c r="I51" s="16"/>
      <c r="J51" s="16"/>
    </row>
    <row r="52" spans="1:10" ht="17" thickBot="1" x14ac:dyDescent="0.25">
      <c r="B52" t="s">
        <v>77</v>
      </c>
      <c r="D52" s="32">
        <v>54.056665874115502</v>
      </c>
      <c r="F52" t="s">
        <v>4515</v>
      </c>
      <c r="G52" s="178">
        <f>AVERAGE(G15:G19)</f>
        <v>0.32771395514799195</v>
      </c>
      <c r="H52" s="149">
        <f>100*($G$69+(G52*$F$69))</f>
        <v>68.81993058107831</v>
      </c>
      <c r="I52" s="16"/>
      <c r="J52" s="16"/>
    </row>
    <row r="53" spans="1:10" ht="17" thickBot="1" x14ac:dyDescent="0.25">
      <c r="B53" t="s">
        <v>78</v>
      </c>
      <c r="D53" s="32">
        <v>57.498667249598199</v>
      </c>
    </row>
    <row r="54" spans="1:10" ht="17" thickBot="1" x14ac:dyDescent="0.25">
      <c r="F54" s="33" t="s">
        <v>55</v>
      </c>
      <c r="G54" s="185">
        <f>G29</f>
        <v>0.29252775061437836</v>
      </c>
      <c r="H54" s="199">
        <f>100*($G$69+(G54*$F$69))</f>
        <v>61.430827629019447</v>
      </c>
    </row>
    <row r="55" spans="1:10" x14ac:dyDescent="0.2">
      <c r="F55" s="51" t="s">
        <v>4529</v>
      </c>
      <c r="G55" s="186">
        <f>((G28*J28)+(G27*J27))/SUM(J27:J28)</f>
        <v>0.49426555565381852</v>
      </c>
      <c r="H55" s="200">
        <f t="shared" ref="H55:H58" si="6">100*($G$68+(G55*$F$68))</f>
        <v>76.897095242306506</v>
      </c>
    </row>
    <row r="56" spans="1:10" ht="17" thickBot="1" x14ac:dyDescent="0.25">
      <c r="F56" s="51" t="s">
        <v>4530</v>
      </c>
      <c r="G56" s="198">
        <f>((G30*J30)+(G31*J31)+(G32*J32)+(G34*J34))/SUM(J30:J32,J34)</f>
        <v>0.39518242073669196</v>
      </c>
      <c r="H56" s="200">
        <f t="shared" si="6"/>
        <v>72.650675174429651</v>
      </c>
    </row>
    <row r="57" spans="1:10" x14ac:dyDescent="0.2">
      <c r="A57" t="s">
        <v>4363</v>
      </c>
      <c r="D57" s="33" t="s">
        <v>4364</v>
      </c>
      <c r="E57" s="34"/>
      <c r="F57" s="51" t="s">
        <v>4531</v>
      </c>
      <c r="G57" s="186">
        <f>G33</f>
        <v>0.45096384885875807</v>
      </c>
      <c r="H57" s="200">
        <f t="shared" si="6"/>
        <v>75.041307808232489</v>
      </c>
    </row>
    <row r="58" spans="1:10" ht="17" thickBot="1" x14ac:dyDescent="0.25">
      <c r="A58" s="36" t="s">
        <v>4365</v>
      </c>
      <c r="B58" s="36" t="s">
        <v>4366</v>
      </c>
      <c r="C58" s="36"/>
      <c r="D58" s="37" t="s">
        <v>4360</v>
      </c>
      <c r="E58" s="38" t="s">
        <v>4367</v>
      </c>
      <c r="F58" s="173" t="s">
        <v>56</v>
      </c>
      <c r="G58" s="187">
        <f>((G20*J20)+(G21*J21)+(G22*J22)+(G23*J23)+(G24*J24)+(G25*J25)+(G26*J26))/SUM(J20:J26)</f>
        <v>0.82679868362166786</v>
      </c>
      <c r="H58" s="200">
        <f t="shared" si="6"/>
        <v>91.148515012357194</v>
      </c>
    </row>
    <row r="59" spans="1:10" x14ac:dyDescent="0.2">
      <c r="A59" s="35"/>
      <c r="B59" s="35"/>
      <c r="C59" s="35"/>
      <c r="D59" s="42">
        <f>0.8+(D60-D61)/2</f>
        <v>1.0333333333333334</v>
      </c>
      <c r="E59" s="40">
        <v>100</v>
      </c>
      <c r="F59" s="41"/>
      <c r="G59" s="35"/>
    </row>
    <row r="60" spans="1:10" x14ac:dyDescent="0.2">
      <c r="A60">
        <v>80</v>
      </c>
      <c r="B60" t="s">
        <v>4368</v>
      </c>
      <c r="D60" s="42">
        <v>0.8</v>
      </c>
      <c r="E60" s="40">
        <v>90</v>
      </c>
      <c r="F60" s="41"/>
      <c r="G60" t="s">
        <v>4369</v>
      </c>
      <c r="H60">
        <f>30/80</f>
        <v>0.375</v>
      </c>
    </row>
    <row r="61" spans="1:10" x14ac:dyDescent="0.2">
      <c r="A61">
        <v>33</v>
      </c>
      <c r="B61" t="s">
        <v>4370</v>
      </c>
      <c r="D61" s="42">
        <f>1/3</f>
        <v>0.33333333333333331</v>
      </c>
      <c r="E61" s="40">
        <v>70</v>
      </c>
      <c r="F61" s="41"/>
    </row>
    <row r="62" spans="1:10" ht="17" thickBot="1" x14ac:dyDescent="0.25">
      <c r="B62">
        <v>0</v>
      </c>
      <c r="D62" s="43">
        <v>0</v>
      </c>
      <c r="E62" s="44">
        <v>0</v>
      </c>
      <c r="F62" s="41"/>
    </row>
    <row r="65" spans="1:12" ht="17" thickBot="1" x14ac:dyDescent="0.25">
      <c r="B65" s="45" t="s">
        <v>4371</v>
      </c>
      <c r="C65" s="49"/>
      <c r="E65" s="46" t="s">
        <v>4372</v>
      </c>
    </row>
    <row r="66" spans="1:12" x14ac:dyDescent="0.2">
      <c r="B66" s="47" t="s">
        <v>4373</v>
      </c>
      <c r="C66" s="47"/>
      <c r="D66" s="48" t="s">
        <v>4374</v>
      </c>
      <c r="E66">
        <v>100</v>
      </c>
      <c r="K66" s="33" t="s">
        <v>4375</v>
      </c>
      <c r="L66" s="34"/>
    </row>
    <row r="67" spans="1:12" x14ac:dyDescent="0.2">
      <c r="A67">
        <v>80</v>
      </c>
      <c r="B67" s="49">
        <v>130</v>
      </c>
      <c r="C67" s="49"/>
      <c r="D67" s="50" t="s">
        <v>4376</v>
      </c>
      <c r="F67" t="s">
        <v>4377</v>
      </c>
      <c r="G67" t="s">
        <v>4378</v>
      </c>
      <c r="K67" s="51" t="s">
        <v>4360</v>
      </c>
      <c r="L67" s="52" t="s">
        <v>4379</v>
      </c>
    </row>
    <row r="68" spans="1:12" x14ac:dyDescent="0.2">
      <c r="A68">
        <f>100/3</f>
        <v>33.333333333333336</v>
      </c>
      <c r="B68" s="53">
        <v>80</v>
      </c>
      <c r="C68" s="53"/>
      <c r="D68" s="54"/>
      <c r="E68">
        <v>90</v>
      </c>
      <c r="F68">
        <f>(E68-E69)/(B68-B69)</f>
        <v>0.4285714285714286</v>
      </c>
      <c r="G68">
        <f>(E69-(B69*F68))/100</f>
        <v>0.55714285714285705</v>
      </c>
      <c r="K68" s="55">
        <v>0.33</v>
      </c>
      <c r="L68" s="56">
        <f>100*($G$68+(K68*$F$68))</f>
        <v>69.857142857142847</v>
      </c>
    </row>
    <row r="69" spans="1:12" ht="17" thickBot="1" x14ac:dyDescent="0.25">
      <c r="A69">
        <v>0</v>
      </c>
      <c r="B69" s="53">
        <f>100/3</f>
        <v>33.333333333333336</v>
      </c>
      <c r="C69" s="53"/>
      <c r="D69" s="54"/>
      <c r="E69">
        <v>70</v>
      </c>
      <c r="F69">
        <f>(E69-E70)/(B69-B70)</f>
        <v>2.0999999999999996</v>
      </c>
      <c r="G69">
        <f>E70-(B70*F69)</f>
        <v>0</v>
      </c>
      <c r="K69" s="57">
        <v>0.25</v>
      </c>
      <c r="L69" s="58">
        <f>100*($G$69+(K69*$F$69))</f>
        <v>52.499999999999993</v>
      </c>
    </row>
    <row r="70" spans="1:12" x14ac:dyDescent="0.2">
      <c r="B70">
        <v>0</v>
      </c>
      <c r="E70">
        <v>0</v>
      </c>
    </row>
    <row r="71" spans="1:12" x14ac:dyDescent="0.2">
      <c r="B71" s="53"/>
      <c r="C71" s="53"/>
      <c r="D71" s="54"/>
    </row>
    <row r="72" spans="1:12" x14ac:dyDescent="0.2">
      <c r="B72" s="53"/>
      <c r="C72" s="53"/>
      <c r="D72" s="54"/>
    </row>
  </sheetData>
  <pageMargins left="0.75" right="0.75" top="1" bottom="1" header="0.5" footer="0.5"/>
  <pageSetup orientation="portrait" horizontalDpi="4294967292" verticalDpi="4294967292"/>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5"/>
  <sheetViews>
    <sheetView workbookViewId="0">
      <selection activeCell="F44" sqref="F44:G48"/>
    </sheetView>
  </sheetViews>
  <sheetFormatPr baseColWidth="10" defaultRowHeight="16" x14ac:dyDescent="0.2"/>
  <cols>
    <col min="3" max="3" width="16.6640625" bestFit="1" customWidth="1"/>
    <col min="4" max="4" width="8.5" customWidth="1"/>
  </cols>
  <sheetData>
    <row r="1" spans="1:16" ht="34" x14ac:dyDescent="0.4">
      <c r="A1" s="59" t="s">
        <v>4380</v>
      </c>
      <c r="B1" s="59"/>
      <c r="C1" s="59"/>
      <c r="D1" s="59"/>
      <c r="E1" s="59"/>
      <c r="H1" s="60"/>
    </row>
    <row r="2" spans="1:16" ht="17" thickBot="1" x14ac:dyDescent="0.25">
      <c r="A2" s="59" t="s">
        <v>4381</v>
      </c>
      <c r="B2" s="59"/>
    </row>
    <row r="3" spans="1:16" x14ac:dyDescent="0.2">
      <c r="A3" s="13" t="s">
        <v>82</v>
      </c>
      <c r="B3" s="13" t="s">
        <v>84</v>
      </c>
      <c r="C3" s="13" t="s">
        <v>4382</v>
      </c>
      <c r="D3" s="146" t="s">
        <v>4504</v>
      </c>
      <c r="E3" s="13" t="s">
        <v>4383</v>
      </c>
      <c r="F3" t="s">
        <v>4350</v>
      </c>
      <c r="G3" s="33" t="s">
        <v>4384</v>
      </c>
      <c r="H3" s="61" t="s">
        <v>4385</v>
      </c>
    </row>
    <row r="4" spans="1:16" x14ac:dyDescent="0.2">
      <c r="A4" s="62" t="s">
        <v>73</v>
      </c>
      <c r="B4" t="s">
        <v>74</v>
      </c>
      <c r="C4" t="s">
        <v>74</v>
      </c>
      <c r="D4" s="145">
        <v>4.5247105437578501</v>
      </c>
      <c r="E4" s="136">
        <v>4.6010282337561597</v>
      </c>
      <c r="F4" s="63">
        <v>9.0278111098986997</v>
      </c>
      <c r="G4" s="152">
        <f>E4/F4</f>
        <v>0.50965047648275252</v>
      </c>
      <c r="H4" s="56">
        <f t="shared" ref="H4:H48" si="0">60+((G4*100)-10)*0.5</f>
        <v>80.48252382413763</v>
      </c>
    </row>
    <row r="5" spans="1:16" x14ac:dyDescent="0.2">
      <c r="A5" s="62" t="s">
        <v>73</v>
      </c>
      <c r="B5" t="s">
        <v>75</v>
      </c>
      <c r="C5" t="s">
        <v>75</v>
      </c>
      <c r="D5" s="145">
        <v>5.2616831225785203</v>
      </c>
      <c r="E5" s="136">
        <v>6.24315970371386</v>
      </c>
      <c r="F5" s="63">
        <v>7.5215183117446003</v>
      </c>
      <c r="G5" s="152">
        <f t="shared" ref="G5:G8" si="1">E5/F5</f>
        <v>0.83003981974827801</v>
      </c>
      <c r="H5" s="56">
        <f t="shared" si="0"/>
        <v>96.501990987413905</v>
      </c>
      <c r="L5" t="s">
        <v>4386</v>
      </c>
      <c r="M5" s="64">
        <f>AVERAGE(H23:H29)</f>
        <v>82.045597108568657</v>
      </c>
    </row>
    <row r="6" spans="1:16" x14ac:dyDescent="0.2">
      <c r="A6" s="62" t="s">
        <v>73</v>
      </c>
      <c r="B6" t="s">
        <v>76</v>
      </c>
      <c r="C6" t="s">
        <v>76</v>
      </c>
      <c r="D6" s="145">
        <v>4.1798063461788004</v>
      </c>
      <c r="E6" s="136">
        <v>4.2498336707783002</v>
      </c>
      <c r="F6" s="63">
        <v>13.4401845008889</v>
      </c>
      <c r="G6" s="152">
        <f t="shared" si="1"/>
        <v>0.31620352164787818</v>
      </c>
      <c r="H6" s="56">
        <f t="shared" si="0"/>
        <v>70.810176082393909</v>
      </c>
      <c r="L6" t="s">
        <v>4387</v>
      </c>
      <c r="M6" s="64">
        <f>MIN(H23:H29)</f>
        <v>39.662662932403613</v>
      </c>
      <c r="N6" t="s">
        <v>55</v>
      </c>
    </row>
    <row r="7" spans="1:16" x14ac:dyDescent="0.2">
      <c r="A7" s="62" t="s">
        <v>73</v>
      </c>
      <c r="B7" t="s">
        <v>77</v>
      </c>
      <c r="C7" t="s">
        <v>77</v>
      </c>
      <c r="D7" s="145">
        <v>2.5322432285166898</v>
      </c>
      <c r="E7" s="136">
        <v>2.6970412126512802</v>
      </c>
      <c r="F7" s="63">
        <v>8.5063689254214001</v>
      </c>
      <c r="G7" s="152">
        <f t="shared" si="1"/>
        <v>0.3170613967366423</v>
      </c>
      <c r="H7" s="56">
        <f t="shared" si="0"/>
        <v>70.85306983683212</v>
      </c>
      <c r="L7" t="s">
        <v>4388</v>
      </c>
      <c r="M7" s="64">
        <f>MAX(H23:H29)</f>
        <v>100</v>
      </c>
      <c r="N7" t="s">
        <v>54</v>
      </c>
    </row>
    <row r="8" spans="1:16" x14ac:dyDescent="0.2">
      <c r="A8" s="62" t="s">
        <v>73</v>
      </c>
      <c r="B8" t="s">
        <v>78</v>
      </c>
      <c r="C8" t="s">
        <v>78</v>
      </c>
      <c r="D8" s="145">
        <v>2.5946219581509098</v>
      </c>
      <c r="E8" s="136">
        <v>2.1750477752047299</v>
      </c>
      <c r="F8" s="63">
        <v>9.4657150958981706</v>
      </c>
      <c r="G8" s="152">
        <f t="shared" si="1"/>
        <v>0.22978166500566397</v>
      </c>
      <c r="H8" s="56">
        <f t="shared" si="0"/>
        <v>66.489083250283201</v>
      </c>
      <c r="L8" t="s">
        <v>4389</v>
      </c>
      <c r="M8" s="64">
        <f>AVERAGE(H10,H14,H19,H20,H22)</f>
        <v>75.874904692552008</v>
      </c>
    </row>
    <row r="9" spans="1:16" x14ac:dyDescent="0.2">
      <c r="A9" t="s">
        <v>4391</v>
      </c>
      <c r="B9" t="s">
        <v>121</v>
      </c>
      <c r="C9" t="s">
        <v>121</v>
      </c>
      <c r="D9" s="145">
        <v>9.4471787784228205</v>
      </c>
      <c r="E9" s="136">
        <v>9.4471787784228205</v>
      </c>
      <c r="F9" s="65">
        <v>7.0379346999634098</v>
      </c>
      <c r="G9" s="171">
        <v>1.1000000000000001</v>
      </c>
      <c r="H9" s="155">
        <v>100</v>
      </c>
      <c r="I9" s="152">
        <v>1.3423225962116325</v>
      </c>
      <c r="L9" t="s">
        <v>4390</v>
      </c>
      <c r="M9" s="64">
        <f>MAX(H10,H14,H19,H20,H22)</f>
        <v>95.686599758807859</v>
      </c>
    </row>
    <row r="10" spans="1:16" x14ac:dyDescent="0.2">
      <c r="A10" t="s">
        <v>4391</v>
      </c>
      <c r="B10" t="s">
        <v>37</v>
      </c>
      <c r="C10" s="127" t="s">
        <v>37</v>
      </c>
      <c r="D10" s="145">
        <f>AVERAGE(D63:D65)</f>
        <v>7.0473677377629036</v>
      </c>
      <c r="E10" s="136">
        <v>6.8353487594797198</v>
      </c>
      <c r="F10" s="66">
        <v>8.4</v>
      </c>
      <c r="G10" s="152">
        <f t="shared" ref="G10:G43" si="2">E10/F10</f>
        <v>0.81373199517615713</v>
      </c>
      <c r="H10" s="56">
        <f t="shared" si="0"/>
        <v>95.686599758807859</v>
      </c>
      <c r="I10" s="152"/>
    </row>
    <row r="11" spans="1:16" x14ac:dyDescent="0.2">
      <c r="A11" t="s">
        <v>4391</v>
      </c>
      <c r="B11" t="s">
        <v>40</v>
      </c>
      <c r="C11" t="s">
        <v>40</v>
      </c>
      <c r="D11" s="145">
        <v>9.2096120655971507</v>
      </c>
      <c r="E11" s="136">
        <v>9.6106366082856507</v>
      </c>
      <c r="F11" s="65">
        <v>7.4155313860105601</v>
      </c>
      <c r="G11" s="171">
        <v>1.1000000000000001</v>
      </c>
      <c r="H11" s="155">
        <v>100</v>
      </c>
      <c r="I11" s="152">
        <v>1.2960145548593009</v>
      </c>
    </row>
    <row r="12" spans="1:16" x14ac:dyDescent="0.2">
      <c r="A12" t="s">
        <v>4391</v>
      </c>
      <c r="B12" t="s">
        <v>41</v>
      </c>
      <c r="C12" t="s">
        <v>41</v>
      </c>
      <c r="D12" s="145">
        <v>12.628773365432499</v>
      </c>
      <c r="E12" s="136">
        <v>13.6846878286385</v>
      </c>
      <c r="F12" s="65">
        <v>8.0590117304668496</v>
      </c>
      <c r="G12" s="171">
        <v>1.1000000000000001</v>
      </c>
      <c r="H12" s="155">
        <v>100</v>
      </c>
      <c r="I12" s="152">
        <v>1.698060294031333</v>
      </c>
      <c r="L12" s="67" t="s">
        <v>4392</v>
      </c>
      <c r="M12" s="67" t="s">
        <v>4393</v>
      </c>
      <c r="N12" s="67" t="s">
        <v>4394</v>
      </c>
      <c r="O12" t="s">
        <v>4395</v>
      </c>
    </row>
    <row r="13" spans="1:16" x14ac:dyDescent="0.2">
      <c r="A13" t="s">
        <v>4391</v>
      </c>
      <c r="C13" s="127"/>
      <c r="D13" s="145"/>
      <c r="E13" s="137"/>
      <c r="F13" s="66"/>
      <c r="G13" s="152"/>
      <c r="H13" s="56"/>
      <c r="L13" s="68" t="s">
        <v>74</v>
      </c>
      <c r="M13" s="69">
        <v>4.5247105437578501</v>
      </c>
      <c r="N13" s="70">
        <f t="shared" ref="N13:N17" si="3">M13/F4</f>
        <v>0.50119685587978824</v>
      </c>
      <c r="O13" s="64">
        <f t="shared" ref="O13:O17" si="4">H4</f>
        <v>80.48252382413763</v>
      </c>
      <c r="P13" s="71"/>
    </row>
    <row r="14" spans="1:16" x14ac:dyDescent="0.2">
      <c r="A14" t="s">
        <v>4391</v>
      </c>
      <c r="B14" t="s">
        <v>42</v>
      </c>
      <c r="C14" t="s">
        <v>42</v>
      </c>
      <c r="D14" s="145">
        <v>8.1099723832021393</v>
      </c>
      <c r="E14" s="136">
        <v>7.9574749046931998</v>
      </c>
      <c r="F14" s="65">
        <v>11.595598993500399</v>
      </c>
      <c r="G14" s="152">
        <f t="shared" si="2"/>
        <v>0.68624957702948752</v>
      </c>
      <c r="H14" s="56">
        <f t="shared" si="0"/>
        <v>89.312478851474367</v>
      </c>
      <c r="L14" s="68" t="s">
        <v>75</v>
      </c>
      <c r="M14" s="69">
        <v>5.2616831225785203</v>
      </c>
      <c r="N14" s="70">
        <f t="shared" si="3"/>
        <v>0.69955066311047565</v>
      </c>
      <c r="O14" s="64">
        <f t="shared" si="4"/>
        <v>96.501990987413905</v>
      </c>
      <c r="P14" s="71"/>
    </row>
    <row r="15" spans="1:16" x14ac:dyDescent="0.2">
      <c r="A15" t="s">
        <v>4391</v>
      </c>
      <c r="B15" t="s">
        <v>43</v>
      </c>
      <c r="C15" t="s">
        <v>43</v>
      </c>
      <c r="D15" s="145">
        <v>7.2585000048578099</v>
      </c>
      <c r="E15" s="136">
        <v>7.4175967472031203</v>
      </c>
      <c r="F15" s="65">
        <v>7.1458852604159198</v>
      </c>
      <c r="G15" s="152">
        <f t="shared" si="2"/>
        <v>1.0380234886071185</v>
      </c>
      <c r="H15" s="155">
        <v>100</v>
      </c>
      <c r="L15" s="68" t="s">
        <v>76</v>
      </c>
      <c r="M15" s="69">
        <v>4.1798063461788004</v>
      </c>
      <c r="N15" s="70">
        <f t="shared" si="3"/>
        <v>0.31099322675982299</v>
      </c>
      <c r="O15" s="64">
        <f t="shared" si="4"/>
        <v>70.810176082393909</v>
      </c>
      <c r="P15" s="71"/>
    </row>
    <row r="16" spans="1:16" x14ac:dyDescent="0.2">
      <c r="A16" t="s">
        <v>4391</v>
      </c>
      <c r="C16" s="127"/>
      <c r="D16" s="145"/>
      <c r="E16" s="137"/>
      <c r="F16" s="65"/>
      <c r="G16" s="152"/>
      <c r="H16" s="56"/>
      <c r="I16" t="s">
        <v>4520</v>
      </c>
      <c r="L16" s="68" t="s">
        <v>77</v>
      </c>
      <c r="M16" s="69">
        <v>2.5322432285166898</v>
      </c>
      <c r="N16" s="70">
        <f t="shared" si="3"/>
        <v>0.29768791486918067</v>
      </c>
      <c r="O16" s="64">
        <f t="shared" si="4"/>
        <v>70.85306983683212</v>
      </c>
      <c r="P16" s="71"/>
    </row>
    <row r="17" spans="1:16" x14ac:dyDescent="0.2">
      <c r="A17" t="s">
        <v>47</v>
      </c>
      <c r="B17" t="s">
        <v>48</v>
      </c>
      <c r="C17" t="s">
        <v>48</v>
      </c>
      <c r="D17" s="145">
        <v>2.8134588105384801</v>
      </c>
      <c r="E17" s="136">
        <v>3.1390284399665398</v>
      </c>
      <c r="F17" s="65">
        <v>10.2312195437857</v>
      </c>
      <c r="G17" s="152">
        <f t="shared" si="2"/>
        <v>0.30680882435693035</v>
      </c>
      <c r="H17" s="56">
        <f t="shared" si="0"/>
        <v>70.340441217846518</v>
      </c>
      <c r="I17" s="194">
        <v>16839.751543799997</v>
      </c>
      <c r="J17" s="136">
        <f t="shared" ref="J17:J23" si="5">I17/SUM(I$17:I$24)</f>
        <v>0.17287924471396526</v>
      </c>
      <c r="K17" s="136"/>
      <c r="L17" s="68" t="s">
        <v>4396</v>
      </c>
      <c r="M17" s="69">
        <v>2.6077135496202999</v>
      </c>
      <c r="N17" s="70">
        <f t="shared" si="3"/>
        <v>0.27549039065736453</v>
      </c>
      <c r="O17" s="64">
        <f t="shared" si="4"/>
        <v>66.489083250283201</v>
      </c>
      <c r="P17" s="71"/>
    </row>
    <row r="18" spans="1:16" x14ac:dyDescent="0.2">
      <c r="A18" t="s">
        <v>47</v>
      </c>
      <c r="B18" s="127" t="s">
        <v>49</v>
      </c>
      <c r="C18" s="127" t="s">
        <v>49</v>
      </c>
      <c r="D18" s="145"/>
      <c r="E18" s="136">
        <v>6.5737359761908101</v>
      </c>
      <c r="F18" s="147">
        <f>AVERAGE(F21,F23)</f>
        <v>7.8601560069515006</v>
      </c>
      <c r="G18" s="152">
        <f t="shared" si="2"/>
        <v>0.83633657784616688</v>
      </c>
      <c r="H18" s="56">
        <f t="shared" si="0"/>
        <v>96.816828892308337</v>
      </c>
      <c r="I18" s="194">
        <v>1200</v>
      </c>
      <c r="J18" s="136">
        <f t="shared" si="5"/>
        <v>1.2319367843235099E-2</v>
      </c>
      <c r="K18" s="136"/>
      <c r="L18" s="71" t="s">
        <v>4397</v>
      </c>
      <c r="M18" s="69">
        <v>1.75997807207664</v>
      </c>
      <c r="N18" s="70" t="e">
        <f>M18/#REF!</f>
        <v>#REF!</v>
      </c>
      <c r="O18" s="64" t="e">
        <f>#REF!</f>
        <v>#REF!</v>
      </c>
      <c r="P18" s="71"/>
    </row>
    <row r="19" spans="1:16" x14ac:dyDescent="0.2">
      <c r="A19" t="s">
        <v>47</v>
      </c>
      <c r="B19" t="s">
        <v>50</v>
      </c>
      <c r="C19" t="s">
        <v>50</v>
      </c>
      <c r="D19" s="145">
        <v>1.41757425290517</v>
      </c>
      <c r="E19" s="136">
        <v>1.2026190050076899</v>
      </c>
      <c r="F19" s="65">
        <v>7.6899055465195598</v>
      </c>
      <c r="G19" s="152">
        <f t="shared" si="2"/>
        <v>0.1563893077401963</v>
      </c>
      <c r="H19" s="56">
        <f t="shared" si="0"/>
        <v>62.819465387009814</v>
      </c>
      <c r="I19" s="194">
        <v>18127.067175799999</v>
      </c>
      <c r="J19" s="136">
        <f t="shared" si="5"/>
        <v>0.18609500704809417</v>
      </c>
      <c r="K19" s="136"/>
    </row>
    <row r="20" spans="1:16" ht="17" thickBot="1" x14ac:dyDescent="0.25">
      <c r="A20" t="s">
        <v>47</v>
      </c>
      <c r="B20" t="s">
        <v>51</v>
      </c>
      <c r="C20" t="s">
        <v>51</v>
      </c>
      <c r="D20" s="145">
        <v>2.18775135281843</v>
      </c>
      <c r="E20" s="136">
        <v>2.9946741643778299</v>
      </c>
      <c r="F20" s="65">
        <v>11.4389752016335</v>
      </c>
      <c r="G20" s="152">
        <f t="shared" si="2"/>
        <v>0.26179566889437672</v>
      </c>
      <c r="H20" s="56">
        <f t="shared" si="0"/>
        <v>68.089783444718833</v>
      </c>
      <c r="I20" s="194">
        <v>3003.6738938000008</v>
      </c>
      <c r="J20" s="136">
        <f t="shared" si="5"/>
        <v>3.0836136315703741E-2</v>
      </c>
      <c r="P20" s="35"/>
    </row>
    <row r="21" spans="1:16" x14ac:dyDescent="0.2">
      <c r="A21" t="s">
        <v>47</v>
      </c>
      <c r="B21" t="s">
        <v>52</v>
      </c>
      <c r="C21" t="s">
        <v>52</v>
      </c>
      <c r="D21" s="145">
        <v>1.7058894903770401</v>
      </c>
      <c r="E21" s="136">
        <v>1.71642450769606</v>
      </c>
      <c r="F21" s="65">
        <v>9.6177250591756707</v>
      </c>
      <c r="G21" s="152">
        <f t="shared" si="2"/>
        <v>0.17846470939180431</v>
      </c>
      <c r="H21" s="56">
        <f t="shared" si="0"/>
        <v>63.923235469590217</v>
      </c>
      <c r="I21" s="194">
        <v>11122.185135700001</v>
      </c>
      <c r="J21" s="136">
        <f t="shared" si="5"/>
        <v>0.11418190825604167</v>
      </c>
      <c r="L21" t="s">
        <v>4363</v>
      </c>
      <c r="N21" s="33" t="s">
        <v>4364</v>
      </c>
      <c r="O21" s="34"/>
    </row>
    <row r="22" spans="1:16" x14ac:dyDescent="0.2">
      <c r="A22" t="s">
        <v>47</v>
      </c>
      <c r="B22" t="s">
        <v>53</v>
      </c>
      <c r="C22" t="s">
        <v>53</v>
      </c>
      <c r="D22" s="145">
        <v>2.5263257199548002</v>
      </c>
      <c r="E22" s="136">
        <v>1.96279388176513</v>
      </c>
      <c r="F22" s="65">
        <v>11.591946825673899</v>
      </c>
      <c r="G22" s="152">
        <f t="shared" si="2"/>
        <v>0.16932392041498368</v>
      </c>
      <c r="H22" s="56">
        <f t="shared" si="0"/>
        <v>63.46619602074918</v>
      </c>
      <c r="I22" s="194">
        <v>12730.293615099999</v>
      </c>
      <c r="J22" s="136">
        <f t="shared" si="5"/>
        <v>0.13069097483067002</v>
      </c>
      <c r="L22" s="36" t="s">
        <v>4365</v>
      </c>
      <c r="M22" s="36" t="s">
        <v>4366</v>
      </c>
      <c r="N22" s="37" t="s">
        <v>4360</v>
      </c>
      <c r="O22" s="38" t="s">
        <v>4395</v>
      </c>
    </row>
    <row r="23" spans="1:16" x14ac:dyDescent="0.2">
      <c r="A23" t="s">
        <v>47</v>
      </c>
      <c r="B23" t="s">
        <v>54</v>
      </c>
      <c r="C23" t="s">
        <v>54</v>
      </c>
      <c r="D23" s="145">
        <v>6.4362984459993102</v>
      </c>
      <c r="E23" s="136">
        <v>5.9142170834832699</v>
      </c>
      <c r="F23" s="65">
        <v>6.1025869547273297</v>
      </c>
      <c r="G23" s="152">
        <f t="shared" si="2"/>
        <v>0.96913278374540157</v>
      </c>
      <c r="H23" s="155">
        <v>100</v>
      </c>
      <c r="I23" s="194">
        <v>9265.8013104999991</v>
      </c>
      <c r="J23" s="136">
        <f t="shared" si="5"/>
        <v>9.5124012255316109E-2</v>
      </c>
      <c r="L23">
        <v>90</v>
      </c>
      <c r="M23">
        <v>100</v>
      </c>
      <c r="N23" s="42">
        <v>0.9</v>
      </c>
      <c r="O23" s="40">
        <v>100</v>
      </c>
    </row>
    <row r="24" spans="1:16" x14ac:dyDescent="0.2">
      <c r="A24" t="s">
        <v>47</v>
      </c>
      <c r="B24" t="s">
        <v>55</v>
      </c>
      <c r="C24" t="s">
        <v>55</v>
      </c>
      <c r="D24" s="145">
        <v>0.44570539817596999</v>
      </c>
      <c r="E24" s="136">
        <v>0.53325296314991699</v>
      </c>
      <c r="F24" s="65">
        <v>8.0668254281170793</v>
      </c>
      <c r="G24" s="153">
        <f t="shared" si="2"/>
        <v>6.610443822067269E-2</v>
      </c>
      <c r="H24" s="154">
        <f>60*((100*G24)/10)</f>
        <v>39.662662932403613</v>
      </c>
      <c r="I24" s="194">
        <v>25118.822850500004</v>
      </c>
      <c r="J24" s="136">
        <f>I24/SUM(I$24:I$31)</f>
        <v>0.16979209208941942</v>
      </c>
      <c r="L24">
        <v>10</v>
      </c>
      <c r="M24" t="s">
        <v>4398</v>
      </c>
      <c r="N24" s="42">
        <v>0.1</v>
      </c>
      <c r="O24" s="40">
        <v>60</v>
      </c>
    </row>
    <row r="25" spans="1:16" ht="17" thickBot="1" x14ac:dyDescent="0.25">
      <c r="A25" t="s">
        <v>56</v>
      </c>
      <c r="B25" t="s">
        <v>57</v>
      </c>
      <c r="C25" t="s">
        <v>57</v>
      </c>
      <c r="D25" s="145">
        <v>6.4308952832821804</v>
      </c>
      <c r="E25" s="136">
        <v>11.3715684511901</v>
      </c>
      <c r="F25" s="72">
        <v>14.9882845383448</v>
      </c>
      <c r="G25" s="152">
        <f t="shared" si="2"/>
        <v>0.75869712922102661</v>
      </c>
      <c r="H25" s="56">
        <f t="shared" si="0"/>
        <v>92.934856461051339</v>
      </c>
      <c r="I25" s="194">
        <v>27765.69</v>
      </c>
      <c r="J25" s="136">
        <f t="shared" ref="J25:J31" si="6">I25/SUM(I$25:I$31)</f>
        <v>0.22606835862825111</v>
      </c>
      <c r="L25" t="s">
        <v>4399</v>
      </c>
      <c r="M25" t="s">
        <v>4400</v>
      </c>
      <c r="N25" s="43">
        <v>0</v>
      </c>
      <c r="O25" s="44">
        <v>0</v>
      </c>
    </row>
    <row r="26" spans="1:16" x14ac:dyDescent="0.2">
      <c r="A26" t="s">
        <v>56</v>
      </c>
      <c r="B26" t="s">
        <v>58</v>
      </c>
      <c r="C26" t="s">
        <v>58</v>
      </c>
      <c r="D26" s="145">
        <v>5.2019238528892604</v>
      </c>
      <c r="E26" s="136">
        <v>3.5438303588211602</v>
      </c>
      <c r="F26" s="72">
        <v>9.8817022094055105</v>
      </c>
      <c r="G26" s="152">
        <f t="shared" si="2"/>
        <v>0.35862549626805229</v>
      </c>
      <c r="H26" s="56">
        <f t="shared" si="0"/>
        <v>72.931274813402609</v>
      </c>
      <c r="I26" s="194">
        <v>3699.3724886</v>
      </c>
      <c r="J26" s="136">
        <f t="shared" si="6"/>
        <v>3.0120305544443903E-2</v>
      </c>
      <c r="M26">
        <v>0</v>
      </c>
    </row>
    <row r="27" spans="1:16" x14ac:dyDescent="0.2">
      <c r="A27" t="s">
        <v>56</v>
      </c>
      <c r="B27" t="s">
        <v>59</v>
      </c>
      <c r="C27" t="s">
        <v>59</v>
      </c>
      <c r="D27" s="145">
        <v>11.3316527738352</v>
      </c>
      <c r="E27" s="136">
        <v>12.23367866107</v>
      </c>
      <c r="F27" s="72">
        <v>7.5968393887668304</v>
      </c>
      <c r="G27" s="152">
        <f t="shared" si="2"/>
        <v>1.6103642626905466</v>
      </c>
      <c r="H27" s="155">
        <v>100</v>
      </c>
      <c r="I27" s="194">
        <v>3399.6114610000004</v>
      </c>
      <c r="J27" s="136">
        <f t="shared" si="6"/>
        <v>2.7679650063155675E-2</v>
      </c>
    </row>
    <row r="28" spans="1:16" x14ac:dyDescent="0.2">
      <c r="A28" t="s">
        <v>56</v>
      </c>
      <c r="B28" t="s">
        <v>60</v>
      </c>
      <c r="C28" t="s">
        <v>60</v>
      </c>
      <c r="D28" s="145">
        <v>33.5871180196458</v>
      </c>
      <c r="E28" s="136">
        <v>13.5641702229548</v>
      </c>
      <c r="F28" s="72">
        <v>17.376941765634999</v>
      </c>
      <c r="G28" s="152">
        <f t="shared" si="2"/>
        <v>0.78058443228368213</v>
      </c>
      <c r="H28" s="56">
        <f t="shared" si="0"/>
        <v>94.02922161418411</v>
      </c>
      <c r="I28" s="194">
        <v>30954.929269</v>
      </c>
      <c r="J28" s="136">
        <f t="shared" si="6"/>
        <v>0.25203515746579463</v>
      </c>
    </row>
    <row r="29" spans="1:16" x14ac:dyDescent="0.2">
      <c r="A29" t="s">
        <v>56</v>
      </c>
      <c r="B29" t="s">
        <v>61</v>
      </c>
      <c r="C29" t="s">
        <v>61</v>
      </c>
      <c r="D29" s="145">
        <v>5.9450103722141296</v>
      </c>
      <c r="E29" s="136">
        <v>6.5531319627128397</v>
      </c>
      <c r="F29" s="72">
        <v>16.580834972478701</v>
      </c>
      <c r="G29" s="152">
        <f t="shared" si="2"/>
        <v>0.39522327877877667</v>
      </c>
      <c r="H29" s="56">
        <f t="shared" si="0"/>
        <v>74.761163938938836</v>
      </c>
      <c r="I29" s="194">
        <v>34192.6280032</v>
      </c>
      <c r="J29" s="136">
        <f t="shared" si="6"/>
        <v>0.27839651346211097</v>
      </c>
    </row>
    <row r="30" spans="1:16" ht="32" x14ac:dyDescent="0.2">
      <c r="A30" t="s">
        <v>56</v>
      </c>
      <c r="B30" t="s">
        <v>62</v>
      </c>
      <c r="C30" t="s">
        <v>62</v>
      </c>
      <c r="D30" s="145">
        <v>7.2630771223053001</v>
      </c>
      <c r="E30" s="136">
        <v>6.51824205999075</v>
      </c>
      <c r="F30" s="72">
        <v>7.0676243932888703</v>
      </c>
      <c r="G30" s="152">
        <f t="shared" si="2"/>
        <v>0.92226775183188969</v>
      </c>
      <c r="H30" s="155">
        <v>100</v>
      </c>
      <c r="I30" s="194">
        <v>4995.5899377939995</v>
      </c>
      <c r="J30" s="136">
        <f t="shared" si="6"/>
        <v>4.067411318130025E-2</v>
      </c>
      <c r="L30" s="45" t="s">
        <v>4371</v>
      </c>
      <c r="M30" s="46" t="s">
        <v>4401</v>
      </c>
    </row>
    <row r="31" spans="1:16" x14ac:dyDescent="0.2">
      <c r="A31" t="s">
        <v>56</v>
      </c>
      <c r="B31" t="s">
        <v>63</v>
      </c>
      <c r="C31" t="s">
        <v>63</v>
      </c>
      <c r="D31" s="145">
        <v>6.7720922792226101</v>
      </c>
      <c r="E31" s="136">
        <v>8.1870705105265706</v>
      </c>
      <c r="F31" s="72">
        <v>9.9900695565061106</v>
      </c>
      <c r="G31" s="152">
        <f t="shared" si="2"/>
        <v>0.81952087162342901</v>
      </c>
      <c r="H31" s="56">
        <f t="shared" si="0"/>
        <v>95.976043581171453</v>
      </c>
      <c r="I31" s="194">
        <v>17812.064685900001</v>
      </c>
      <c r="J31" s="136">
        <f t="shared" si="6"/>
        <v>0.14502590165494353</v>
      </c>
      <c r="L31" s="47" t="s">
        <v>4402</v>
      </c>
      <c r="M31" s="48" t="s">
        <v>4374</v>
      </c>
    </row>
    <row r="32" spans="1:16" x14ac:dyDescent="0.2">
      <c r="A32" t="s">
        <v>64</v>
      </c>
      <c r="B32" t="s">
        <v>65</v>
      </c>
      <c r="C32" t="s">
        <v>65</v>
      </c>
      <c r="D32" s="145">
        <v>14.360513050661</v>
      </c>
      <c r="E32" s="136">
        <v>14.1000696747581</v>
      </c>
      <c r="F32" s="65">
        <v>29.6810868277963</v>
      </c>
      <c r="G32" s="152">
        <f t="shared" si="2"/>
        <v>0.47505233742160013</v>
      </c>
      <c r="H32" s="56">
        <f t="shared" si="0"/>
        <v>78.752616871080008</v>
      </c>
      <c r="L32" s="73" t="s">
        <v>4403</v>
      </c>
      <c r="M32" s="74" t="s">
        <v>4404</v>
      </c>
    </row>
    <row r="33" spans="1:15" x14ac:dyDescent="0.2">
      <c r="A33" t="s">
        <v>64</v>
      </c>
      <c r="B33" t="s">
        <v>66</v>
      </c>
      <c r="C33" t="s">
        <v>66</v>
      </c>
      <c r="D33" s="145">
        <v>13.458032093142799</v>
      </c>
      <c r="E33" s="136">
        <v>13.8701058497325</v>
      </c>
      <c r="F33" s="65">
        <v>29.678741827002899</v>
      </c>
      <c r="G33" s="152">
        <f t="shared" si="2"/>
        <v>0.46734143686350366</v>
      </c>
      <c r="H33" s="56">
        <f t="shared" si="0"/>
        <v>78.367071843175182</v>
      </c>
      <c r="L33" s="75" t="s">
        <v>4399</v>
      </c>
      <c r="M33" t="s">
        <v>4405</v>
      </c>
    </row>
    <row r="34" spans="1:15" x14ac:dyDescent="0.2">
      <c r="A34" t="s">
        <v>64</v>
      </c>
      <c r="B34" t="s">
        <v>67</v>
      </c>
      <c r="C34" t="s">
        <v>67</v>
      </c>
      <c r="D34" s="145">
        <v>24.636953718808901</v>
      </c>
      <c r="E34" s="136">
        <v>20.817414587193198</v>
      </c>
      <c r="F34" s="65">
        <v>24.6079755704565</v>
      </c>
      <c r="G34" s="152">
        <f t="shared" si="2"/>
        <v>0.8459620958087215</v>
      </c>
      <c r="H34" s="56">
        <f t="shared" si="0"/>
        <v>97.298104790436071</v>
      </c>
      <c r="L34" s="76"/>
    </row>
    <row r="35" spans="1:15" x14ac:dyDescent="0.2">
      <c r="A35" t="s">
        <v>64</v>
      </c>
      <c r="B35" t="s">
        <v>68</v>
      </c>
      <c r="C35" t="s">
        <v>68</v>
      </c>
      <c r="D35" s="145">
        <v>4.6211438800459197</v>
      </c>
      <c r="E35" s="136">
        <v>2.36475464959417</v>
      </c>
      <c r="F35" s="65">
        <v>6.92441143729397</v>
      </c>
      <c r="G35" s="152">
        <f t="shared" si="2"/>
        <v>0.3415098410903073</v>
      </c>
      <c r="H35" s="56">
        <f t="shared" si="0"/>
        <v>72.075492054515365</v>
      </c>
    </row>
    <row r="36" spans="1:15" x14ac:dyDescent="0.2">
      <c r="A36" t="s">
        <v>64</v>
      </c>
      <c r="B36" t="s">
        <v>69</v>
      </c>
      <c r="C36" t="s">
        <v>69</v>
      </c>
      <c r="D36" s="145">
        <v>39.469469738012101</v>
      </c>
      <c r="E36" s="136">
        <v>36.519297035991102</v>
      </c>
      <c r="F36" s="65">
        <v>18.772063267798099</v>
      </c>
      <c r="G36" s="152">
        <f t="shared" si="2"/>
        <v>1.9454066670783543</v>
      </c>
      <c r="H36" s="155">
        <v>100</v>
      </c>
      <c r="I36" s="152">
        <f>E36/F36</f>
        <v>1.9454066670783543</v>
      </c>
    </row>
    <row r="37" spans="1:15" x14ac:dyDescent="0.2">
      <c r="A37" t="s">
        <v>64</v>
      </c>
      <c r="B37" t="s">
        <v>70</v>
      </c>
      <c r="C37" t="s">
        <v>70</v>
      </c>
      <c r="D37" s="145">
        <v>23.963402753568701</v>
      </c>
      <c r="E37" s="136">
        <v>23.511495882377702</v>
      </c>
      <c r="F37" s="65">
        <v>16.015076770612598</v>
      </c>
      <c r="G37" s="152">
        <f t="shared" si="2"/>
        <v>1.4680851187376702</v>
      </c>
      <c r="H37" s="155">
        <v>100</v>
      </c>
      <c r="I37" s="152">
        <f>E37/F37</f>
        <v>1.4680851187376702</v>
      </c>
    </row>
    <row r="38" spans="1:15" x14ac:dyDescent="0.2">
      <c r="A38" t="s">
        <v>64</v>
      </c>
      <c r="B38" t="s">
        <v>71</v>
      </c>
      <c r="C38" t="s">
        <v>71</v>
      </c>
      <c r="D38" s="145">
        <v>4.1913706508779898</v>
      </c>
      <c r="E38" s="136">
        <v>4.0957056560685396</v>
      </c>
      <c r="F38" s="65">
        <v>8.6304316456011705</v>
      </c>
      <c r="G38" s="152">
        <f t="shared" si="2"/>
        <v>0.47456556337550887</v>
      </c>
      <c r="H38" s="56">
        <f t="shared" si="0"/>
        <v>78.728278168775446</v>
      </c>
    </row>
    <row r="39" spans="1:15" x14ac:dyDescent="0.2">
      <c r="A39" t="s">
        <v>4406</v>
      </c>
      <c r="B39" t="s">
        <v>39</v>
      </c>
      <c r="C39" t="s">
        <v>39</v>
      </c>
      <c r="D39" s="145">
        <v>1.5848839605732401</v>
      </c>
      <c r="E39" s="136">
        <v>1.5705014095123599</v>
      </c>
      <c r="F39" s="72">
        <v>8.2114505125588106</v>
      </c>
      <c r="G39" s="152">
        <f t="shared" si="2"/>
        <v>0.19125748941802589</v>
      </c>
      <c r="H39" s="56">
        <f t="shared" si="0"/>
        <v>64.562874470901292</v>
      </c>
      <c r="L39" s="194">
        <v>3699.3724886</v>
      </c>
      <c r="M39" s="136">
        <f t="shared" ref="M39:M45" si="7">L39/SUM(L$39:L$45)</f>
        <v>3.01203055444439E-2</v>
      </c>
      <c r="N39" s="79">
        <f>SUM(M39:M45)</f>
        <v>1</v>
      </c>
      <c r="O39" s="22" t="s">
        <v>58</v>
      </c>
    </row>
    <row r="40" spans="1:15" x14ac:dyDescent="0.2">
      <c r="A40" t="s">
        <v>4406</v>
      </c>
      <c r="B40" t="s">
        <v>72</v>
      </c>
      <c r="C40" t="s">
        <v>72</v>
      </c>
      <c r="D40" s="145">
        <v>1.1334552745325699</v>
      </c>
      <c r="E40" s="136">
        <v>1.1886416596701299</v>
      </c>
      <c r="F40" s="72">
        <v>8.1125038889080994</v>
      </c>
      <c r="G40" s="152">
        <f t="shared" si="2"/>
        <v>0.14651970291136771</v>
      </c>
      <c r="H40" s="56">
        <f t="shared" si="0"/>
        <v>62.325985145568382</v>
      </c>
      <c r="L40" s="194">
        <v>4995.5899377939995</v>
      </c>
      <c r="M40" s="136">
        <f t="shared" si="7"/>
        <v>4.067411318130025E-2</v>
      </c>
      <c r="O40" s="19" t="s">
        <v>62</v>
      </c>
    </row>
    <row r="41" spans="1:15" x14ac:dyDescent="0.2">
      <c r="A41" t="s">
        <v>4406</v>
      </c>
      <c r="B41" t="s">
        <v>44</v>
      </c>
      <c r="C41" t="s">
        <v>44</v>
      </c>
      <c r="D41" s="145">
        <v>0.76500911892061396</v>
      </c>
      <c r="E41" s="136">
        <v>0.74474226384961395</v>
      </c>
      <c r="F41" s="72">
        <v>7.1820946759736497</v>
      </c>
      <c r="G41" s="152">
        <f t="shared" si="2"/>
        <v>0.10369429775703312</v>
      </c>
      <c r="H41" s="56">
        <f t="shared" si="0"/>
        <v>60.184714887851655</v>
      </c>
      <c r="L41" s="194">
        <v>17812.064685900001</v>
      </c>
      <c r="M41" s="136">
        <f t="shared" si="7"/>
        <v>0.1450259016549435</v>
      </c>
      <c r="O41" s="22" t="s">
        <v>63</v>
      </c>
    </row>
    <row r="42" spans="1:15" x14ac:dyDescent="0.2">
      <c r="A42" t="s">
        <v>4406</v>
      </c>
      <c r="B42" t="s">
        <v>45</v>
      </c>
      <c r="C42" t="s">
        <v>45</v>
      </c>
      <c r="D42" s="145">
        <v>0.68409338974615097</v>
      </c>
      <c r="E42" s="136">
        <v>0.70127002456666498</v>
      </c>
      <c r="F42" s="72">
        <v>7.1271150983112204</v>
      </c>
      <c r="G42" s="153">
        <f t="shared" si="2"/>
        <v>9.8394654063161099E-2</v>
      </c>
      <c r="H42" s="154">
        <f>60*((100*G42)/10)</f>
        <v>59.036792437896665</v>
      </c>
      <c r="L42" s="194">
        <v>30954.929269</v>
      </c>
      <c r="M42" s="136">
        <f t="shared" si="7"/>
        <v>0.25203515746579463</v>
      </c>
      <c r="O42" s="19" t="s">
        <v>60</v>
      </c>
    </row>
    <row r="43" spans="1:15" ht="17" thickBot="1" x14ac:dyDescent="0.25">
      <c r="A43" t="s">
        <v>4406</v>
      </c>
      <c r="B43" t="s">
        <v>46</v>
      </c>
      <c r="C43" t="s">
        <v>46</v>
      </c>
      <c r="D43" s="145">
        <v>1.2053698083973401</v>
      </c>
      <c r="E43" s="136">
        <v>1.21562451466355</v>
      </c>
      <c r="F43" s="72">
        <v>7.5386979389369202</v>
      </c>
      <c r="G43" s="152">
        <f t="shared" si="2"/>
        <v>0.16125125645171731</v>
      </c>
      <c r="H43" s="56">
        <f t="shared" si="0"/>
        <v>63.062562822585868</v>
      </c>
      <c r="L43" s="194">
        <v>3399.6114610000004</v>
      </c>
      <c r="M43" s="136">
        <f t="shared" si="7"/>
        <v>2.7679650063155672E-2</v>
      </c>
      <c r="O43" s="22" t="s">
        <v>59</v>
      </c>
    </row>
    <row r="44" spans="1:15" x14ac:dyDescent="0.2">
      <c r="F44" s="33" t="s">
        <v>55</v>
      </c>
      <c r="G44" s="185">
        <f>G24</f>
        <v>6.610443822067269E-2</v>
      </c>
      <c r="H44" s="154">
        <f>60*((100*G44)/10)</f>
        <v>39.662662932403613</v>
      </c>
      <c r="L44" s="194">
        <v>34192.6280032</v>
      </c>
      <c r="M44" s="136">
        <f t="shared" si="7"/>
        <v>0.27839651346211092</v>
      </c>
      <c r="O44" s="19" t="s">
        <v>61</v>
      </c>
    </row>
    <row r="45" spans="1:15" ht="17" thickBot="1" x14ac:dyDescent="0.25">
      <c r="F45" s="51" t="s">
        <v>4529</v>
      </c>
      <c r="G45" s="186">
        <f>((G19*J19)+(G23*J23))/SUM(J19, J23)</f>
        <v>0.43130464086186976</v>
      </c>
      <c r="H45" s="56">
        <f t="shared" si="0"/>
        <v>76.565232043093488</v>
      </c>
      <c r="L45" s="194">
        <v>27765.69</v>
      </c>
      <c r="M45" s="136">
        <f t="shared" si="7"/>
        <v>0.22606835862825109</v>
      </c>
      <c r="O45" s="29" t="s">
        <v>57</v>
      </c>
    </row>
    <row r="46" spans="1:15" x14ac:dyDescent="0.2">
      <c r="F46" s="51" t="s">
        <v>4530</v>
      </c>
      <c r="G46" s="198">
        <f>((G20*J20)+(G21*J21)+(G22*J22)+(G18*J18))/SUM(J20:J22,J18)</f>
        <v>0.21137657560156933</v>
      </c>
      <c r="H46" s="56">
        <f t="shared" si="0"/>
        <v>65.568828780078462</v>
      </c>
      <c r="L46" s="194">
        <v>18127.067175799999</v>
      </c>
      <c r="M46" s="136">
        <f t="shared" ref="M46:M53" si="8">L46/SUM(L$46:L$53)</f>
        <v>0.18609500704809417</v>
      </c>
      <c r="N46" s="79">
        <f>SUM(M46:M53)</f>
        <v>1.0000000000000002</v>
      </c>
      <c r="O46" s="19" t="s">
        <v>50</v>
      </c>
    </row>
    <row r="47" spans="1:15" x14ac:dyDescent="0.2">
      <c r="F47" s="51" t="s">
        <v>4531</v>
      </c>
      <c r="G47" s="186">
        <f>G17</f>
        <v>0.30680882435693035</v>
      </c>
      <c r="H47" s="56">
        <f t="shared" si="0"/>
        <v>70.340441217846518</v>
      </c>
      <c r="L47" s="194">
        <v>9265.8013104999991</v>
      </c>
      <c r="M47" s="136">
        <f t="shared" si="8"/>
        <v>9.5124012255316109E-2</v>
      </c>
      <c r="O47" s="22" t="s">
        <v>54</v>
      </c>
    </row>
    <row r="48" spans="1:15" ht="17" thickBot="1" x14ac:dyDescent="0.25">
      <c r="F48" s="173" t="s">
        <v>56</v>
      </c>
      <c r="G48" s="187">
        <f>((G25*J25)+(G26*J26)+(G27*J27)+(G28*J28)+(G29*J29)+(G30*J30)+(G31*J31))/SUM(J25:J31)</f>
        <v>0.69002132289881879</v>
      </c>
      <c r="H48" s="56">
        <f t="shared" si="0"/>
        <v>89.50106614494095</v>
      </c>
      <c r="L48" s="194">
        <v>25118.822850500004</v>
      </c>
      <c r="M48" s="136">
        <f t="shared" si="8"/>
        <v>0.25787334873697398</v>
      </c>
      <c r="O48" s="19" t="s">
        <v>55</v>
      </c>
    </row>
    <row r="49" spans="1:15" ht="17" thickBot="1" x14ac:dyDescent="0.25">
      <c r="L49" s="194">
        <v>12730.293615099999</v>
      </c>
      <c r="M49" s="136">
        <f t="shared" si="8"/>
        <v>0.13069097483067002</v>
      </c>
      <c r="O49" s="22" t="s">
        <v>53</v>
      </c>
    </row>
    <row r="50" spans="1:15" x14ac:dyDescent="0.2">
      <c r="F50" s="33" t="s">
        <v>47</v>
      </c>
      <c r="G50" s="179"/>
      <c r="H50" s="174"/>
      <c r="L50" s="194">
        <v>3003.6738938000008</v>
      </c>
      <c r="M50" s="136">
        <f t="shared" si="8"/>
        <v>3.0836136315703741E-2</v>
      </c>
      <c r="O50" s="19" t="s">
        <v>51</v>
      </c>
    </row>
    <row r="51" spans="1:15" x14ac:dyDescent="0.2">
      <c r="F51" s="51" t="s">
        <v>178</v>
      </c>
      <c r="G51" s="180">
        <f>AVERAGE(G34:G38)</f>
        <v>1.0151058572181124</v>
      </c>
      <c r="H51" s="155">
        <v>100</v>
      </c>
      <c r="L51" s="194">
        <v>11122.185135700001</v>
      </c>
      <c r="M51" s="136">
        <f t="shared" si="8"/>
        <v>0.11418190825604167</v>
      </c>
      <c r="O51" s="22" t="s">
        <v>52</v>
      </c>
    </row>
    <row r="52" spans="1:15" x14ac:dyDescent="0.2">
      <c r="F52" s="51" t="s">
        <v>73</v>
      </c>
      <c r="G52" s="180">
        <f>AVERAGE(N13:N17)</f>
        <v>0.41698381025532638</v>
      </c>
      <c r="H52" s="175">
        <f>60+((G52*100)-10)*0.5</f>
        <v>75.849190512766313</v>
      </c>
      <c r="L52" s="194">
        <v>16839.751543799997</v>
      </c>
      <c r="M52" s="136">
        <f t="shared" si="8"/>
        <v>0.17287924471396526</v>
      </c>
      <c r="O52" s="130" t="s">
        <v>48</v>
      </c>
    </row>
    <row r="53" spans="1:15" x14ac:dyDescent="0.2">
      <c r="F53" s="51" t="s">
        <v>4516</v>
      </c>
      <c r="G53" s="180">
        <f>AVERAGE(G39:G43)</f>
        <v>0.14022348012026103</v>
      </c>
      <c r="H53" s="175">
        <f>60+((G53*100)-10)*0.5</f>
        <v>62.01117400601305</v>
      </c>
      <c r="L53" s="194">
        <v>1200</v>
      </c>
      <c r="M53" s="136">
        <f t="shared" si="8"/>
        <v>1.2319367843235099E-2</v>
      </c>
      <c r="O53" s="133" t="s">
        <v>49</v>
      </c>
    </row>
    <row r="54" spans="1:15" ht="17" thickBot="1" x14ac:dyDescent="0.25">
      <c r="F54" s="173" t="s">
        <v>4517</v>
      </c>
      <c r="G54" s="181">
        <f>AVERAGE(G4:G16)</f>
        <v>0.73097654003945245</v>
      </c>
      <c r="H54" s="176">
        <f>60+((G54*100)-10)*0.5</f>
        <v>91.548827001972626</v>
      </c>
    </row>
    <row r="55" spans="1:15" ht="17" thickBot="1" x14ac:dyDescent="0.25">
      <c r="B55" s="45" t="s">
        <v>4371</v>
      </c>
      <c r="D55" s="50"/>
      <c r="E55" s="46" t="s">
        <v>4372</v>
      </c>
    </row>
    <row r="56" spans="1:15" x14ac:dyDescent="0.2">
      <c r="B56" s="47" t="s">
        <v>4373</v>
      </c>
      <c r="C56" s="48" t="s">
        <v>4374</v>
      </c>
      <c r="D56" s="50"/>
      <c r="E56">
        <v>100</v>
      </c>
      <c r="I56" s="33" t="s">
        <v>4375</v>
      </c>
      <c r="J56" s="34"/>
      <c r="K56" s="35"/>
    </row>
    <row r="57" spans="1:15" x14ac:dyDescent="0.2">
      <c r="A57">
        <v>70</v>
      </c>
      <c r="B57" s="49">
        <v>130</v>
      </c>
      <c r="C57" s="50" t="s">
        <v>4376</v>
      </c>
      <c r="D57" s="54"/>
      <c r="F57" t="s">
        <v>4377</v>
      </c>
      <c r="G57" t="s">
        <v>4378</v>
      </c>
      <c r="I57" s="51" t="s">
        <v>4360</v>
      </c>
      <c r="J57" s="52" t="s">
        <v>4379</v>
      </c>
      <c r="K57" s="35"/>
    </row>
    <row r="58" spans="1:15" x14ac:dyDescent="0.2">
      <c r="A58">
        <v>10</v>
      </c>
      <c r="B58" s="53">
        <v>70</v>
      </c>
      <c r="C58" s="54"/>
      <c r="D58" s="54"/>
      <c r="E58">
        <v>90</v>
      </c>
      <c r="F58">
        <f>(E58-E59)/(B58-B59)</f>
        <v>0.5</v>
      </c>
      <c r="G58">
        <f>(E59-(B59*F58))/100</f>
        <v>0.55000000000000004</v>
      </c>
      <c r="I58" s="55">
        <v>0.1</v>
      </c>
      <c r="J58" s="56">
        <f>100*($G$58+(I58*$F$58))</f>
        <v>60.000000000000007</v>
      </c>
      <c r="K58" s="201"/>
    </row>
    <row r="59" spans="1:15" x14ac:dyDescent="0.2">
      <c r="A59">
        <v>5</v>
      </c>
      <c r="B59" s="53">
        <v>10</v>
      </c>
      <c r="C59" s="54"/>
      <c r="D59" s="54"/>
      <c r="E59">
        <v>60</v>
      </c>
      <c r="F59">
        <f>(E59-E60)/(B59-B60)</f>
        <v>2</v>
      </c>
      <c r="G59">
        <f>(E60-(B60*F59))/100</f>
        <v>0.4</v>
      </c>
      <c r="I59" s="55">
        <v>0.06</v>
      </c>
      <c r="J59" s="56">
        <f>100*($G$59+(I59*$F$59))</f>
        <v>52</v>
      </c>
      <c r="K59" s="201"/>
    </row>
    <row r="60" spans="1:15" ht="17" thickBot="1" x14ac:dyDescent="0.25">
      <c r="A60">
        <v>0</v>
      </c>
      <c r="B60" s="53">
        <v>5</v>
      </c>
      <c r="C60" s="54"/>
      <c r="E60">
        <v>50</v>
      </c>
      <c r="F60">
        <f>(E60-E61)/(B60-B61)</f>
        <v>10</v>
      </c>
      <c r="G60">
        <f>E61-(B61*F60)</f>
        <v>0</v>
      </c>
      <c r="I60" s="57">
        <v>0.06</v>
      </c>
      <c r="J60" s="58">
        <f>100*($G$60+(I60*$F$60))</f>
        <v>60</v>
      </c>
      <c r="K60" s="151"/>
    </row>
    <row r="61" spans="1:15" x14ac:dyDescent="0.2">
      <c r="B61">
        <v>0</v>
      </c>
      <c r="E61">
        <v>0</v>
      </c>
    </row>
    <row r="63" spans="1:15" x14ac:dyDescent="0.2">
      <c r="B63" t="s">
        <v>124</v>
      </c>
      <c r="C63" s="127" t="s">
        <v>37</v>
      </c>
      <c r="D63" s="145">
        <v>6.7420595891689903</v>
      </c>
      <c r="E63" s="136">
        <v>6.8353487594797198</v>
      </c>
      <c r="F63" s="66">
        <v>8.4</v>
      </c>
      <c r="G63" s="152">
        <f t="shared" ref="G63:G65" si="9">E63/F63</f>
        <v>0.81373199517615713</v>
      </c>
      <c r="H63" s="56">
        <f t="shared" ref="H63:H65" si="10">60+((G63*100)-10)*0.5</f>
        <v>95.686599758807859</v>
      </c>
    </row>
    <row r="64" spans="1:15" x14ac:dyDescent="0.2">
      <c r="B64" t="s">
        <v>130</v>
      </c>
      <c r="C64" s="127" t="s">
        <v>37</v>
      </c>
      <c r="D64" s="145">
        <v>9.2387367506815501</v>
      </c>
      <c r="E64" s="137" t="e">
        <f>#REF!</f>
        <v>#REF!</v>
      </c>
      <c r="F64" s="66">
        <v>8.4</v>
      </c>
      <c r="G64" s="152" t="e">
        <f t="shared" si="9"/>
        <v>#REF!</v>
      </c>
      <c r="H64" s="56" t="e">
        <f t="shared" si="10"/>
        <v>#REF!</v>
      </c>
    </row>
    <row r="65" spans="2:8" x14ac:dyDescent="0.2">
      <c r="B65" t="s">
        <v>136</v>
      </c>
      <c r="C65" s="127" t="s">
        <v>37</v>
      </c>
      <c r="D65" s="145">
        <v>5.1613068734381704</v>
      </c>
      <c r="E65" s="137">
        <f>E62</f>
        <v>0</v>
      </c>
      <c r="F65" s="65">
        <v>8.3596053841634994</v>
      </c>
      <c r="G65" s="152">
        <f t="shared" si="9"/>
        <v>0</v>
      </c>
      <c r="H65" s="56">
        <f t="shared" si="10"/>
        <v>55</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F63"/>
  <sheetViews>
    <sheetView topLeftCell="A10" workbookViewId="0">
      <selection activeCell="J38" sqref="J38"/>
    </sheetView>
  </sheetViews>
  <sheetFormatPr baseColWidth="10" defaultRowHeight="16" x14ac:dyDescent="0.2"/>
  <cols>
    <col min="2" max="3" width="13.5" customWidth="1"/>
    <col min="4" max="4" width="16.83203125" customWidth="1"/>
    <col min="5" max="5" width="12.1640625" customWidth="1"/>
    <col min="6" max="6" width="16" customWidth="1"/>
    <col min="7" max="7" width="26" customWidth="1"/>
    <col min="13" max="13" width="17.1640625" bestFit="1" customWidth="1"/>
    <col min="16" max="16" width="12.1640625" bestFit="1" customWidth="1"/>
  </cols>
  <sheetData>
    <row r="2" spans="1:23" ht="17" thickBot="1" x14ac:dyDescent="0.25">
      <c r="A2" t="s">
        <v>4407</v>
      </c>
      <c r="G2" s="12" t="s">
        <v>4352</v>
      </c>
      <c r="H2" t="s">
        <v>4408</v>
      </c>
    </row>
    <row r="3" spans="1:23" ht="17" thickBot="1" x14ac:dyDescent="0.25">
      <c r="A3" s="62" t="s">
        <v>82</v>
      </c>
      <c r="B3" s="62" t="s">
        <v>84</v>
      </c>
      <c r="C3" t="s">
        <v>4507</v>
      </c>
      <c r="D3" s="62" t="s">
        <v>4508</v>
      </c>
      <c r="E3" s="127" t="s">
        <v>4409</v>
      </c>
      <c r="F3" s="127" t="s">
        <v>4410</v>
      </c>
      <c r="G3" s="14" t="s">
        <v>4351</v>
      </c>
      <c r="I3" t="s">
        <v>4384</v>
      </c>
      <c r="J3" s="15" t="s">
        <v>4352</v>
      </c>
    </row>
    <row r="4" spans="1:23" x14ac:dyDescent="0.2">
      <c r="A4" t="s">
        <v>73</v>
      </c>
      <c r="B4" t="s">
        <v>74</v>
      </c>
      <c r="C4" s="77">
        <v>0.27437743309537899</v>
      </c>
      <c r="D4" s="136">
        <v>0.27960852658548102</v>
      </c>
      <c r="E4" s="78">
        <f>O51</f>
        <v>1.621</v>
      </c>
      <c r="F4" s="79">
        <f t="shared" ref="F4:F37" si="0">E4*$B$63</f>
        <v>1.4188469193309337</v>
      </c>
      <c r="G4" s="80">
        <f t="shared" ref="G4:G37" si="1">D4/F4</f>
        <v>0.1970674374916585</v>
      </c>
      <c r="H4" t="s">
        <v>73</v>
      </c>
      <c r="I4" s="81">
        <f t="shared" ref="I4:I8" si="2">G4*100</f>
        <v>19.706743749165849</v>
      </c>
      <c r="J4" s="168">
        <f>100+(I4-60)*0.6</f>
        <v>75.824046249499517</v>
      </c>
      <c r="N4" t="s">
        <v>4363</v>
      </c>
      <c r="P4" s="33" t="s">
        <v>4364</v>
      </c>
      <c r="Q4" s="34"/>
      <c r="T4" t="s">
        <v>4386</v>
      </c>
      <c r="U4" s="64">
        <f>AVERAGE(J20:J26)</f>
        <v>17.945208564493317</v>
      </c>
    </row>
    <row r="5" spans="1:23" x14ac:dyDescent="0.2">
      <c r="A5" t="s">
        <v>73</v>
      </c>
      <c r="B5" t="s">
        <v>75</v>
      </c>
      <c r="C5" s="77">
        <v>0.175421884559161</v>
      </c>
      <c r="D5" s="136">
        <v>0.175421884559161</v>
      </c>
      <c r="E5" s="78">
        <f>O53</f>
        <v>1.492</v>
      </c>
      <c r="F5" s="79">
        <f t="shared" si="0"/>
        <v>1.3059343637518526</v>
      </c>
      <c r="G5" s="80">
        <f t="shared" si="1"/>
        <v>0.13432672378356514</v>
      </c>
      <c r="I5" s="81">
        <f t="shared" si="2"/>
        <v>13.432672378356514</v>
      </c>
      <c r="J5" s="168">
        <f>100+(I5-60)*0.6</f>
        <v>72.059603427013911</v>
      </c>
      <c r="N5" s="36" t="s">
        <v>4365</v>
      </c>
      <c r="O5" s="36" t="s">
        <v>4366</v>
      </c>
      <c r="P5" s="37" t="s">
        <v>4360</v>
      </c>
      <c r="Q5" s="38" t="s">
        <v>4395</v>
      </c>
      <c r="R5" s="36"/>
      <c r="T5" t="s">
        <v>4387</v>
      </c>
      <c r="U5" s="64">
        <f>0</f>
        <v>0</v>
      </c>
      <c r="V5" t="s">
        <v>53</v>
      </c>
      <c r="W5" t="s">
        <v>4411</v>
      </c>
    </row>
    <row r="6" spans="1:23" x14ac:dyDescent="0.2">
      <c r="A6" t="s">
        <v>73</v>
      </c>
      <c r="B6" t="s">
        <v>76</v>
      </c>
      <c r="C6" s="77">
        <v>0.71036641158078195</v>
      </c>
      <c r="D6" s="136">
        <v>0.55667702503837901</v>
      </c>
      <c r="E6" s="78">
        <f>O54</f>
        <v>2.097</v>
      </c>
      <c r="F6" s="79">
        <f t="shared" si="0"/>
        <v>1.8354854965064578</v>
      </c>
      <c r="G6" s="80">
        <f t="shared" si="1"/>
        <v>0.3032859840613949</v>
      </c>
      <c r="I6" s="81">
        <f t="shared" si="2"/>
        <v>30.328598406139491</v>
      </c>
      <c r="J6" s="168">
        <f>100+(I6-60)*0.6</f>
        <v>82.197159043683698</v>
      </c>
      <c r="N6">
        <v>60</v>
      </c>
      <c r="O6" t="s">
        <v>4412</v>
      </c>
      <c r="P6" s="39">
        <v>60</v>
      </c>
      <c r="Q6" s="40">
        <v>100</v>
      </c>
      <c r="T6" t="s">
        <v>4388</v>
      </c>
      <c r="U6" s="64">
        <f>J25</f>
        <v>65.633376400774637</v>
      </c>
      <c r="V6" t="s">
        <v>54</v>
      </c>
    </row>
    <row r="7" spans="1:23" x14ac:dyDescent="0.2">
      <c r="A7" t="s">
        <v>73</v>
      </c>
      <c r="B7" t="s">
        <v>77</v>
      </c>
      <c r="C7" s="77">
        <v>0.141799112288614</v>
      </c>
      <c r="D7" s="136">
        <v>0.13580359213636001</v>
      </c>
      <c r="E7" s="78">
        <f>O52</f>
        <v>1.621</v>
      </c>
      <c r="F7" s="79">
        <f t="shared" si="0"/>
        <v>1.4188469193309337</v>
      </c>
      <c r="G7" s="80">
        <f t="shared" si="1"/>
        <v>9.5714055044358884E-2</v>
      </c>
      <c r="I7" s="81">
        <f t="shared" si="2"/>
        <v>9.571405504435889</v>
      </c>
      <c r="J7" s="170">
        <f>70+(I7-10)*1.25</f>
        <v>69.464256880544866</v>
      </c>
      <c r="N7">
        <v>10</v>
      </c>
      <c r="O7" t="s">
        <v>4370</v>
      </c>
      <c r="P7" s="39">
        <v>10</v>
      </c>
      <c r="Q7" s="40">
        <v>70</v>
      </c>
      <c r="T7" t="s">
        <v>4389</v>
      </c>
      <c r="U7" s="64">
        <f>AVERAGE(J9:J13)</f>
        <v>68.454225118025306</v>
      </c>
    </row>
    <row r="8" spans="1:23" x14ac:dyDescent="0.2">
      <c r="A8" t="s">
        <v>73</v>
      </c>
      <c r="B8" t="s">
        <v>78</v>
      </c>
      <c r="C8" s="77">
        <v>6.8772818986719095E-2</v>
      </c>
      <c r="D8" s="136">
        <v>8.8004935775820095E-2</v>
      </c>
      <c r="E8" s="112">
        <f>O50</f>
        <v>1.7589999999999999</v>
      </c>
      <c r="F8" s="79">
        <f t="shared" si="0"/>
        <v>1.5396370950666949</v>
      </c>
      <c r="G8" s="80">
        <f t="shared" si="1"/>
        <v>5.7159531981793313E-2</v>
      </c>
      <c r="I8" s="81">
        <f t="shared" si="2"/>
        <v>5.7159531981793315</v>
      </c>
      <c r="J8" s="170">
        <f>70+(I8-10)*1.25</f>
        <v>64.644941497724162</v>
      </c>
      <c r="N8">
        <v>2</v>
      </c>
      <c r="O8" t="s">
        <v>4398</v>
      </c>
      <c r="P8" s="39">
        <v>2</v>
      </c>
      <c r="Q8" s="40">
        <v>60</v>
      </c>
      <c r="T8" t="s">
        <v>4390</v>
      </c>
      <c r="U8" s="64">
        <f>MAX(J9:J13)</f>
        <v>75.428598614907528</v>
      </c>
      <c r="V8" t="s">
        <v>46</v>
      </c>
    </row>
    <row r="9" spans="1:23" ht="17" thickBot="1" x14ac:dyDescent="0.25">
      <c r="A9" s="83" t="s">
        <v>4414</v>
      </c>
      <c r="B9" s="83" t="s">
        <v>39</v>
      </c>
      <c r="C9" s="84">
        <v>0.33800000000000002</v>
      </c>
      <c r="D9" s="163">
        <v>0.230077072518026</v>
      </c>
      <c r="E9" s="112">
        <v>1.38</v>
      </c>
      <c r="F9" s="79">
        <f t="shared" si="0"/>
        <v>1.2079017573576116</v>
      </c>
      <c r="G9" s="80">
        <f t="shared" si="1"/>
        <v>0.190476643581792</v>
      </c>
      <c r="H9" t="s">
        <v>4415</v>
      </c>
      <c r="I9" s="81">
        <f t="shared" ref="I9:I15" si="3">G9*100</f>
        <v>19.047664358179201</v>
      </c>
      <c r="J9" s="168">
        <f>100+(I9-60)*0.6</f>
        <v>75.428598614907528</v>
      </c>
      <c r="N9" t="s">
        <v>4413</v>
      </c>
      <c r="O9" t="s">
        <v>4400</v>
      </c>
      <c r="P9" s="82">
        <v>0</v>
      </c>
      <c r="Q9" s="44">
        <v>0</v>
      </c>
    </row>
    <row r="10" spans="1:23" x14ac:dyDescent="0.2">
      <c r="A10" s="83" t="s">
        <v>4414</v>
      </c>
      <c r="B10" s="87" t="s">
        <v>72</v>
      </c>
      <c r="C10" s="88">
        <v>2.1000000000000001E-2</v>
      </c>
      <c r="D10" s="164">
        <v>9.1448745570032394E-2</v>
      </c>
      <c r="E10" s="112">
        <v>1.4510000000000001</v>
      </c>
      <c r="F10" s="79">
        <f t="shared" si="0"/>
        <v>1.2700474274825324</v>
      </c>
      <c r="G10" s="80">
        <f t="shared" si="1"/>
        <v>7.200419731671015E-2</v>
      </c>
      <c r="I10" s="81">
        <f t="shared" si="3"/>
        <v>7.2004197316710155</v>
      </c>
      <c r="J10" s="170">
        <f>70+(I10-10)*1.25</f>
        <v>66.500524664588767</v>
      </c>
    </row>
    <row r="11" spans="1:23" ht="32" x14ac:dyDescent="0.2">
      <c r="A11" s="83" t="s">
        <v>4414</v>
      </c>
      <c r="B11" s="87" t="s">
        <v>44</v>
      </c>
      <c r="C11" s="88">
        <v>9.1999999999999998E-2</v>
      </c>
      <c r="D11" s="164">
        <v>0.14043156045835101</v>
      </c>
      <c r="E11" s="112">
        <v>1.4419999999999999</v>
      </c>
      <c r="F11" s="79">
        <f t="shared" si="0"/>
        <v>1.262169807325852</v>
      </c>
      <c r="G11" s="80">
        <f t="shared" si="1"/>
        <v>0.11126201850437391</v>
      </c>
      <c r="I11" s="81">
        <f t="shared" si="3"/>
        <v>11.126201850437392</v>
      </c>
      <c r="J11" s="168">
        <f>100+(I11-60)*0.6</f>
        <v>70.67572111026243</v>
      </c>
      <c r="O11" s="45" t="s">
        <v>4371</v>
      </c>
      <c r="P11" s="46" t="s">
        <v>4401</v>
      </c>
    </row>
    <row r="12" spans="1:23" x14ac:dyDescent="0.2">
      <c r="A12" s="83" t="s">
        <v>4414</v>
      </c>
      <c r="B12" s="87" t="s">
        <v>45</v>
      </c>
      <c r="C12" s="88" t="s">
        <v>4417</v>
      </c>
      <c r="D12" s="164">
        <v>3.1078449384842201E-2</v>
      </c>
      <c r="E12" s="112">
        <v>1.56</v>
      </c>
      <c r="F12" s="79">
        <f t="shared" si="0"/>
        <v>1.3654541604912132</v>
      </c>
      <c r="G12" s="80">
        <f t="shared" si="1"/>
        <v>2.2760521945066198E-2</v>
      </c>
      <c r="I12" s="81">
        <f t="shared" si="3"/>
        <v>2.2760521945066197</v>
      </c>
      <c r="J12" s="170">
        <f>70+(I12-10)*1.25</f>
        <v>60.345065243133277</v>
      </c>
      <c r="O12" s="47" t="s">
        <v>4416</v>
      </c>
      <c r="P12" s="48" t="s">
        <v>4374</v>
      </c>
    </row>
    <row r="13" spans="1:23" x14ac:dyDescent="0.2">
      <c r="A13" s="83" t="s">
        <v>4414</v>
      </c>
      <c r="B13" s="87" t="s">
        <v>46</v>
      </c>
      <c r="C13" s="88" t="s">
        <v>4419</v>
      </c>
      <c r="D13" s="164">
        <v>0.12913062808696801</v>
      </c>
      <c r="E13" s="112">
        <v>1.56</v>
      </c>
      <c r="F13" s="79">
        <f t="shared" si="0"/>
        <v>1.3654541604912132</v>
      </c>
      <c r="G13" s="80">
        <f t="shared" si="1"/>
        <v>9.4569727657876204E-2</v>
      </c>
      <c r="I13" s="81">
        <f t="shared" si="3"/>
        <v>9.4569727657876204</v>
      </c>
      <c r="J13" s="170">
        <f>70+(I13-10)*1.25</f>
        <v>69.321215957234529</v>
      </c>
      <c r="O13" s="73" t="s">
        <v>4418</v>
      </c>
      <c r="P13" s="74" t="s">
        <v>4512</v>
      </c>
    </row>
    <row r="14" spans="1:23" x14ac:dyDescent="0.2">
      <c r="A14" s="83" t="s">
        <v>4414</v>
      </c>
      <c r="B14" s="87" t="s">
        <v>37</v>
      </c>
      <c r="C14" s="88" t="s">
        <v>4421</v>
      </c>
      <c r="D14" s="164">
        <v>0.985480679957354</v>
      </c>
      <c r="E14" s="127">
        <v>1.4610000000000001</v>
      </c>
      <c r="F14" s="79">
        <f t="shared" si="0"/>
        <v>1.2788003387677325</v>
      </c>
      <c r="G14" s="80">
        <f t="shared" si="1"/>
        <v>0.77062904198709792</v>
      </c>
      <c r="H14" t="s">
        <v>4422</v>
      </c>
      <c r="I14" s="81">
        <f t="shared" si="3"/>
        <v>77.062904198709788</v>
      </c>
      <c r="J14" s="89">
        <v>100</v>
      </c>
      <c r="O14" s="90" t="s">
        <v>4420</v>
      </c>
      <c r="P14" s="74" t="s">
        <v>4510</v>
      </c>
    </row>
    <row r="15" spans="1:23" x14ac:dyDescent="0.2">
      <c r="A15" s="83" t="s">
        <v>4414</v>
      </c>
      <c r="B15" s="87" t="s">
        <v>121</v>
      </c>
      <c r="D15" s="136">
        <v>0.550571418881453</v>
      </c>
      <c r="E15" s="112">
        <v>1.2749999999999999</v>
      </c>
      <c r="F15" s="79">
        <f t="shared" si="0"/>
        <v>1.1159961888630108</v>
      </c>
      <c r="G15" s="80">
        <f t="shared" si="1"/>
        <v>0.49334525007865954</v>
      </c>
      <c r="I15" s="81">
        <f t="shared" si="3"/>
        <v>49.334525007865956</v>
      </c>
      <c r="J15" s="168">
        <f>100+(I15-60)*0.6</f>
        <v>93.600715004719575</v>
      </c>
      <c r="O15" s="76" t="s">
        <v>4413</v>
      </c>
      <c r="P15" t="s">
        <v>4511</v>
      </c>
    </row>
    <row r="16" spans="1:23" x14ac:dyDescent="0.2">
      <c r="A16" s="83" t="s">
        <v>4414</v>
      </c>
      <c r="B16" s="87" t="s">
        <v>40</v>
      </c>
      <c r="C16" s="88" t="s">
        <v>4423</v>
      </c>
      <c r="D16" s="164">
        <v>0.70289194172060798</v>
      </c>
      <c r="E16" s="112">
        <v>1.31</v>
      </c>
      <c r="F16" s="79">
        <f t="shared" si="0"/>
        <v>1.1466313783612112</v>
      </c>
      <c r="G16" s="80">
        <f t="shared" si="1"/>
        <v>0.61300602354454614</v>
      </c>
      <c r="I16" s="81">
        <f t="shared" ref="I16:I37" si="4">G16*100</f>
        <v>61.300602354454611</v>
      </c>
      <c r="J16" s="89">
        <v>100</v>
      </c>
      <c r="P16" t="s">
        <v>4511</v>
      </c>
    </row>
    <row r="17" spans="1:15" x14ac:dyDescent="0.2">
      <c r="A17" s="83" t="s">
        <v>4414</v>
      </c>
      <c r="B17" s="87" t="s">
        <v>41</v>
      </c>
      <c r="C17" s="88" t="s">
        <v>4424</v>
      </c>
      <c r="D17" s="164">
        <v>1.4341422624184601</v>
      </c>
      <c r="E17" s="112">
        <v>1.365</v>
      </c>
      <c r="F17" s="79">
        <f t="shared" si="0"/>
        <v>1.1947723904298115</v>
      </c>
      <c r="G17" s="80">
        <f t="shared" si="1"/>
        <v>1.200347676181684</v>
      </c>
      <c r="I17" s="81">
        <f t="shared" si="4"/>
        <v>120.0347676181684</v>
      </c>
      <c r="J17" s="89">
        <v>100</v>
      </c>
    </row>
    <row r="18" spans="1:15" x14ac:dyDescent="0.2">
      <c r="A18" s="83" t="s">
        <v>4414</v>
      </c>
      <c r="B18" s="87" t="s">
        <v>42</v>
      </c>
      <c r="C18" s="88" t="s">
        <v>4425</v>
      </c>
      <c r="D18" s="164">
        <v>0.54654023109826</v>
      </c>
      <c r="E18" s="112">
        <v>1.31</v>
      </c>
      <c r="F18" s="79">
        <f t="shared" si="0"/>
        <v>1.1466313783612112</v>
      </c>
      <c r="G18" s="80">
        <f t="shared" si="1"/>
        <v>0.47664859117965735</v>
      </c>
      <c r="I18" s="81">
        <f t="shared" si="4"/>
        <v>47.664859117965733</v>
      </c>
      <c r="J18" s="168">
        <f>100+(I18-60)*0.6</f>
        <v>92.598915470779446</v>
      </c>
    </row>
    <row r="19" spans="1:15" x14ac:dyDescent="0.2">
      <c r="A19" s="83" t="s">
        <v>4414</v>
      </c>
      <c r="B19" s="87" t="s">
        <v>43</v>
      </c>
      <c r="C19" s="88" t="s">
        <v>4426</v>
      </c>
      <c r="D19" s="164">
        <v>0.31423658352138201</v>
      </c>
      <c r="E19" s="112">
        <v>1.4850000000000001</v>
      </c>
      <c r="F19" s="79">
        <f t="shared" si="0"/>
        <v>1.2998073258522127</v>
      </c>
      <c r="G19" s="80">
        <f t="shared" si="1"/>
        <v>0.24175627977427672</v>
      </c>
      <c r="I19" s="81">
        <f t="shared" si="4"/>
        <v>24.175627977427673</v>
      </c>
      <c r="J19" s="168">
        <f>100+(I19-60)*0.6</f>
        <v>78.505376786456608</v>
      </c>
      <c r="K19" s="194">
        <v>1200</v>
      </c>
      <c r="L19" s="136">
        <f t="shared" ref="L19:L26" si="5">K19/SUM(K$19:K$26)</f>
        <v>1.2319367843235099E-2</v>
      </c>
      <c r="N19" s="133" t="s">
        <v>49</v>
      </c>
      <c r="O19" s="194">
        <v>1200</v>
      </c>
    </row>
    <row r="20" spans="1:15" x14ac:dyDescent="0.2">
      <c r="A20" s="83" t="s">
        <v>4427</v>
      </c>
      <c r="B20" s="83" t="s">
        <v>48</v>
      </c>
      <c r="C20" s="88" t="s">
        <v>4428</v>
      </c>
      <c r="D20" s="164">
        <v>0</v>
      </c>
      <c r="E20" s="165">
        <v>1.7709999999999999</v>
      </c>
      <c r="F20" s="79">
        <f t="shared" si="0"/>
        <v>1.550140588608935</v>
      </c>
      <c r="G20" s="80">
        <f t="shared" si="1"/>
        <v>0</v>
      </c>
      <c r="H20" t="s">
        <v>47</v>
      </c>
      <c r="I20" s="81">
        <f t="shared" si="4"/>
        <v>0</v>
      </c>
      <c r="J20" s="89">
        <f>50*(I20/2)</f>
        <v>0</v>
      </c>
      <c r="K20" s="194">
        <v>16839.751543799997</v>
      </c>
      <c r="L20" s="136">
        <f t="shared" si="5"/>
        <v>0.17287924471396526</v>
      </c>
      <c r="M20" s="79">
        <f>SUM(L19:L26)</f>
        <v>1</v>
      </c>
      <c r="N20" s="19" t="s">
        <v>50</v>
      </c>
      <c r="O20" s="194">
        <v>18127.067175799999</v>
      </c>
    </row>
    <row r="21" spans="1:15" x14ac:dyDescent="0.2">
      <c r="A21" s="83" t="s">
        <v>4427</v>
      </c>
      <c r="B21" s="87" t="s">
        <v>50</v>
      </c>
      <c r="C21" s="88" t="s">
        <v>4429</v>
      </c>
      <c r="D21" s="164">
        <v>2.9767174060962999E-2</v>
      </c>
      <c r="E21" s="112">
        <v>1.712</v>
      </c>
      <c r="F21" s="79">
        <f t="shared" si="0"/>
        <v>1.4984984120262543</v>
      </c>
      <c r="G21" s="80">
        <f t="shared" si="1"/>
        <v>1.9864668405428689E-2</v>
      </c>
      <c r="I21" s="169">
        <f t="shared" si="4"/>
        <v>1.9864668405428689</v>
      </c>
      <c r="J21" s="170">
        <f>70+(I21-10)*1.25</f>
        <v>59.983083550678586</v>
      </c>
      <c r="K21" s="194">
        <v>18127.067175799999</v>
      </c>
      <c r="L21" s="136">
        <f t="shared" si="5"/>
        <v>0.18609500704809417</v>
      </c>
      <c r="N21" s="22" t="s">
        <v>54</v>
      </c>
      <c r="O21" s="194">
        <v>9265.8013104999991</v>
      </c>
    </row>
    <row r="22" spans="1:15" x14ac:dyDescent="0.2">
      <c r="A22" s="83" t="s">
        <v>4427</v>
      </c>
      <c r="B22" s="87" t="s">
        <v>51</v>
      </c>
      <c r="C22" s="88" t="s">
        <v>4430</v>
      </c>
      <c r="D22" s="164">
        <v>0</v>
      </c>
      <c r="E22" s="112">
        <v>1.8160000000000001</v>
      </c>
      <c r="F22" s="79">
        <f t="shared" si="0"/>
        <v>1.5895286893923355</v>
      </c>
      <c r="G22" s="80">
        <f t="shared" si="1"/>
        <v>0</v>
      </c>
      <c r="I22" s="81">
        <f t="shared" si="4"/>
        <v>0</v>
      </c>
      <c r="J22" s="89">
        <f>50*(I22/2)</f>
        <v>0</v>
      </c>
      <c r="K22" s="194">
        <v>3003.6738938000008</v>
      </c>
      <c r="L22" s="136">
        <f t="shared" si="5"/>
        <v>3.0836136315703741E-2</v>
      </c>
      <c r="N22" s="19" t="s">
        <v>55</v>
      </c>
      <c r="O22" s="194">
        <v>25118.822850500004</v>
      </c>
    </row>
    <row r="23" spans="1:15" x14ac:dyDescent="0.2">
      <c r="A23" s="83" t="s">
        <v>4427</v>
      </c>
      <c r="B23" s="87" t="s">
        <v>52</v>
      </c>
      <c r="C23" s="88" t="s">
        <v>4431</v>
      </c>
      <c r="D23" s="164">
        <v>0</v>
      </c>
      <c r="E23" s="112">
        <v>1.8160000000000001</v>
      </c>
      <c r="F23" s="79">
        <f t="shared" si="0"/>
        <v>1.5895286893923355</v>
      </c>
      <c r="G23" s="80">
        <f t="shared" si="1"/>
        <v>0</v>
      </c>
      <c r="I23" s="81">
        <f t="shared" si="4"/>
        <v>0</v>
      </c>
      <c r="J23" s="89">
        <f>50*(I23/2)</f>
        <v>0</v>
      </c>
      <c r="K23" s="194">
        <v>11122.185135700001</v>
      </c>
      <c r="L23" s="136">
        <f t="shared" si="5"/>
        <v>0.11418190825604167</v>
      </c>
      <c r="N23" s="22" t="s">
        <v>53</v>
      </c>
      <c r="O23" s="194">
        <v>12730.293615099999</v>
      </c>
    </row>
    <row r="24" spans="1:15" x14ac:dyDescent="0.2">
      <c r="A24" s="83" t="s">
        <v>4427</v>
      </c>
      <c r="B24" s="87" t="s">
        <v>53</v>
      </c>
      <c r="C24" s="88">
        <v>0</v>
      </c>
      <c r="D24" s="164">
        <v>0</v>
      </c>
      <c r="E24" s="112">
        <v>1.9710000000000001</v>
      </c>
      <c r="F24" s="79">
        <f t="shared" si="0"/>
        <v>1.7251988143129366</v>
      </c>
      <c r="G24" s="80">
        <f t="shared" si="1"/>
        <v>0</v>
      </c>
      <c r="I24" s="81">
        <f t="shared" si="4"/>
        <v>0</v>
      </c>
      <c r="J24" s="89">
        <f>50*(I24/2)</f>
        <v>0</v>
      </c>
      <c r="K24" s="194">
        <v>12730.293615099999</v>
      </c>
      <c r="L24" s="136">
        <f t="shared" si="5"/>
        <v>0.13069097483067002</v>
      </c>
      <c r="N24" s="19" t="s">
        <v>51</v>
      </c>
      <c r="O24" s="194">
        <v>3003.6738938000008</v>
      </c>
    </row>
    <row r="25" spans="1:15" x14ac:dyDescent="0.2">
      <c r="A25" s="83" t="s">
        <v>4427</v>
      </c>
      <c r="B25" s="87" t="s">
        <v>54</v>
      </c>
      <c r="C25" s="88" t="s">
        <v>4432</v>
      </c>
      <c r="D25" s="164">
        <v>8.0473992245019998E-2</v>
      </c>
      <c r="E25" s="112">
        <v>1.413</v>
      </c>
      <c r="F25" s="79">
        <f t="shared" si="0"/>
        <v>1.236786364598772</v>
      </c>
      <c r="G25" s="80">
        <f t="shared" si="1"/>
        <v>6.506701120619704E-2</v>
      </c>
      <c r="I25" s="81">
        <f t="shared" si="4"/>
        <v>6.5067011206197041</v>
      </c>
      <c r="J25" s="170">
        <f>70+(I25-10)*1.25</f>
        <v>65.633376400774637</v>
      </c>
      <c r="K25" s="194">
        <v>9265.8013104999991</v>
      </c>
      <c r="L25" s="136">
        <f t="shared" si="5"/>
        <v>9.5124012255316109E-2</v>
      </c>
      <c r="N25" s="22" t="s">
        <v>52</v>
      </c>
      <c r="O25" s="194">
        <v>11122.185135700001</v>
      </c>
    </row>
    <row r="26" spans="1:15" x14ac:dyDescent="0.2">
      <c r="A26" s="83" t="s">
        <v>4427</v>
      </c>
      <c r="B26" t="s">
        <v>55</v>
      </c>
      <c r="C26" s="88" t="s">
        <v>4433</v>
      </c>
      <c r="D26" s="164">
        <v>0</v>
      </c>
      <c r="E26" s="124">
        <v>1.8480000000000001</v>
      </c>
      <c r="F26" s="79">
        <f t="shared" si="0"/>
        <v>1.6175380055049757</v>
      </c>
      <c r="G26" s="80">
        <f t="shared" si="1"/>
        <v>0</v>
      </c>
      <c r="I26" s="81">
        <f t="shared" si="4"/>
        <v>0</v>
      </c>
      <c r="J26" s="89">
        <f>50*(I26/2)</f>
        <v>0</v>
      </c>
      <c r="K26" s="194">
        <v>25118.822850500004</v>
      </c>
      <c r="L26" s="136">
        <f t="shared" si="5"/>
        <v>0.25787334873697398</v>
      </c>
      <c r="N26" s="130" t="s">
        <v>48</v>
      </c>
      <c r="O26" s="194">
        <v>16839.751543799997</v>
      </c>
    </row>
    <row r="27" spans="1:15" ht="17" thickBot="1" x14ac:dyDescent="0.25">
      <c r="A27" s="83" t="s">
        <v>4434</v>
      </c>
      <c r="B27" s="83" t="s">
        <v>57</v>
      </c>
      <c r="C27" s="84" t="s">
        <v>4435</v>
      </c>
      <c r="D27" s="164">
        <v>0.95740557999315101</v>
      </c>
      <c r="E27" s="112">
        <v>1.522</v>
      </c>
      <c r="F27" s="79">
        <f t="shared" si="0"/>
        <v>1.332193097607453</v>
      </c>
      <c r="G27" s="80">
        <f t="shared" si="1"/>
        <v>0.71866877385312977</v>
      </c>
      <c r="H27" t="s">
        <v>56</v>
      </c>
      <c r="I27" s="81">
        <f t="shared" si="4"/>
        <v>71.866877385312975</v>
      </c>
      <c r="J27" s="89">
        <v>100</v>
      </c>
      <c r="K27" s="194">
        <v>27765.69</v>
      </c>
      <c r="L27" s="136">
        <f>K27/SUM(K$27:K$30)</f>
        <v>0.34606728570584255</v>
      </c>
      <c r="N27" s="29" t="s">
        <v>57</v>
      </c>
    </row>
    <row r="28" spans="1:15" x14ac:dyDescent="0.2">
      <c r="A28" s="83" t="s">
        <v>4434</v>
      </c>
      <c r="B28" s="87" t="s">
        <v>60</v>
      </c>
      <c r="C28" s="88" t="s">
        <v>4436</v>
      </c>
      <c r="D28" s="164">
        <v>0.185354822817559</v>
      </c>
      <c r="E28" s="112">
        <v>1.0580000000000001</v>
      </c>
      <c r="F28" s="79">
        <f t="shared" si="0"/>
        <v>0.92605801397416898</v>
      </c>
      <c r="G28" s="80">
        <f t="shared" si="1"/>
        <v>0.20015465556213977</v>
      </c>
      <c r="I28" s="81">
        <f t="shared" si="4"/>
        <v>20.015465556213975</v>
      </c>
      <c r="J28" s="168">
        <f>100+(I28-60)*0.6</f>
        <v>76.009279333728387</v>
      </c>
      <c r="K28" s="194">
        <v>30954.929269</v>
      </c>
      <c r="L28" s="136">
        <f>K28/SUM(K$27:K$30)</f>
        <v>0.38581747297975205</v>
      </c>
      <c r="N28" s="19" t="s">
        <v>60</v>
      </c>
    </row>
    <row r="29" spans="1:15" x14ac:dyDescent="0.2">
      <c r="A29" s="83" t="s">
        <v>4434</v>
      </c>
      <c r="B29" s="87" t="s">
        <v>58</v>
      </c>
      <c r="C29" s="88" t="s">
        <v>4437</v>
      </c>
      <c r="D29" s="164">
        <v>0.56526044717535795</v>
      </c>
      <c r="E29" s="112">
        <v>0.76680000000000004</v>
      </c>
      <c r="F29" s="79">
        <f t="shared" si="0"/>
        <v>0.67117323734914247</v>
      </c>
      <c r="G29" s="80">
        <f t="shared" si="1"/>
        <v>0.84219753667161046</v>
      </c>
      <c r="I29" s="81">
        <f t="shared" si="4"/>
        <v>84.219753667161044</v>
      </c>
      <c r="J29" s="89">
        <v>100</v>
      </c>
      <c r="K29" s="194">
        <v>3699.3724886</v>
      </c>
      <c r="L29" s="136">
        <f>K29/SUM(K$27:K$30)</f>
        <v>4.6108409189350955E-2</v>
      </c>
      <c r="M29" s="79">
        <f>SUM(L27:L30)</f>
        <v>1</v>
      </c>
      <c r="N29" s="22" t="s">
        <v>58</v>
      </c>
    </row>
    <row r="30" spans="1:15" x14ac:dyDescent="0.2">
      <c r="A30" s="83" t="s">
        <v>4434</v>
      </c>
      <c r="B30" s="91" t="s">
        <v>63</v>
      </c>
      <c r="C30" s="92" t="s">
        <v>4438</v>
      </c>
      <c r="D30" s="164">
        <v>0.87076272066013805</v>
      </c>
      <c r="E30" s="112">
        <v>0.88690000000000002</v>
      </c>
      <c r="F30" s="79">
        <f t="shared" si="0"/>
        <v>0.77629570188439556</v>
      </c>
      <c r="G30" s="80">
        <f t="shared" si="1"/>
        <v>1.1216894780512521</v>
      </c>
      <c r="I30" s="81">
        <f t="shared" si="4"/>
        <v>112.16894780512521</v>
      </c>
      <c r="J30" s="89">
        <v>100</v>
      </c>
      <c r="K30" s="194">
        <v>17812.064685900001</v>
      </c>
      <c r="L30" s="136">
        <f>K30/SUM(K$27:K$30)</f>
        <v>0.22200683212505448</v>
      </c>
      <c r="N30" s="22" t="s">
        <v>63</v>
      </c>
    </row>
    <row r="31" spans="1:15" x14ac:dyDescent="0.2">
      <c r="A31" s="83" t="s">
        <v>360</v>
      </c>
      <c r="B31" s="83" t="s">
        <v>67</v>
      </c>
      <c r="C31" s="88" t="s">
        <v>4439</v>
      </c>
      <c r="D31" s="164">
        <v>14.264661200832</v>
      </c>
      <c r="E31" s="165">
        <v>9.4280000000000008</v>
      </c>
      <c r="F31" s="79">
        <f t="shared" si="0"/>
        <v>8.25224475968664</v>
      </c>
      <c r="G31" s="80">
        <f t="shared" si="1"/>
        <v>1.7285795097252628</v>
      </c>
      <c r="H31" t="s">
        <v>178</v>
      </c>
      <c r="I31" s="81">
        <f t="shared" si="4"/>
        <v>172.85795097252628</v>
      </c>
      <c r="J31" s="89">
        <v>100</v>
      </c>
    </row>
    <row r="32" spans="1:15" x14ac:dyDescent="0.2">
      <c r="A32" s="83" t="s">
        <v>360</v>
      </c>
      <c r="B32" s="87" t="s">
        <v>69</v>
      </c>
      <c r="C32" s="88" t="s">
        <v>4440</v>
      </c>
      <c r="D32" s="164">
        <v>7.1871461170054403</v>
      </c>
      <c r="E32" s="112">
        <v>4.1989999999999998</v>
      </c>
      <c r="F32" s="79">
        <f t="shared" si="0"/>
        <v>3.6753474486555153</v>
      </c>
      <c r="G32" s="80">
        <f t="shared" si="1"/>
        <v>1.9555011376229428</v>
      </c>
      <c r="I32" s="81">
        <f t="shared" si="4"/>
        <v>195.55011376229427</v>
      </c>
      <c r="J32" s="89">
        <v>100</v>
      </c>
    </row>
    <row r="33" spans="1:32" x14ac:dyDescent="0.2">
      <c r="A33" s="83" t="s">
        <v>360</v>
      </c>
      <c r="B33" s="87" t="s">
        <v>70</v>
      </c>
      <c r="C33" s="88" t="s">
        <v>4441</v>
      </c>
      <c r="D33" s="164">
        <v>2.3841764424822798</v>
      </c>
      <c r="E33" s="112">
        <v>4.9729999999999999</v>
      </c>
      <c r="F33" s="79">
        <f t="shared" si="0"/>
        <v>4.3528227821300023</v>
      </c>
      <c r="G33" s="80">
        <f t="shared" si="1"/>
        <v>0.54773110733343733</v>
      </c>
      <c r="I33" s="81">
        <f t="shared" si="4"/>
        <v>54.773110733343735</v>
      </c>
      <c r="J33" s="168">
        <f>100+(I33-60)*0.6</f>
        <v>96.863866440006234</v>
      </c>
      <c r="K33" s="194"/>
      <c r="L33" s="136"/>
      <c r="N33" s="22"/>
    </row>
    <row r="34" spans="1:32" x14ac:dyDescent="0.2">
      <c r="A34" s="83" t="s">
        <v>360</v>
      </c>
      <c r="B34" s="87" t="s">
        <v>65</v>
      </c>
      <c r="C34" s="88" t="s">
        <v>4442</v>
      </c>
      <c r="D34" s="164">
        <v>2.37966138014552</v>
      </c>
      <c r="E34" s="112">
        <v>8.1850000000000005</v>
      </c>
      <c r="F34" s="79">
        <f t="shared" si="0"/>
        <v>7.1642578869362694</v>
      </c>
      <c r="G34" s="80">
        <f t="shared" si="1"/>
        <v>0.33215741500382545</v>
      </c>
      <c r="I34" s="81">
        <f t="shared" si="4"/>
        <v>33.215741500382542</v>
      </c>
      <c r="J34" s="168">
        <f>100+(I34-60)*0.6</f>
        <v>83.929444900229527</v>
      </c>
      <c r="K34" s="194"/>
      <c r="L34" s="136"/>
      <c r="N34" s="19"/>
    </row>
    <row r="35" spans="1:32" x14ac:dyDescent="0.2">
      <c r="A35" s="83" t="s">
        <v>360</v>
      </c>
      <c r="B35" s="87" t="s">
        <v>66</v>
      </c>
      <c r="C35" s="88" t="s">
        <v>4443</v>
      </c>
      <c r="D35" s="164">
        <v>2.6732602796279901</v>
      </c>
      <c r="E35" s="112">
        <v>8.1850000000000005</v>
      </c>
      <c r="F35" s="79">
        <f t="shared" si="0"/>
        <v>7.1642578869362694</v>
      </c>
      <c r="G35" s="80">
        <f t="shared" si="1"/>
        <v>0.37313847739939271</v>
      </c>
      <c r="I35" s="81">
        <f t="shared" si="4"/>
        <v>37.31384773993927</v>
      </c>
      <c r="J35" s="168">
        <f>100+(I35-60)*0.6</f>
        <v>86.388308643963569</v>
      </c>
    </row>
    <row r="36" spans="1:32" x14ac:dyDescent="0.2">
      <c r="A36" s="83" t="s">
        <v>360</v>
      </c>
      <c r="B36" s="87" t="s">
        <v>68</v>
      </c>
      <c r="C36" s="88" t="s">
        <v>4444</v>
      </c>
      <c r="D36" s="164">
        <v>0.417496340718231</v>
      </c>
      <c r="E36" s="112">
        <v>1.5109999999999999</v>
      </c>
      <c r="F36" s="79">
        <f t="shared" si="0"/>
        <v>1.3225648951937328</v>
      </c>
      <c r="G36" s="80">
        <f t="shared" si="1"/>
        <v>0.31567172411382888</v>
      </c>
      <c r="I36" s="81">
        <f t="shared" si="4"/>
        <v>31.567172411382888</v>
      </c>
      <c r="J36" s="168">
        <f>100+(I36-60)*0.6</f>
        <v>82.940303446829731</v>
      </c>
    </row>
    <row r="37" spans="1:32" ht="17" thickBot="1" x14ac:dyDescent="0.25">
      <c r="A37" s="83" t="s">
        <v>360</v>
      </c>
      <c r="B37" s="91" t="s">
        <v>71</v>
      </c>
      <c r="C37" s="88" t="s">
        <v>4445</v>
      </c>
      <c r="D37" s="164">
        <v>0.722441494286439</v>
      </c>
      <c r="E37" s="124">
        <v>1.234</v>
      </c>
      <c r="F37" s="79">
        <f t="shared" si="0"/>
        <v>1.0801092525936904</v>
      </c>
      <c r="G37" s="80">
        <f t="shared" si="1"/>
        <v>0.66885964781027862</v>
      </c>
      <c r="I37" s="81">
        <f t="shared" si="4"/>
        <v>66.885964781027866</v>
      </c>
      <c r="J37" s="89">
        <v>100</v>
      </c>
    </row>
    <row r="38" spans="1:32" x14ac:dyDescent="0.2">
      <c r="H38" s="33" t="s">
        <v>55</v>
      </c>
      <c r="I38" s="185">
        <f>I26</f>
        <v>0</v>
      </c>
      <c r="J38" s="203">
        <v>30</v>
      </c>
    </row>
    <row r="39" spans="1:32" ht="19" x14ac:dyDescent="0.25">
      <c r="F39" s="166" t="s">
        <v>4509</v>
      </c>
      <c r="G39" s="167">
        <f>AVERAGE(G36,G35,G34,G33,G32,G31,G30,G29,G28,G27,G19,G18,G17,G16,G15,G14)</f>
        <v>0.74570141738017148</v>
      </c>
      <c r="H39" s="51" t="s">
        <v>4529</v>
      </c>
      <c r="I39" s="186">
        <f>((I21*L21)+(I25*L25))/SUM(L21, L25)</f>
        <v>3.5154630731590406</v>
      </c>
      <c r="J39" s="170">
        <f>70+(I39-10)*1.25</f>
        <v>61.894328841448797</v>
      </c>
    </row>
    <row r="40" spans="1:32" x14ac:dyDescent="0.2">
      <c r="H40" s="51" t="s">
        <v>4530</v>
      </c>
      <c r="I40" s="198">
        <f>((I22*L22)+(I23*L23)+(I24*L24))/SUM(L22:L24)</f>
        <v>0</v>
      </c>
      <c r="J40" s="203">
        <v>30</v>
      </c>
    </row>
    <row r="41" spans="1:32" x14ac:dyDescent="0.2">
      <c r="H41" s="51" t="s">
        <v>4531</v>
      </c>
      <c r="I41" s="186">
        <f>I21</f>
        <v>1.9864668405428689</v>
      </c>
      <c r="J41" s="170">
        <f>70+(I41-10)*1.25</f>
        <v>59.983083550678586</v>
      </c>
      <c r="AD41" s="83" t="s">
        <v>39</v>
      </c>
      <c r="AE41" s="81">
        <v>19.047664358179201</v>
      </c>
      <c r="AF41" s="168">
        <v>75.4285986149075</v>
      </c>
    </row>
    <row r="42" spans="1:32" ht="17" thickBot="1" x14ac:dyDescent="0.25">
      <c r="H42" s="173" t="s">
        <v>56</v>
      </c>
      <c r="I42" s="187">
        <f>((I27*L27)+(I28*L28)+(I29*L29)+(I30*L30))/SUM(L27:L30)</f>
        <v>61.37860315922984</v>
      </c>
      <c r="J42" s="202">
        <v>100</v>
      </c>
      <c r="AD42" s="87" t="s">
        <v>72</v>
      </c>
      <c r="AE42" s="81">
        <v>7.2004197316710199</v>
      </c>
      <c r="AF42" s="170">
        <v>66.500524664588795</v>
      </c>
    </row>
    <row r="43" spans="1:32" ht="17" thickBot="1" x14ac:dyDescent="0.25">
      <c r="D43" s="77"/>
      <c r="E43" s="78"/>
      <c r="F43" s="79"/>
      <c r="G43" s="94"/>
      <c r="AD43" s="87" t="s">
        <v>44</v>
      </c>
      <c r="AE43" s="81">
        <v>11.126201850437401</v>
      </c>
      <c r="AF43" s="168">
        <v>70.675721110262401</v>
      </c>
    </row>
    <row r="44" spans="1:32" x14ac:dyDescent="0.2">
      <c r="H44" s="33"/>
      <c r="I44" s="179"/>
      <c r="J44" s="174">
        <f>70+(I44-10)*1.25</f>
        <v>57.5</v>
      </c>
      <c r="AD44" s="87" t="s">
        <v>45</v>
      </c>
      <c r="AE44" s="81">
        <v>2.2760521945066201</v>
      </c>
      <c r="AF44" s="170">
        <v>60.345065243133298</v>
      </c>
    </row>
    <row r="45" spans="1:32" x14ac:dyDescent="0.2">
      <c r="H45" s="51" t="s">
        <v>178</v>
      </c>
      <c r="I45" s="180">
        <f>AVERAGE(I31:I37)</f>
        <v>84.594843128699537</v>
      </c>
      <c r="J45" s="177">
        <v>100</v>
      </c>
      <c r="AD45" s="87" t="s">
        <v>46</v>
      </c>
      <c r="AE45" s="81">
        <v>9.4569727657876204</v>
      </c>
      <c r="AF45" s="170">
        <v>69.3212159572345</v>
      </c>
    </row>
    <row r="46" spans="1:32" x14ac:dyDescent="0.2">
      <c r="H46" s="51" t="s">
        <v>73</v>
      </c>
      <c r="I46" s="180">
        <f>AVERAGE(I4:I8)</f>
        <v>15.751074647255416</v>
      </c>
      <c r="J46" s="175">
        <f>100+(I46-60)*0.6</f>
        <v>73.450644788353245</v>
      </c>
      <c r="AD46" s="87" t="s">
        <v>37</v>
      </c>
      <c r="AE46" s="81">
        <v>77.062904198709802</v>
      </c>
      <c r="AF46" s="89">
        <v>100</v>
      </c>
    </row>
    <row r="47" spans="1:32" x14ac:dyDescent="0.2">
      <c r="A47" t="s">
        <v>4446</v>
      </c>
      <c r="H47" s="51" t="s">
        <v>4516</v>
      </c>
      <c r="I47" s="180">
        <f>AVERAGE(I9:I13)</f>
        <v>9.8214621801163684</v>
      </c>
      <c r="J47" s="175">
        <f>70+(I47-10)*1.25</f>
        <v>69.776827725145466</v>
      </c>
      <c r="AD47" s="87" t="s">
        <v>121</v>
      </c>
      <c r="AE47" s="81">
        <v>49.334525007865999</v>
      </c>
      <c r="AF47" s="168">
        <v>93.600715004719603</v>
      </c>
    </row>
    <row r="48" spans="1:32" ht="17" thickBot="1" x14ac:dyDescent="0.25">
      <c r="A48" s="59" t="s">
        <v>4447</v>
      </c>
      <c r="H48" s="173" t="s">
        <v>4517</v>
      </c>
      <c r="I48" s="181">
        <f>AVERAGE(I14:I19)</f>
        <v>63.262214379098701</v>
      </c>
      <c r="J48" s="177">
        <v>100</v>
      </c>
      <c r="N48" t="s">
        <v>4448</v>
      </c>
      <c r="AD48" s="87" t="s">
        <v>40</v>
      </c>
      <c r="AE48" s="81">
        <v>61.300602354454597</v>
      </c>
      <c r="AF48" s="89">
        <v>100</v>
      </c>
    </row>
    <row r="49" spans="1:32" ht="48" x14ac:dyDescent="0.2">
      <c r="A49" s="95" t="s">
        <v>4449</v>
      </c>
      <c r="B49" s="95" t="s">
        <v>4450</v>
      </c>
      <c r="C49" s="95"/>
      <c r="D49" s="95" t="s">
        <v>4451</v>
      </c>
      <c r="E49" s="95" t="s">
        <v>4452</v>
      </c>
      <c r="F49" s="97" t="s">
        <v>4453</v>
      </c>
      <c r="G49" s="95" t="s">
        <v>4454</v>
      </c>
      <c r="H49" s="98" t="s">
        <v>4455</v>
      </c>
      <c r="I49" s="95" t="s">
        <v>4456</v>
      </c>
      <c r="J49" s="96" t="s">
        <v>4457</v>
      </c>
      <c r="K49" s="95" t="s">
        <v>4458</v>
      </c>
      <c r="L49" s="96" t="s">
        <v>4459</v>
      </c>
      <c r="M49" s="99" t="s">
        <v>4460</v>
      </c>
      <c r="N49" s="100" t="s">
        <v>4461</v>
      </c>
      <c r="O49" s="101" t="s">
        <v>4462</v>
      </c>
      <c r="P49" s="102" t="s">
        <v>4463</v>
      </c>
      <c r="Q49" s="103" t="s">
        <v>4464</v>
      </c>
      <c r="R49" s="99" t="s">
        <v>4465</v>
      </c>
      <c r="S49" s="104" t="s">
        <v>4466</v>
      </c>
      <c r="AD49" s="87" t="s">
        <v>41</v>
      </c>
      <c r="AE49" s="81">
        <v>120.034767618168</v>
      </c>
      <c r="AF49" s="89">
        <v>100</v>
      </c>
    </row>
    <row r="50" spans="1:32" x14ac:dyDescent="0.2">
      <c r="A50" s="87" t="s">
        <v>419</v>
      </c>
      <c r="B50" s="87" t="s">
        <v>4467</v>
      </c>
      <c r="C50" s="87"/>
      <c r="D50" s="87" t="s">
        <v>78</v>
      </c>
      <c r="E50" s="105">
        <v>-170.69513000000001</v>
      </c>
      <c r="F50" s="106" t="s">
        <v>4468</v>
      </c>
      <c r="G50" s="107">
        <v>149</v>
      </c>
      <c r="H50" s="108" t="s">
        <v>4469</v>
      </c>
      <c r="I50" s="84" t="s">
        <v>4470</v>
      </c>
      <c r="J50" s="109" t="s">
        <v>4471</v>
      </c>
      <c r="K50" s="84" t="s">
        <v>4472</v>
      </c>
      <c r="L50" s="109" t="s">
        <v>4473</v>
      </c>
      <c r="M50" s="110" t="s">
        <v>4474</v>
      </c>
      <c r="N50" s="111">
        <v>1.2130000000000001</v>
      </c>
      <c r="O50" s="112">
        <v>1.7589999999999999</v>
      </c>
      <c r="P50" s="85">
        <v>2.403</v>
      </c>
      <c r="Q50" s="113">
        <v>0</v>
      </c>
      <c r="R50" s="88">
        <v>0</v>
      </c>
      <c r="S50" s="114">
        <v>0</v>
      </c>
      <c r="AD50" s="87" t="s">
        <v>42</v>
      </c>
      <c r="AE50" s="81">
        <v>47.664859117965698</v>
      </c>
      <c r="AF50" s="168">
        <v>92.598915470779403</v>
      </c>
    </row>
    <row r="51" spans="1:32" x14ac:dyDescent="0.2">
      <c r="A51" s="87"/>
      <c r="B51" s="87" t="s">
        <v>4475</v>
      </c>
      <c r="C51" s="87"/>
      <c r="D51" s="87" t="s">
        <v>74</v>
      </c>
      <c r="E51" s="105">
        <v>-169.64859999999999</v>
      </c>
      <c r="F51" s="106" t="s">
        <v>4468</v>
      </c>
      <c r="G51" s="107">
        <v>63</v>
      </c>
      <c r="H51" s="113" t="s">
        <v>4476</v>
      </c>
      <c r="I51" s="88" t="s">
        <v>4477</v>
      </c>
      <c r="J51" s="115">
        <v>0</v>
      </c>
      <c r="K51" s="88" t="s">
        <v>4478</v>
      </c>
      <c r="L51" s="115" t="s">
        <v>4479</v>
      </c>
      <c r="M51" s="116" t="s">
        <v>4480</v>
      </c>
      <c r="N51" s="111">
        <v>1.0980000000000001</v>
      </c>
      <c r="O51" s="112">
        <v>1.621</v>
      </c>
      <c r="P51" s="85">
        <v>2.2480000000000002</v>
      </c>
      <c r="Q51" s="113">
        <v>0</v>
      </c>
      <c r="R51" s="88">
        <v>0</v>
      </c>
      <c r="S51" s="114">
        <v>0</v>
      </c>
      <c r="AD51" s="87" t="s">
        <v>43</v>
      </c>
      <c r="AE51" s="81">
        <v>24.175627977427698</v>
      </c>
      <c r="AF51" s="168">
        <v>78.505376786456594</v>
      </c>
    </row>
    <row r="52" spans="1:32" x14ac:dyDescent="0.2">
      <c r="A52" s="87"/>
      <c r="B52" s="87"/>
      <c r="C52" s="87"/>
      <c r="D52" s="87" t="s">
        <v>77</v>
      </c>
      <c r="E52" s="105">
        <v>-169.46906999999999</v>
      </c>
      <c r="F52" s="106" t="s">
        <v>4468</v>
      </c>
      <c r="G52" s="107">
        <v>57</v>
      </c>
      <c r="H52" s="113" t="s">
        <v>4481</v>
      </c>
      <c r="I52" s="88" t="s">
        <v>4482</v>
      </c>
      <c r="J52" s="115">
        <v>0</v>
      </c>
      <c r="K52" s="88" t="s">
        <v>4479</v>
      </c>
      <c r="L52" s="115">
        <v>0</v>
      </c>
      <c r="M52" s="116" t="s">
        <v>4483</v>
      </c>
      <c r="N52" s="111">
        <v>1.0980000000000001</v>
      </c>
      <c r="O52" s="112">
        <v>1.621</v>
      </c>
      <c r="P52" s="85">
        <v>2.2480000000000002</v>
      </c>
      <c r="Q52" s="113">
        <v>0</v>
      </c>
      <c r="R52" s="88">
        <v>0</v>
      </c>
      <c r="S52" s="114">
        <v>0</v>
      </c>
    </row>
    <row r="53" spans="1:32" x14ac:dyDescent="0.2">
      <c r="A53" s="87"/>
      <c r="B53" s="87" t="s">
        <v>4484</v>
      </c>
      <c r="C53" s="87"/>
      <c r="D53" s="87" t="s">
        <v>75</v>
      </c>
      <c r="E53" s="105">
        <v>-168.15609000000001</v>
      </c>
      <c r="F53" s="106" t="s">
        <v>4468</v>
      </c>
      <c r="G53" s="3">
        <v>57</v>
      </c>
      <c r="H53" s="113" t="s">
        <v>4485</v>
      </c>
      <c r="I53" s="88" t="s">
        <v>4486</v>
      </c>
      <c r="J53" s="115">
        <v>0</v>
      </c>
      <c r="K53" s="88" t="s">
        <v>4487</v>
      </c>
      <c r="L53" s="115">
        <v>0</v>
      </c>
      <c r="M53" s="116" t="s">
        <v>4488</v>
      </c>
      <c r="N53" s="111">
        <v>0.99929999999999997</v>
      </c>
      <c r="O53" s="112">
        <v>1.492</v>
      </c>
      <c r="P53" s="85">
        <v>2.09</v>
      </c>
      <c r="Q53" s="113">
        <v>0</v>
      </c>
      <c r="R53" s="88">
        <v>0</v>
      </c>
      <c r="S53" s="114">
        <v>0</v>
      </c>
    </row>
    <row r="54" spans="1:32" x14ac:dyDescent="0.2">
      <c r="A54" s="87"/>
      <c r="B54" s="91"/>
      <c r="C54" s="91"/>
      <c r="D54" s="91" t="s">
        <v>76</v>
      </c>
      <c r="E54" s="117">
        <v>-171.08171999999999</v>
      </c>
      <c r="F54" s="118" t="s">
        <v>4468</v>
      </c>
      <c r="G54" s="119">
        <v>38</v>
      </c>
      <c r="H54" s="120" t="s">
        <v>4489</v>
      </c>
      <c r="I54" s="92" t="s">
        <v>4490</v>
      </c>
      <c r="J54" s="121">
        <v>0</v>
      </c>
      <c r="K54" s="92" t="s">
        <v>4491</v>
      </c>
      <c r="L54" s="121" t="s">
        <v>4492</v>
      </c>
      <c r="M54" s="122" t="s">
        <v>4493</v>
      </c>
      <c r="N54" s="123">
        <v>1.399</v>
      </c>
      <c r="O54" s="124">
        <v>2.097</v>
      </c>
      <c r="P54" s="93">
        <v>2.9460000000000002</v>
      </c>
      <c r="Q54" s="120">
        <v>0</v>
      </c>
      <c r="R54" s="92">
        <v>0</v>
      </c>
      <c r="S54" s="125">
        <v>0</v>
      </c>
    </row>
    <row r="57" spans="1:32" x14ac:dyDescent="0.2">
      <c r="A57" t="s">
        <v>4494</v>
      </c>
    </row>
    <row r="58" spans="1:32" x14ac:dyDescent="0.2">
      <c r="A58" t="s">
        <v>4495</v>
      </c>
    </row>
    <row r="61" spans="1:32" x14ac:dyDescent="0.2">
      <c r="B61" s="3">
        <v>4134</v>
      </c>
      <c r="C61" s="3"/>
      <c r="D61" t="s">
        <v>4496</v>
      </c>
    </row>
    <row r="62" spans="1:32" x14ac:dyDescent="0.2">
      <c r="B62" s="3">
        <v>4723</v>
      </c>
      <c r="C62" s="3"/>
      <c r="D62" t="s">
        <v>4497</v>
      </c>
    </row>
    <row r="63" spans="1:32" x14ac:dyDescent="0.2">
      <c r="A63" t="s">
        <v>4498</v>
      </c>
      <c r="B63" s="126">
        <f>B61/B62</f>
        <v>0.87529112852000845</v>
      </c>
      <c r="C63" s="126"/>
    </row>
  </sheetData>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
  <sheetViews>
    <sheetView workbookViewId="0">
      <selection activeCell="G13" sqref="G13"/>
    </sheetView>
  </sheetViews>
  <sheetFormatPr baseColWidth="10" defaultRowHeight="16" x14ac:dyDescent="0.2"/>
  <cols>
    <col min="2" max="2" width="15.1640625" bestFit="1" customWidth="1"/>
    <col min="5" max="5" width="17.33203125" customWidth="1"/>
  </cols>
  <sheetData>
    <row r="1" spans="1:22" x14ac:dyDescent="0.2">
      <c r="E1" t="s">
        <v>4554</v>
      </c>
    </row>
    <row r="2" spans="1:22" x14ac:dyDescent="0.2">
      <c r="E2" t="s">
        <v>4555</v>
      </c>
    </row>
    <row r="3" spans="1:22" x14ac:dyDescent="0.2">
      <c r="E3" t="s">
        <v>4556</v>
      </c>
    </row>
    <row r="4" spans="1:22" ht="17" thickBot="1" x14ac:dyDescent="0.25">
      <c r="E4" t="s">
        <v>4557</v>
      </c>
    </row>
    <row r="5" spans="1:22" x14ac:dyDescent="0.2">
      <c r="A5" s="172" t="s">
        <v>4534</v>
      </c>
      <c r="B5" s="211" t="s">
        <v>4558</v>
      </c>
      <c r="C5" s="212" t="s">
        <v>4352</v>
      </c>
      <c r="E5" s="13" t="s">
        <v>4559</v>
      </c>
      <c r="F5" s="13" t="s">
        <v>80</v>
      </c>
      <c r="G5" s="13" t="s">
        <v>4535</v>
      </c>
      <c r="H5" s="13" t="s">
        <v>4536</v>
      </c>
      <c r="I5" s="13" t="s">
        <v>4537</v>
      </c>
      <c r="J5" s="13" t="s">
        <v>4538</v>
      </c>
      <c r="K5" s="13" t="s">
        <v>4539</v>
      </c>
      <c r="L5" s="13" t="s">
        <v>4540</v>
      </c>
      <c r="M5" s="13" t="s">
        <v>4541</v>
      </c>
      <c r="N5" s="13" t="s">
        <v>4542</v>
      </c>
      <c r="O5" s="13" t="s">
        <v>4543</v>
      </c>
      <c r="P5" s="13" t="s">
        <v>4544</v>
      </c>
      <c r="Q5" s="13" t="s">
        <v>4545</v>
      </c>
      <c r="R5" s="13" t="s">
        <v>4546</v>
      </c>
      <c r="S5" s="13" t="s">
        <v>4547</v>
      </c>
      <c r="T5" s="13" t="s">
        <v>4548</v>
      </c>
      <c r="U5" s="13" t="s">
        <v>4549</v>
      </c>
      <c r="V5" s="13" t="s">
        <v>4550</v>
      </c>
    </row>
    <row r="6" spans="1:22" x14ac:dyDescent="0.2">
      <c r="A6" s="213">
        <f>AVERAGE(G6:V6)</f>
        <v>0.98940861133903002</v>
      </c>
      <c r="B6" s="180">
        <f>A6^3</f>
        <v>0.96856117844274581</v>
      </c>
      <c r="C6" s="209">
        <f>B6/B$9</f>
        <v>0.84398871238693607</v>
      </c>
      <c r="D6">
        <v>1</v>
      </c>
      <c r="E6" t="s">
        <v>48</v>
      </c>
      <c r="F6" t="s">
        <v>38</v>
      </c>
      <c r="G6">
        <v>0.791431758868133</v>
      </c>
      <c r="H6">
        <v>0.976990455613298</v>
      </c>
      <c r="I6">
        <v>1.1256477735786901</v>
      </c>
      <c r="J6">
        <v>0.99032539608030601</v>
      </c>
      <c r="K6">
        <v>0.72429854216953204</v>
      </c>
      <c r="L6">
        <v>1.0368032777999301</v>
      </c>
      <c r="M6">
        <v>1.20848175084036</v>
      </c>
      <c r="N6">
        <v>1.3956944048283499</v>
      </c>
      <c r="O6">
        <v>0.936876447835715</v>
      </c>
      <c r="P6">
        <v>1.26309879350109</v>
      </c>
      <c r="Q6">
        <v>1.10055582456</v>
      </c>
      <c r="R6">
        <v>0.54105598085068896</v>
      </c>
      <c r="S6">
        <v>0.6</v>
      </c>
      <c r="T6">
        <v>0.85301603331921705</v>
      </c>
      <c r="U6">
        <v>1.0922170808531</v>
      </c>
      <c r="V6">
        <v>1.19404426072607</v>
      </c>
    </row>
    <row r="7" spans="1:22" x14ac:dyDescent="0.2">
      <c r="A7" s="213">
        <f>AVERAGE(G7:V7)</f>
        <v>1.0614756044887017</v>
      </c>
      <c r="B7" s="180">
        <f>A7^3</f>
        <v>1.1959968949828801</v>
      </c>
      <c r="C7" s="209">
        <f>B7/B$9</f>
        <v>1.0421725564494564</v>
      </c>
      <c r="D7">
        <v>2</v>
      </c>
      <c r="E7" t="s">
        <v>4551</v>
      </c>
      <c r="F7" t="s">
        <v>38</v>
      </c>
      <c r="G7">
        <v>0.89971557163740201</v>
      </c>
      <c r="H7">
        <v>1.0695088999910101</v>
      </c>
      <c r="I7">
        <v>1.29812022668258</v>
      </c>
      <c r="J7">
        <v>1.0655716674809701</v>
      </c>
      <c r="K7">
        <v>0.60589275503543705</v>
      </c>
      <c r="L7">
        <v>1.07435002190913</v>
      </c>
      <c r="M7">
        <v>1.11293083496969</v>
      </c>
      <c r="N7">
        <v>1.27205899929243</v>
      </c>
      <c r="O7">
        <v>0.91742360836430403</v>
      </c>
      <c r="P7">
        <v>1.3535996483546999</v>
      </c>
      <c r="Q7">
        <v>1.1139525471110701</v>
      </c>
      <c r="R7">
        <v>0.60853204590240195</v>
      </c>
      <c r="S7">
        <v>1.3398111070576999</v>
      </c>
      <c r="T7">
        <v>1.0177415489315</v>
      </c>
      <c r="U7">
        <v>1.03564148813749</v>
      </c>
      <c r="V7">
        <v>1.19875870096141</v>
      </c>
    </row>
    <row r="8" spans="1:22" x14ac:dyDescent="0.2">
      <c r="A8" s="213">
        <f>AVERAGE(G8:V8)</f>
        <v>0.96726386727420954</v>
      </c>
      <c r="B8" s="180">
        <f>A8^3</f>
        <v>0.90497148315993925</v>
      </c>
      <c r="C8" s="209">
        <f>B8/B$9</f>
        <v>0.78857766945302188</v>
      </c>
      <c r="D8">
        <v>3</v>
      </c>
      <c r="E8" t="s">
        <v>4530</v>
      </c>
      <c r="F8" t="s">
        <v>38</v>
      </c>
      <c r="G8">
        <v>0.83025186697266096</v>
      </c>
      <c r="H8">
        <v>1.0247494371991599</v>
      </c>
      <c r="I8">
        <v>1.0621469053530299</v>
      </c>
      <c r="J8">
        <v>0.98605985077907499</v>
      </c>
      <c r="K8">
        <v>0.611462925324465</v>
      </c>
      <c r="L8">
        <v>1.0330904011120601</v>
      </c>
      <c r="M8">
        <v>1.09596661308202</v>
      </c>
      <c r="N8">
        <v>1.1726097451783499</v>
      </c>
      <c r="O8">
        <v>1.0209705938298199</v>
      </c>
      <c r="P8">
        <v>1.3295755929520601</v>
      </c>
      <c r="Q8">
        <v>1.0361748759857601</v>
      </c>
      <c r="R8">
        <v>0.45929359070096798</v>
      </c>
      <c r="S8">
        <v>0.6</v>
      </c>
      <c r="T8">
        <v>0.90212958670300603</v>
      </c>
      <c r="U8">
        <v>1.1041367945640299</v>
      </c>
      <c r="V8">
        <v>1.2076030966508899</v>
      </c>
    </row>
    <row r="9" spans="1:22" x14ac:dyDescent="0.2">
      <c r="A9" s="213">
        <f>AVERAGE(G9:V9)</f>
        <v>1.0469601215317312</v>
      </c>
      <c r="B9" s="180">
        <f>A9^3</f>
        <v>1.1475996825875772</v>
      </c>
      <c r="C9" s="209">
        <f>B9/B$9</f>
        <v>1</v>
      </c>
      <c r="D9">
        <v>4</v>
      </c>
      <c r="E9" t="s">
        <v>56</v>
      </c>
      <c r="F9" t="s">
        <v>38</v>
      </c>
      <c r="G9">
        <v>0.755037831458652</v>
      </c>
      <c r="H9">
        <v>0.98333288322924495</v>
      </c>
      <c r="I9">
        <v>1.1495885537942501</v>
      </c>
      <c r="J9">
        <v>0.99119583333220795</v>
      </c>
      <c r="K9">
        <v>0.72455106021580995</v>
      </c>
      <c r="L9">
        <v>0.937411417266796</v>
      </c>
      <c r="M9">
        <v>1.1095261946428101</v>
      </c>
      <c r="N9">
        <v>1.02440786233706</v>
      </c>
      <c r="O9">
        <v>1.3161059458270401</v>
      </c>
      <c r="P9">
        <v>1.36932707304138</v>
      </c>
      <c r="Q9">
        <v>0.98962469409857801</v>
      </c>
      <c r="R9">
        <v>0.85267286819284105</v>
      </c>
      <c r="S9">
        <v>1.14609242541277</v>
      </c>
      <c r="T9">
        <v>1.1160398063386101</v>
      </c>
      <c r="U9">
        <v>1.0963759221174001</v>
      </c>
      <c r="V9">
        <v>1.19007157320225</v>
      </c>
    </row>
    <row r="10" spans="1:22" ht="17" thickBot="1" x14ac:dyDescent="0.25">
      <c r="A10" s="214">
        <f>AVERAGE(G10:V10)</f>
        <v>0.90201042940393339</v>
      </c>
      <c r="B10" s="181">
        <f>A10^3</f>
        <v>0.73389626450861289</v>
      </c>
      <c r="C10" s="210">
        <f>B10/B$9</f>
        <v>0.63950546139385744</v>
      </c>
      <c r="D10">
        <v>5</v>
      </c>
      <c r="E10" t="s">
        <v>55</v>
      </c>
      <c r="F10" t="s">
        <v>38</v>
      </c>
      <c r="G10">
        <v>0.76063485739896497</v>
      </c>
      <c r="H10">
        <v>0.97499542938794603</v>
      </c>
      <c r="I10">
        <v>1.0869749458698501</v>
      </c>
      <c r="J10">
        <v>1.0943920868568</v>
      </c>
      <c r="K10">
        <v>0.60061924550991297</v>
      </c>
      <c r="L10">
        <v>1.17169092989026</v>
      </c>
      <c r="M10">
        <v>1.1383845364185301</v>
      </c>
      <c r="N10">
        <v>1.02114131271191</v>
      </c>
      <c r="O10">
        <v>0.87992179323944097</v>
      </c>
      <c r="P10">
        <v>1.2306218484226801</v>
      </c>
      <c r="Q10">
        <v>1.0301261239337201</v>
      </c>
      <c r="R10">
        <v>0.48336452193825302</v>
      </c>
      <c r="S10">
        <v>0.6</v>
      </c>
      <c r="T10">
        <v>0.79125587359171101</v>
      </c>
      <c r="U10">
        <v>0.96804336529295598</v>
      </c>
      <c r="V10">
        <v>0.6</v>
      </c>
    </row>
  </sheetData>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90"/>
  <sheetViews>
    <sheetView tabSelected="1" workbookViewId="0">
      <selection activeCell="G51" sqref="G51:G90"/>
    </sheetView>
  </sheetViews>
  <sheetFormatPr baseColWidth="10" defaultRowHeight="16" x14ac:dyDescent="0.2"/>
  <sheetData>
    <row r="1" spans="1:40" x14ac:dyDescent="0.2">
      <c r="A1" t="s">
        <v>4501</v>
      </c>
      <c r="E1" t="s">
        <v>0</v>
      </c>
      <c r="F1" t="s">
        <v>1</v>
      </c>
      <c r="G1" t="s">
        <v>2</v>
      </c>
      <c r="H1" t="s">
        <v>3</v>
      </c>
      <c r="I1" t="s">
        <v>4</v>
      </c>
      <c r="J1" t="s">
        <v>5</v>
      </c>
      <c r="K1" t="s">
        <v>6</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c r="AD1" t="s">
        <v>25</v>
      </c>
      <c r="AE1" t="s">
        <v>26</v>
      </c>
      <c r="AF1" t="s">
        <v>27</v>
      </c>
      <c r="AG1" t="s">
        <v>28</v>
      </c>
      <c r="AH1" t="s">
        <v>29</v>
      </c>
      <c r="AI1" t="s">
        <v>30</v>
      </c>
      <c r="AJ1" t="s">
        <v>31</v>
      </c>
      <c r="AK1" t="s">
        <v>32</v>
      </c>
      <c r="AL1" t="s">
        <v>33</v>
      </c>
      <c r="AM1" t="s">
        <v>34</v>
      </c>
      <c r="AN1" t="s">
        <v>35</v>
      </c>
    </row>
    <row r="2" spans="1:40" x14ac:dyDescent="0.2">
      <c r="A2" s="13" t="s">
        <v>82</v>
      </c>
      <c r="B2" s="13" t="s">
        <v>84</v>
      </c>
      <c r="C2" s="151"/>
      <c r="E2" s="13" t="str">
        <f t="shared" ref="E2:W2" si="0">MID(E1,6,30)</f>
        <v>REGION</v>
      </c>
      <c r="F2" s="13" t="str">
        <f t="shared" si="0"/>
        <v>ISLAND</v>
      </c>
      <c r="G2" s="13" t="str">
        <f t="shared" si="0"/>
        <v>METHOD</v>
      </c>
      <c r="H2" s="13" t="str">
        <f t="shared" si="0"/>
        <v>N</v>
      </c>
      <c r="I2" s="13" t="str">
        <f t="shared" si="0"/>
        <v>PISCIVORE</v>
      </c>
      <c r="J2" s="13" t="str">
        <f t="shared" si="0"/>
        <v>PLANKTIVORE</v>
      </c>
      <c r="K2" s="13" t="str">
        <f t="shared" si="0"/>
        <v>PRIMARY</v>
      </c>
      <c r="L2" s="13" t="str">
        <f t="shared" si="0"/>
        <v>SECONDARY</v>
      </c>
      <c r="M2" s="13" t="str">
        <f t="shared" si="0"/>
        <v>UNKNOWN</v>
      </c>
      <c r="N2" s="13" t="str">
        <f t="shared" si="0"/>
        <v>TotINSTFishNoSJ</v>
      </c>
      <c r="O2" s="13" t="str">
        <f t="shared" si="0"/>
        <v>SPECIESRICHNESS</v>
      </c>
      <c r="P2" s="13" t="str">
        <f t="shared" si="0"/>
        <v>DEPTH</v>
      </c>
      <c r="Q2" s="13" t="str">
        <f t="shared" si="0"/>
        <v>HARD_CORAL</v>
      </c>
      <c r="R2" s="13" t="str">
        <f t="shared" si="0"/>
        <v>SAND</v>
      </c>
      <c r="S2" s="13" t="str">
        <f t="shared" si="0"/>
        <v>MA</v>
      </c>
      <c r="T2" s="13" t="str">
        <f t="shared" si="0"/>
        <v>CCA</v>
      </c>
      <c r="U2" s="13" t="str">
        <f t="shared" si="0"/>
        <v>MEAN_SH</v>
      </c>
      <c r="V2" s="13" t="str">
        <f t="shared" si="0"/>
        <v>TotalArea</v>
      </c>
      <c r="W2" s="13" t="str">
        <f t="shared" si="0"/>
        <v>TotalAreaWithSamples</v>
      </c>
      <c r="Y2" t="s">
        <v>20</v>
      </c>
      <c r="Z2" t="s">
        <v>21</v>
      </c>
      <c r="AA2" t="s">
        <v>22</v>
      </c>
      <c r="AB2" t="s">
        <v>23</v>
      </c>
      <c r="AC2" t="s">
        <v>24</v>
      </c>
      <c r="AD2" t="s">
        <v>25</v>
      </c>
      <c r="AE2" t="s">
        <v>26</v>
      </c>
      <c r="AF2" t="s">
        <v>27</v>
      </c>
      <c r="AG2" t="s">
        <v>28</v>
      </c>
      <c r="AH2" t="s">
        <v>29</v>
      </c>
      <c r="AI2" t="s">
        <v>30</v>
      </c>
      <c r="AJ2" t="s">
        <v>31</v>
      </c>
      <c r="AK2" t="s">
        <v>32</v>
      </c>
      <c r="AL2" t="s">
        <v>33</v>
      </c>
      <c r="AM2" t="s">
        <v>34</v>
      </c>
      <c r="AN2" t="s">
        <v>35</v>
      </c>
    </row>
    <row r="3" spans="1:40" x14ac:dyDescent="0.2">
      <c r="A3" t="s">
        <v>73</v>
      </c>
      <c r="B3" t="s">
        <v>74</v>
      </c>
      <c r="E3" t="s">
        <v>73</v>
      </c>
      <c r="F3" t="s">
        <v>74</v>
      </c>
      <c r="G3" t="s">
        <v>38</v>
      </c>
      <c r="H3">
        <v>123</v>
      </c>
      <c r="I3">
        <v>4.6010282337561597</v>
      </c>
      <c r="J3">
        <v>5.4437504019357004</v>
      </c>
      <c r="K3">
        <v>22.085699713531501</v>
      </c>
      <c r="L3">
        <v>7.3992295293472701</v>
      </c>
      <c r="M3">
        <v>0</v>
      </c>
      <c r="N3">
        <v>39.529707878570598</v>
      </c>
      <c r="O3">
        <v>45.642903371612</v>
      </c>
      <c r="P3">
        <v>14.831293317460601</v>
      </c>
      <c r="Q3">
        <v>22.649733739243</v>
      </c>
      <c r="R3">
        <v>6.4917152999509202</v>
      </c>
      <c r="S3">
        <v>6.5058716506485501</v>
      </c>
      <c r="T3">
        <v>29.907197870991801</v>
      </c>
      <c r="U3" t="s">
        <v>362</v>
      </c>
      <c r="V3">
        <v>793.37249999999995</v>
      </c>
      <c r="W3">
        <v>793.37249999999995</v>
      </c>
      <c r="X3" t="s">
        <v>73</v>
      </c>
      <c r="Y3" t="s">
        <v>74</v>
      </c>
      <c r="Z3" t="s">
        <v>38</v>
      </c>
      <c r="AA3">
        <v>123</v>
      </c>
      <c r="AB3">
        <v>0.54815816145072804</v>
      </c>
      <c r="AC3">
        <v>0.75556430294784505</v>
      </c>
      <c r="AD3">
        <v>1.40300888773028</v>
      </c>
      <c r="AE3">
        <v>0.80748038204666395</v>
      </c>
      <c r="AF3">
        <v>0</v>
      </c>
      <c r="AG3">
        <v>2.4868082623747298</v>
      </c>
      <c r="AH3">
        <v>0.76629807665762495</v>
      </c>
      <c r="AI3">
        <v>0.21584790439481599</v>
      </c>
      <c r="AJ3">
        <v>0.98901607410780201</v>
      </c>
      <c r="AK3">
        <v>0.94375219891142603</v>
      </c>
      <c r="AL3">
        <v>0.66892463071513297</v>
      </c>
      <c r="AM3">
        <v>1.2246064082919399</v>
      </c>
      <c r="AN3" t="s">
        <v>362</v>
      </c>
    </row>
    <row r="4" spans="1:40" x14ac:dyDescent="0.2">
      <c r="A4" t="s">
        <v>73</v>
      </c>
      <c r="B4" t="s">
        <v>75</v>
      </c>
      <c r="E4" t="s">
        <v>73</v>
      </c>
      <c r="F4" t="s">
        <v>75</v>
      </c>
      <c r="G4" t="s">
        <v>38</v>
      </c>
      <c r="H4">
        <v>141</v>
      </c>
      <c r="I4">
        <v>6.24315970371386</v>
      </c>
      <c r="J4">
        <v>6.7310438524432197</v>
      </c>
      <c r="K4">
        <v>14.2571051835781</v>
      </c>
      <c r="L4">
        <v>3.81810464837071</v>
      </c>
      <c r="M4">
        <v>0</v>
      </c>
      <c r="N4">
        <v>31.049413388105901</v>
      </c>
      <c r="O4">
        <v>43.575049753680901</v>
      </c>
      <c r="P4">
        <v>13.028610750720601</v>
      </c>
      <c r="Q4">
        <v>19.699303881430399</v>
      </c>
      <c r="R4">
        <v>2.2976962800443599</v>
      </c>
      <c r="S4">
        <v>11.890390447227301</v>
      </c>
      <c r="T4">
        <v>50.9782525365883</v>
      </c>
      <c r="U4" t="s">
        <v>362</v>
      </c>
      <c r="V4">
        <v>442.24619999999999</v>
      </c>
      <c r="W4">
        <v>120.295</v>
      </c>
      <c r="X4" t="s">
        <v>73</v>
      </c>
      <c r="Y4" t="s">
        <v>75</v>
      </c>
      <c r="Z4" t="s">
        <v>38</v>
      </c>
      <c r="AA4">
        <v>141</v>
      </c>
      <c r="AB4">
        <v>0.483500263370017</v>
      </c>
      <c r="AC4">
        <v>0.542660334823028</v>
      </c>
      <c r="AD4">
        <v>0.78701316965228096</v>
      </c>
      <c r="AE4">
        <v>0.26111917001238499</v>
      </c>
      <c r="AF4">
        <v>0</v>
      </c>
      <c r="AG4">
        <v>1.30700854932007</v>
      </c>
      <c r="AH4">
        <v>0.70685243456827596</v>
      </c>
      <c r="AI4">
        <v>0.19340017015264799</v>
      </c>
      <c r="AJ4">
        <v>0.91007292533275996</v>
      </c>
      <c r="AK4">
        <v>0.50704021928451903</v>
      </c>
      <c r="AL4">
        <v>0.71495347574047197</v>
      </c>
      <c r="AM4">
        <v>1.1829374913395201</v>
      </c>
      <c r="AN4" t="s">
        <v>362</v>
      </c>
    </row>
    <row r="5" spans="1:40" x14ac:dyDescent="0.2">
      <c r="A5" t="s">
        <v>73</v>
      </c>
      <c r="B5" t="s">
        <v>76</v>
      </c>
      <c r="E5" t="s">
        <v>73</v>
      </c>
      <c r="F5" t="s">
        <v>76</v>
      </c>
      <c r="G5" t="s">
        <v>38</v>
      </c>
      <c r="H5">
        <v>94</v>
      </c>
      <c r="I5">
        <v>4.2498336707783002</v>
      </c>
      <c r="J5">
        <v>11.1282096242692</v>
      </c>
      <c r="K5">
        <v>8.4033867175366801</v>
      </c>
      <c r="L5">
        <v>3.7940205829270499</v>
      </c>
      <c r="M5">
        <v>0</v>
      </c>
      <c r="N5">
        <v>27.575450595511199</v>
      </c>
      <c r="O5">
        <v>38.3945457773914</v>
      </c>
      <c r="P5">
        <v>7.5148817590716801</v>
      </c>
      <c r="Q5">
        <v>35.765178053431498</v>
      </c>
      <c r="R5">
        <v>0.99335181712602205</v>
      </c>
      <c r="S5">
        <v>16.892959759233701</v>
      </c>
      <c r="T5">
        <v>26.175497493155198</v>
      </c>
      <c r="U5" t="s">
        <v>362</v>
      </c>
      <c r="V5">
        <v>280.50301822</v>
      </c>
      <c r="W5">
        <v>280.50301822</v>
      </c>
      <c r="X5" t="s">
        <v>73</v>
      </c>
      <c r="Y5" t="s">
        <v>76</v>
      </c>
      <c r="Z5" t="s">
        <v>38</v>
      </c>
      <c r="AA5">
        <v>94</v>
      </c>
      <c r="AB5">
        <v>0.47136163220114702</v>
      </c>
      <c r="AC5">
        <v>1.68052920659965</v>
      </c>
      <c r="AD5">
        <v>1.5237186442892801</v>
      </c>
      <c r="AE5">
        <v>0.34457795120050599</v>
      </c>
      <c r="AF5">
        <v>0</v>
      </c>
      <c r="AG5">
        <v>2.4042955692662402</v>
      </c>
      <c r="AH5">
        <v>0.80573161964924001</v>
      </c>
      <c r="AI5">
        <v>0.18817555500143901</v>
      </c>
      <c r="AJ5">
        <v>2.53895166161645</v>
      </c>
      <c r="AK5">
        <v>0.25877320132826998</v>
      </c>
      <c r="AL5">
        <v>1.6917511807660399</v>
      </c>
      <c r="AM5">
        <v>1.5172430779734101</v>
      </c>
      <c r="AN5" t="s">
        <v>362</v>
      </c>
    </row>
    <row r="6" spans="1:40" x14ac:dyDescent="0.2">
      <c r="A6" t="s">
        <v>73</v>
      </c>
      <c r="B6" t="s">
        <v>77</v>
      </c>
      <c r="E6" t="s">
        <v>73</v>
      </c>
      <c r="F6" t="s">
        <v>77</v>
      </c>
      <c r="G6" t="s">
        <v>38</v>
      </c>
      <c r="H6">
        <v>142</v>
      </c>
      <c r="I6">
        <v>2.6970412126512802</v>
      </c>
      <c r="J6">
        <v>3.51147614733868</v>
      </c>
      <c r="K6">
        <v>15.334099043878901</v>
      </c>
      <c r="L6">
        <v>5.1649147569976801</v>
      </c>
      <c r="M6">
        <v>0</v>
      </c>
      <c r="N6">
        <v>26.707531160866601</v>
      </c>
      <c r="O6">
        <v>45.855276271791602</v>
      </c>
      <c r="P6">
        <v>13.2770387089368</v>
      </c>
      <c r="Q6">
        <v>23.197184853418001</v>
      </c>
      <c r="R6">
        <v>5.7356032267585002</v>
      </c>
      <c r="S6">
        <v>3.6013639530668802</v>
      </c>
      <c r="T6">
        <v>21.315883215444099</v>
      </c>
      <c r="U6" t="s">
        <v>362</v>
      </c>
      <c r="V6">
        <v>903.87</v>
      </c>
      <c r="W6">
        <v>903.87</v>
      </c>
      <c r="X6" t="s">
        <v>73</v>
      </c>
      <c r="Y6" t="s">
        <v>77</v>
      </c>
      <c r="Z6" t="s">
        <v>38</v>
      </c>
      <c r="AA6">
        <v>142</v>
      </c>
      <c r="AB6">
        <v>0.180523429896532</v>
      </c>
      <c r="AC6">
        <v>0.42615002662312701</v>
      </c>
      <c r="AD6">
        <v>0.984225665895614</v>
      </c>
      <c r="AE6">
        <v>0.431614854813062</v>
      </c>
      <c r="AF6">
        <v>0</v>
      </c>
      <c r="AG6">
        <v>1.4669904750485601</v>
      </c>
      <c r="AH6">
        <v>0.81782136221882096</v>
      </c>
      <c r="AI6">
        <v>0.209009883122282</v>
      </c>
      <c r="AJ6">
        <v>1.01992665773911</v>
      </c>
      <c r="AK6">
        <v>0.60259457785980097</v>
      </c>
      <c r="AL6">
        <v>0.51457988325152704</v>
      </c>
      <c r="AM6">
        <v>1.05747401460681</v>
      </c>
      <c r="AN6" t="s">
        <v>362</v>
      </c>
    </row>
    <row r="7" spans="1:40" x14ac:dyDescent="0.2">
      <c r="A7" t="s">
        <v>73</v>
      </c>
      <c r="B7" t="s">
        <v>4353</v>
      </c>
      <c r="E7" t="s">
        <v>73</v>
      </c>
      <c r="F7" t="s">
        <v>78</v>
      </c>
      <c r="G7" t="s">
        <v>38</v>
      </c>
      <c r="H7">
        <v>450</v>
      </c>
      <c r="I7">
        <v>2.1750477752047299</v>
      </c>
      <c r="J7">
        <v>6.2407021691030504</v>
      </c>
      <c r="K7">
        <v>13.008907228662</v>
      </c>
      <c r="L7">
        <v>3.9195217791083699</v>
      </c>
      <c r="M7">
        <v>0</v>
      </c>
      <c r="N7">
        <v>25.344178952078099</v>
      </c>
      <c r="O7">
        <v>40.868007812566503</v>
      </c>
      <c r="P7">
        <v>14.2734303268397</v>
      </c>
      <c r="Q7">
        <v>20.278450029890699</v>
      </c>
      <c r="R7">
        <v>6.9378887363467898</v>
      </c>
      <c r="S7">
        <v>7.2922085186846299</v>
      </c>
      <c r="T7">
        <v>23.335534125835899</v>
      </c>
      <c r="U7" t="s">
        <v>362</v>
      </c>
      <c r="V7">
        <v>4182.4243319999996</v>
      </c>
      <c r="W7">
        <v>4083.5308399999999</v>
      </c>
      <c r="X7" t="s">
        <v>73</v>
      </c>
      <c r="Y7" t="s">
        <v>78</v>
      </c>
      <c r="Z7" t="s">
        <v>38</v>
      </c>
      <c r="AA7">
        <v>450</v>
      </c>
      <c r="AB7">
        <v>0.29243007370338597</v>
      </c>
      <c r="AC7">
        <v>0.70853604364787703</v>
      </c>
      <c r="AD7">
        <v>0.451967946624587</v>
      </c>
      <c r="AE7">
        <v>0.23706058235098401</v>
      </c>
      <c r="AF7">
        <v>0</v>
      </c>
      <c r="AG7">
        <v>1.10989539575773</v>
      </c>
      <c r="AH7">
        <v>0.49244285123273102</v>
      </c>
      <c r="AI7">
        <v>0.109314380385511</v>
      </c>
      <c r="AJ7">
        <v>0.666589493546491</v>
      </c>
      <c r="AK7">
        <v>0.46863413065895898</v>
      </c>
      <c r="AL7">
        <v>0.436428841592508</v>
      </c>
      <c r="AM7">
        <v>0.68495093807212704</v>
      </c>
      <c r="AN7" t="s">
        <v>362</v>
      </c>
    </row>
    <row r="8" spans="1:40" x14ac:dyDescent="0.2">
      <c r="A8" t="s">
        <v>73</v>
      </c>
      <c r="B8" t="s">
        <v>4354</v>
      </c>
      <c r="E8" s="127" t="s">
        <v>73</v>
      </c>
      <c r="F8" s="127" t="s">
        <v>4500</v>
      </c>
      <c r="G8" s="127" t="s">
        <v>38</v>
      </c>
      <c r="H8" s="127">
        <v>450</v>
      </c>
      <c r="I8" s="127">
        <v>2.1750477752047299</v>
      </c>
      <c r="J8" s="127">
        <v>6.2407021691030504</v>
      </c>
      <c r="K8" s="127">
        <v>13.008907228662</v>
      </c>
      <c r="L8" s="127">
        <v>3.9195217791083699</v>
      </c>
      <c r="M8" s="127">
        <v>0</v>
      </c>
      <c r="N8" s="127">
        <v>25.344178952078099</v>
      </c>
      <c r="O8" s="127">
        <v>40.868007812566503</v>
      </c>
      <c r="P8" s="127">
        <v>14.2734303268397</v>
      </c>
      <c r="Q8" s="127">
        <v>20.278450029890699</v>
      </c>
      <c r="R8" s="127">
        <v>6.9378887363467898</v>
      </c>
      <c r="S8" s="127">
        <v>7.2922085186846299</v>
      </c>
      <c r="T8" s="127">
        <v>23.335534125835899</v>
      </c>
      <c r="U8" s="127" t="s">
        <v>362</v>
      </c>
      <c r="V8" s="127">
        <v>4182.4243319999996</v>
      </c>
      <c r="W8" s="127">
        <v>4083.5308399999999</v>
      </c>
      <c r="X8" s="127" t="s">
        <v>73</v>
      </c>
      <c r="Y8" s="127" t="s">
        <v>78</v>
      </c>
      <c r="Z8" s="127" t="s">
        <v>38</v>
      </c>
      <c r="AA8" s="127">
        <v>450</v>
      </c>
      <c r="AB8" s="127">
        <v>0.29243007370338597</v>
      </c>
      <c r="AC8" s="127">
        <v>0.70853604364787703</v>
      </c>
      <c r="AD8" s="127">
        <v>0.451967946624587</v>
      </c>
      <c r="AE8" s="127">
        <v>0.23706058235098401</v>
      </c>
      <c r="AF8" s="127">
        <v>0</v>
      </c>
      <c r="AG8" s="127">
        <v>1.10989539575773</v>
      </c>
      <c r="AH8" s="127">
        <v>0.49244285123273102</v>
      </c>
      <c r="AI8" s="127">
        <v>0.109314380385511</v>
      </c>
      <c r="AJ8" s="127">
        <v>0.666589493546491</v>
      </c>
      <c r="AK8" s="127">
        <v>0.46863413065895898</v>
      </c>
      <c r="AL8" s="127">
        <v>0.436428841592508</v>
      </c>
      <c r="AM8" s="127">
        <v>0.68495093807212704</v>
      </c>
      <c r="AN8" s="127" t="s">
        <v>362</v>
      </c>
    </row>
    <row r="9" spans="1:40" x14ac:dyDescent="0.2">
      <c r="A9" s="19" t="s">
        <v>4355</v>
      </c>
      <c r="B9" s="19" t="s">
        <v>41</v>
      </c>
      <c r="C9" s="19"/>
      <c r="E9" t="s">
        <v>36</v>
      </c>
      <c r="F9" t="s">
        <v>41</v>
      </c>
      <c r="G9" t="s">
        <v>38</v>
      </c>
      <c r="H9">
        <v>23</v>
      </c>
      <c r="I9">
        <v>13.6846878286385</v>
      </c>
      <c r="J9">
        <v>12.9445743489094</v>
      </c>
      <c r="K9">
        <v>16.842729413898098</v>
      </c>
      <c r="L9">
        <v>7.8333906940388198</v>
      </c>
      <c r="M9">
        <v>0</v>
      </c>
      <c r="N9">
        <v>51.305382285484797</v>
      </c>
      <c r="O9">
        <v>48.345475439995099</v>
      </c>
      <c r="P9">
        <v>14.8314198511602</v>
      </c>
      <c r="Q9">
        <v>14.1048015475964</v>
      </c>
      <c r="R9">
        <v>12.1075821608342</v>
      </c>
      <c r="S9">
        <v>1.7568812654622601</v>
      </c>
      <c r="T9">
        <v>3.1640938124706302</v>
      </c>
      <c r="U9" t="s">
        <v>362</v>
      </c>
      <c r="V9">
        <v>138.46007900000001</v>
      </c>
      <c r="W9">
        <v>138.46007900000001</v>
      </c>
      <c r="X9" t="s">
        <v>36</v>
      </c>
      <c r="Y9" t="s">
        <v>41</v>
      </c>
      <c r="Z9" t="s">
        <v>38</v>
      </c>
      <c r="AA9">
        <v>23</v>
      </c>
      <c r="AB9">
        <v>2.31835053863451</v>
      </c>
      <c r="AC9">
        <v>2.9787548877306</v>
      </c>
      <c r="AD9">
        <v>2.2038692772635402</v>
      </c>
      <c r="AE9">
        <v>1.2960856008028001</v>
      </c>
      <c r="AF9">
        <v>0</v>
      </c>
      <c r="AG9">
        <v>4.3753824136315096</v>
      </c>
      <c r="AH9">
        <v>2.0567685349471501</v>
      </c>
      <c r="AI9">
        <v>0.64647684722836596</v>
      </c>
      <c r="AJ9">
        <v>2.6180454231416301</v>
      </c>
      <c r="AK9">
        <v>2.0205800131982898</v>
      </c>
      <c r="AL9">
        <v>0.76843054746189099</v>
      </c>
      <c r="AM9">
        <v>0.52140022755534199</v>
      </c>
      <c r="AN9" t="s">
        <v>362</v>
      </c>
    </row>
    <row r="10" spans="1:40" x14ac:dyDescent="0.2">
      <c r="A10" s="19" t="s">
        <v>4355</v>
      </c>
      <c r="B10" s="22" t="s">
        <v>42</v>
      </c>
      <c r="C10" s="22"/>
      <c r="E10" t="s">
        <v>36</v>
      </c>
      <c r="F10" t="s">
        <v>42</v>
      </c>
      <c r="G10" t="s">
        <v>38</v>
      </c>
      <c r="H10">
        <v>70</v>
      </c>
      <c r="I10">
        <v>7.9574749046931998</v>
      </c>
      <c r="J10">
        <v>9.3122903319260395</v>
      </c>
      <c r="K10">
        <v>13.952105629074801</v>
      </c>
      <c r="L10">
        <v>4.6847822033452502</v>
      </c>
      <c r="M10">
        <v>0</v>
      </c>
      <c r="N10">
        <v>35.906653069039201</v>
      </c>
      <c r="O10">
        <v>47.708802882901097</v>
      </c>
      <c r="P10">
        <v>15.0261903179782</v>
      </c>
      <c r="Q10">
        <v>29.8749058509141</v>
      </c>
      <c r="R10">
        <v>7.2735128920938799</v>
      </c>
      <c r="S10">
        <v>3.8317267533339598</v>
      </c>
      <c r="T10">
        <v>6.2604340357745096</v>
      </c>
      <c r="U10" t="s">
        <v>362</v>
      </c>
      <c r="V10">
        <v>313.87070175999997</v>
      </c>
      <c r="W10">
        <v>313.87070175999997</v>
      </c>
      <c r="X10" t="s">
        <v>36</v>
      </c>
      <c r="Y10" t="s">
        <v>42</v>
      </c>
      <c r="Z10" t="s">
        <v>38</v>
      </c>
      <c r="AA10">
        <v>70</v>
      </c>
      <c r="AB10">
        <v>1.5184134184475699</v>
      </c>
      <c r="AC10">
        <v>1.8248932033443099</v>
      </c>
      <c r="AD10">
        <v>0.95721794938688198</v>
      </c>
      <c r="AE10">
        <v>0.43466786241733002</v>
      </c>
      <c r="AF10">
        <v>0</v>
      </c>
      <c r="AG10">
        <v>3.3583470510556701</v>
      </c>
      <c r="AH10">
        <v>0.96326580829935504</v>
      </c>
      <c r="AI10">
        <v>0.28375085662387101</v>
      </c>
      <c r="AJ10">
        <v>1.88551117766417</v>
      </c>
      <c r="AK10">
        <v>0.87514070881042005</v>
      </c>
      <c r="AL10">
        <v>0.60556960689391204</v>
      </c>
      <c r="AM10">
        <v>0.49062123201486402</v>
      </c>
      <c r="AN10" t="s">
        <v>362</v>
      </c>
    </row>
    <row r="11" spans="1:40" x14ac:dyDescent="0.2">
      <c r="A11" s="19" t="s">
        <v>4355</v>
      </c>
      <c r="B11" s="19" t="s">
        <v>40</v>
      </c>
      <c r="C11" s="19"/>
      <c r="E11" t="s">
        <v>36</v>
      </c>
      <c r="F11" t="s">
        <v>40</v>
      </c>
      <c r="G11" t="s">
        <v>38</v>
      </c>
      <c r="H11">
        <v>41</v>
      </c>
      <c r="I11">
        <v>9.6106366082856507</v>
      </c>
      <c r="J11">
        <v>13.071686815089301</v>
      </c>
      <c r="K11">
        <v>16.453468003688599</v>
      </c>
      <c r="L11">
        <v>6.1165636224473099</v>
      </c>
      <c r="M11">
        <v>0</v>
      </c>
      <c r="N11">
        <v>45.252355049510797</v>
      </c>
      <c r="O11">
        <v>45.179334009864398</v>
      </c>
      <c r="P11">
        <v>13.287177205888799</v>
      </c>
      <c r="Q11">
        <v>18.3094292221537</v>
      </c>
      <c r="R11">
        <v>13.377107505472299</v>
      </c>
      <c r="S11">
        <v>3.5621508278396701</v>
      </c>
      <c r="T11">
        <v>6.2158320296063696</v>
      </c>
      <c r="U11" t="s">
        <v>362</v>
      </c>
      <c r="V11">
        <v>248.6053417</v>
      </c>
      <c r="W11">
        <v>248.6053417</v>
      </c>
      <c r="X11" t="s">
        <v>36</v>
      </c>
      <c r="Y11" t="s">
        <v>40</v>
      </c>
      <c r="Z11" t="s">
        <v>38</v>
      </c>
      <c r="AA11">
        <v>41</v>
      </c>
      <c r="AB11">
        <v>1.54095966081008</v>
      </c>
      <c r="AC11">
        <v>3.0295475507110399</v>
      </c>
      <c r="AD11">
        <v>2.09960732406666</v>
      </c>
      <c r="AE11">
        <v>0.98725190080562897</v>
      </c>
      <c r="AF11">
        <v>0</v>
      </c>
      <c r="AG11">
        <v>6.3273036161986704</v>
      </c>
      <c r="AH11">
        <v>1.7881003342499699</v>
      </c>
      <c r="AI11">
        <v>0.358474285674862</v>
      </c>
      <c r="AJ11">
        <v>1.8715856720477</v>
      </c>
      <c r="AK11">
        <v>1.84209594482568</v>
      </c>
      <c r="AL11">
        <v>0.81055895410786605</v>
      </c>
      <c r="AM11">
        <v>1.1838206117101699</v>
      </c>
      <c r="AN11" t="s">
        <v>362</v>
      </c>
    </row>
    <row r="12" spans="1:40" x14ac:dyDescent="0.2">
      <c r="A12" s="19" t="s">
        <v>4355</v>
      </c>
      <c r="B12" s="22" t="s">
        <v>121</v>
      </c>
      <c r="C12" s="22"/>
      <c r="E12" t="s">
        <v>36</v>
      </c>
      <c r="F12" t="s">
        <v>121</v>
      </c>
      <c r="G12" t="s">
        <v>38</v>
      </c>
      <c r="H12">
        <v>20</v>
      </c>
      <c r="I12">
        <v>9.4471787784228205</v>
      </c>
      <c r="J12">
        <v>14.670148647048</v>
      </c>
      <c r="K12">
        <v>17.260197445586599</v>
      </c>
      <c r="L12">
        <v>5.9244599813909797</v>
      </c>
      <c r="M12">
        <v>0</v>
      </c>
      <c r="N12">
        <v>47.301984852448399</v>
      </c>
      <c r="O12">
        <v>46.5027301671144</v>
      </c>
      <c r="P12">
        <v>15.1901960304018</v>
      </c>
      <c r="Q12">
        <v>15.942973426838799</v>
      </c>
      <c r="R12">
        <v>6.4734761228748496</v>
      </c>
      <c r="S12">
        <v>4.1507016765025799</v>
      </c>
      <c r="T12">
        <v>5.45589916174871</v>
      </c>
      <c r="U12" t="s">
        <v>362</v>
      </c>
      <c r="V12">
        <v>850.62727489999997</v>
      </c>
      <c r="W12">
        <v>850.62727489999997</v>
      </c>
      <c r="X12" t="s">
        <v>36</v>
      </c>
      <c r="Y12" t="s">
        <v>121</v>
      </c>
      <c r="Z12" t="s">
        <v>38</v>
      </c>
      <c r="AA12">
        <v>20</v>
      </c>
      <c r="AB12">
        <v>2.47215971465707</v>
      </c>
      <c r="AC12">
        <v>7.1634820490951201</v>
      </c>
      <c r="AD12">
        <v>3.4016691700616102</v>
      </c>
      <c r="AE12">
        <v>0.84848932584629999</v>
      </c>
      <c r="AF12">
        <v>0</v>
      </c>
      <c r="AG12">
        <v>9.2078866180829202</v>
      </c>
      <c r="AH12">
        <v>1.1936615997717801</v>
      </c>
      <c r="AI12">
        <v>0.40617898921427698</v>
      </c>
      <c r="AJ12">
        <v>2.3815756839860298</v>
      </c>
      <c r="AK12">
        <v>2.2919987322134099</v>
      </c>
      <c r="AL12">
        <v>1.5061651591451399</v>
      </c>
      <c r="AM12">
        <v>1.4328319397221601</v>
      </c>
      <c r="AN12" t="s">
        <v>362</v>
      </c>
    </row>
    <row r="13" spans="1:40" x14ac:dyDescent="0.2">
      <c r="A13" s="19" t="s">
        <v>4355</v>
      </c>
      <c r="B13" s="19" t="s">
        <v>43</v>
      </c>
      <c r="C13" s="19"/>
      <c r="E13" t="s">
        <v>36</v>
      </c>
      <c r="F13" t="s">
        <v>43</v>
      </c>
      <c r="G13" t="s">
        <v>38</v>
      </c>
      <c r="H13">
        <v>72</v>
      </c>
      <c r="I13">
        <v>7.4175967472031203</v>
      </c>
      <c r="J13">
        <v>6.4424479215002304</v>
      </c>
      <c r="K13">
        <v>14.40147714065</v>
      </c>
      <c r="L13">
        <v>5.4939209601867596</v>
      </c>
      <c r="M13">
        <v>0</v>
      </c>
      <c r="N13">
        <v>33.755442769540103</v>
      </c>
      <c r="O13">
        <v>43.589435870396599</v>
      </c>
      <c r="P13">
        <v>14.390368724851999</v>
      </c>
      <c r="Q13">
        <v>14.424892177325299</v>
      </c>
      <c r="R13">
        <v>10.1636788407654</v>
      </c>
      <c r="S13">
        <v>5.6362199791568699</v>
      </c>
      <c r="T13">
        <v>5.9605380299889497</v>
      </c>
      <c r="U13" t="s">
        <v>362</v>
      </c>
      <c r="V13">
        <v>1512.9239537999999</v>
      </c>
      <c r="W13">
        <v>1512.9239537999999</v>
      </c>
      <c r="X13" t="s">
        <v>36</v>
      </c>
      <c r="Y13" t="s">
        <v>43</v>
      </c>
      <c r="Z13" t="s">
        <v>38</v>
      </c>
      <c r="AA13">
        <v>72</v>
      </c>
      <c r="AB13">
        <v>1.04972542371753</v>
      </c>
      <c r="AC13">
        <v>1.37914406227659</v>
      </c>
      <c r="AD13">
        <v>1.46637743893331</v>
      </c>
      <c r="AE13">
        <v>0.52226087347793504</v>
      </c>
      <c r="AF13">
        <v>0</v>
      </c>
      <c r="AG13">
        <v>2.88423278865009</v>
      </c>
      <c r="AH13">
        <v>1.09821968931948</v>
      </c>
      <c r="AI13">
        <v>0.27603834088096701</v>
      </c>
      <c r="AJ13">
        <v>1.46464685300904</v>
      </c>
      <c r="AK13">
        <v>1.4015796456579199</v>
      </c>
      <c r="AL13">
        <v>0.56885853835948996</v>
      </c>
      <c r="AM13">
        <v>0.88857735223985601</v>
      </c>
      <c r="AN13" t="s">
        <v>362</v>
      </c>
    </row>
    <row r="14" spans="1:40" x14ac:dyDescent="0.2">
      <c r="A14" s="19" t="s">
        <v>4355</v>
      </c>
      <c r="B14" s="22" t="s">
        <v>4358</v>
      </c>
      <c r="C14" s="22"/>
      <c r="E14" t="s">
        <v>36</v>
      </c>
      <c r="F14" t="s">
        <v>37</v>
      </c>
      <c r="G14" t="s">
        <v>38</v>
      </c>
      <c r="H14">
        <v>57</v>
      </c>
      <c r="I14">
        <v>6.8353487594797198</v>
      </c>
      <c r="J14">
        <v>6.9536176137093104</v>
      </c>
      <c r="K14">
        <v>18.328826478618399</v>
      </c>
      <c r="L14">
        <v>7.2060061184561803</v>
      </c>
      <c r="M14">
        <v>0</v>
      </c>
      <c r="N14">
        <v>39.323798970263603</v>
      </c>
      <c r="O14">
        <v>49.409169261011598</v>
      </c>
      <c r="P14">
        <v>13.585659679265</v>
      </c>
      <c r="Q14">
        <v>13.982688495483</v>
      </c>
      <c r="R14">
        <v>9.0129357632326599</v>
      </c>
      <c r="S14">
        <v>6.8828773006282304</v>
      </c>
      <c r="T14">
        <v>6.16246583367196</v>
      </c>
      <c r="U14" t="s">
        <v>362</v>
      </c>
      <c r="V14">
        <v>743.86433526999997</v>
      </c>
      <c r="W14">
        <v>743.86433526999997</v>
      </c>
      <c r="X14" t="s">
        <v>36</v>
      </c>
      <c r="Y14" t="s">
        <v>37</v>
      </c>
      <c r="Z14" t="s">
        <v>38</v>
      </c>
      <c r="AA14">
        <v>57</v>
      </c>
      <c r="AB14">
        <v>0.58092151093042699</v>
      </c>
      <c r="AC14">
        <v>1.5496243012884801</v>
      </c>
      <c r="AD14">
        <v>1.47978472966167</v>
      </c>
      <c r="AE14">
        <v>0.96927307223397996</v>
      </c>
      <c r="AF14">
        <v>0</v>
      </c>
      <c r="AG14">
        <v>3.1009627864553999</v>
      </c>
      <c r="AH14">
        <v>1.1041766937101101</v>
      </c>
      <c r="AI14">
        <v>0.29415121606493</v>
      </c>
      <c r="AJ14">
        <v>1.60930749862051</v>
      </c>
      <c r="AK14">
        <v>1.1069230119078199</v>
      </c>
      <c r="AL14">
        <v>1.5085923329392701</v>
      </c>
      <c r="AM14">
        <v>0.58781755438874395</v>
      </c>
      <c r="AN14" t="s">
        <v>362</v>
      </c>
    </row>
    <row r="15" spans="1:40" x14ac:dyDescent="0.2">
      <c r="A15" s="19" t="s">
        <v>4359</v>
      </c>
      <c r="B15" s="19" t="s">
        <v>45</v>
      </c>
      <c r="C15" s="19"/>
      <c r="E15" t="s">
        <v>36</v>
      </c>
      <c r="F15" t="s">
        <v>45</v>
      </c>
      <c r="G15" t="s">
        <v>38</v>
      </c>
      <c r="H15">
        <v>78</v>
      </c>
      <c r="I15">
        <v>0.70127002456666498</v>
      </c>
      <c r="J15">
        <v>1.91425117479997</v>
      </c>
      <c r="K15">
        <v>5.8427361464913696</v>
      </c>
      <c r="L15">
        <v>2.8327748684318501</v>
      </c>
      <c r="M15">
        <v>0</v>
      </c>
      <c r="N15">
        <v>11.291032214289899</v>
      </c>
      <c r="O15">
        <v>34.702908547305903</v>
      </c>
      <c r="P15">
        <v>17.385197066644501</v>
      </c>
      <c r="Q15">
        <v>15.264999996379901</v>
      </c>
      <c r="R15">
        <v>7.6708304846826296</v>
      </c>
      <c r="S15">
        <v>12.673292105857501</v>
      </c>
      <c r="T15">
        <v>4.7932669998622197</v>
      </c>
      <c r="U15" t="s">
        <v>362</v>
      </c>
      <c r="V15">
        <v>4846.5597430999997</v>
      </c>
      <c r="W15">
        <v>3539.0108798000001</v>
      </c>
      <c r="X15" t="s">
        <v>36</v>
      </c>
      <c r="Y15" t="s">
        <v>45</v>
      </c>
      <c r="Z15" t="s">
        <v>38</v>
      </c>
      <c r="AA15">
        <v>78</v>
      </c>
      <c r="AB15">
        <v>7.9179232489532597E-2</v>
      </c>
      <c r="AC15">
        <v>0.274387311353045</v>
      </c>
      <c r="AD15">
        <v>0.535499383629088</v>
      </c>
      <c r="AE15">
        <v>0.28837011840663301</v>
      </c>
      <c r="AF15">
        <v>0</v>
      </c>
      <c r="AG15">
        <v>0.89174313592804899</v>
      </c>
      <c r="AH15">
        <v>1.18618053126033</v>
      </c>
      <c r="AI15">
        <v>0.28671719479535501</v>
      </c>
      <c r="AJ15">
        <v>1.42144405174887</v>
      </c>
      <c r="AK15">
        <v>0.82637714870401802</v>
      </c>
      <c r="AL15">
        <v>1.2689931578201099</v>
      </c>
      <c r="AM15">
        <v>0.37908111686178803</v>
      </c>
      <c r="AN15" t="s">
        <v>362</v>
      </c>
    </row>
    <row r="16" spans="1:40" x14ac:dyDescent="0.2">
      <c r="A16" s="19" t="s">
        <v>4359</v>
      </c>
      <c r="B16" s="22" t="s">
        <v>46</v>
      </c>
      <c r="C16" s="22"/>
      <c r="E16" t="s">
        <v>36</v>
      </c>
      <c r="F16" t="s">
        <v>46</v>
      </c>
      <c r="G16" t="s">
        <v>38</v>
      </c>
      <c r="H16">
        <v>38</v>
      </c>
      <c r="I16">
        <v>1.21562451466355</v>
      </c>
      <c r="J16">
        <v>2.3087516369855199</v>
      </c>
      <c r="K16">
        <v>6.28680061792081</v>
      </c>
      <c r="L16">
        <v>3.9013486531455199</v>
      </c>
      <c r="M16">
        <v>0</v>
      </c>
      <c r="N16">
        <v>13.7125254227154</v>
      </c>
      <c r="O16">
        <v>37.588005915450204</v>
      </c>
      <c r="P16">
        <v>16.2261391846429</v>
      </c>
      <c r="Q16">
        <v>16.730098880253198</v>
      </c>
      <c r="R16">
        <v>9.48742085903549</v>
      </c>
      <c r="S16">
        <v>18.393942228728498</v>
      </c>
      <c r="T16">
        <v>5.2997400581394203</v>
      </c>
      <c r="U16" t="s">
        <v>362</v>
      </c>
      <c r="V16">
        <v>1414.2063031</v>
      </c>
      <c r="W16">
        <v>1414.2063031</v>
      </c>
      <c r="X16" t="s">
        <v>36</v>
      </c>
      <c r="Y16" t="s">
        <v>46</v>
      </c>
      <c r="Z16" t="s">
        <v>38</v>
      </c>
      <c r="AA16">
        <v>38</v>
      </c>
      <c r="AB16">
        <v>0.33683677262752598</v>
      </c>
      <c r="AC16">
        <v>0.292596309546236</v>
      </c>
      <c r="AD16">
        <v>0.80437495691230798</v>
      </c>
      <c r="AE16">
        <v>0.85901889964522904</v>
      </c>
      <c r="AF16">
        <v>0</v>
      </c>
      <c r="AG16">
        <v>1.7082609376096001</v>
      </c>
      <c r="AH16">
        <v>1.9590275376742401</v>
      </c>
      <c r="AI16">
        <v>0.43776221723599701</v>
      </c>
      <c r="AJ16">
        <v>2.7009658947330002</v>
      </c>
      <c r="AK16">
        <v>1.29004327472816</v>
      </c>
      <c r="AL16">
        <v>2.3113076654273899</v>
      </c>
      <c r="AM16">
        <v>0.98250604191736801</v>
      </c>
      <c r="AN16" t="s">
        <v>362</v>
      </c>
    </row>
    <row r="17" spans="1:40" x14ac:dyDescent="0.2">
      <c r="A17" s="19" t="s">
        <v>4359</v>
      </c>
      <c r="B17" s="19" t="s">
        <v>39</v>
      </c>
      <c r="C17" s="19"/>
      <c r="E17" t="s">
        <v>36</v>
      </c>
      <c r="F17" t="s">
        <v>39</v>
      </c>
      <c r="G17" t="s">
        <v>38</v>
      </c>
      <c r="H17">
        <v>23</v>
      </c>
      <c r="I17">
        <v>1.5705014095123599</v>
      </c>
      <c r="J17">
        <v>2.6020974010798898</v>
      </c>
      <c r="K17">
        <v>10.6642406119343</v>
      </c>
      <c r="L17">
        <v>3.82568339996913</v>
      </c>
      <c r="M17">
        <v>0</v>
      </c>
      <c r="N17">
        <v>18.662522822495699</v>
      </c>
      <c r="O17">
        <v>36.7780899064077</v>
      </c>
      <c r="P17">
        <v>12.0903180388077</v>
      </c>
      <c r="Q17">
        <v>20.5814075410375</v>
      </c>
      <c r="R17">
        <v>5.9349766529710299</v>
      </c>
      <c r="S17">
        <v>19.610804926823501</v>
      </c>
      <c r="T17">
        <v>9.6496059802676406</v>
      </c>
      <c r="U17" t="s">
        <v>362</v>
      </c>
      <c r="V17">
        <v>405.59032380000002</v>
      </c>
      <c r="W17">
        <v>405.59032380000002</v>
      </c>
      <c r="X17" t="s">
        <v>36</v>
      </c>
      <c r="Y17" t="s">
        <v>39</v>
      </c>
      <c r="Z17" t="s">
        <v>38</v>
      </c>
      <c r="AA17">
        <v>23</v>
      </c>
      <c r="AB17">
        <v>0.35640377220579</v>
      </c>
      <c r="AC17">
        <v>0.50982978972587401</v>
      </c>
      <c r="AD17">
        <v>1.808388174781</v>
      </c>
      <c r="AE17">
        <v>0.87389437222089705</v>
      </c>
      <c r="AF17">
        <v>0</v>
      </c>
      <c r="AG17">
        <v>2.5005747161151</v>
      </c>
      <c r="AH17">
        <v>1.64345205048593</v>
      </c>
      <c r="AI17">
        <v>0.30585759881609897</v>
      </c>
      <c r="AJ17">
        <v>1.5663751638227801</v>
      </c>
      <c r="AK17">
        <v>1.2431666079188699</v>
      </c>
      <c r="AL17">
        <v>2.8145912855438802</v>
      </c>
      <c r="AM17">
        <v>1.7820093470540599</v>
      </c>
      <c r="AN17" t="s">
        <v>362</v>
      </c>
    </row>
    <row r="18" spans="1:40" x14ac:dyDescent="0.2">
      <c r="A18" s="19" t="s">
        <v>4359</v>
      </c>
      <c r="B18" s="22" t="s">
        <v>44</v>
      </c>
      <c r="C18" s="22"/>
      <c r="E18" t="s">
        <v>36</v>
      </c>
      <c r="F18" t="s">
        <v>44</v>
      </c>
      <c r="G18" t="s">
        <v>38</v>
      </c>
      <c r="H18">
        <v>52</v>
      </c>
      <c r="I18">
        <v>0.74474226384961395</v>
      </c>
      <c r="J18">
        <v>0.97254940251621202</v>
      </c>
      <c r="K18">
        <v>9.4948853144833905</v>
      </c>
      <c r="L18">
        <v>2.8497326785942398</v>
      </c>
      <c r="M18">
        <v>0</v>
      </c>
      <c r="N18">
        <v>14.061909659443501</v>
      </c>
      <c r="O18">
        <v>34.942100276156197</v>
      </c>
      <c r="P18">
        <v>9.7741708703763308</v>
      </c>
      <c r="Q18">
        <v>14.657838539124601</v>
      </c>
      <c r="R18">
        <v>6.7682630745441896</v>
      </c>
      <c r="S18">
        <v>20.257591076263001</v>
      </c>
      <c r="T18">
        <v>6.5734764492174396</v>
      </c>
      <c r="U18" t="s">
        <v>362</v>
      </c>
      <c r="V18">
        <v>1331.3721518</v>
      </c>
      <c r="W18">
        <v>1331.3721518</v>
      </c>
      <c r="X18" t="s">
        <v>36</v>
      </c>
      <c r="Y18" t="s">
        <v>44</v>
      </c>
      <c r="Z18" t="s">
        <v>38</v>
      </c>
      <c r="AA18">
        <v>52</v>
      </c>
      <c r="AB18">
        <v>0.14917238326962001</v>
      </c>
      <c r="AC18">
        <v>0.177256268118962</v>
      </c>
      <c r="AD18">
        <v>2.2698095626422199</v>
      </c>
      <c r="AE18">
        <v>0.37029685008105401</v>
      </c>
      <c r="AF18">
        <v>0</v>
      </c>
      <c r="AG18">
        <v>2.42629470413259</v>
      </c>
      <c r="AH18">
        <v>1.6278471751668799</v>
      </c>
      <c r="AI18">
        <v>0.46728745552862599</v>
      </c>
      <c r="AJ18">
        <v>3.3789886301249101</v>
      </c>
      <c r="AK18">
        <v>1.15052376068811</v>
      </c>
      <c r="AL18">
        <v>4.1073648382452097</v>
      </c>
      <c r="AM18">
        <v>1.0278570919905601</v>
      </c>
      <c r="AN18" t="s">
        <v>362</v>
      </c>
    </row>
    <row r="19" spans="1:40" ht="17" thickBot="1" x14ac:dyDescent="0.25">
      <c r="A19" s="19" t="s">
        <v>4359</v>
      </c>
      <c r="B19" s="26" t="s">
        <v>72</v>
      </c>
      <c r="C19" s="128"/>
      <c r="E19" t="s">
        <v>36</v>
      </c>
      <c r="F19" t="s">
        <v>72</v>
      </c>
      <c r="G19" t="s">
        <v>38</v>
      </c>
      <c r="H19">
        <v>238</v>
      </c>
      <c r="I19">
        <v>1.1886416596701299</v>
      </c>
      <c r="J19">
        <v>1.8606187020542899</v>
      </c>
      <c r="K19">
        <v>9.7931156339921603</v>
      </c>
      <c r="L19">
        <v>3.7850566489763899</v>
      </c>
      <c r="M19">
        <v>0</v>
      </c>
      <c r="N19">
        <v>16.627432644692998</v>
      </c>
      <c r="O19">
        <v>37.994710309845601</v>
      </c>
      <c r="P19">
        <v>10.5640409485919</v>
      </c>
      <c r="Q19">
        <v>19.460784004440601</v>
      </c>
      <c r="R19">
        <v>5.1605210150416196</v>
      </c>
      <c r="S19">
        <v>20.593595630014999</v>
      </c>
      <c r="T19">
        <v>9.2281826176364898</v>
      </c>
      <c r="U19" t="s">
        <v>362</v>
      </c>
      <c r="V19">
        <v>7295.65</v>
      </c>
      <c r="W19">
        <v>7094.02</v>
      </c>
      <c r="X19" t="s">
        <v>36</v>
      </c>
      <c r="Y19" t="s">
        <v>72</v>
      </c>
      <c r="Z19" t="s">
        <v>38</v>
      </c>
      <c r="AA19">
        <v>238</v>
      </c>
      <c r="AB19">
        <v>0.12592985770662901</v>
      </c>
      <c r="AC19">
        <v>0.15476228103953699</v>
      </c>
      <c r="AD19">
        <v>0.66139997452888699</v>
      </c>
      <c r="AE19">
        <v>0.238347446172961</v>
      </c>
      <c r="AF19">
        <v>0</v>
      </c>
      <c r="AG19">
        <v>0.89575224600071002</v>
      </c>
      <c r="AH19">
        <v>0.69119317833495497</v>
      </c>
      <c r="AI19">
        <v>0.16858419627141499</v>
      </c>
      <c r="AJ19">
        <v>1.1502984207490099</v>
      </c>
      <c r="AK19">
        <v>0.43931914515252402</v>
      </c>
      <c r="AL19">
        <v>1.2452876294091599</v>
      </c>
      <c r="AM19">
        <v>0.57367174421057499</v>
      </c>
      <c r="AN19" t="s">
        <v>362</v>
      </c>
    </row>
    <row r="20" spans="1:40" x14ac:dyDescent="0.2">
      <c r="A20" s="22" t="s">
        <v>56</v>
      </c>
      <c r="B20" s="22" t="s">
        <v>58</v>
      </c>
      <c r="C20" s="22"/>
      <c r="E20" t="s">
        <v>56</v>
      </c>
      <c r="F20" t="s">
        <v>58</v>
      </c>
      <c r="G20" t="s">
        <v>38</v>
      </c>
      <c r="H20">
        <v>77</v>
      </c>
      <c r="I20">
        <v>3.5438303588211602</v>
      </c>
      <c r="J20">
        <v>3.5008009033046399</v>
      </c>
      <c r="K20">
        <v>21.115146222567098</v>
      </c>
      <c r="L20">
        <v>9.4090752480569808</v>
      </c>
      <c r="M20">
        <v>0</v>
      </c>
      <c r="N20">
        <v>37.568852732749903</v>
      </c>
      <c r="O20">
        <v>31.883194531164801</v>
      </c>
      <c r="P20">
        <v>16.8218066306525</v>
      </c>
      <c r="Q20">
        <v>9.9922889418189094</v>
      </c>
      <c r="R20">
        <v>7.0182151948746103</v>
      </c>
      <c r="S20">
        <v>22.791936702659001</v>
      </c>
      <c r="T20">
        <v>7.5666295831942803</v>
      </c>
      <c r="U20" t="s">
        <v>362</v>
      </c>
      <c r="V20">
        <v>3699.3724886</v>
      </c>
      <c r="W20">
        <v>2438.4860881</v>
      </c>
      <c r="X20" t="s">
        <v>56</v>
      </c>
      <c r="Y20" t="s">
        <v>58</v>
      </c>
      <c r="Z20" t="s">
        <v>38</v>
      </c>
      <c r="AA20">
        <v>77</v>
      </c>
      <c r="AB20">
        <v>1.05469039990212</v>
      </c>
      <c r="AC20">
        <v>0.57802014542657798</v>
      </c>
      <c r="AD20">
        <v>2.1930421119960601</v>
      </c>
      <c r="AE20">
        <v>0.68729127537335399</v>
      </c>
      <c r="AF20">
        <v>0</v>
      </c>
      <c r="AG20">
        <v>2.9352157148979798</v>
      </c>
      <c r="AH20">
        <v>0.71469019126829003</v>
      </c>
      <c r="AI20">
        <v>0.27701705969801099</v>
      </c>
      <c r="AJ20">
        <v>0.94867437204662797</v>
      </c>
      <c r="AK20">
        <v>0.84413693601603801</v>
      </c>
      <c r="AL20">
        <v>2.32264024375272</v>
      </c>
      <c r="AM20">
        <v>0.69448703956683699</v>
      </c>
      <c r="AN20" t="s">
        <v>362</v>
      </c>
    </row>
    <row r="21" spans="1:40" x14ac:dyDescent="0.2">
      <c r="A21" s="22" t="s">
        <v>56</v>
      </c>
      <c r="B21" s="19" t="s">
        <v>62</v>
      </c>
      <c r="C21" s="19"/>
      <c r="E21" t="s">
        <v>56</v>
      </c>
      <c r="F21" t="s">
        <v>62</v>
      </c>
      <c r="G21" t="s">
        <v>38</v>
      </c>
      <c r="H21">
        <v>59</v>
      </c>
      <c r="I21">
        <v>6.51824205999075</v>
      </c>
      <c r="J21">
        <v>8.8036553367357602</v>
      </c>
      <c r="K21">
        <v>48.349275041514503</v>
      </c>
      <c r="L21">
        <v>14.0939151106344</v>
      </c>
      <c r="M21">
        <v>0</v>
      </c>
      <c r="N21">
        <v>77.7650875488754</v>
      </c>
      <c r="O21">
        <v>35.505342720359103</v>
      </c>
      <c r="P21">
        <v>17.339798270561001</v>
      </c>
      <c r="Q21">
        <v>1.9676631702793901</v>
      </c>
      <c r="R21">
        <v>7.3251834877700199</v>
      </c>
      <c r="S21">
        <v>14.1311506031699</v>
      </c>
      <c r="T21">
        <v>7.5316761788860598</v>
      </c>
      <c r="U21" t="s">
        <v>362</v>
      </c>
      <c r="V21">
        <v>4995.5899377940004</v>
      </c>
      <c r="W21">
        <v>3293.6435197000001</v>
      </c>
      <c r="X21" t="s">
        <v>56</v>
      </c>
      <c r="Y21" t="s">
        <v>62</v>
      </c>
      <c r="Z21" t="s">
        <v>38</v>
      </c>
      <c r="AA21">
        <v>59</v>
      </c>
      <c r="AB21">
        <v>1.30171136795978</v>
      </c>
      <c r="AC21">
        <v>1.37010048481785</v>
      </c>
      <c r="AD21">
        <v>7.1688418491314598</v>
      </c>
      <c r="AE21">
        <v>1.5737097851361701</v>
      </c>
      <c r="AF21">
        <v>0</v>
      </c>
      <c r="AG21">
        <v>7.8986111471209801</v>
      </c>
      <c r="AH21">
        <v>1.48119763034819</v>
      </c>
      <c r="AI21">
        <v>0.37737887232311901</v>
      </c>
      <c r="AJ21">
        <v>0.21384951752398099</v>
      </c>
      <c r="AK21">
        <v>1.1151829627810199</v>
      </c>
      <c r="AL21">
        <v>2.4114491207100501</v>
      </c>
      <c r="AM21">
        <v>1.64121433581333</v>
      </c>
      <c r="AN21" t="s">
        <v>362</v>
      </c>
    </row>
    <row r="22" spans="1:40" x14ac:dyDescent="0.2">
      <c r="A22" s="22" t="s">
        <v>56</v>
      </c>
      <c r="B22" s="22" t="s">
        <v>63</v>
      </c>
      <c r="C22" s="22"/>
      <c r="E22" t="s">
        <v>56</v>
      </c>
      <c r="F22" t="s">
        <v>63</v>
      </c>
      <c r="G22" t="s">
        <v>38</v>
      </c>
      <c r="H22">
        <v>120</v>
      </c>
      <c r="I22">
        <v>8.1870705105265706</v>
      </c>
      <c r="J22">
        <v>7.7969029836209804</v>
      </c>
      <c r="K22">
        <v>15.113020051776299</v>
      </c>
      <c r="L22">
        <v>9.3650659442470694</v>
      </c>
      <c r="M22">
        <v>0</v>
      </c>
      <c r="N22">
        <v>40.462059490170901</v>
      </c>
      <c r="O22">
        <v>34.264164147298601</v>
      </c>
      <c r="P22">
        <v>14.907899866033899</v>
      </c>
      <c r="Q22">
        <v>5.6775845027654501</v>
      </c>
      <c r="R22">
        <v>8.2673879636324692</v>
      </c>
      <c r="S22">
        <v>28.5711617559861</v>
      </c>
      <c r="T22">
        <v>11.3601631495112</v>
      </c>
      <c r="U22" t="s">
        <v>362</v>
      </c>
      <c r="V22">
        <v>17812.064685900001</v>
      </c>
      <c r="W22">
        <v>8497.5292439000004</v>
      </c>
      <c r="X22" t="s">
        <v>56</v>
      </c>
      <c r="Y22" t="s">
        <v>63</v>
      </c>
      <c r="Z22" t="s">
        <v>38</v>
      </c>
      <c r="AA22">
        <v>120</v>
      </c>
      <c r="AB22">
        <v>1.79093319081291</v>
      </c>
      <c r="AC22">
        <v>1.5437546994056299</v>
      </c>
      <c r="AD22">
        <v>2.1155823989457501</v>
      </c>
      <c r="AE22">
        <v>1.3571243482455999</v>
      </c>
      <c r="AF22">
        <v>0</v>
      </c>
      <c r="AG22">
        <v>4.4033415358939196</v>
      </c>
      <c r="AH22">
        <v>0.85963381239556902</v>
      </c>
      <c r="AI22">
        <v>0.26181987157563102</v>
      </c>
      <c r="AJ22">
        <v>0.69823434897705305</v>
      </c>
      <c r="AK22">
        <v>0.75937534900548298</v>
      </c>
      <c r="AL22">
        <v>2.15853659508302</v>
      </c>
      <c r="AM22">
        <v>1.1153340270154699</v>
      </c>
      <c r="AN22" t="s">
        <v>362</v>
      </c>
    </row>
    <row r="23" spans="1:40" x14ac:dyDescent="0.2">
      <c r="A23" s="22" t="s">
        <v>56</v>
      </c>
      <c r="B23" s="19" t="s">
        <v>60</v>
      </c>
      <c r="C23" s="19"/>
      <c r="E23" t="s">
        <v>56</v>
      </c>
      <c r="F23" t="s">
        <v>60</v>
      </c>
      <c r="G23" t="s">
        <v>38</v>
      </c>
      <c r="H23">
        <v>145</v>
      </c>
      <c r="I23">
        <v>13.5641702229548</v>
      </c>
      <c r="J23">
        <v>2.1321355883697799</v>
      </c>
      <c r="K23">
        <v>16.431432254970201</v>
      </c>
      <c r="L23">
        <v>6.6701357400042696</v>
      </c>
      <c r="M23">
        <v>0</v>
      </c>
      <c r="N23">
        <v>38.797873806299002</v>
      </c>
      <c r="O23">
        <v>28.159041743807599</v>
      </c>
      <c r="P23">
        <v>15.2823220397143</v>
      </c>
      <c r="Q23">
        <v>26.0018800608912</v>
      </c>
      <c r="R23">
        <v>11.8252147686855</v>
      </c>
      <c r="S23">
        <v>17.182892371365501</v>
      </c>
      <c r="T23">
        <v>10.0868850952005</v>
      </c>
      <c r="U23" t="s">
        <v>362</v>
      </c>
      <c r="V23">
        <v>30954.929269</v>
      </c>
      <c r="W23">
        <v>30954.929269</v>
      </c>
      <c r="X23" t="s">
        <v>56</v>
      </c>
      <c r="Y23" t="s">
        <v>60</v>
      </c>
      <c r="Z23" t="s">
        <v>38</v>
      </c>
      <c r="AA23">
        <v>145</v>
      </c>
      <c r="AB23">
        <v>7.2525197447888097</v>
      </c>
      <c r="AC23">
        <v>0.69344018819819797</v>
      </c>
      <c r="AD23">
        <v>1.2027885817096899</v>
      </c>
      <c r="AE23">
        <v>0.69935379734469305</v>
      </c>
      <c r="AF23">
        <v>0</v>
      </c>
      <c r="AG23">
        <v>7.3518455057329897</v>
      </c>
      <c r="AH23">
        <v>0.63174016442611503</v>
      </c>
      <c r="AI23">
        <v>0.22952663444884999</v>
      </c>
      <c r="AJ23">
        <v>1.79355791707336</v>
      </c>
      <c r="AK23">
        <v>0.94120060031582198</v>
      </c>
      <c r="AL23">
        <v>1.09437180635231</v>
      </c>
      <c r="AM23">
        <v>0.55293635650907802</v>
      </c>
      <c r="AN23" t="s">
        <v>362</v>
      </c>
    </row>
    <row r="24" spans="1:40" x14ac:dyDescent="0.2">
      <c r="A24" s="22" t="s">
        <v>56</v>
      </c>
      <c r="B24" s="22" t="s">
        <v>59</v>
      </c>
      <c r="C24" s="22"/>
      <c r="E24" t="s">
        <v>56</v>
      </c>
      <c r="F24" t="s">
        <v>59</v>
      </c>
      <c r="G24" t="s">
        <v>38</v>
      </c>
      <c r="H24">
        <v>31</v>
      </c>
      <c r="I24">
        <v>12.23367866107</v>
      </c>
      <c r="J24">
        <v>1.4522541768983399</v>
      </c>
      <c r="K24">
        <v>13.225022893702301</v>
      </c>
      <c r="L24">
        <v>8.5937678247358704</v>
      </c>
      <c r="M24">
        <v>0</v>
      </c>
      <c r="N24">
        <v>35.504723556406503</v>
      </c>
      <c r="O24">
        <v>29.118006632194799</v>
      </c>
      <c r="P24">
        <v>18.3667741869703</v>
      </c>
      <c r="Q24">
        <v>8.7043583998406806</v>
      </c>
      <c r="R24">
        <v>7.4564368316059104</v>
      </c>
      <c r="S24">
        <v>40.427741544746702</v>
      </c>
      <c r="T24">
        <v>13.040872057408301</v>
      </c>
      <c r="U24" t="s">
        <v>362</v>
      </c>
      <c r="V24">
        <v>3399.611461</v>
      </c>
      <c r="W24">
        <v>3399.611461</v>
      </c>
      <c r="X24" t="s">
        <v>56</v>
      </c>
      <c r="Y24" t="s">
        <v>59</v>
      </c>
      <c r="Z24" t="s">
        <v>38</v>
      </c>
      <c r="AA24">
        <v>31</v>
      </c>
      <c r="AB24">
        <v>4.8759553707588799</v>
      </c>
      <c r="AC24">
        <v>0.41143467041375198</v>
      </c>
      <c r="AD24">
        <v>2.6244128269749201</v>
      </c>
      <c r="AE24">
        <v>1.5649362355118199</v>
      </c>
      <c r="AF24">
        <v>0</v>
      </c>
      <c r="AG24">
        <v>5.8403757808673102</v>
      </c>
      <c r="AH24">
        <v>1.4184665321872301</v>
      </c>
      <c r="AI24">
        <v>0.59102642251833204</v>
      </c>
      <c r="AJ24">
        <v>1.60684644029674</v>
      </c>
      <c r="AK24">
        <v>1.24536816166069</v>
      </c>
      <c r="AL24">
        <v>3.3454477697404501</v>
      </c>
      <c r="AM24">
        <v>3.1438540823738998</v>
      </c>
      <c r="AN24" t="s">
        <v>362</v>
      </c>
    </row>
    <row r="25" spans="1:40" x14ac:dyDescent="0.2">
      <c r="A25" s="22" t="s">
        <v>56</v>
      </c>
      <c r="B25" s="19" t="s">
        <v>61</v>
      </c>
      <c r="C25" s="19"/>
      <c r="E25" t="s">
        <v>56</v>
      </c>
      <c r="F25" t="s">
        <v>61</v>
      </c>
      <c r="G25" t="s">
        <v>38</v>
      </c>
      <c r="H25">
        <v>38</v>
      </c>
      <c r="I25">
        <v>6.5531319627128397</v>
      </c>
      <c r="J25">
        <v>6.0756949397121396</v>
      </c>
      <c r="K25">
        <v>22.102073510860698</v>
      </c>
      <c r="L25">
        <v>9.3970131842565898</v>
      </c>
      <c r="M25">
        <v>0</v>
      </c>
      <c r="N25">
        <v>44.127913597542303</v>
      </c>
      <c r="O25">
        <v>30.093656228574901</v>
      </c>
      <c r="P25">
        <v>13.102072010377499</v>
      </c>
      <c r="Q25">
        <v>26.970508036219499</v>
      </c>
      <c r="R25">
        <v>6.4167903899237499</v>
      </c>
      <c r="S25">
        <v>18.272836811694301</v>
      </c>
      <c r="T25">
        <v>8.3572519598114603</v>
      </c>
      <c r="U25" t="s">
        <v>362</v>
      </c>
      <c r="V25">
        <v>34192.6280032</v>
      </c>
      <c r="W25">
        <v>25606.679404999999</v>
      </c>
      <c r="X25" t="s">
        <v>56</v>
      </c>
      <c r="Y25" t="s">
        <v>61</v>
      </c>
      <c r="Z25" t="s">
        <v>38</v>
      </c>
      <c r="AA25">
        <v>38</v>
      </c>
      <c r="AB25">
        <v>2.71448223116146</v>
      </c>
      <c r="AC25">
        <v>2.5905748348638702</v>
      </c>
      <c r="AD25">
        <v>2.9058996435727402</v>
      </c>
      <c r="AE25">
        <v>3.2968434217035201</v>
      </c>
      <c r="AF25">
        <v>0</v>
      </c>
      <c r="AG25">
        <v>5.7299479969897602</v>
      </c>
      <c r="AH25">
        <v>1.12766764675836</v>
      </c>
      <c r="AI25">
        <v>0.39904132938376802</v>
      </c>
      <c r="AJ25">
        <v>3.0936619671496199</v>
      </c>
      <c r="AK25">
        <v>1.3476980598633299</v>
      </c>
      <c r="AL25">
        <v>2.7343736600852599</v>
      </c>
      <c r="AM25">
        <v>0.964726192781581</v>
      </c>
      <c r="AN25" t="s">
        <v>362</v>
      </c>
    </row>
    <row r="26" spans="1:40" ht="17" thickBot="1" x14ac:dyDescent="0.25">
      <c r="A26" s="22" t="s">
        <v>56</v>
      </c>
      <c r="B26" s="29" t="s">
        <v>57</v>
      </c>
      <c r="C26" s="135"/>
      <c r="E26" t="s">
        <v>56</v>
      </c>
      <c r="F26" t="s">
        <v>57</v>
      </c>
      <c r="G26" t="s">
        <v>38</v>
      </c>
      <c r="H26">
        <v>107</v>
      </c>
      <c r="I26">
        <v>11.3715684511901</v>
      </c>
      <c r="J26">
        <v>7.5662459956060903</v>
      </c>
      <c r="K26">
        <v>12.4978921386219</v>
      </c>
      <c r="L26">
        <v>8.1612723112992196</v>
      </c>
      <c r="M26">
        <v>0</v>
      </c>
      <c r="N26">
        <v>39.596978896717303</v>
      </c>
      <c r="O26">
        <v>30.643891565544699</v>
      </c>
      <c r="P26">
        <v>17.446120854128701</v>
      </c>
      <c r="Q26">
        <v>31.662452720507801</v>
      </c>
      <c r="R26">
        <v>10.3924540966674</v>
      </c>
      <c r="S26">
        <v>7.7730260839623</v>
      </c>
      <c r="T26">
        <v>8.4893855417316395</v>
      </c>
      <c r="U26" t="s">
        <v>362</v>
      </c>
      <c r="V26">
        <v>27765.69</v>
      </c>
      <c r="W26">
        <v>16900.849999999999</v>
      </c>
      <c r="X26" t="s">
        <v>56</v>
      </c>
      <c r="Y26" t="s">
        <v>57</v>
      </c>
      <c r="Z26" t="s">
        <v>38</v>
      </c>
      <c r="AA26">
        <v>107</v>
      </c>
      <c r="AB26">
        <v>2.7334301366402798</v>
      </c>
      <c r="AC26">
        <v>2.9866067697828802</v>
      </c>
      <c r="AD26">
        <v>1.26624864396748</v>
      </c>
      <c r="AE26">
        <v>0.86271949675540305</v>
      </c>
      <c r="AF26">
        <v>0</v>
      </c>
      <c r="AG26">
        <v>4.7513422716423896</v>
      </c>
      <c r="AH26">
        <v>1.1834013272503201</v>
      </c>
      <c r="AI26">
        <v>0.36287087472273499</v>
      </c>
      <c r="AJ26">
        <v>2.6366163604950099</v>
      </c>
      <c r="AK26">
        <v>1.4516380779337199</v>
      </c>
      <c r="AL26">
        <v>1.3692286292296501</v>
      </c>
      <c r="AM26">
        <v>0.77585229418113999</v>
      </c>
      <c r="AN26" t="s">
        <v>362</v>
      </c>
    </row>
    <row r="27" spans="1:40" x14ac:dyDescent="0.2">
      <c r="A27" s="19" t="s">
        <v>47</v>
      </c>
      <c r="B27" s="19" t="s">
        <v>50</v>
      </c>
      <c r="C27" s="19"/>
      <c r="E27" t="s">
        <v>47</v>
      </c>
      <c r="F27" t="s">
        <v>50</v>
      </c>
      <c r="G27" t="s">
        <v>38</v>
      </c>
      <c r="H27">
        <v>113</v>
      </c>
      <c r="I27">
        <v>1.2026190050076899</v>
      </c>
      <c r="J27">
        <v>2.2129761884080601</v>
      </c>
      <c r="K27">
        <v>6.1879116343099598</v>
      </c>
      <c r="L27">
        <v>6.3416995414262702</v>
      </c>
      <c r="M27">
        <v>0</v>
      </c>
      <c r="N27">
        <v>15.945206369152</v>
      </c>
      <c r="O27">
        <v>23.9147601944216</v>
      </c>
      <c r="P27">
        <v>15.230003674843299</v>
      </c>
      <c r="Q27">
        <v>5.0446714385491997</v>
      </c>
      <c r="R27">
        <v>9.3357730319150392</v>
      </c>
      <c r="S27">
        <v>15.222427832060101</v>
      </c>
      <c r="T27">
        <v>3.7939850476901502</v>
      </c>
      <c r="U27" t="s">
        <v>362</v>
      </c>
      <c r="V27">
        <v>18127.067175799999</v>
      </c>
      <c r="W27">
        <v>18127.067175799999</v>
      </c>
      <c r="X27" t="s">
        <v>47</v>
      </c>
      <c r="Y27" t="s">
        <v>50</v>
      </c>
      <c r="Z27" t="s">
        <v>38</v>
      </c>
      <c r="AA27">
        <v>113</v>
      </c>
      <c r="AB27">
        <v>0.29617092697192199</v>
      </c>
      <c r="AC27">
        <v>0.46267299211318702</v>
      </c>
      <c r="AD27">
        <v>0.90957505979400699</v>
      </c>
      <c r="AE27">
        <v>0.67390297468256799</v>
      </c>
      <c r="AF27">
        <v>0</v>
      </c>
      <c r="AG27">
        <v>1.5048793273640699</v>
      </c>
      <c r="AH27">
        <v>0.931940653141895</v>
      </c>
      <c r="AI27">
        <v>0.25893524680483698</v>
      </c>
      <c r="AJ27">
        <v>0.438165852442711</v>
      </c>
      <c r="AK27">
        <v>1.2797345488732399</v>
      </c>
      <c r="AL27">
        <v>1.8428851280410401</v>
      </c>
      <c r="AM27">
        <v>0.49793195008795998</v>
      </c>
      <c r="AN27" t="s">
        <v>362</v>
      </c>
    </row>
    <row r="28" spans="1:40" x14ac:dyDescent="0.2">
      <c r="A28" s="19" t="s">
        <v>47</v>
      </c>
      <c r="B28" s="22" t="s">
        <v>54</v>
      </c>
      <c r="C28" s="22"/>
      <c r="E28" t="s">
        <v>47</v>
      </c>
      <c r="F28" t="s">
        <v>54</v>
      </c>
      <c r="G28" t="s">
        <v>38</v>
      </c>
      <c r="H28">
        <v>103</v>
      </c>
      <c r="I28">
        <v>5.9142170834832699</v>
      </c>
      <c r="J28">
        <v>3.0226268991073599</v>
      </c>
      <c r="K28">
        <v>19.090154834958302</v>
      </c>
      <c r="L28">
        <v>10.7576465426983</v>
      </c>
      <c r="M28">
        <v>0</v>
      </c>
      <c r="N28">
        <v>38.784645360247197</v>
      </c>
      <c r="O28">
        <v>29.993538900339999</v>
      </c>
      <c r="P28">
        <v>14.8786992997179</v>
      </c>
      <c r="Q28">
        <v>2.8871172892419299</v>
      </c>
      <c r="R28">
        <v>9.0700749897835191</v>
      </c>
      <c r="S28">
        <v>7.0580898943396404</v>
      </c>
      <c r="T28">
        <v>4.51017524779492</v>
      </c>
      <c r="U28" t="s">
        <v>362</v>
      </c>
      <c r="V28">
        <v>9265.8013104999991</v>
      </c>
      <c r="W28">
        <v>9265.8013104999991</v>
      </c>
      <c r="X28" t="s">
        <v>47</v>
      </c>
      <c r="Y28" t="s">
        <v>54</v>
      </c>
      <c r="Z28" t="s">
        <v>38</v>
      </c>
      <c r="AA28">
        <v>103</v>
      </c>
      <c r="AB28">
        <v>0.69881427874243796</v>
      </c>
      <c r="AC28">
        <v>0.67124946986496903</v>
      </c>
      <c r="AD28">
        <v>2.5091366859572899</v>
      </c>
      <c r="AE28">
        <v>1.73831021279286</v>
      </c>
      <c r="AF28">
        <v>0</v>
      </c>
      <c r="AG28">
        <v>3.89729188091711</v>
      </c>
      <c r="AH28">
        <v>0.93205858682139797</v>
      </c>
      <c r="AI28">
        <v>0.28484634009714599</v>
      </c>
      <c r="AJ28">
        <v>0.321363235562595</v>
      </c>
      <c r="AK28">
        <v>0.94074775584011705</v>
      </c>
      <c r="AL28">
        <v>1.02356059255964</v>
      </c>
      <c r="AM28">
        <v>0.53963680832258198</v>
      </c>
      <c r="AN28" t="s">
        <v>362</v>
      </c>
    </row>
    <row r="29" spans="1:40" x14ac:dyDescent="0.2">
      <c r="A29" s="19" t="s">
        <v>47</v>
      </c>
      <c r="B29" s="19" t="s">
        <v>55</v>
      </c>
      <c r="C29" s="19"/>
      <c r="E29" t="s">
        <v>47</v>
      </c>
      <c r="F29" t="s">
        <v>55</v>
      </c>
      <c r="G29" t="s">
        <v>38</v>
      </c>
      <c r="H29">
        <v>227</v>
      </c>
      <c r="I29">
        <v>0.53325296314991699</v>
      </c>
      <c r="J29">
        <v>1.40294041366488</v>
      </c>
      <c r="K29">
        <v>5.1017908759963504</v>
      </c>
      <c r="L29">
        <v>4.0195647204123803</v>
      </c>
      <c r="M29">
        <v>0</v>
      </c>
      <c r="N29">
        <v>11.057548973223501</v>
      </c>
      <c r="O29">
        <v>22.390266448885399</v>
      </c>
      <c r="P29">
        <v>11.092919367515</v>
      </c>
      <c r="Q29">
        <v>9.4014508060118693</v>
      </c>
      <c r="R29">
        <v>10.252863769089499</v>
      </c>
      <c r="S29">
        <v>12.0911392093612</v>
      </c>
      <c r="T29">
        <v>4.51065962355867</v>
      </c>
      <c r="U29" t="s">
        <v>362</v>
      </c>
      <c r="V29">
        <v>25118.822850500001</v>
      </c>
      <c r="W29">
        <v>24775.813839099999</v>
      </c>
      <c r="X29" t="s">
        <v>47</v>
      </c>
      <c r="Y29" t="s">
        <v>55</v>
      </c>
      <c r="Z29" t="s">
        <v>38</v>
      </c>
      <c r="AA29">
        <v>227</v>
      </c>
      <c r="AB29">
        <v>0.117636335094796</v>
      </c>
      <c r="AC29">
        <v>0.29724172414646399</v>
      </c>
      <c r="AD29">
        <v>0.62908821401270099</v>
      </c>
      <c r="AE29">
        <v>0.34417447710481802</v>
      </c>
      <c r="AF29">
        <v>0</v>
      </c>
      <c r="AG29">
        <v>0.94059614663162205</v>
      </c>
      <c r="AH29">
        <v>0.68622866329281396</v>
      </c>
      <c r="AI29">
        <v>0.291752357480842</v>
      </c>
      <c r="AJ29">
        <v>0.60745636502797595</v>
      </c>
      <c r="AK29">
        <v>0.61359419036642504</v>
      </c>
      <c r="AL29">
        <v>1.0325733781642401</v>
      </c>
      <c r="AM29">
        <v>0.32616397627296001</v>
      </c>
      <c r="AN29" t="s">
        <v>362</v>
      </c>
    </row>
    <row r="30" spans="1:40" x14ac:dyDescent="0.2">
      <c r="A30" s="19" t="s">
        <v>47</v>
      </c>
      <c r="B30" s="22" t="s">
        <v>53</v>
      </c>
      <c r="C30" s="22"/>
      <c r="E30" t="s">
        <v>47</v>
      </c>
      <c r="F30" t="s">
        <v>53</v>
      </c>
      <c r="G30" t="s">
        <v>38</v>
      </c>
      <c r="H30">
        <v>170</v>
      </c>
      <c r="I30">
        <v>1.96279388176513</v>
      </c>
      <c r="J30">
        <v>2.3141856387764799</v>
      </c>
      <c r="K30">
        <v>13.039990007347701</v>
      </c>
      <c r="L30">
        <v>6.2029913235288401</v>
      </c>
      <c r="M30">
        <v>0</v>
      </c>
      <c r="N30">
        <v>23.519960851418201</v>
      </c>
      <c r="O30">
        <v>26.1458301671945</v>
      </c>
      <c r="P30">
        <v>11.752657147671</v>
      </c>
      <c r="Q30">
        <v>16.6982187261899</v>
      </c>
      <c r="R30">
        <v>10.451072029588</v>
      </c>
      <c r="S30">
        <v>9.7834816736174108</v>
      </c>
      <c r="T30">
        <v>3.6438491257601102</v>
      </c>
      <c r="U30" t="s">
        <v>362</v>
      </c>
      <c r="V30">
        <v>12730.293615099999</v>
      </c>
      <c r="W30">
        <v>12730.293615099999</v>
      </c>
      <c r="X30" t="s">
        <v>47</v>
      </c>
      <c r="Y30" t="s">
        <v>53</v>
      </c>
      <c r="Z30" t="s">
        <v>38</v>
      </c>
      <c r="AA30">
        <v>170</v>
      </c>
      <c r="AB30">
        <v>0.31060979619190499</v>
      </c>
      <c r="AC30">
        <v>0.47259630321936502</v>
      </c>
      <c r="AD30">
        <v>1.4681884503095299</v>
      </c>
      <c r="AE30">
        <v>0.56532627283759995</v>
      </c>
      <c r="AF30">
        <v>0</v>
      </c>
      <c r="AG30">
        <v>1.8778626781929899</v>
      </c>
      <c r="AH30">
        <v>0.69426309485036497</v>
      </c>
      <c r="AI30">
        <v>0.29578929250870001</v>
      </c>
      <c r="AJ30">
        <v>1.27483657750211</v>
      </c>
      <c r="AK30">
        <v>0.89613615235071398</v>
      </c>
      <c r="AL30">
        <v>1.02303640763475</v>
      </c>
      <c r="AM30">
        <v>0.38717366962145999</v>
      </c>
      <c r="AN30" t="s">
        <v>362</v>
      </c>
    </row>
    <row r="31" spans="1:40" x14ac:dyDescent="0.2">
      <c r="A31" s="19" t="s">
        <v>47</v>
      </c>
      <c r="B31" s="19" t="s">
        <v>51</v>
      </c>
      <c r="C31" s="19"/>
      <c r="E31" t="s">
        <v>47</v>
      </c>
      <c r="F31" t="s">
        <v>51</v>
      </c>
      <c r="G31" t="s">
        <v>38</v>
      </c>
      <c r="H31">
        <v>115</v>
      </c>
      <c r="I31">
        <v>2.9946741643778299</v>
      </c>
      <c r="J31">
        <v>3.5414043469693501</v>
      </c>
      <c r="K31">
        <v>9.3730698041652794</v>
      </c>
      <c r="L31">
        <v>4.6985289017598699</v>
      </c>
      <c r="M31">
        <v>0</v>
      </c>
      <c r="N31">
        <v>20.6076772172723</v>
      </c>
      <c r="O31">
        <v>24.892402996754601</v>
      </c>
      <c r="P31">
        <v>10.0078769066129</v>
      </c>
      <c r="Q31">
        <v>20.270709659797401</v>
      </c>
      <c r="R31">
        <v>8.9305838553748895</v>
      </c>
      <c r="S31">
        <v>13.9636270065812</v>
      </c>
      <c r="T31">
        <v>3.6560462052523302</v>
      </c>
      <c r="U31" t="s">
        <v>362</v>
      </c>
      <c r="V31">
        <v>3003.6738937999999</v>
      </c>
      <c r="W31">
        <v>3003.6738937999999</v>
      </c>
      <c r="X31" t="s">
        <v>47</v>
      </c>
      <c r="Y31" t="s">
        <v>51</v>
      </c>
      <c r="Z31" t="s">
        <v>38</v>
      </c>
      <c r="AA31">
        <v>115</v>
      </c>
      <c r="AB31">
        <v>0.67119076966938396</v>
      </c>
      <c r="AC31">
        <v>0.50938369991992605</v>
      </c>
      <c r="AD31">
        <v>0.80655748267941696</v>
      </c>
      <c r="AE31">
        <v>0.67568499993420506</v>
      </c>
      <c r="AF31">
        <v>0</v>
      </c>
      <c r="AG31">
        <v>1.61314055076174</v>
      </c>
      <c r="AH31">
        <v>0.83123695974338896</v>
      </c>
      <c r="AI31">
        <v>0.31169314299314999</v>
      </c>
      <c r="AJ31">
        <v>2.1762147852110298</v>
      </c>
      <c r="AK31">
        <v>0.84481113066157498</v>
      </c>
      <c r="AL31">
        <v>2.0669152735155101</v>
      </c>
      <c r="AM31">
        <v>0.40389266084672198</v>
      </c>
      <c r="AN31" t="s">
        <v>362</v>
      </c>
    </row>
    <row r="32" spans="1:40" x14ac:dyDescent="0.2">
      <c r="A32" s="19" t="s">
        <v>47</v>
      </c>
      <c r="B32" s="22" t="s">
        <v>52</v>
      </c>
      <c r="C32" s="22"/>
      <c r="E32" t="s">
        <v>47</v>
      </c>
      <c r="F32" t="s">
        <v>52</v>
      </c>
      <c r="G32" t="s">
        <v>38</v>
      </c>
      <c r="H32">
        <v>172</v>
      </c>
      <c r="I32">
        <v>1.71642450769606</v>
      </c>
      <c r="J32">
        <v>2.7576312765744602</v>
      </c>
      <c r="K32">
        <v>10.8897622660179</v>
      </c>
      <c r="L32">
        <v>5.2269877804154499</v>
      </c>
      <c r="M32">
        <v>0</v>
      </c>
      <c r="N32">
        <v>20.5908058307039</v>
      </c>
      <c r="O32">
        <v>27.0498307699173</v>
      </c>
      <c r="P32">
        <v>12.5442265297453</v>
      </c>
      <c r="Q32">
        <v>17.532872970825199</v>
      </c>
      <c r="R32">
        <v>9.5357996851641307</v>
      </c>
      <c r="S32">
        <v>8.4718124403828092</v>
      </c>
      <c r="T32">
        <v>4.5715974021613803</v>
      </c>
      <c r="U32" t="s">
        <v>362</v>
      </c>
      <c r="V32">
        <v>11122.1851357</v>
      </c>
      <c r="W32">
        <v>9678.2071606000009</v>
      </c>
      <c r="X32" t="s">
        <v>47</v>
      </c>
      <c r="Y32" t="s">
        <v>52</v>
      </c>
      <c r="Z32" t="s">
        <v>38</v>
      </c>
      <c r="AA32">
        <v>172</v>
      </c>
      <c r="AB32">
        <v>0.34294959094211103</v>
      </c>
      <c r="AC32">
        <v>0.55430912855956904</v>
      </c>
      <c r="AD32">
        <v>1.3001791545027099</v>
      </c>
      <c r="AE32">
        <v>0.37425211376821299</v>
      </c>
      <c r="AF32">
        <v>0</v>
      </c>
      <c r="AG32">
        <v>1.6311627440055001</v>
      </c>
      <c r="AH32">
        <v>0.64766711069037497</v>
      </c>
      <c r="AI32">
        <v>0.16815894999595599</v>
      </c>
      <c r="AJ32">
        <v>1.233458768755</v>
      </c>
      <c r="AK32">
        <v>0.71961270116590004</v>
      </c>
      <c r="AL32">
        <v>0.97195310096199905</v>
      </c>
      <c r="AM32">
        <v>0.50667259865246395</v>
      </c>
      <c r="AN32" t="s">
        <v>362</v>
      </c>
    </row>
    <row r="33" spans="1:40" ht="17" thickBot="1" x14ac:dyDescent="0.25">
      <c r="A33" s="19" t="s">
        <v>47</v>
      </c>
      <c r="B33" s="26" t="s">
        <v>48</v>
      </c>
      <c r="C33" s="128"/>
      <c r="E33" t="s">
        <v>47</v>
      </c>
      <c r="F33" t="s">
        <v>48</v>
      </c>
      <c r="G33" t="s">
        <v>38</v>
      </c>
      <c r="H33">
        <v>257</v>
      </c>
      <c r="I33">
        <v>3.1390284399665398</v>
      </c>
      <c r="J33">
        <v>3.5374025457380101</v>
      </c>
      <c r="K33">
        <v>14.6489534738658</v>
      </c>
      <c r="L33">
        <v>6.6343741696726504</v>
      </c>
      <c r="M33">
        <v>0</v>
      </c>
      <c r="N33">
        <v>27.959758629243002</v>
      </c>
      <c r="O33">
        <v>32.785013986406</v>
      </c>
      <c r="P33">
        <v>13.6063792722248</v>
      </c>
      <c r="Q33">
        <v>16.695683444039101</v>
      </c>
      <c r="R33">
        <v>9.5518915281210095</v>
      </c>
      <c r="S33">
        <v>2.3708200807989699</v>
      </c>
      <c r="T33">
        <v>6.9887457959631298</v>
      </c>
      <c r="U33" t="s">
        <v>362</v>
      </c>
      <c r="V33">
        <v>16839.751543800001</v>
      </c>
      <c r="W33">
        <v>16839.751543800001</v>
      </c>
      <c r="X33" t="s">
        <v>47</v>
      </c>
      <c r="Y33" t="s">
        <v>48</v>
      </c>
      <c r="Z33" t="s">
        <v>38</v>
      </c>
      <c r="AA33">
        <v>257</v>
      </c>
      <c r="AB33">
        <v>0.40180414019966698</v>
      </c>
      <c r="AC33">
        <v>0.33478561421111502</v>
      </c>
      <c r="AD33">
        <v>0.89972813600580803</v>
      </c>
      <c r="AE33">
        <v>0.629633404386717</v>
      </c>
      <c r="AF33">
        <v>0</v>
      </c>
      <c r="AG33">
        <v>1.3958854458985199</v>
      </c>
      <c r="AH33">
        <v>0.53767616428507203</v>
      </c>
      <c r="AI33">
        <v>0.13715131377130699</v>
      </c>
      <c r="AJ33">
        <v>0.83760620657048201</v>
      </c>
      <c r="AK33">
        <v>0.64152490336026802</v>
      </c>
      <c r="AL33">
        <v>0.336861677943398</v>
      </c>
      <c r="AM33">
        <v>0.42870776401064298</v>
      </c>
      <c r="AN33" t="s">
        <v>362</v>
      </c>
    </row>
    <row r="34" spans="1:40" x14ac:dyDescent="0.2">
      <c r="A34" t="s">
        <v>4499</v>
      </c>
      <c r="E34" t="s">
        <v>47</v>
      </c>
      <c r="F34" t="s">
        <v>49</v>
      </c>
      <c r="G34" t="s">
        <v>38</v>
      </c>
      <c r="H34">
        <v>24</v>
      </c>
      <c r="I34">
        <v>6.5737359761908101</v>
      </c>
      <c r="J34">
        <v>8.2846915867446498</v>
      </c>
      <c r="K34">
        <v>16.999571589276002</v>
      </c>
      <c r="L34">
        <v>11.2140342368634</v>
      </c>
      <c r="M34">
        <v>0</v>
      </c>
      <c r="N34">
        <v>43.072033389074903</v>
      </c>
      <c r="O34">
        <v>36.344444444444399</v>
      </c>
      <c r="P34">
        <v>12.1016666666667</v>
      </c>
      <c r="Q34">
        <v>17.216666666666701</v>
      </c>
      <c r="R34">
        <v>16.383333333333301</v>
      </c>
      <c r="S34">
        <v>0.94444444444444398</v>
      </c>
      <c r="T34">
        <v>1.68333333333333</v>
      </c>
      <c r="U34">
        <v>0.6482</v>
      </c>
      <c r="V34">
        <v>1200</v>
      </c>
      <c r="W34">
        <v>1200</v>
      </c>
      <c r="X34" t="s">
        <v>47</v>
      </c>
      <c r="Y34" t="s">
        <v>49</v>
      </c>
      <c r="Z34" t="s">
        <v>38</v>
      </c>
      <c r="AA34">
        <v>24</v>
      </c>
      <c r="AB34">
        <v>1.3528529885321401</v>
      </c>
      <c r="AC34">
        <v>1.84187229536721</v>
      </c>
      <c r="AD34">
        <v>2.51874242477796</v>
      </c>
      <c r="AE34">
        <v>3.22027501199209</v>
      </c>
      <c r="AF34">
        <v>0</v>
      </c>
      <c r="AG34">
        <v>6.3286198800180502</v>
      </c>
      <c r="AH34">
        <v>1.4877340566972299</v>
      </c>
      <c r="AI34">
        <v>0.29408700625048101</v>
      </c>
      <c r="AJ34">
        <v>2.0830724142166499</v>
      </c>
      <c r="AK34">
        <v>2.1577151043292599</v>
      </c>
      <c r="AL34">
        <v>0.21859650699489799</v>
      </c>
      <c r="AM34">
        <v>0.37235927203325497</v>
      </c>
      <c r="AN34">
        <v>7.3179384774175904E-2</v>
      </c>
    </row>
    <row r="35" spans="1:40" x14ac:dyDescent="0.2">
      <c r="A35" s="22" t="s">
        <v>178</v>
      </c>
      <c r="B35" s="22" t="s">
        <v>71</v>
      </c>
      <c r="C35" s="22"/>
      <c r="E35" t="s">
        <v>64</v>
      </c>
      <c r="F35" t="s">
        <v>71</v>
      </c>
      <c r="G35" t="s">
        <v>38</v>
      </c>
      <c r="H35">
        <v>75</v>
      </c>
      <c r="I35">
        <v>4.0957056560685396</v>
      </c>
      <c r="J35">
        <v>4.4947330437281101</v>
      </c>
      <c r="K35">
        <v>21.875466375324901</v>
      </c>
      <c r="L35">
        <v>4.7857085678400901</v>
      </c>
      <c r="M35">
        <v>0</v>
      </c>
      <c r="N35">
        <v>35.251613642961601</v>
      </c>
      <c r="O35">
        <v>36.612405280206502</v>
      </c>
      <c r="P35">
        <v>11.9181614103779</v>
      </c>
      <c r="Q35">
        <v>25.8671616019525</v>
      </c>
      <c r="R35">
        <v>6.7946879338893398</v>
      </c>
      <c r="S35">
        <v>7.8242448589751001</v>
      </c>
      <c r="T35">
        <v>10.6466074226618</v>
      </c>
      <c r="U35" t="s">
        <v>362</v>
      </c>
      <c r="V35">
        <v>1282.0267052060001</v>
      </c>
      <c r="W35">
        <v>279.75088276999998</v>
      </c>
      <c r="X35" t="s">
        <v>64</v>
      </c>
      <c r="Y35" t="s">
        <v>71</v>
      </c>
      <c r="Z35" t="s">
        <v>38</v>
      </c>
      <c r="AA35">
        <v>75</v>
      </c>
      <c r="AB35">
        <v>0.70334118614281804</v>
      </c>
      <c r="AC35">
        <v>0.82692370996825704</v>
      </c>
      <c r="AD35">
        <v>2.5548544584720401</v>
      </c>
      <c r="AE35">
        <v>0.66208393319743497</v>
      </c>
      <c r="AF35">
        <v>0</v>
      </c>
      <c r="AG35">
        <v>3.1471992712720498</v>
      </c>
      <c r="AH35">
        <v>0.97009768822364395</v>
      </c>
      <c r="AI35">
        <v>0.153133472043125</v>
      </c>
      <c r="AJ35">
        <v>1.18097144827726</v>
      </c>
      <c r="AK35">
        <v>1.07421081006173</v>
      </c>
      <c r="AL35">
        <v>1.07328020980372</v>
      </c>
      <c r="AM35">
        <v>0.833331719577871</v>
      </c>
      <c r="AN35" t="s">
        <v>362</v>
      </c>
    </row>
    <row r="36" spans="1:40" x14ac:dyDescent="0.2">
      <c r="A36" s="22" t="s">
        <v>178</v>
      </c>
      <c r="B36" s="19" t="s">
        <v>68</v>
      </c>
      <c r="C36" s="19"/>
      <c r="E36" t="s">
        <v>64</v>
      </c>
      <c r="F36" t="s">
        <v>68</v>
      </c>
      <c r="G36" t="s">
        <v>38</v>
      </c>
      <c r="H36">
        <v>63</v>
      </c>
      <c r="I36">
        <v>2.36475464959417</v>
      </c>
      <c r="J36">
        <v>14.094981665021299</v>
      </c>
      <c r="K36">
        <v>20.329256530857101</v>
      </c>
      <c r="L36">
        <v>4.1479171297713302</v>
      </c>
      <c r="M36">
        <v>0</v>
      </c>
      <c r="N36">
        <v>40.9369099752439</v>
      </c>
      <c r="O36">
        <v>25.310210788041001</v>
      </c>
      <c r="P36">
        <v>17.224952129638499</v>
      </c>
      <c r="Q36">
        <v>10.1922093029024</v>
      </c>
      <c r="R36">
        <v>14.1429342780747</v>
      </c>
      <c r="S36">
        <v>6.9193334243708398</v>
      </c>
      <c r="T36">
        <v>21.540080627367001</v>
      </c>
      <c r="U36" t="s">
        <v>362</v>
      </c>
      <c r="V36">
        <v>9844.2000000000007</v>
      </c>
      <c r="W36">
        <v>6567.39</v>
      </c>
      <c r="X36" t="s">
        <v>64</v>
      </c>
      <c r="Y36" t="s">
        <v>68</v>
      </c>
      <c r="Z36" t="s">
        <v>38</v>
      </c>
      <c r="AA36">
        <v>63</v>
      </c>
      <c r="AB36">
        <v>0.56705204913769602</v>
      </c>
      <c r="AC36">
        <v>4.56380111780798</v>
      </c>
      <c r="AD36">
        <v>2.6100431481614899</v>
      </c>
      <c r="AE36">
        <v>1.0096095018528299</v>
      </c>
      <c r="AF36">
        <v>0</v>
      </c>
      <c r="AG36">
        <v>6.8716489263540597</v>
      </c>
      <c r="AH36">
        <v>1.6230374432086401</v>
      </c>
      <c r="AI36">
        <v>0.35662772247694902</v>
      </c>
      <c r="AJ36">
        <v>1.5689384453384501</v>
      </c>
      <c r="AK36">
        <v>2.8645329270286299</v>
      </c>
      <c r="AL36">
        <v>1.14405551987361</v>
      </c>
      <c r="AM36">
        <v>1.93113236417837</v>
      </c>
      <c r="AN36" t="s">
        <v>362</v>
      </c>
    </row>
    <row r="37" spans="1:40" x14ac:dyDescent="0.2">
      <c r="A37" s="22" t="s">
        <v>178</v>
      </c>
      <c r="B37" s="22" t="s">
        <v>69</v>
      </c>
      <c r="C37" s="22"/>
      <c r="E37" t="s">
        <v>64</v>
      </c>
      <c r="F37" t="s">
        <v>69</v>
      </c>
      <c r="G37" t="s">
        <v>38</v>
      </c>
      <c r="H37">
        <v>77</v>
      </c>
      <c r="I37">
        <v>36.519297035991102</v>
      </c>
      <c r="J37">
        <v>31.014741089064799</v>
      </c>
      <c r="K37">
        <v>16.1503218372055</v>
      </c>
      <c r="L37">
        <v>9.6252370354801293</v>
      </c>
      <c r="M37">
        <v>0</v>
      </c>
      <c r="N37">
        <v>93.309596997741494</v>
      </c>
      <c r="O37">
        <v>45.577968976866103</v>
      </c>
      <c r="P37">
        <v>12.741065094236101</v>
      </c>
      <c r="Q37">
        <v>27.540835606980298</v>
      </c>
      <c r="R37">
        <v>4.1554308736364796</v>
      </c>
      <c r="S37">
        <v>5.8797956908768398</v>
      </c>
      <c r="T37">
        <v>14.1142865534992</v>
      </c>
      <c r="U37" t="s">
        <v>362</v>
      </c>
      <c r="V37">
        <v>3873.31</v>
      </c>
      <c r="W37">
        <v>2298.0700000000002</v>
      </c>
      <c r="X37" t="s">
        <v>64</v>
      </c>
      <c r="Y37" t="s">
        <v>69</v>
      </c>
      <c r="Z37" t="s">
        <v>38</v>
      </c>
      <c r="AA37">
        <v>77</v>
      </c>
      <c r="AB37">
        <v>3.1046402012813399</v>
      </c>
      <c r="AC37">
        <v>6.6763259238952104</v>
      </c>
      <c r="AD37">
        <v>3.1928704143634898</v>
      </c>
      <c r="AE37">
        <v>1.70054809614182</v>
      </c>
      <c r="AF37">
        <v>0</v>
      </c>
      <c r="AG37">
        <v>9.0032168295846091</v>
      </c>
      <c r="AH37">
        <v>1.05035321130615</v>
      </c>
      <c r="AI37">
        <v>0.37446961899439701</v>
      </c>
      <c r="AJ37">
        <v>1.5332118959619701</v>
      </c>
      <c r="AK37">
        <v>0.74532777833169395</v>
      </c>
      <c r="AL37">
        <v>0.58301490299152903</v>
      </c>
      <c r="AM37">
        <v>1.2262500777316201</v>
      </c>
      <c r="AN37" t="s">
        <v>362</v>
      </c>
    </row>
    <row r="38" spans="1:40" x14ac:dyDescent="0.2">
      <c r="A38" s="22" t="s">
        <v>178</v>
      </c>
      <c r="B38" s="19" t="s">
        <v>70</v>
      </c>
      <c r="C38" s="19"/>
      <c r="E38" t="s">
        <v>64</v>
      </c>
      <c r="F38" t="s">
        <v>70</v>
      </c>
      <c r="G38" t="s">
        <v>38</v>
      </c>
      <c r="H38">
        <v>158</v>
      </c>
      <c r="I38">
        <v>23.511495882377702</v>
      </c>
      <c r="J38">
        <v>17.524344402484299</v>
      </c>
      <c r="K38">
        <v>28.362037457879499</v>
      </c>
      <c r="L38">
        <v>16.476971774272499</v>
      </c>
      <c r="M38">
        <v>0</v>
      </c>
      <c r="N38">
        <v>85.874849517013999</v>
      </c>
      <c r="O38">
        <v>43.877250037639698</v>
      </c>
      <c r="P38">
        <v>12.781450447689901</v>
      </c>
      <c r="Q38">
        <v>22.955690155334398</v>
      </c>
      <c r="R38">
        <v>6.2157533612754303</v>
      </c>
      <c r="S38">
        <v>8.0557710460632794</v>
      </c>
      <c r="T38">
        <v>19.005851192672999</v>
      </c>
      <c r="U38" t="s">
        <v>362</v>
      </c>
      <c r="V38">
        <v>4212.7413466099997</v>
      </c>
      <c r="W38">
        <v>2793.351013</v>
      </c>
      <c r="X38" t="s">
        <v>64</v>
      </c>
      <c r="Y38" t="s">
        <v>70</v>
      </c>
      <c r="Z38" t="s">
        <v>38</v>
      </c>
      <c r="AA38">
        <v>158</v>
      </c>
      <c r="AB38">
        <v>2.1852710354743001</v>
      </c>
      <c r="AC38">
        <v>4.6504062439086304</v>
      </c>
      <c r="AD38">
        <v>6.1274228710291796</v>
      </c>
      <c r="AE38">
        <v>3.0454697985140902</v>
      </c>
      <c r="AF38">
        <v>0</v>
      </c>
      <c r="AG38">
        <v>9.6046535943614408</v>
      </c>
      <c r="AH38">
        <v>0.90597812624193497</v>
      </c>
      <c r="AI38">
        <v>0.20607110492053099</v>
      </c>
      <c r="AJ38">
        <v>0.94552041825108801</v>
      </c>
      <c r="AK38">
        <v>0.61317330160703498</v>
      </c>
      <c r="AL38">
        <v>0.58202429399051003</v>
      </c>
      <c r="AM38">
        <v>0.99697346631099604</v>
      </c>
      <c r="AN38" t="s">
        <v>362</v>
      </c>
    </row>
    <row r="39" spans="1:40" x14ac:dyDescent="0.2">
      <c r="A39" s="22" t="s">
        <v>178</v>
      </c>
      <c r="B39" s="22" t="s">
        <v>66</v>
      </c>
      <c r="C39" s="22"/>
      <c r="E39" t="s">
        <v>64</v>
      </c>
      <c r="F39" t="s">
        <v>66</v>
      </c>
      <c r="G39" t="s">
        <v>38</v>
      </c>
      <c r="H39">
        <v>90</v>
      </c>
      <c r="I39">
        <v>13.8701058497325</v>
      </c>
      <c r="J39">
        <v>57.987315035134102</v>
      </c>
      <c r="K39">
        <v>16.7301421681689</v>
      </c>
      <c r="L39">
        <v>10.0356276607532</v>
      </c>
      <c r="M39">
        <v>0</v>
      </c>
      <c r="N39">
        <v>98.623190713788802</v>
      </c>
      <c r="O39">
        <v>44.8354657469675</v>
      </c>
      <c r="P39">
        <v>8.5748036924434992</v>
      </c>
      <c r="Q39">
        <v>29.677403079400001</v>
      </c>
      <c r="R39">
        <v>1.5425949818536699</v>
      </c>
      <c r="S39">
        <v>3.2736699981470299</v>
      </c>
      <c r="T39">
        <v>31.8952772816912</v>
      </c>
      <c r="U39" t="s">
        <v>362</v>
      </c>
      <c r="V39">
        <v>172.85286682</v>
      </c>
      <c r="W39">
        <v>172.85286682</v>
      </c>
      <c r="X39" t="s">
        <v>64</v>
      </c>
      <c r="Y39" t="s">
        <v>66</v>
      </c>
      <c r="Z39" t="s">
        <v>38</v>
      </c>
      <c r="AA39">
        <v>90</v>
      </c>
      <c r="AB39">
        <v>1.1004155116140899</v>
      </c>
      <c r="AC39">
        <v>19.629246204046801</v>
      </c>
      <c r="AD39">
        <v>1.9660408091288399</v>
      </c>
      <c r="AE39">
        <v>0.97365077561194902</v>
      </c>
      <c r="AF39">
        <v>0</v>
      </c>
      <c r="AG39">
        <v>19.804795656468599</v>
      </c>
      <c r="AH39">
        <v>1.2202751884511001</v>
      </c>
      <c r="AI39">
        <v>0.16345332673926199</v>
      </c>
      <c r="AJ39">
        <v>2.05308430342994</v>
      </c>
      <c r="AK39">
        <v>0.200705409729561</v>
      </c>
      <c r="AL39">
        <v>0.38558266674137798</v>
      </c>
      <c r="AM39">
        <v>1.80891600261493</v>
      </c>
      <c r="AN39" t="s">
        <v>362</v>
      </c>
    </row>
    <row r="40" spans="1:40" x14ac:dyDescent="0.2">
      <c r="A40" s="22" t="s">
        <v>178</v>
      </c>
      <c r="B40" s="19" t="s">
        <v>65</v>
      </c>
      <c r="C40" s="19"/>
      <c r="E40" t="s">
        <v>64</v>
      </c>
      <c r="F40" t="s">
        <v>65</v>
      </c>
      <c r="G40" t="s">
        <v>38</v>
      </c>
      <c r="H40">
        <v>81</v>
      </c>
      <c r="I40">
        <v>14.1000696747581</v>
      </c>
      <c r="J40">
        <v>19.105996650876602</v>
      </c>
      <c r="K40">
        <v>20.3465543399853</v>
      </c>
      <c r="L40">
        <v>8.9889198854582801</v>
      </c>
      <c r="M40">
        <v>0</v>
      </c>
      <c r="N40">
        <v>62.541540551078299</v>
      </c>
      <c r="O40">
        <v>41.045517467497</v>
      </c>
      <c r="P40">
        <v>9.5710488109242604</v>
      </c>
      <c r="Q40">
        <v>30.918026601561401</v>
      </c>
      <c r="R40">
        <v>3.32770931887194</v>
      </c>
      <c r="S40">
        <v>4.3096401722608304</v>
      </c>
      <c r="T40">
        <v>30.723393347713401</v>
      </c>
      <c r="U40" t="s">
        <v>362</v>
      </c>
      <c r="V40">
        <v>390.27580155999999</v>
      </c>
      <c r="W40">
        <v>390.27580155999999</v>
      </c>
      <c r="X40" t="s">
        <v>64</v>
      </c>
      <c r="Y40" t="s">
        <v>65</v>
      </c>
      <c r="Z40" t="s">
        <v>38</v>
      </c>
      <c r="AA40">
        <v>81</v>
      </c>
      <c r="AB40">
        <v>2.8020367870205498</v>
      </c>
      <c r="AC40">
        <v>2.3229177359227098</v>
      </c>
      <c r="AD40">
        <v>3.7628749999411601</v>
      </c>
      <c r="AE40">
        <v>1.38763432840437</v>
      </c>
      <c r="AF40">
        <v>0</v>
      </c>
      <c r="AG40">
        <v>6.6034899265444302</v>
      </c>
      <c r="AH40">
        <v>1.3863577355396599</v>
      </c>
      <c r="AI40">
        <v>0.172932710774586</v>
      </c>
      <c r="AJ40">
        <v>2.1421451754479599</v>
      </c>
      <c r="AK40">
        <v>0.58674966691326602</v>
      </c>
      <c r="AL40">
        <v>0.485929330590679</v>
      </c>
      <c r="AM40">
        <v>1.82412338907631</v>
      </c>
      <c r="AN40" t="s">
        <v>362</v>
      </c>
    </row>
    <row r="41" spans="1:40" ht="17" thickBot="1" x14ac:dyDescent="0.25">
      <c r="A41" s="22" t="s">
        <v>178</v>
      </c>
      <c r="B41" s="29" t="s">
        <v>67</v>
      </c>
      <c r="C41" s="135"/>
      <c r="E41" t="s">
        <v>64</v>
      </c>
      <c r="F41" t="s">
        <v>67</v>
      </c>
      <c r="G41" t="s">
        <v>38</v>
      </c>
      <c r="H41">
        <v>164</v>
      </c>
      <c r="I41">
        <v>20.817414587193198</v>
      </c>
      <c r="J41">
        <v>28.933328584654099</v>
      </c>
      <c r="K41">
        <v>27.173375503411702</v>
      </c>
      <c r="L41">
        <v>10.859773372051199</v>
      </c>
      <c r="M41">
        <v>0</v>
      </c>
      <c r="N41">
        <v>87.783892047310204</v>
      </c>
      <c r="O41">
        <v>42.8677461792796</v>
      </c>
      <c r="P41">
        <v>8.8454704649946496</v>
      </c>
      <c r="Q41">
        <v>14.7034348575817</v>
      </c>
      <c r="R41">
        <v>1.62196061717863</v>
      </c>
      <c r="S41">
        <v>8.0441155993843392</v>
      </c>
      <c r="T41">
        <v>25.457675365181501</v>
      </c>
      <c r="U41" t="s">
        <v>362</v>
      </c>
      <c r="V41">
        <v>365.90565228000003</v>
      </c>
      <c r="W41">
        <v>365.90565228000003</v>
      </c>
      <c r="X41" t="s">
        <v>64</v>
      </c>
      <c r="Y41" t="s">
        <v>67</v>
      </c>
      <c r="Z41" t="s">
        <v>38</v>
      </c>
      <c r="AA41">
        <v>164</v>
      </c>
      <c r="AB41">
        <v>1.7161707689261201</v>
      </c>
      <c r="AC41">
        <v>4.3006233908809097</v>
      </c>
      <c r="AD41">
        <v>1.8066805565370601</v>
      </c>
      <c r="AE41">
        <v>1.03919646395548</v>
      </c>
      <c r="AF41">
        <v>0</v>
      </c>
      <c r="AG41">
        <v>5.7931605437961897</v>
      </c>
      <c r="AH41">
        <v>0.74439823740903999</v>
      </c>
      <c r="AI41">
        <v>0.145827859469396</v>
      </c>
      <c r="AJ41">
        <v>0.88952697660871904</v>
      </c>
      <c r="AK41">
        <v>0.26511767902713801</v>
      </c>
      <c r="AL41">
        <v>0.60930845503962905</v>
      </c>
      <c r="AM41">
        <v>1.3157071334708299</v>
      </c>
      <c r="AN41" t="s">
        <v>362</v>
      </c>
    </row>
    <row r="44" spans="1:40" x14ac:dyDescent="0.2">
      <c r="E44" t="s">
        <v>56</v>
      </c>
      <c r="F44" t="s">
        <v>154</v>
      </c>
      <c r="G44" t="s">
        <v>38</v>
      </c>
      <c r="H44">
        <v>12</v>
      </c>
      <c r="I44">
        <v>4.6319106108154804</v>
      </c>
      <c r="J44">
        <v>2.9856317227031499</v>
      </c>
      <c r="K44">
        <v>3.2658953971125402</v>
      </c>
      <c r="L44">
        <v>3.8058033374044999</v>
      </c>
      <c r="M44">
        <v>0</v>
      </c>
      <c r="N44">
        <v>14.689241068035701</v>
      </c>
      <c r="O44">
        <v>22.058333333421</v>
      </c>
      <c r="P44">
        <v>19.8608333332899</v>
      </c>
      <c r="Q44">
        <v>4.9708333334050296</v>
      </c>
      <c r="R44">
        <v>7.7916666666325298</v>
      </c>
      <c r="S44">
        <v>58.545833333063101</v>
      </c>
      <c r="T44">
        <v>8.3124999999986908</v>
      </c>
      <c r="U44" t="s">
        <v>362</v>
      </c>
      <c r="V44">
        <v>31733.178277999999</v>
      </c>
      <c r="W44">
        <v>31733.178277999999</v>
      </c>
      <c r="X44" t="s">
        <v>56</v>
      </c>
      <c r="Y44" t="s">
        <v>154</v>
      </c>
      <c r="Z44" t="s">
        <v>38</v>
      </c>
      <c r="AA44">
        <v>12</v>
      </c>
      <c r="AB44">
        <v>4.4508304367071698</v>
      </c>
      <c r="AC44">
        <v>0.97493396137800403</v>
      </c>
      <c r="AD44">
        <v>0.45346126937923398</v>
      </c>
      <c r="AE44">
        <v>1.1469981437177299</v>
      </c>
      <c r="AF44">
        <v>0</v>
      </c>
      <c r="AG44">
        <v>3.4631894012401099</v>
      </c>
      <c r="AH44">
        <v>1.68131163205097</v>
      </c>
      <c r="AI44">
        <v>1.07027611605702</v>
      </c>
      <c r="AJ44">
        <v>1.3569662093449499</v>
      </c>
      <c r="AK44">
        <v>1.9865558055066901</v>
      </c>
      <c r="AL44">
        <v>3.5493003669597298</v>
      </c>
      <c r="AM44">
        <v>3.2781107376436398</v>
      </c>
      <c r="AN44" t="s">
        <v>362</v>
      </c>
    </row>
    <row r="45" spans="1:40" x14ac:dyDescent="0.2">
      <c r="E45" t="s">
        <v>56</v>
      </c>
      <c r="F45" t="s">
        <v>162</v>
      </c>
      <c r="G45" t="s">
        <v>38</v>
      </c>
      <c r="H45">
        <v>8</v>
      </c>
      <c r="I45">
        <v>0.18681877770271699</v>
      </c>
      <c r="J45">
        <v>21.037358737819801</v>
      </c>
      <c r="K45">
        <v>13.6683503030807</v>
      </c>
      <c r="L45">
        <v>11.9910731519767</v>
      </c>
      <c r="M45">
        <v>0</v>
      </c>
      <c r="N45">
        <v>46.883600970579998</v>
      </c>
      <c r="O45">
        <v>31.370568680036602</v>
      </c>
      <c r="P45">
        <v>22.496847922851799</v>
      </c>
      <c r="Q45">
        <v>11.0601111430432</v>
      </c>
      <c r="R45">
        <v>19.902991534023698</v>
      </c>
      <c r="S45">
        <v>21.7659248594614</v>
      </c>
      <c r="T45">
        <v>3.9883275708360402</v>
      </c>
      <c r="U45" t="s">
        <v>362</v>
      </c>
      <c r="V45">
        <v>636.62177926200002</v>
      </c>
      <c r="W45">
        <v>636.62177926200002</v>
      </c>
      <c r="X45" t="s">
        <v>56</v>
      </c>
      <c r="Y45" t="s">
        <v>162</v>
      </c>
      <c r="Z45" t="s">
        <v>38</v>
      </c>
      <c r="AA45">
        <v>8</v>
      </c>
      <c r="AB45">
        <v>0.13151067496872601</v>
      </c>
      <c r="AC45">
        <v>16.463535442744501</v>
      </c>
      <c r="AD45">
        <v>2.1140483337181601</v>
      </c>
      <c r="AE45">
        <v>6.0596526439276301</v>
      </c>
      <c r="AF45">
        <v>0</v>
      </c>
      <c r="AG45">
        <v>22.183358145420701</v>
      </c>
      <c r="AH45">
        <v>3.9807684229054399</v>
      </c>
      <c r="AI45">
        <v>1.46294734620001</v>
      </c>
      <c r="AJ45">
        <v>2.6137786013950399</v>
      </c>
      <c r="AK45">
        <v>5.1292978636722202</v>
      </c>
      <c r="AL45">
        <v>10.654254424760101</v>
      </c>
      <c r="AM45">
        <v>2.3150545094649599</v>
      </c>
      <c r="AN45" t="s">
        <v>362</v>
      </c>
    </row>
    <row r="46" spans="1:40" x14ac:dyDescent="0.2">
      <c r="E46" t="s">
        <v>56</v>
      </c>
      <c r="F46" t="s">
        <v>164</v>
      </c>
      <c r="G46" t="s">
        <v>38</v>
      </c>
      <c r="H46">
        <v>8</v>
      </c>
      <c r="I46">
        <v>3.0960604003357899</v>
      </c>
      <c r="J46">
        <v>27.079116806761</v>
      </c>
      <c r="K46">
        <v>21.280445606448598</v>
      </c>
      <c r="L46">
        <v>15.529710284211699</v>
      </c>
      <c r="M46">
        <v>0</v>
      </c>
      <c r="N46">
        <v>66.985333097757007</v>
      </c>
      <c r="O46">
        <v>28.6194988418656</v>
      </c>
      <c r="P46">
        <v>22.6271233700434</v>
      </c>
      <c r="Q46">
        <v>4.21169729797926</v>
      </c>
      <c r="R46">
        <v>16.296877318527098</v>
      </c>
      <c r="S46">
        <v>9.8683327204674107</v>
      </c>
      <c r="T46">
        <v>10.012572650226099</v>
      </c>
      <c r="U46" t="s">
        <v>362</v>
      </c>
      <c r="V46">
        <v>409.86609583699999</v>
      </c>
      <c r="W46">
        <v>409.86609583699999</v>
      </c>
      <c r="X46" t="s">
        <v>56</v>
      </c>
      <c r="Y46" t="s">
        <v>164</v>
      </c>
      <c r="Z46" t="s">
        <v>38</v>
      </c>
      <c r="AA46">
        <v>8</v>
      </c>
      <c r="AB46">
        <v>2.7106164789989</v>
      </c>
      <c r="AC46">
        <v>24.3589832637821</v>
      </c>
      <c r="AD46">
        <v>17.0346600402193</v>
      </c>
      <c r="AE46">
        <v>14.1536464397958</v>
      </c>
      <c r="AF46">
        <v>0</v>
      </c>
      <c r="AG46">
        <v>58.242977073752797</v>
      </c>
      <c r="AH46">
        <v>13.0750595264357</v>
      </c>
      <c r="AI46">
        <v>0.734894324170701</v>
      </c>
      <c r="AJ46">
        <v>0.85699109782462601</v>
      </c>
      <c r="AK46">
        <v>2.4922055454418999</v>
      </c>
      <c r="AL46">
        <v>4.3397742005162803</v>
      </c>
      <c r="AM46">
        <v>8.5863239318425695</v>
      </c>
      <c r="AN46" t="s">
        <v>362</v>
      </c>
    </row>
    <row r="50" spans="1:7" x14ac:dyDescent="0.2">
      <c r="A50" s="13" t="s">
        <v>82</v>
      </c>
      <c r="B50" s="13" t="s">
        <v>84</v>
      </c>
      <c r="C50" s="13"/>
      <c r="D50" s="13" t="s">
        <v>82</v>
      </c>
      <c r="E50" s="13" t="s">
        <v>84</v>
      </c>
      <c r="F50" s="13" t="s">
        <v>84</v>
      </c>
      <c r="G50" s="13" t="s">
        <v>4383</v>
      </c>
    </row>
    <row r="51" spans="1:7" x14ac:dyDescent="0.2">
      <c r="A51" s="62" t="s">
        <v>73</v>
      </c>
      <c r="B51" t="s">
        <v>74</v>
      </c>
      <c r="D51" t="s">
        <v>73</v>
      </c>
      <c r="E51" t="s">
        <v>74</v>
      </c>
      <c r="F51" t="s">
        <v>38</v>
      </c>
      <c r="G51">
        <v>4.6010282337561597</v>
      </c>
    </row>
    <row r="52" spans="1:7" x14ac:dyDescent="0.2">
      <c r="A52" s="62" t="s">
        <v>73</v>
      </c>
      <c r="B52" t="s">
        <v>75</v>
      </c>
      <c r="D52" t="s">
        <v>73</v>
      </c>
      <c r="E52" t="s">
        <v>75</v>
      </c>
      <c r="F52" t="s">
        <v>38</v>
      </c>
      <c r="G52">
        <v>6.24315970371386</v>
      </c>
    </row>
    <row r="53" spans="1:7" x14ac:dyDescent="0.2">
      <c r="A53" s="62" t="s">
        <v>73</v>
      </c>
      <c r="B53" t="s">
        <v>76</v>
      </c>
      <c r="D53" t="s">
        <v>73</v>
      </c>
      <c r="E53" t="s">
        <v>76</v>
      </c>
      <c r="F53" t="s">
        <v>38</v>
      </c>
      <c r="G53">
        <v>4.2498336707783002</v>
      </c>
    </row>
    <row r="54" spans="1:7" x14ac:dyDescent="0.2">
      <c r="A54" s="62" t="s">
        <v>73</v>
      </c>
      <c r="B54" t="s">
        <v>77</v>
      </c>
      <c r="D54" t="s">
        <v>73</v>
      </c>
      <c r="E54" t="s">
        <v>77</v>
      </c>
      <c r="F54" t="s">
        <v>38</v>
      </c>
      <c r="G54">
        <v>2.6970412126512802</v>
      </c>
    </row>
    <row r="55" spans="1:7" x14ac:dyDescent="0.2">
      <c r="A55" s="62" t="s">
        <v>73</v>
      </c>
      <c r="B55" t="s">
        <v>78</v>
      </c>
      <c r="D55" t="s">
        <v>73</v>
      </c>
      <c r="E55" t="s">
        <v>78</v>
      </c>
      <c r="F55" t="s">
        <v>38</v>
      </c>
      <c r="G55">
        <v>2.1750477752047299</v>
      </c>
    </row>
    <row r="56" spans="1:7" x14ac:dyDescent="0.2">
      <c r="A56" t="s">
        <v>4391</v>
      </c>
      <c r="B56" t="s">
        <v>121</v>
      </c>
      <c r="D56" t="s">
        <v>36</v>
      </c>
      <c r="E56" t="s">
        <v>121</v>
      </c>
      <c r="F56" t="s">
        <v>38</v>
      </c>
      <c r="G56">
        <v>9.4471787784228205</v>
      </c>
    </row>
    <row r="57" spans="1:7" x14ac:dyDescent="0.2">
      <c r="A57" t="s">
        <v>4391</v>
      </c>
      <c r="B57" t="s">
        <v>124</v>
      </c>
      <c r="D57" t="s">
        <v>36</v>
      </c>
      <c r="E57" t="s">
        <v>37</v>
      </c>
      <c r="F57" t="s">
        <v>38</v>
      </c>
      <c r="G57">
        <v>6.8353487594797198</v>
      </c>
    </row>
    <row r="58" spans="1:7" x14ac:dyDescent="0.2">
      <c r="A58" t="s">
        <v>4391</v>
      </c>
      <c r="B58" t="s">
        <v>40</v>
      </c>
      <c r="D58" t="s">
        <v>36</v>
      </c>
      <c r="E58" t="s">
        <v>40</v>
      </c>
      <c r="F58" t="s">
        <v>38</v>
      </c>
      <c r="G58">
        <v>9.6106366082856507</v>
      </c>
    </row>
    <row r="59" spans="1:7" x14ac:dyDescent="0.2">
      <c r="A59" t="s">
        <v>4391</v>
      </c>
      <c r="B59" t="s">
        <v>41</v>
      </c>
      <c r="D59" t="s">
        <v>36</v>
      </c>
      <c r="E59" t="s">
        <v>41</v>
      </c>
      <c r="F59" t="s">
        <v>38</v>
      </c>
      <c r="G59">
        <v>13.6846878286385</v>
      </c>
    </row>
    <row r="60" spans="1:7" x14ac:dyDescent="0.2">
      <c r="A60" t="s">
        <v>4391</v>
      </c>
      <c r="B60" t="s">
        <v>130</v>
      </c>
      <c r="E60" s="127" t="s">
        <v>37</v>
      </c>
      <c r="G60" s="127">
        <f>G57</f>
        <v>6.8353487594797198</v>
      </c>
    </row>
    <row r="61" spans="1:7" x14ac:dyDescent="0.2">
      <c r="A61" t="s">
        <v>4391</v>
      </c>
      <c r="B61" t="s">
        <v>42</v>
      </c>
      <c r="D61" t="s">
        <v>36</v>
      </c>
      <c r="E61" t="s">
        <v>42</v>
      </c>
      <c r="F61" t="s">
        <v>38</v>
      </c>
      <c r="G61">
        <v>7.9574749046931998</v>
      </c>
    </row>
    <row r="62" spans="1:7" x14ac:dyDescent="0.2">
      <c r="A62" t="s">
        <v>4391</v>
      </c>
      <c r="B62" t="s">
        <v>43</v>
      </c>
      <c r="D62" t="s">
        <v>36</v>
      </c>
      <c r="E62" t="s">
        <v>43</v>
      </c>
      <c r="F62" t="s">
        <v>38</v>
      </c>
      <c r="G62">
        <v>7.4175967472031203</v>
      </c>
    </row>
    <row r="63" spans="1:7" x14ac:dyDescent="0.2">
      <c r="A63" t="s">
        <v>4391</v>
      </c>
      <c r="B63" t="s">
        <v>136</v>
      </c>
      <c r="E63" s="127" t="s">
        <v>37</v>
      </c>
      <c r="G63" s="127">
        <f>G60</f>
        <v>6.8353487594797198</v>
      </c>
    </row>
    <row r="64" spans="1:7" x14ac:dyDescent="0.2">
      <c r="A64" t="s">
        <v>47</v>
      </c>
      <c r="B64" t="s">
        <v>48</v>
      </c>
      <c r="D64" t="s">
        <v>47</v>
      </c>
      <c r="E64" t="s">
        <v>48</v>
      </c>
      <c r="F64" t="s">
        <v>38</v>
      </c>
      <c r="G64">
        <v>3.1390284399665398</v>
      </c>
    </row>
    <row r="65" spans="1:7" x14ac:dyDescent="0.2">
      <c r="A65" t="s">
        <v>47</v>
      </c>
      <c r="B65" s="127" t="s">
        <v>49</v>
      </c>
      <c r="C65" s="127"/>
      <c r="D65" t="s">
        <v>47</v>
      </c>
      <c r="E65" t="s">
        <v>49</v>
      </c>
      <c r="F65" t="s">
        <v>38</v>
      </c>
      <c r="G65">
        <v>6.5737359761908101</v>
      </c>
    </row>
    <row r="66" spans="1:7" x14ac:dyDescent="0.2">
      <c r="A66" t="s">
        <v>47</v>
      </c>
      <c r="B66" t="s">
        <v>50</v>
      </c>
      <c r="D66" t="s">
        <v>47</v>
      </c>
      <c r="E66" t="s">
        <v>50</v>
      </c>
      <c r="F66" t="s">
        <v>38</v>
      </c>
      <c r="G66">
        <v>1.2026190050076899</v>
      </c>
    </row>
    <row r="67" spans="1:7" x14ac:dyDescent="0.2">
      <c r="A67" t="s">
        <v>47</v>
      </c>
      <c r="B67" t="s">
        <v>51</v>
      </c>
      <c r="D67" t="s">
        <v>47</v>
      </c>
      <c r="E67" t="s">
        <v>51</v>
      </c>
      <c r="F67" t="s">
        <v>38</v>
      </c>
      <c r="G67">
        <v>2.9946741643778299</v>
      </c>
    </row>
    <row r="68" spans="1:7" x14ac:dyDescent="0.2">
      <c r="A68" t="s">
        <v>47</v>
      </c>
      <c r="B68" t="s">
        <v>52</v>
      </c>
      <c r="D68" t="s">
        <v>47</v>
      </c>
      <c r="E68" t="s">
        <v>52</v>
      </c>
      <c r="F68" t="s">
        <v>38</v>
      </c>
      <c r="G68">
        <v>1.71642450769606</v>
      </c>
    </row>
    <row r="69" spans="1:7" x14ac:dyDescent="0.2">
      <c r="A69" t="s">
        <v>47</v>
      </c>
      <c r="B69" t="s">
        <v>53</v>
      </c>
      <c r="D69" t="s">
        <v>47</v>
      </c>
      <c r="E69" t="s">
        <v>53</v>
      </c>
      <c r="F69" t="s">
        <v>38</v>
      </c>
      <c r="G69">
        <v>1.96279388176513</v>
      </c>
    </row>
    <row r="70" spans="1:7" x14ac:dyDescent="0.2">
      <c r="A70" t="s">
        <v>47</v>
      </c>
      <c r="B70" t="s">
        <v>54</v>
      </c>
      <c r="D70" t="s">
        <v>47</v>
      </c>
      <c r="E70" t="s">
        <v>54</v>
      </c>
      <c r="F70" t="s">
        <v>38</v>
      </c>
      <c r="G70">
        <v>5.9142170834832699</v>
      </c>
    </row>
    <row r="71" spans="1:7" x14ac:dyDescent="0.2">
      <c r="A71" t="s">
        <v>47</v>
      </c>
      <c r="B71" t="s">
        <v>55</v>
      </c>
      <c r="D71" t="s">
        <v>47</v>
      </c>
      <c r="E71" t="s">
        <v>55</v>
      </c>
      <c r="F71" t="s">
        <v>38</v>
      </c>
      <c r="G71">
        <v>0.53325296314991699</v>
      </c>
    </row>
    <row r="72" spans="1:7" x14ac:dyDescent="0.2">
      <c r="A72" t="s">
        <v>56</v>
      </c>
      <c r="B72" t="s">
        <v>57</v>
      </c>
      <c r="D72" t="s">
        <v>56</v>
      </c>
      <c r="E72" t="s">
        <v>57</v>
      </c>
      <c r="F72" t="s">
        <v>38</v>
      </c>
      <c r="G72">
        <v>11.3715684511901</v>
      </c>
    </row>
    <row r="73" spans="1:7" x14ac:dyDescent="0.2">
      <c r="A73" t="s">
        <v>56</v>
      </c>
      <c r="B73" t="s">
        <v>58</v>
      </c>
      <c r="D73" t="s">
        <v>56</v>
      </c>
      <c r="E73" t="s">
        <v>58</v>
      </c>
      <c r="F73" t="s">
        <v>38</v>
      </c>
      <c r="G73">
        <v>3.5438303588211602</v>
      </c>
    </row>
    <row r="74" spans="1:7" x14ac:dyDescent="0.2">
      <c r="A74" t="s">
        <v>56</v>
      </c>
      <c r="B74" t="s">
        <v>59</v>
      </c>
      <c r="D74" t="s">
        <v>56</v>
      </c>
      <c r="E74" t="s">
        <v>59</v>
      </c>
      <c r="F74" t="s">
        <v>38</v>
      </c>
      <c r="G74">
        <v>12.23367866107</v>
      </c>
    </row>
    <row r="75" spans="1:7" x14ac:dyDescent="0.2">
      <c r="A75" t="s">
        <v>56</v>
      </c>
      <c r="B75" t="s">
        <v>60</v>
      </c>
      <c r="D75" t="s">
        <v>56</v>
      </c>
      <c r="E75" t="s">
        <v>60</v>
      </c>
      <c r="F75" t="s">
        <v>38</v>
      </c>
      <c r="G75">
        <v>13.5641702229548</v>
      </c>
    </row>
    <row r="76" spans="1:7" x14ac:dyDescent="0.2">
      <c r="A76" t="s">
        <v>56</v>
      </c>
      <c r="B76" t="s">
        <v>61</v>
      </c>
      <c r="D76" t="s">
        <v>56</v>
      </c>
      <c r="E76" t="s">
        <v>61</v>
      </c>
      <c r="F76" t="s">
        <v>38</v>
      </c>
      <c r="G76">
        <v>6.5531319627128397</v>
      </c>
    </row>
    <row r="77" spans="1:7" x14ac:dyDescent="0.2">
      <c r="A77" t="s">
        <v>56</v>
      </c>
      <c r="B77" t="s">
        <v>62</v>
      </c>
      <c r="D77" t="s">
        <v>56</v>
      </c>
      <c r="E77" t="s">
        <v>62</v>
      </c>
      <c r="F77" t="s">
        <v>38</v>
      </c>
      <c r="G77">
        <v>6.51824205999075</v>
      </c>
    </row>
    <row r="78" spans="1:7" x14ac:dyDescent="0.2">
      <c r="A78" t="s">
        <v>56</v>
      </c>
      <c r="B78" t="s">
        <v>63</v>
      </c>
      <c r="D78" t="s">
        <v>56</v>
      </c>
      <c r="E78" t="s">
        <v>63</v>
      </c>
      <c r="F78" t="s">
        <v>38</v>
      </c>
      <c r="G78">
        <v>8.1870705105265706</v>
      </c>
    </row>
    <row r="79" spans="1:7" x14ac:dyDescent="0.2">
      <c r="A79" t="s">
        <v>64</v>
      </c>
      <c r="B79" t="s">
        <v>65</v>
      </c>
      <c r="D79" t="s">
        <v>64</v>
      </c>
      <c r="E79" t="s">
        <v>65</v>
      </c>
      <c r="F79" t="s">
        <v>38</v>
      </c>
      <c r="G79">
        <v>14.1000696747581</v>
      </c>
    </row>
    <row r="80" spans="1:7" x14ac:dyDescent="0.2">
      <c r="A80" t="s">
        <v>64</v>
      </c>
      <c r="B80" t="s">
        <v>66</v>
      </c>
      <c r="D80" t="s">
        <v>64</v>
      </c>
      <c r="E80" t="s">
        <v>66</v>
      </c>
      <c r="F80" t="s">
        <v>38</v>
      </c>
      <c r="G80">
        <v>13.8701058497325</v>
      </c>
    </row>
    <row r="81" spans="1:7" x14ac:dyDescent="0.2">
      <c r="A81" t="s">
        <v>64</v>
      </c>
      <c r="B81" t="s">
        <v>67</v>
      </c>
      <c r="D81" t="s">
        <v>64</v>
      </c>
      <c r="E81" t="s">
        <v>67</v>
      </c>
      <c r="F81" t="s">
        <v>38</v>
      </c>
      <c r="G81">
        <v>20.817414587193198</v>
      </c>
    </row>
    <row r="82" spans="1:7" x14ac:dyDescent="0.2">
      <c r="A82" t="s">
        <v>64</v>
      </c>
      <c r="B82" t="s">
        <v>68</v>
      </c>
      <c r="D82" t="s">
        <v>64</v>
      </c>
      <c r="E82" t="s">
        <v>68</v>
      </c>
      <c r="F82" t="s">
        <v>38</v>
      </c>
      <c r="G82">
        <v>2.36475464959417</v>
      </c>
    </row>
    <row r="83" spans="1:7" x14ac:dyDescent="0.2">
      <c r="A83" t="s">
        <v>64</v>
      </c>
      <c r="B83" t="s">
        <v>69</v>
      </c>
      <c r="D83" t="s">
        <v>64</v>
      </c>
      <c r="E83" t="s">
        <v>69</v>
      </c>
      <c r="F83" t="s">
        <v>38</v>
      </c>
      <c r="G83">
        <v>36.519297035991102</v>
      </c>
    </row>
    <row r="84" spans="1:7" x14ac:dyDescent="0.2">
      <c r="A84" t="s">
        <v>64</v>
      </c>
      <c r="B84" t="s">
        <v>70</v>
      </c>
      <c r="D84" t="s">
        <v>64</v>
      </c>
      <c r="E84" t="s">
        <v>70</v>
      </c>
      <c r="F84" t="s">
        <v>38</v>
      </c>
      <c r="G84">
        <v>23.511495882377702</v>
      </c>
    </row>
    <row r="85" spans="1:7" x14ac:dyDescent="0.2">
      <c r="A85" t="s">
        <v>64</v>
      </c>
      <c r="B85" t="s">
        <v>71</v>
      </c>
      <c r="D85" t="s">
        <v>64</v>
      </c>
      <c r="E85" t="s">
        <v>71</v>
      </c>
      <c r="F85" t="s">
        <v>38</v>
      </c>
      <c r="G85">
        <v>4.0957056560685396</v>
      </c>
    </row>
    <row r="86" spans="1:7" x14ac:dyDescent="0.2">
      <c r="A86" t="s">
        <v>4406</v>
      </c>
      <c r="B86" t="s">
        <v>39</v>
      </c>
      <c r="D86" t="s">
        <v>36</v>
      </c>
      <c r="E86" t="s">
        <v>39</v>
      </c>
      <c r="F86" t="s">
        <v>38</v>
      </c>
      <c r="G86">
        <v>1.5705014095123599</v>
      </c>
    </row>
    <row r="87" spans="1:7" x14ac:dyDescent="0.2">
      <c r="A87" t="s">
        <v>4406</v>
      </c>
      <c r="B87" t="s">
        <v>72</v>
      </c>
      <c r="D87" t="s">
        <v>36</v>
      </c>
      <c r="E87" t="s">
        <v>72</v>
      </c>
      <c r="F87" t="s">
        <v>38</v>
      </c>
      <c r="G87">
        <v>1.1886416596701299</v>
      </c>
    </row>
    <row r="88" spans="1:7" x14ac:dyDescent="0.2">
      <c r="A88" t="s">
        <v>4406</v>
      </c>
      <c r="B88" t="s">
        <v>44</v>
      </c>
      <c r="D88" t="s">
        <v>36</v>
      </c>
      <c r="E88" t="s">
        <v>44</v>
      </c>
      <c r="F88" t="s">
        <v>38</v>
      </c>
      <c r="G88">
        <v>0.74474226384961395</v>
      </c>
    </row>
    <row r="89" spans="1:7" x14ac:dyDescent="0.2">
      <c r="A89" t="s">
        <v>4406</v>
      </c>
      <c r="B89" t="s">
        <v>45</v>
      </c>
      <c r="D89" t="s">
        <v>36</v>
      </c>
      <c r="E89" t="s">
        <v>45</v>
      </c>
      <c r="F89" t="s">
        <v>38</v>
      </c>
      <c r="G89">
        <v>0.70127002456666498</v>
      </c>
    </row>
    <row r="90" spans="1:7" x14ac:dyDescent="0.2">
      <c r="A90" t="s">
        <v>4406</v>
      </c>
      <c r="B90" t="s">
        <v>46</v>
      </c>
      <c r="D90" t="s">
        <v>36</v>
      </c>
      <c r="E90" t="s">
        <v>46</v>
      </c>
      <c r="F90" t="s">
        <v>38</v>
      </c>
      <c r="G90">
        <v>1.21562451466355</v>
      </c>
    </row>
  </sheetData>
  <sortState ref="D51:G88">
    <sortCondition ref="D51:D88"/>
    <sortCondition ref="E51:E88"/>
  </sortState>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161"/>
  <sheetViews>
    <sheetView topLeftCell="U2" workbookViewId="0">
      <selection activeCell="Z45" sqref="Z45"/>
    </sheetView>
  </sheetViews>
  <sheetFormatPr baseColWidth="10" defaultRowHeight="16" x14ac:dyDescent="0.2"/>
  <cols>
    <col min="28" max="28" width="21.5" bestFit="1" customWidth="1"/>
    <col min="29" max="29" width="16.6640625" customWidth="1"/>
    <col min="30" max="35" width="12.5" customWidth="1"/>
    <col min="36" max="36" width="12.5" bestFit="1" customWidth="1"/>
    <col min="39" max="39" width="16.6640625" bestFit="1" customWidth="1"/>
    <col min="40" max="40" width="19.1640625" bestFit="1" customWidth="1"/>
    <col min="41" max="41" width="16.83203125" style="1" customWidth="1"/>
  </cols>
  <sheetData>
    <row r="1" spans="1:41" x14ac:dyDescent="0.2">
      <c r="B1" t="s">
        <v>79</v>
      </c>
      <c r="C1" t="s">
        <v>80</v>
      </c>
      <c r="D1" t="s">
        <v>81</v>
      </c>
      <c r="E1" t="s">
        <v>82</v>
      </c>
      <c r="F1" t="s">
        <v>83</v>
      </c>
      <c r="G1" t="s">
        <v>84</v>
      </c>
      <c r="H1" t="s">
        <v>85</v>
      </c>
      <c r="I1" t="s">
        <v>86</v>
      </c>
      <c r="J1" t="s">
        <v>87</v>
      </c>
      <c r="K1" t="s">
        <v>88</v>
      </c>
      <c r="L1" t="s">
        <v>89</v>
      </c>
      <c r="M1" t="s">
        <v>90</v>
      </c>
      <c r="N1" t="s">
        <v>91</v>
      </c>
      <c r="O1" t="s">
        <v>92</v>
      </c>
      <c r="P1" t="s">
        <v>93</v>
      </c>
      <c r="Q1" t="s">
        <v>94</v>
      </c>
      <c r="R1" t="s">
        <v>95</v>
      </c>
      <c r="S1" t="s">
        <v>96</v>
      </c>
      <c r="T1" t="s">
        <v>97</v>
      </c>
      <c r="U1" t="s">
        <v>98</v>
      </c>
      <c r="V1" t="s">
        <v>99</v>
      </c>
      <c r="W1" t="s">
        <v>100</v>
      </c>
      <c r="X1" t="s">
        <v>101</v>
      </c>
      <c r="Y1" t="s">
        <v>102</v>
      </c>
      <c r="Z1" t="s">
        <v>103</v>
      </c>
    </row>
    <row r="2" spans="1:41" x14ac:dyDescent="0.2">
      <c r="A2">
        <v>1</v>
      </c>
      <c r="B2">
        <v>10000</v>
      </c>
      <c r="C2" t="s">
        <v>38</v>
      </c>
      <c r="D2">
        <v>2016</v>
      </c>
      <c r="E2" t="s">
        <v>47</v>
      </c>
      <c r="F2" t="s">
        <v>104</v>
      </c>
      <c r="G2" t="s">
        <v>55</v>
      </c>
      <c r="H2" t="s">
        <v>105</v>
      </c>
      <c r="I2" s="2">
        <v>41138</v>
      </c>
      <c r="J2" t="s">
        <v>106</v>
      </c>
      <c r="K2" t="s">
        <v>107</v>
      </c>
      <c r="L2">
        <v>21.311209000000002</v>
      </c>
      <c r="M2">
        <v>-158.12583100000001</v>
      </c>
      <c r="N2" t="s">
        <v>108</v>
      </c>
      <c r="O2" t="s">
        <v>108</v>
      </c>
      <c r="P2">
        <v>2016</v>
      </c>
      <c r="Q2" t="s">
        <v>109</v>
      </c>
      <c r="R2">
        <v>0</v>
      </c>
      <c r="S2">
        <v>7.3</v>
      </c>
      <c r="T2">
        <v>1</v>
      </c>
      <c r="U2">
        <v>1.5</v>
      </c>
      <c r="V2">
        <v>2.5</v>
      </c>
      <c r="W2">
        <v>0.5</v>
      </c>
      <c r="X2">
        <v>0.10375</v>
      </c>
      <c r="Y2">
        <v>2</v>
      </c>
      <c r="Z2">
        <v>1</v>
      </c>
    </row>
    <row r="3" spans="1:41" x14ac:dyDescent="0.2">
      <c r="A3">
        <v>2</v>
      </c>
      <c r="B3">
        <v>10001</v>
      </c>
      <c r="C3" t="s">
        <v>38</v>
      </c>
      <c r="D3">
        <v>2016</v>
      </c>
      <c r="E3" t="s">
        <v>47</v>
      </c>
      <c r="F3" t="s">
        <v>104</v>
      </c>
      <c r="G3" t="s">
        <v>55</v>
      </c>
      <c r="H3" t="s">
        <v>110</v>
      </c>
      <c r="I3" s="2">
        <v>41138</v>
      </c>
      <c r="J3" t="s">
        <v>106</v>
      </c>
      <c r="K3" t="s">
        <v>111</v>
      </c>
      <c r="L3">
        <v>21.341493</v>
      </c>
      <c r="M3">
        <v>-158.13988499999999</v>
      </c>
      <c r="N3" t="s">
        <v>108</v>
      </c>
      <c r="O3" t="s">
        <v>108</v>
      </c>
      <c r="P3">
        <v>2016</v>
      </c>
      <c r="Q3" t="s">
        <v>112</v>
      </c>
      <c r="R3">
        <v>0</v>
      </c>
      <c r="S3">
        <v>22.55</v>
      </c>
      <c r="T3">
        <v>11</v>
      </c>
      <c r="U3">
        <v>20</v>
      </c>
      <c r="V3">
        <v>0</v>
      </c>
      <c r="W3">
        <v>7</v>
      </c>
      <c r="X3">
        <v>0.38</v>
      </c>
      <c r="Y3">
        <v>2</v>
      </c>
      <c r="Z3">
        <v>1</v>
      </c>
      <c r="AB3" t="s">
        <v>113</v>
      </c>
      <c r="AD3" t="s">
        <v>81</v>
      </c>
    </row>
    <row r="4" spans="1:41" x14ac:dyDescent="0.2">
      <c r="A4">
        <v>3</v>
      </c>
      <c r="B4">
        <v>10002</v>
      </c>
      <c r="C4" t="s">
        <v>38</v>
      </c>
      <c r="D4">
        <v>2016</v>
      </c>
      <c r="E4" t="s">
        <v>47</v>
      </c>
      <c r="F4" t="s">
        <v>104</v>
      </c>
      <c r="G4" t="s">
        <v>55</v>
      </c>
      <c r="H4" t="s">
        <v>114</v>
      </c>
      <c r="I4" s="2">
        <v>41138</v>
      </c>
      <c r="J4" t="s">
        <v>106</v>
      </c>
      <c r="K4" t="s">
        <v>115</v>
      </c>
      <c r="L4">
        <v>21.360389999999999</v>
      </c>
      <c r="M4">
        <v>-158.13369900000001</v>
      </c>
      <c r="N4" t="s">
        <v>108</v>
      </c>
      <c r="O4" t="s">
        <v>108</v>
      </c>
      <c r="P4">
        <v>2016</v>
      </c>
      <c r="Q4" t="s">
        <v>116</v>
      </c>
      <c r="R4">
        <v>0</v>
      </c>
      <c r="S4">
        <v>3.2</v>
      </c>
      <c r="T4">
        <v>1.5</v>
      </c>
      <c r="U4">
        <v>0</v>
      </c>
      <c r="V4">
        <v>0.5</v>
      </c>
      <c r="W4">
        <v>0.5</v>
      </c>
      <c r="X4">
        <v>0.1045</v>
      </c>
      <c r="Y4">
        <v>2</v>
      </c>
      <c r="Z4">
        <v>1</v>
      </c>
      <c r="AB4" t="s">
        <v>82</v>
      </c>
      <c r="AC4" t="s">
        <v>84</v>
      </c>
      <c r="AD4">
        <v>2010</v>
      </c>
      <c r="AE4">
        <v>2011</v>
      </c>
      <c r="AF4">
        <v>2012</v>
      </c>
      <c r="AG4">
        <v>2013</v>
      </c>
      <c r="AH4">
        <v>2014</v>
      </c>
      <c r="AI4">
        <v>2015</v>
      </c>
      <c r="AJ4">
        <v>2016</v>
      </c>
      <c r="AK4" t="s">
        <v>117</v>
      </c>
      <c r="AM4" t="s">
        <v>84</v>
      </c>
      <c r="AN4" t="s">
        <v>118</v>
      </c>
      <c r="AO4" s="1" t="s">
        <v>119</v>
      </c>
    </row>
    <row r="5" spans="1:41" x14ac:dyDescent="0.2">
      <c r="A5">
        <v>4</v>
      </c>
      <c r="B5">
        <v>10003</v>
      </c>
      <c r="C5" t="s">
        <v>38</v>
      </c>
      <c r="D5">
        <v>2016</v>
      </c>
      <c r="E5" t="s">
        <v>47</v>
      </c>
      <c r="F5" t="s">
        <v>104</v>
      </c>
      <c r="G5" t="s">
        <v>55</v>
      </c>
      <c r="H5" t="s">
        <v>120</v>
      </c>
      <c r="I5" s="2">
        <v>41138</v>
      </c>
      <c r="J5" t="s">
        <v>106</v>
      </c>
      <c r="K5" t="s">
        <v>107</v>
      </c>
      <c r="L5">
        <v>21.415680999999999</v>
      </c>
      <c r="M5">
        <v>-158.18631999999999</v>
      </c>
      <c r="N5" t="s">
        <v>108</v>
      </c>
      <c r="O5" t="s">
        <v>108</v>
      </c>
      <c r="P5">
        <v>2016</v>
      </c>
      <c r="Q5" t="s">
        <v>109</v>
      </c>
      <c r="R5">
        <v>0</v>
      </c>
      <c r="S5">
        <v>8.9499999999999993</v>
      </c>
      <c r="T5">
        <v>4</v>
      </c>
      <c r="U5">
        <v>0.5</v>
      </c>
      <c r="V5">
        <v>0</v>
      </c>
      <c r="W5">
        <v>3</v>
      </c>
      <c r="X5">
        <v>0.23499999999999999</v>
      </c>
      <c r="Y5">
        <v>2</v>
      </c>
      <c r="Z5">
        <v>1</v>
      </c>
      <c r="AB5" t="s">
        <v>36</v>
      </c>
      <c r="AC5" t="s">
        <v>121</v>
      </c>
      <c r="AD5" s="3"/>
      <c r="AE5" s="3">
        <v>20</v>
      </c>
      <c r="AF5" s="3"/>
      <c r="AG5" s="3"/>
      <c r="AH5" s="3"/>
      <c r="AI5" s="3"/>
      <c r="AJ5" s="3"/>
      <c r="AK5" s="3">
        <v>20</v>
      </c>
      <c r="AM5" t="str">
        <f t="shared" ref="AM5:AM17" si="0">AC5</f>
        <v>Agrihan</v>
      </c>
      <c r="AN5">
        <f>AK5/2</f>
        <v>10</v>
      </c>
      <c r="AO5" s="1">
        <f t="shared" ref="AO5:AO18" si="1">AVERAGE(AD5:AJ5)</f>
        <v>20</v>
      </c>
    </row>
    <row r="6" spans="1:41" x14ac:dyDescent="0.2">
      <c r="A6">
        <v>5</v>
      </c>
      <c r="B6">
        <v>10004</v>
      </c>
      <c r="C6" t="s">
        <v>38</v>
      </c>
      <c r="D6">
        <v>2016</v>
      </c>
      <c r="E6" t="s">
        <v>47</v>
      </c>
      <c r="F6" t="s">
        <v>104</v>
      </c>
      <c r="G6" t="s">
        <v>55</v>
      </c>
      <c r="H6" t="s">
        <v>122</v>
      </c>
      <c r="I6" s="2">
        <v>41138</v>
      </c>
      <c r="J6" t="s">
        <v>106</v>
      </c>
      <c r="K6" t="s">
        <v>107</v>
      </c>
      <c r="L6">
        <v>21.428016</v>
      </c>
      <c r="M6">
        <v>-158.195502</v>
      </c>
      <c r="N6" t="s">
        <v>108</v>
      </c>
      <c r="O6" t="s">
        <v>108</v>
      </c>
      <c r="P6">
        <v>2016</v>
      </c>
      <c r="Q6" t="s">
        <v>109</v>
      </c>
      <c r="R6">
        <v>0</v>
      </c>
      <c r="S6">
        <v>15.6</v>
      </c>
      <c r="T6">
        <v>1.5</v>
      </c>
      <c r="U6">
        <v>1.5</v>
      </c>
      <c r="V6">
        <v>1</v>
      </c>
      <c r="W6">
        <v>0</v>
      </c>
      <c r="X6">
        <v>0.107</v>
      </c>
      <c r="Y6">
        <v>2</v>
      </c>
      <c r="Z6">
        <v>1</v>
      </c>
      <c r="AC6" t="s">
        <v>39</v>
      </c>
      <c r="AD6" s="3"/>
      <c r="AE6" s="3">
        <v>13</v>
      </c>
      <c r="AF6" s="3"/>
      <c r="AG6" s="3"/>
      <c r="AH6" s="3">
        <v>10</v>
      </c>
      <c r="AI6" s="3"/>
      <c r="AJ6" s="3"/>
      <c r="AK6" s="3">
        <v>23</v>
      </c>
      <c r="AM6" t="str">
        <f t="shared" si="0"/>
        <v>Aguijan</v>
      </c>
      <c r="AN6">
        <f t="shared" ref="AN6:AN18" si="2">AK6/2</f>
        <v>11.5</v>
      </c>
      <c r="AO6" s="1">
        <f t="shared" si="1"/>
        <v>11.5</v>
      </c>
    </row>
    <row r="7" spans="1:41" x14ac:dyDescent="0.2">
      <c r="A7">
        <v>6</v>
      </c>
      <c r="B7">
        <v>10009</v>
      </c>
      <c r="C7" t="s">
        <v>38</v>
      </c>
      <c r="D7">
        <v>2016</v>
      </c>
      <c r="E7" t="s">
        <v>47</v>
      </c>
      <c r="F7" t="s">
        <v>104</v>
      </c>
      <c r="G7" t="s">
        <v>55</v>
      </c>
      <c r="H7" t="s">
        <v>123</v>
      </c>
      <c r="I7" s="2">
        <v>41139</v>
      </c>
      <c r="J7" t="s">
        <v>106</v>
      </c>
      <c r="K7" t="s">
        <v>111</v>
      </c>
      <c r="L7">
        <v>21.547160999999999</v>
      </c>
      <c r="M7">
        <v>-158.252005</v>
      </c>
      <c r="N7" t="s">
        <v>108</v>
      </c>
      <c r="O7" t="s">
        <v>108</v>
      </c>
      <c r="P7">
        <v>2016</v>
      </c>
      <c r="Q7" t="s">
        <v>112</v>
      </c>
      <c r="R7">
        <v>0</v>
      </c>
      <c r="S7">
        <v>25.55</v>
      </c>
      <c r="T7">
        <v>1</v>
      </c>
      <c r="U7">
        <v>20</v>
      </c>
      <c r="V7">
        <v>1.5</v>
      </c>
      <c r="W7">
        <v>0</v>
      </c>
      <c r="X7">
        <v>0.10125000000000001</v>
      </c>
      <c r="Y7">
        <v>2</v>
      </c>
      <c r="Z7">
        <v>1</v>
      </c>
      <c r="AC7" t="s">
        <v>124</v>
      </c>
      <c r="AD7" s="3"/>
      <c r="AE7" s="3">
        <v>5</v>
      </c>
      <c r="AF7" s="3"/>
      <c r="AG7" s="3"/>
      <c r="AH7" s="3">
        <v>11</v>
      </c>
      <c r="AI7" s="3"/>
      <c r="AJ7" s="3"/>
      <c r="AK7" s="3">
        <v>16</v>
      </c>
      <c r="AM7" t="str">
        <f t="shared" si="0"/>
        <v>Alamagan</v>
      </c>
      <c r="AN7">
        <f t="shared" si="2"/>
        <v>8</v>
      </c>
      <c r="AO7" s="1">
        <f t="shared" si="1"/>
        <v>8</v>
      </c>
    </row>
    <row r="8" spans="1:41" x14ac:dyDescent="0.2">
      <c r="A8">
        <v>7</v>
      </c>
      <c r="B8">
        <v>10010</v>
      </c>
      <c r="C8" t="s">
        <v>38</v>
      </c>
      <c r="D8">
        <v>2016</v>
      </c>
      <c r="E8" t="s">
        <v>47</v>
      </c>
      <c r="F8" t="s">
        <v>104</v>
      </c>
      <c r="G8" t="s">
        <v>55</v>
      </c>
      <c r="H8" t="s">
        <v>125</v>
      </c>
      <c r="I8" s="2">
        <v>41139</v>
      </c>
      <c r="J8" t="s">
        <v>106</v>
      </c>
      <c r="K8" t="s">
        <v>107</v>
      </c>
      <c r="L8">
        <v>21.501435000000001</v>
      </c>
      <c r="M8">
        <v>-158.23693299999999</v>
      </c>
      <c r="N8" t="s">
        <v>108</v>
      </c>
      <c r="O8" t="s">
        <v>108</v>
      </c>
      <c r="P8">
        <v>2016</v>
      </c>
      <c r="Q8" t="s">
        <v>109</v>
      </c>
      <c r="R8">
        <v>0</v>
      </c>
      <c r="S8">
        <v>11.6</v>
      </c>
      <c r="T8">
        <v>1</v>
      </c>
      <c r="U8">
        <v>1</v>
      </c>
      <c r="V8">
        <v>2.5</v>
      </c>
      <c r="W8">
        <v>0.5</v>
      </c>
      <c r="X8">
        <v>0.1075</v>
      </c>
      <c r="Y8">
        <v>2</v>
      </c>
      <c r="Z8">
        <v>1</v>
      </c>
      <c r="AC8" t="s">
        <v>40</v>
      </c>
      <c r="AD8" s="3"/>
      <c r="AE8" s="3">
        <v>20</v>
      </c>
      <c r="AF8" s="3"/>
      <c r="AG8" s="3"/>
      <c r="AH8" s="3">
        <v>21</v>
      </c>
      <c r="AI8" s="3"/>
      <c r="AJ8" s="3"/>
      <c r="AK8" s="3">
        <v>41</v>
      </c>
      <c r="AM8" t="str">
        <f t="shared" si="0"/>
        <v>Asuncion</v>
      </c>
      <c r="AN8">
        <f t="shared" si="2"/>
        <v>20.5</v>
      </c>
      <c r="AO8" s="1">
        <f t="shared" si="1"/>
        <v>20.5</v>
      </c>
    </row>
    <row r="9" spans="1:41" x14ac:dyDescent="0.2">
      <c r="A9">
        <v>8</v>
      </c>
      <c r="B9">
        <v>10011</v>
      </c>
      <c r="C9" t="s">
        <v>38</v>
      </c>
      <c r="D9">
        <v>2016</v>
      </c>
      <c r="E9" t="s">
        <v>47</v>
      </c>
      <c r="F9" t="s">
        <v>104</v>
      </c>
      <c r="G9" t="s">
        <v>55</v>
      </c>
      <c r="H9" t="s">
        <v>126</v>
      </c>
      <c r="I9" s="2">
        <v>41139</v>
      </c>
      <c r="J9" t="s">
        <v>106</v>
      </c>
      <c r="K9" t="s">
        <v>115</v>
      </c>
      <c r="L9">
        <v>21.469139999999999</v>
      </c>
      <c r="M9">
        <v>-158.219437</v>
      </c>
      <c r="N9" t="s">
        <v>108</v>
      </c>
      <c r="O9" t="s">
        <v>108</v>
      </c>
      <c r="P9">
        <v>2016</v>
      </c>
      <c r="Q9" t="s">
        <v>116</v>
      </c>
      <c r="R9">
        <v>0</v>
      </c>
      <c r="S9">
        <v>3.35</v>
      </c>
      <c r="T9">
        <v>1.5</v>
      </c>
      <c r="U9">
        <v>4.5</v>
      </c>
      <c r="V9">
        <v>0.5</v>
      </c>
      <c r="W9">
        <v>1</v>
      </c>
      <c r="X9">
        <v>0.16</v>
      </c>
      <c r="Y9">
        <v>2</v>
      </c>
      <c r="Z9">
        <v>1</v>
      </c>
      <c r="AC9" t="s">
        <v>41</v>
      </c>
      <c r="AD9" s="3"/>
      <c r="AE9" s="3">
        <v>12</v>
      </c>
      <c r="AF9" s="3"/>
      <c r="AG9" s="3"/>
      <c r="AH9" s="3">
        <v>11</v>
      </c>
      <c r="AI9" s="3"/>
      <c r="AJ9" s="3"/>
      <c r="AK9" s="3">
        <v>23</v>
      </c>
      <c r="AM9" t="str">
        <f t="shared" si="0"/>
        <v>Farallon de Pajaros</v>
      </c>
      <c r="AN9">
        <f t="shared" si="2"/>
        <v>11.5</v>
      </c>
      <c r="AO9" s="1">
        <f t="shared" si="1"/>
        <v>11.5</v>
      </c>
    </row>
    <row r="10" spans="1:41" x14ac:dyDescent="0.2">
      <c r="A10">
        <v>9</v>
      </c>
      <c r="B10">
        <v>10012</v>
      </c>
      <c r="C10" t="s">
        <v>38</v>
      </c>
      <c r="D10">
        <v>2016</v>
      </c>
      <c r="E10" t="s">
        <v>47</v>
      </c>
      <c r="F10" t="s">
        <v>104</v>
      </c>
      <c r="G10" t="s">
        <v>55</v>
      </c>
      <c r="H10" t="s">
        <v>127</v>
      </c>
      <c r="I10" s="2">
        <v>41139</v>
      </c>
      <c r="J10" t="s">
        <v>106</v>
      </c>
      <c r="K10" t="s">
        <v>115</v>
      </c>
      <c r="L10">
        <v>21.451022999999999</v>
      </c>
      <c r="M10">
        <v>-158.20233400000001</v>
      </c>
      <c r="N10" t="s">
        <v>108</v>
      </c>
      <c r="O10" t="s">
        <v>108</v>
      </c>
      <c r="P10">
        <v>2016</v>
      </c>
      <c r="Q10" t="s">
        <v>116</v>
      </c>
      <c r="R10">
        <v>0</v>
      </c>
      <c r="S10">
        <v>4.8499999999999996</v>
      </c>
      <c r="T10">
        <v>2</v>
      </c>
      <c r="U10">
        <v>2.5</v>
      </c>
      <c r="V10">
        <v>1</v>
      </c>
      <c r="W10">
        <v>0</v>
      </c>
      <c r="X10">
        <v>0.154</v>
      </c>
      <c r="Y10">
        <v>2</v>
      </c>
      <c r="Z10">
        <v>1</v>
      </c>
      <c r="AC10" t="s">
        <v>72</v>
      </c>
      <c r="AD10" s="3"/>
      <c r="AE10" s="3">
        <v>133</v>
      </c>
      <c r="AF10" s="3"/>
      <c r="AG10" s="3"/>
      <c r="AH10" s="3">
        <v>105</v>
      </c>
      <c r="AI10" s="3"/>
      <c r="AJ10" s="3"/>
      <c r="AK10" s="3">
        <v>238</v>
      </c>
      <c r="AM10" t="str">
        <f t="shared" si="0"/>
        <v>Guam</v>
      </c>
      <c r="AN10">
        <f t="shared" si="2"/>
        <v>119</v>
      </c>
      <c r="AO10" s="1">
        <f t="shared" si="1"/>
        <v>119</v>
      </c>
    </row>
    <row r="11" spans="1:41" x14ac:dyDescent="0.2">
      <c r="A11">
        <v>10</v>
      </c>
      <c r="B11">
        <v>10023</v>
      </c>
      <c r="C11" t="s">
        <v>38</v>
      </c>
      <c r="D11">
        <v>2016</v>
      </c>
      <c r="E11" t="s">
        <v>47</v>
      </c>
      <c r="F11" t="s">
        <v>104</v>
      </c>
      <c r="G11" t="s">
        <v>55</v>
      </c>
      <c r="H11" t="s">
        <v>128</v>
      </c>
      <c r="I11" s="2">
        <v>41140</v>
      </c>
      <c r="J11" t="s">
        <v>106</v>
      </c>
      <c r="K11" t="s">
        <v>111</v>
      </c>
      <c r="L11">
        <v>21.621528000000001</v>
      </c>
      <c r="M11">
        <v>-158.10004000000001</v>
      </c>
      <c r="N11" t="s">
        <v>129</v>
      </c>
      <c r="O11" t="s">
        <v>129</v>
      </c>
      <c r="P11">
        <v>2016</v>
      </c>
      <c r="Q11" t="s">
        <v>112</v>
      </c>
      <c r="R11">
        <v>0</v>
      </c>
      <c r="S11">
        <v>21.85</v>
      </c>
      <c r="T11">
        <v>2</v>
      </c>
      <c r="U11">
        <v>2.5</v>
      </c>
      <c r="V11">
        <v>4</v>
      </c>
      <c r="W11">
        <v>0</v>
      </c>
      <c r="X11">
        <v>0.10625</v>
      </c>
      <c r="Y11">
        <v>2</v>
      </c>
      <c r="Z11">
        <v>1</v>
      </c>
      <c r="AC11" t="s">
        <v>130</v>
      </c>
      <c r="AD11" s="3"/>
      <c r="AE11" s="3">
        <v>10</v>
      </c>
      <c r="AF11" s="3"/>
      <c r="AG11" s="3"/>
      <c r="AH11" s="3">
        <v>11</v>
      </c>
      <c r="AI11" s="3"/>
      <c r="AJ11" s="3"/>
      <c r="AK11" s="3">
        <v>21</v>
      </c>
      <c r="AM11" t="str">
        <f t="shared" si="0"/>
        <v>Guguan</v>
      </c>
      <c r="AN11">
        <f t="shared" si="2"/>
        <v>10.5</v>
      </c>
      <c r="AO11" s="1">
        <f t="shared" si="1"/>
        <v>10.5</v>
      </c>
    </row>
    <row r="12" spans="1:41" x14ac:dyDescent="0.2">
      <c r="A12">
        <v>11</v>
      </c>
      <c r="B12">
        <v>10024</v>
      </c>
      <c r="C12" t="s">
        <v>38</v>
      </c>
      <c r="D12">
        <v>2016</v>
      </c>
      <c r="E12" t="s">
        <v>47</v>
      </c>
      <c r="F12" t="s">
        <v>104</v>
      </c>
      <c r="G12" t="s">
        <v>55</v>
      </c>
      <c r="H12" t="s">
        <v>131</v>
      </c>
      <c r="I12" s="2">
        <v>41140</v>
      </c>
      <c r="J12" t="s">
        <v>106</v>
      </c>
      <c r="K12" t="s">
        <v>111</v>
      </c>
      <c r="L12">
        <v>21.680705</v>
      </c>
      <c r="M12">
        <v>-158.05640399999999</v>
      </c>
      <c r="N12" t="s">
        <v>129</v>
      </c>
      <c r="O12" t="s">
        <v>129</v>
      </c>
      <c r="P12">
        <v>2016</v>
      </c>
      <c r="Q12" t="s">
        <v>112</v>
      </c>
      <c r="R12">
        <v>0</v>
      </c>
      <c r="S12">
        <v>24.25</v>
      </c>
      <c r="T12">
        <v>1</v>
      </c>
      <c r="U12">
        <v>1.5</v>
      </c>
      <c r="V12">
        <v>5</v>
      </c>
      <c r="W12">
        <v>1</v>
      </c>
      <c r="X12">
        <v>0.105</v>
      </c>
      <c r="Y12">
        <v>2</v>
      </c>
      <c r="Z12">
        <v>1</v>
      </c>
      <c r="AC12" t="s">
        <v>42</v>
      </c>
      <c r="AD12" s="3"/>
      <c r="AE12" s="3">
        <v>30</v>
      </c>
      <c r="AF12" s="3"/>
      <c r="AG12" s="3"/>
      <c r="AH12" s="3">
        <v>40</v>
      </c>
      <c r="AI12" s="3"/>
      <c r="AJ12" s="3"/>
      <c r="AK12" s="3">
        <v>70</v>
      </c>
      <c r="AM12" t="str">
        <f t="shared" si="0"/>
        <v>Maug</v>
      </c>
      <c r="AN12">
        <f t="shared" si="2"/>
        <v>35</v>
      </c>
      <c r="AO12" s="1">
        <f t="shared" si="1"/>
        <v>35</v>
      </c>
    </row>
    <row r="13" spans="1:41" x14ac:dyDescent="0.2">
      <c r="A13">
        <v>12</v>
      </c>
      <c r="B13">
        <v>10025</v>
      </c>
      <c r="C13" t="s">
        <v>38</v>
      </c>
      <c r="D13">
        <v>2016</v>
      </c>
      <c r="E13" t="s">
        <v>47</v>
      </c>
      <c r="F13" t="s">
        <v>104</v>
      </c>
      <c r="G13" t="s">
        <v>55</v>
      </c>
      <c r="H13" t="s">
        <v>132</v>
      </c>
      <c r="I13" s="2">
        <v>41140</v>
      </c>
      <c r="J13" t="s">
        <v>106</v>
      </c>
      <c r="K13" t="s">
        <v>107</v>
      </c>
      <c r="L13">
        <v>21.669815</v>
      </c>
      <c r="M13">
        <v>-158.06084899999999</v>
      </c>
      <c r="N13" t="s">
        <v>129</v>
      </c>
      <c r="O13" t="s">
        <v>129</v>
      </c>
      <c r="P13">
        <v>2016</v>
      </c>
      <c r="Q13" t="s">
        <v>109</v>
      </c>
      <c r="R13">
        <v>0</v>
      </c>
      <c r="S13">
        <v>10.199999999999999</v>
      </c>
      <c r="T13">
        <v>1</v>
      </c>
      <c r="U13">
        <v>0</v>
      </c>
      <c r="V13">
        <v>5</v>
      </c>
      <c r="W13">
        <v>0</v>
      </c>
      <c r="X13">
        <v>0.10249999999999999</v>
      </c>
      <c r="Y13">
        <v>2</v>
      </c>
      <c r="Z13">
        <v>1</v>
      </c>
      <c r="AC13" t="s">
        <v>43</v>
      </c>
      <c r="AD13" s="3"/>
      <c r="AE13" s="3">
        <v>29</v>
      </c>
      <c r="AF13" s="3"/>
      <c r="AG13" s="3"/>
      <c r="AH13" s="3">
        <v>43</v>
      </c>
      <c r="AI13" s="3"/>
      <c r="AJ13" s="3"/>
      <c r="AK13" s="3">
        <v>72</v>
      </c>
      <c r="AM13" t="str">
        <f t="shared" si="0"/>
        <v>Pagan</v>
      </c>
      <c r="AN13">
        <f t="shared" si="2"/>
        <v>36</v>
      </c>
      <c r="AO13" s="1">
        <f t="shared" si="1"/>
        <v>36</v>
      </c>
    </row>
    <row r="14" spans="1:41" x14ac:dyDescent="0.2">
      <c r="A14">
        <v>13</v>
      </c>
      <c r="B14">
        <v>10026</v>
      </c>
      <c r="C14" t="s">
        <v>38</v>
      </c>
      <c r="D14">
        <v>2016</v>
      </c>
      <c r="E14" t="s">
        <v>47</v>
      </c>
      <c r="F14" t="s">
        <v>104</v>
      </c>
      <c r="G14" t="s">
        <v>55</v>
      </c>
      <c r="H14" t="s">
        <v>133</v>
      </c>
      <c r="I14" s="2">
        <v>41140</v>
      </c>
      <c r="J14" t="s">
        <v>106</v>
      </c>
      <c r="K14" t="s">
        <v>107</v>
      </c>
      <c r="L14">
        <v>21.661396</v>
      </c>
      <c r="M14">
        <v>-158.059957</v>
      </c>
      <c r="N14" t="s">
        <v>129</v>
      </c>
      <c r="O14" t="s">
        <v>129</v>
      </c>
      <c r="P14">
        <v>2016</v>
      </c>
      <c r="Q14" t="s">
        <v>109</v>
      </c>
      <c r="R14">
        <v>0</v>
      </c>
      <c r="S14">
        <v>14.3</v>
      </c>
      <c r="T14">
        <v>2</v>
      </c>
      <c r="U14">
        <v>3</v>
      </c>
      <c r="V14">
        <v>5</v>
      </c>
      <c r="W14">
        <v>1</v>
      </c>
      <c r="X14">
        <v>0.13175000000000001</v>
      </c>
      <c r="Y14">
        <v>2</v>
      </c>
      <c r="Z14">
        <v>1</v>
      </c>
      <c r="AC14" t="s">
        <v>44</v>
      </c>
      <c r="AD14" s="3"/>
      <c r="AE14" s="3">
        <v>24</v>
      </c>
      <c r="AF14" s="3"/>
      <c r="AG14" s="3"/>
      <c r="AH14" s="3">
        <v>28</v>
      </c>
      <c r="AI14" s="3"/>
      <c r="AJ14" s="3"/>
      <c r="AK14" s="3">
        <v>52</v>
      </c>
      <c r="AM14" t="str">
        <f t="shared" si="0"/>
        <v>Rota</v>
      </c>
      <c r="AN14">
        <f t="shared" si="2"/>
        <v>26</v>
      </c>
      <c r="AO14" s="1">
        <f t="shared" si="1"/>
        <v>26</v>
      </c>
    </row>
    <row r="15" spans="1:41" x14ac:dyDescent="0.2">
      <c r="A15">
        <v>14</v>
      </c>
      <c r="B15">
        <v>10027</v>
      </c>
      <c r="C15" t="s">
        <v>38</v>
      </c>
      <c r="D15">
        <v>2016</v>
      </c>
      <c r="E15" t="s">
        <v>47</v>
      </c>
      <c r="F15" t="s">
        <v>104</v>
      </c>
      <c r="G15" t="s">
        <v>55</v>
      </c>
      <c r="H15" t="s">
        <v>134</v>
      </c>
      <c r="I15" s="2">
        <v>41140</v>
      </c>
      <c r="J15" t="s">
        <v>106</v>
      </c>
      <c r="K15" t="s">
        <v>107</v>
      </c>
      <c r="L15">
        <v>21.630034999999999</v>
      </c>
      <c r="M15">
        <v>-158.08193</v>
      </c>
      <c r="N15" t="s">
        <v>129</v>
      </c>
      <c r="O15" t="s">
        <v>129</v>
      </c>
      <c r="P15">
        <v>2016</v>
      </c>
      <c r="Q15" t="s">
        <v>109</v>
      </c>
      <c r="R15">
        <v>0</v>
      </c>
      <c r="S15">
        <v>9.1</v>
      </c>
      <c r="T15">
        <v>1</v>
      </c>
      <c r="U15">
        <v>6.5</v>
      </c>
      <c r="V15">
        <v>5.5</v>
      </c>
      <c r="W15">
        <v>1.5</v>
      </c>
      <c r="X15">
        <v>0.11</v>
      </c>
      <c r="Y15">
        <v>2</v>
      </c>
      <c r="Z15">
        <v>1</v>
      </c>
      <c r="AC15" t="s">
        <v>45</v>
      </c>
      <c r="AD15" s="3"/>
      <c r="AE15" s="3">
        <v>30</v>
      </c>
      <c r="AF15" s="3"/>
      <c r="AG15" s="3"/>
      <c r="AH15" s="3">
        <v>48</v>
      </c>
      <c r="AI15" s="3"/>
      <c r="AJ15" s="3"/>
      <c r="AK15" s="3">
        <v>78</v>
      </c>
      <c r="AM15" t="str">
        <f t="shared" si="0"/>
        <v>Saipan</v>
      </c>
      <c r="AN15">
        <f t="shared" si="2"/>
        <v>39</v>
      </c>
      <c r="AO15" s="1">
        <f t="shared" si="1"/>
        <v>39</v>
      </c>
    </row>
    <row r="16" spans="1:41" x14ac:dyDescent="0.2">
      <c r="A16">
        <v>15</v>
      </c>
      <c r="B16">
        <v>10028</v>
      </c>
      <c r="C16" t="s">
        <v>38</v>
      </c>
      <c r="D16">
        <v>2016</v>
      </c>
      <c r="E16" t="s">
        <v>47</v>
      </c>
      <c r="F16" t="s">
        <v>104</v>
      </c>
      <c r="G16" t="s">
        <v>55</v>
      </c>
      <c r="H16" t="s">
        <v>135</v>
      </c>
      <c r="I16" s="2">
        <v>41140</v>
      </c>
      <c r="J16" t="s">
        <v>106</v>
      </c>
      <c r="K16" t="s">
        <v>115</v>
      </c>
      <c r="L16">
        <v>21.628115999999999</v>
      </c>
      <c r="M16">
        <v>-158.07916</v>
      </c>
      <c r="N16" t="s">
        <v>129</v>
      </c>
      <c r="O16" t="s">
        <v>129</v>
      </c>
      <c r="P16">
        <v>2016</v>
      </c>
      <c r="Q16" t="s">
        <v>116</v>
      </c>
      <c r="R16">
        <v>0</v>
      </c>
      <c r="S16">
        <v>4.55</v>
      </c>
      <c r="T16">
        <v>1</v>
      </c>
      <c r="U16">
        <v>1</v>
      </c>
      <c r="V16">
        <v>1.5</v>
      </c>
      <c r="W16">
        <v>1</v>
      </c>
      <c r="X16">
        <v>0.10375</v>
      </c>
      <c r="Y16">
        <v>2</v>
      </c>
      <c r="Z16">
        <v>1</v>
      </c>
      <c r="AC16" t="s">
        <v>136</v>
      </c>
      <c r="AD16" s="3"/>
      <c r="AE16" s="3">
        <v>9</v>
      </c>
      <c r="AF16" s="3"/>
      <c r="AG16" s="3"/>
      <c r="AH16" s="3">
        <v>11</v>
      </c>
      <c r="AI16" s="3"/>
      <c r="AJ16" s="3"/>
      <c r="AK16" s="3">
        <v>20</v>
      </c>
      <c r="AM16" t="str">
        <f t="shared" si="0"/>
        <v>Sarigan</v>
      </c>
      <c r="AN16">
        <f t="shared" si="2"/>
        <v>10</v>
      </c>
      <c r="AO16" s="1">
        <f t="shared" si="1"/>
        <v>10</v>
      </c>
    </row>
    <row r="17" spans="1:41" x14ac:dyDescent="0.2">
      <c r="A17">
        <v>16</v>
      </c>
      <c r="B17">
        <v>10029</v>
      </c>
      <c r="C17" t="s">
        <v>38</v>
      </c>
      <c r="D17">
        <v>2016</v>
      </c>
      <c r="E17" t="s">
        <v>47</v>
      </c>
      <c r="F17" t="s">
        <v>104</v>
      </c>
      <c r="G17" t="s">
        <v>55</v>
      </c>
      <c r="H17" t="s">
        <v>137</v>
      </c>
      <c r="I17" s="2">
        <v>41140</v>
      </c>
      <c r="J17" t="s">
        <v>106</v>
      </c>
      <c r="K17" t="s">
        <v>107</v>
      </c>
      <c r="L17">
        <v>21.618759000000001</v>
      </c>
      <c r="M17">
        <v>-158.098195</v>
      </c>
      <c r="N17" t="s">
        <v>129</v>
      </c>
      <c r="O17" t="s">
        <v>129</v>
      </c>
      <c r="P17">
        <v>2016</v>
      </c>
      <c r="Q17" t="s">
        <v>109</v>
      </c>
      <c r="R17">
        <v>0</v>
      </c>
      <c r="S17">
        <v>8.0500000000000007</v>
      </c>
      <c r="T17">
        <v>1.5</v>
      </c>
      <c r="U17">
        <v>0</v>
      </c>
      <c r="V17">
        <v>12.5</v>
      </c>
      <c r="W17">
        <v>0.5</v>
      </c>
      <c r="X17">
        <v>0.12025</v>
      </c>
      <c r="Y17">
        <v>2</v>
      </c>
      <c r="Z17">
        <v>1</v>
      </c>
      <c r="AC17" t="s">
        <v>46</v>
      </c>
      <c r="AD17" s="3"/>
      <c r="AE17" s="3">
        <v>19</v>
      </c>
      <c r="AF17" s="3"/>
      <c r="AG17" s="3"/>
      <c r="AH17" s="3">
        <v>19</v>
      </c>
      <c r="AI17" s="3"/>
      <c r="AJ17" s="3"/>
      <c r="AK17" s="3">
        <v>38</v>
      </c>
      <c r="AM17" t="str">
        <f t="shared" si="0"/>
        <v>Tinian</v>
      </c>
      <c r="AN17">
        <f t="shared" si="2"/>
        <v>19</v>
      </c>
      <c r="AO17" s="1">
        <f t="shared" si="1"/>
        <v>19</v>
      </c>
    </row>
    <row r="18" spans="1:41" x14ac:dyDescent="0.2">
      <c r="A18">
        <v>17</v>
      </c>
      <c r="B18">
        <v>10044</v>
      </c>
      <c r="C18" t="s">
        <v>38</v>
      </c>
      <c r="D18">
        <v>2016</v>
      </c>
      <c r="E18" t="s">
        <v>47</v>
      </c>
      <c r="F18" t="s">
        <v>104</v>
      </c>
      <c r="G18" t="s">
        <v>49</v>
      </c>
      <c r="H18" t="s">
        <v>138</v>
      </c>
      <c r="I18" s="2">
        <v>41141</v>
      </c>
      <c r="J18" t="s">
        <v>106</v>
      </c>
      <c r="K18" t="s">
        <v>111</v>
      </c>
      <c r="L18">
        <v>20.526242</v>
      </c>
      <c r="M18">
        <v>-156.530687</v>
      </c>
      <c r="N18" t="s">
        <v>139</v>
      </c>
      <c r="O18" t="s">
        <v>139</v>
      </c>
      <c r="P18">
        <v>2016</v>
      </c>
      <c r="Q18" t="s">
        <v>112</v>
      </c>
      <c r="R18">
        <v>0</v>
      </c>
      <c r="S18">
        <v>23.5</v>
      </c>
      <c r="T18">
        <v>11.5</v>
      </c>
      <c r="U18">
        <v>10</v>
      </c>
      <c r="V18">
        <v>3</v>
      </c>
      <c r="W18">
        <v>2.5</v>
      </c>
      <c r="X18">
        <v>0.52124999999999999</v>
      </c>
      <c r="Y18">
        <v>2</v>
      </c>
      <c r="Z18">
        <v>1</v>
      </c>
      <c r="AB18" t="s">
        <v>140</v>
      </c>
      <c r="AD18" s="3"/>
      <c r="AE18" s="3">
        <v>354</v>
      </c>
      <c r="AF18" s="3"/>
      <c r="AG18" s="3"/>
      <c r="AH18" s="3">
        <v>358</v>
      </c>
      <c r="AI18" s="3"/>
      <c r="AJ18" s="3"/>
      <c r="AK18" s="3">
        <v>712</v>
      </c>
      <c r="AM18" s="4" t="s">
        <v>141</v>
      </c>
      <c r="AN18" s="4">
        <f t="shared" si="2"/>
        <v>356</v>
      </c>
      <c r="AO18" s="5">
        <f t="shared" si="1"/>
        <v>356</v>
      </c>
    </row>
    <row r="19" spans="1:41" x14ac:dyDescent="0.2">
      <c r="A19">
        <v>18</v>
      </c>
      <c r="B19">
        <v>10045</v>
      </c>
      <c r="C19" t="s">
        <v>38</v>
      </c>
      <c r="D19">
        <v>2016</v>
      </c>
      <c r="E19" t="s">
        <v>47</v>
      </c>
      <c r="F19" t="s">
        <v>104</v>
      </c>
      <c r="G19" t="s">
        <v>49</v>
      </c>
      <c r="H19" t="s">
        <v>142</v>
      </c>
      <c r="I19" s="2">
        <v>41141</v>
      </c>
      <c r="J19" t="s">
        <v>106</v>
      </c>
      <c r="K19" t="s">
        <v>107</v>
      </c>
      <c r="L19">
        <v>20.510726999999999</v>
      </c>
      <c r="M19">
        <v>-156.54588200000001</v>
      </c>
      <c r="N19" t="s">
        <v>139</v>
      </c>
      <c r="O19" t="s">
        <v>139</v>
      </c>
      <c r="P19">
        <v>2016</v>
      </c>
      <c r="Q19" t="s">
        <v>109</v>
      </c>
      <c r="R19">
        <v>0</v>
      </c>
      <c r="S19">
        <v>14.65</v>
      </c>
      <c r="T19">
        <v>3.5</v>
      </c>
      <c r="U19">
        <v>0.5</v>
      </c>
      <c r="V19">
        <v>0.5</v>
      </c>
      <c r="W19">
        <v>0.5</v>
      </c>
      <c r="X19">
        <v>0.67874999999999996</v>
      </c>
      <c r="Y19">
        <v>2</v>
      </c>
      <c r="Z19">
        <v>1</v>
      </c>
      <c r="AB19" t="s">
        <v>47</v>
      </c>
      <c r="AC19" t="s">
        <v>48</v>
      </c>
      <c r="AD19" s="3">
        <v>43</v>
      </c>
      <c r="AE19" s="3"/>
      <c r="AF19" s="3"/>
      <c r="AG19" s="3">
        <v>58</v>
      </c>
      <c r="AH19" s="3"/>
      <c r="AI19" s="3">
        <v>97</v>
      </c>
      <c r="AJ19" s="3">
        <v>59</v>
      </c>
      <c r="AK19" s="3">
        <v>257</v>
      </c>
      <c r="AM19" t="str">
        <f t="shared" ref="AM19:AM51" si="3">AC19</f>
        <v>Hawaii</v>
      </c>
      <c r="AN19" s="6">
        <f>AK19/3</f>
        <v>85.666666666666671</v>
      </c>
      <c r="AO19" s="7">
        <f t="shared" ref="AO19:AO28" si="4">AVERAGE(AJ19,AG19,AD19)</f>
        <v>53.333333333333336</v>
      </c>
    </row>
    <row r="20" spans="1:41" x14ac:dyDescent="0.2">
      <c r="A20">
        <v>19</v>
      </c>
      <c r="B20">
        <v>10046</v>
      </c>
      <c r="C20" t="s">
        <v>38</v>
      </c>
      <c r="D20">
        <v>2016</v>
      </c>
      <c r="E20" t="s">
        <v>47</v>
      </c>
      <c r="F20" t="s">
        <v>104</v>
      </c>
      <c r="G20" t="s">
        <v>49</v>
      </c>
      <c r="H20" t="s">
        <v>143</v>
      </c>
      <c r="I20" s="2">
        <v>41141</v>
      </c>
      <c r="J20" t="s">
        <v>106</v>
      </c>
      <c r="K20" t="s">
        <v>111</v>
      </c>
      <c r="L20">
        <v>20.51379</v>
      </c>
      <c r="M20">
        <v>-156.62109100000001</v>
      </c>
      <c r="N20" t="s">
        <v>139</v>
      </c>
      <c r="O20" t="s">
        <v>139</v>
      </c>
      <c r="P20">
        <v>2016</v>
      </c>
      <c r="Q20" t="s">
        <v>112</v>
      </c>
      <c r="R20">
        <v>0</v>
      </c>
      <c r="S20">
        <v>19.7</v>
      </c>
      <c r="T20">
        <v>3.5</v>
      </c>
      <c r="U20">
        <v>22.5</v>
      </c>
      <c r="V20">
        <v>3.5</v>
      </c>
      <c r="W20">
        <v>1</v>
      </c>
      <c r="X20">
        <v>0.66</v>
      </c>
      <c r="Y20">
        <v>2</v>
      </c>
      <c r="Z20">
        <v>1</v>
      </c>
      <c r="AC20" t="s">
        <v>49</v>
      </c>
      <c r="AD20" s="3"/>
      <c r="AE20" s="3"/>
      <c r="AF20" s="3"/>
      <c r="AG20" s="3"/>
      <c r="AH20" s="3"/>
      <c r="AI20" s="3"/>
      <c r="AJ20" s="3">
        <v>24</v>
      </c>
      <c r="AK20" s="3">
        <v>24</v>
      </c>
      <c r="AM20" t="str">
        <f t="shared" si="3"/>
        <v>Kahoolawe</v>
      </c>
      <c r="AN20" s="6">
        <f>AK20</f>
        <v>24</v>
      </c>
      <c r="AO20" s="7">
        <f t="shared" si="4"/>
        <v>24</v>
      </c>
    </row>
    <row r="21" spans="1:41" x14ac:dyDescent="0.2">
      <c r="A21">
        <v>20</v>
      </c>
      <c r="B21">
        <v>10047</v>
      </c>
      <c r="C21" t="s">
        <v>38</v>
      </c>
      <c r="D21">
        <v>2016</v>
      </c>
      <c r="E21" t="s">
        <v>47</v>
      </c>
      <c r="F21" t="s">
        <v>104</v>
      </c>
      <c r="G21" t="s">
        <v>49</v>
      </c>
      <c r="H21" t="s">
        <v>144</v>
      </c>
      <c r="I21" s="2">
        <v>41141</v>
      </c>
      <c r="J21" t="s">
        <v>106</v>
      </c>
      <c r="K21" t="s">
        <v>115</v>
      </c>
      <c r="L21">
        <v>20.515239999999999</v>
      </c>
      <c r="M21">
        <v>-156.64696499999999</v>
      </c>
      <c r="N21" t="s">
        <v>139</v>
      </c>
      <c r="O21" t="s">
        <v>139</v>
      </c>
      <c r="P21">
        <v>2016</v>
      </c>
      <c r="Q21" t="s">
        <v>116</v>
      </c>
      <c r="R21">
        <v>0</v>
      </c>
      <c r="S21">
        <v>4.5</v>
      </c>
      <c r="T21">
        <v>0.5</v>
      </c>
      <c r="U21">
        <v>1</v>
      </c>
      <c r="V21">
        <v>0</v>
      </c>
      <c r="W21">
        <v>0.5</v>
      </c>
      <c r="X21">
        <v>0.33400000000000002</v>
      </c>
      <c r="Y21">
        <v>2</v>
      </c>
      <c r="Z21">
        <v>1</v>
      </c>
      <c r="AC21" t="s">
        <v>50</v>
      </c>
      <c r="AD21" s="3">
        <v>26</v>
      </c>
      <c r="AE21" s="3"/>
      <c r="AF21" s="3"/>
      <c r="AG21" s="3">
        <v>37</v>
      </c>
      <c r="AH21" s="3"/>
      <c r="AI21" s="3">
        <v>20</v>
      </c>
      <c r="AJ21" s="3">
        <v>30</v>
      </c>
      <c r="AK21" s="3">
        <v>113</v>
      </c>
      <c r="AM21" t="str">
        <f t="shared" si="3"/>
        <v>Kauai</v>
      </c>
      <c r="AN21" s="6">
        <f t="shared" ref="AN21:AN44" si="5">AK21/3</f>
        <v>37.666666666666664</v>
      </c>
      <c r="AO21" s="7">
        <f t="shared" si="4"/>
        <v>31</v>
      </c>
    </row>
    <row r="22" spans="1:41" x14ac:dyDescent="0.2">
      <c r="A22">
        <v>21</v>
      </c>
      <c r="B22">
        <v>10048</v>
      </c>
      <c r="C22" t="s">
        <v>38</v>
      </c>
      <c r="D22">
        <v>2016</v>
      </c>
      <c r="E22" t="s">
        <v>47</v>
      </c>
      <c r="F22" t="s">
        <v>104</v>
      </c>
      <c r="G22" t="s">
        <v>49</v>
      </c>
      <c r="H22" t="s">
        <v>145</v>
      </c>
      <c r="I22" s="2">
        <v>41141</v>
      </c>
      <c r="J22" t="s">
        <v>106</v>
      </c>
      <c r="K22" t="s">
        <v>115</v>
      </c>
      <c r="L22">
        <v>20.502835000000001</v>
      </c>
      <c r="M22">
        <v>-156.66818599999999</v>
      </c>
      <c r="N22" t="s">
        <v>139</v>
      </c>
      <c r="O22" t="s">
        <v>139</v>
      </c>
      <c r="P22">
        <v>2016</v>
      </c>
      <c r="Q22" t="s">
        <v>116</v>
      </c>
      <c r="R22">
        <v>0</v>
      </c>
      <c r="S22">
        <v>4.8</v>
      </c>
      <c r="T22">
        <v>3.5</v>
      </c>
      <c r="U22">
        <v>11.5</v>
      </c>
      <c r="V22">
        <v>1.5</v>
      </c>
      <c r="W22">
        <v>4</v>
      </c>
      <c r="X22">
        <v>0.83374999999999999</v>
      </c>
      <c r="Y22">
        <v>2</v>
      </c>
      <c r="Z22">
        <v>1</v>
      </c>
      <c r="AC22" t="s">
        <v>51</v>
      </c>
      <c r="AD22" s="3">
        <v>16</v>
      </c>
      <c r="AE22" s="3"/>
      <c r="AF22" s="3">
        <v>29</v>
      </c>
      <c r="AG22" s="3">
        <v>29</v>
      </c>
      <c r="AH22" s="3"/>
      <c r="AI22" s="3">
        <v>15</v>
      </c>
      <c r="AJ22" s="3">
        <v>26</v>
      </c>
      <c r="AK22" s="3">
        <v>115</v>
      </c>
      <c r="AM22" t="str">
        <f t="shared" si="3"/>
        <v>Lanai</v>
      </c>
      <c r="AN22" s="6">
        <f t="shared" si="5"/>
        <v>38.333333333333336</v>
      </c>
      <c r="AO22" s="7">
        <f t="shared" si="4"/>
        <v>23.666666666666668</v>
      </c>
    </row>
    <row r="23" spans="1:41" x14ac:dyDescent="0.2">
      <c r="A23">
        <v>22</v>
      </c>
      <c r="B23">
        <v>10049</v>
      </c>
      <c r="C23" t="s">
        <v>38</v>
      </c>
      <c r="D23">
        <v>2016</v>
      </c>
      <c r="E23" t="s">
        <v>47</v>
      </c>
      <c r="F23" t="s">
        <v>104</v>
      </c>
      <c r="G23" t="s">
        <v>49</v>
      </c>
      <c r="H23" t="s">
        <v>146</v>
      </c>
      <c r="I23" s="2">
        <v>41141</v>
      </c>
      <c r="J23" t="s">
        <v>106</v>
      </c>
      <c r="K23" t="s">
        <v>107</v>
      </c>
      <c r="L23">
        <v>20.516105</v>
      </c>
      <c r="M23">
        <v>-156.69271699999999</v>
      </c>
      <c r="N23" t="s">
        <v>139</v>
      </c>
      <c r="O23" t="s">
        <v>139</v>
      </c>
      <c r="P23">
        <v>2016</v>
      </c>
      <c r="Q23" t="s">
        <v>109</v>
      </c>
      <c r="R23">
        <v>0</v>
      </c>
      <c r="S23">
        <v>9.3000000000000007</v>
      </c>
      <c r="T23">
        <v>1.5</v>
      </c>
      <c r="U23">
        <v>12.5</v>
      </c>
      <c r="V23">
        <v>0</v>
      </c>
      <c r="W23">
        <v>0.5</v>
      </c>
      <c r="X23">
        <v>0.70750000000000002</v>
      </c>
      <c r="Y23">
        <v>2</v>
      </c>
      <c r="Z23">
        <v>1</v>
      </c>
      <c r="AC23" t="s">
        <v>52</v>
      </c>
      <c r="AD23" s="3">
        <v>33</v>
      </c>
      <c r="AE23" s="3"/>
      <c r="AF23" s="3">
        <v>49</v>
      </c>
      <c r="AG23" s="3">
        <v>34</v>
      </c>
      <c r="AH23" s="3"/>
      <c r="AI23" s="3">
        <v>30</v>
      </c>
      <c r="AJ23" s="3">
        <v>28</v>
      </c>
      <c r="AK23" s="3">
        <v>174</v>
      </c>
      <c r="AM23" t="str">
        <f t="shared" si="3"/>
        <v>Maui</v>
      </c>
      <c r="AN23" s="6">
        <f t="shared" si="5"/>
        <v>58</v>
      </c>
      <c r="AO23" s="7">
        <f t="shared" si="4"/>
        <v>31.666666666666668</v>
      </c>
    </row>
    <row r="24" spans="1:41" x14ac:dyDescent="0.2">
      <c r="A24">
        <v>23</v>
      </c>
      <c r="B24">
        <v>10050</v>
      </c>
      <c r="C24" t="s">
        <v>38</v>
      </c>
      <c r="D24">
        <v>2016</v>
      </c>
      <c r="E24" t="s">
        <v>47</v>
      </c>
      <c r="F24" t="s">
        <v>104</v>
      </c>
      <c r="G24" t="s">
        <v>49</v>
      </c>
      <c r="H24" t="s">
        <v>147</v>
      </c>
      <c r="I24" s="2">
        <v>41141</v>
      </c>
      <c r="J24" t="s">
        <v>106</v>
      </c>
      <c r="K24" t="s">
        <v>111</v>
      </c>
      <c r="L24">
        <v>20.556635</v>
      </c>
      <c r="M24">
        <v>-156.54711800000001</v>
      </c>
      <c r="N24" t="s">
        <v>139</v>
      </c>
      <c r="O24" t="s">
        <v>139</v>
      </c>
      <c r="P24">
        <v>2016</v>
      </c>
      <c r="Q24" t="s">
        <v>112</v>
      </c>
      <c r="R24">
        <v>0</v>
      </c>
      <c r="S24">
        <v>21.95</v>
      </c>
      <c r="T24">
        <v>1.5</v>
      </c>
      <c r="U24">
        <v>22.5</v>
      </c>
      <c r="V24">
        <v>0</v>
      </c>
      <c r="W24">
        <v>0.5</v>
      </c>
      <c r="X24">
        <v>0.17449999999999999</v>
      </c>
      <c r="Y24">
        <v>2</v>
      </c>
      <c r="Z24">
        <v>1</v>
      </c>
      <c r="AC24" t="s">
        <v>53</v>
      </c>
      <c r="AD24" s="3">
        <v>10</v>
      </c>
      <c r="AE24" s="3"/>
      <c r="AF24" s="3">
        <v>50</v>
      </c>
      <c r="AG24" s="3">
        <v>39</v>
      </c>
      <c r="AH24" s="3"/>
      <c r="AI24" s="3">
        <v>48</v>
      </c>
      <c r="AJ24" s="3">
        <v>23</v>
      </c>
      <c r="AK24" s="3">
        <v>170</v>
      </c>
      <c r="AM24" t="str">
        <f t="shared" si="3"/>
        <v>Molokai</v>
      </c>
      <c r="AN24" s="6">
        <f t="shared" si="5"/>
        <v>56.666666666666664</v>
      </c>
      <c r="AO24" s="7">
        <f t="shared" si="4"/>
        <v>24</v>
      </c>
    </row>
    <row r="25" spans="1:41" x14ac:dyDescent="0.2">
      <c r="A25">
        <v>24</v>
      </c>
      <c r="B25">
        <v>10051</v>
      </c>
      <c r="C25" t="s">
        <v>38</v>
      </c>
      <c r="D25">
        <v>2016</v>
      </c>
      <c r="E25" t="s">
        <v>47</v>
      </c>
      <c r="F25" t="s">
        <v>104</v>
      </c>
      <c r="G25" t="s">
        <v>49</v>
      </c>
      <c r="H25" t="s">
        <v>148</v>
      </c>
      <c r="I25" s="2">
        <v>41141</v>
      </c>
      <c r="J25" t="s">
        <v>106</v>
      </c>
      <c r="K25" t="s">
        <v>115</v>
      </c>
      <c r="L25">
        <v>20.521888000000001</v>
      </c>
      <c r="M25">
        <v>-156.53855200000001</v>
      </c>
      <c r="N25" t="s">
        <v>139</v>
      </c>
      <c r="O25" t="s">
        <v>139</v>
      </c>
      <c r="P25">
        <v>2016</v>
      </c>
      <c r="Q25" t="s">
        <v>116</v>
      </c>
      <c r="R25">
        <v>0</v>
      </c>
      <c r="S25">
        <v>5.15</v>
      </c>
      <c r="T25">
        <v>3</v>
      </c>
      <c r="U25">
        <v>0.5</v>
      </c>
      <c r="V25">
        <v>0</v>
      </c>
      <c r="W25">
        <v>2.5</v>
      </c>
      <c r="X25">
        <v>0.6875</v>
      </c>
      <c r="Y25">
        <v>2</v>
      </c>
      <c r="Z25">
        <v>1</v>
      </c>
      <c r="AC25" t="s">
        <v>54</v>
      </c>
      <c r="AD25" s="3">
        <v>16</v>
      </c>
      <c r="AE25" s="3"/>
      <c r="AF25" s="3"/>
      <c r="AG25" s="3">
        <v>26</v>
      </c>
      <c r="AH25" s="3"/>
      <c r="AI25" s="3">
        <v>49</v>
      </c>
      <c r="AJ25" s="3">
        <v>12</v>
      </c>
      <c r="AK25" s="3">
        <v>103</v>
      </c>
      <c r="AM25" t="str">
        <f t="shared" si="3"/>
        <v>Niihau</v>
      </c>
      <c r="AN25" s="6">
        <f t="shared" si="5"/>
        <v>34.333333333333336</v>
      </c>
      <c r="AO25" s="7">
        <f t="shared" si="4"/>
        <v>18</v>
      </c>
    </row>
    <row r="26" spans="1:41" x14ac:dyDescent="0.2">
      <c r="A26">
        <v>25</v>
      </c>
      <c r="B26">
        <v>10052</v>
      </c>
      <c r="C26" t="s">
        <v>38</v>
      </c>
      <c r="D26">
        <v>2016</v>
      </c>
      <c r="E26" t="s">
        <v>47</v>
      </c>
      <c r="F26" t="s">
        <v>104</v>
      </c>
      <c r="G26" t="s">
        <v>49</v>
      </c>
      <c r="H26" t="s">
        <v>149</v>
      </c>
      <c r="I26" s="2">
        <v>41141</v>
      </c>
      <c r="J26" t="s">
        <v>106</v>
      </c>
      <c r="K26" t="s">
        <v>107</v>
      </c>
      <c r="L26">
        <v>20.510670000000001</v>
      </c>
      <c r="M26">
        <v>-156.57649699999999</v>
      </c>
      <c r="N26" t="s">
        <v>139</v>
      </c>
      <c r="O26" t="s">
        <v>139</v>
      </c>
      <c r="P26">
        <v>2016</v>
      </c>
      <c r="Q26" t="s">
        <v>109</v>
      </c>
      <c r="R26">
        <v>0</v>
      </c>
      <c r="S26">
        <v>13.45</v>
      </c>
      <c r="T26">
        <v>3.5</v>
      </c>
      <c r="U26">
        <v>0</v>
      </c>
      <c r="V26">
        <v>0</v>
      </c>
      <c r="W26">
        <v>2.5</v>
      </c>
      <c r="X26">
        <v>0.34875</v>
      </c>
      <c r="Y26">
        <v>2</v>
      </c>
      <c r="Z26">
        <v>1</v>
      </c>
      <c r="AC26" t="s">
        <v>55</v>
      </c>
      <c r="AD26" s="3">
        <v>40</v>
      </c>
      <c r="AE26" s="3"/>
      <c r="AF26" s="3">
        <v>35</v>
      </c>
      <c r="AG26" s="3">
        <v>64</v>
      </c>
      <c r="AH26" s="3"/>
      <c r="AI26" s="3">
        <v>35</v>
      </c>
      <c r="AJ26" s="3">
        <v>54</v>
      </c>
      <c r="AK26" s="3">
        <v>228</v>
      </c>
      <c r="AM26" t="str">
        <f t="shared" si="3"/>
        <v>Oahu</v>
      </c>
      <c r="AN26" s="6">
        <f t="shared" si="5"/>
        <v>76</v>
      </c>
      <c r="AO26" s="7">
        <f t="shared" si="4"/>
        <v>52.666666666666664</v>
      </c>
    </row>
    <row r="27" spans="1:41" x14ac:dyDescent="0.2">
      <c r="A27">
        <v>26</v>
      </c>
      <c r="B27">
        <v>10053</v>
      </c>
      <c r="C27" t="s">
        <v>38</v>
      </c>
      <c r="D27">
        <v>2016</v>
      </c>
      <c r="E27" t="s">
        <v>47</v>
      </c>
      <c r="F27" t="s">
        <v>104</v>
      </c>
      <c r="G27" t="s">
        <v>49</v>
      </c>
      <c r="H27" t="s">
        <v>150</v>
      </c>
      <c r="I27" s="2">
        <v>41141</v>
      </c>
      <c r="J27" t="s">
        <v>106</v>
      </c>
      <c r="K27" t="s">
        <v>115</v>
      </c>
      <c r="L27">
        <v>20.510992000000002</v>
      </c>
      <c r="M27">
        <v>-156.59133199999999</v>
      </c>
      <c r="N27" t="s">
        <v>139</v>
      </c>
      <c r="O27" t="s">
        <v>139</v>
      </c>
      <c r="P27">
        <v>2016</v>
      </c>
      <c r="Q27" t="s">
        <v>116</v>
      </c>
      <c r="R27">
        <v>0</v>
      </c>
      <c r="S27">
        <v>5.15</v>
      </c>
      <c r="T27">
        <v>1</v>
      </c>
      <c r="U27">
        <v>0</v>
      </c>
      <c r="V27">
        <v>0</v>
      </c>
      <c r="W27">
        <v>3</v>
      </c>
      <c r="X27">
        <v>0.53125</v>
      </c>
      <c r="Y27">
        <v>2</v>
      </c>
      <c r="Z27">
        <v>1</v>
      </c>
      <c r="AB27" t="s">
        <v>151</v>
      </c>
      <c r="AD27" s="3">
        <v>184</v>
      </c>
      <c r="AE27" s="3"/>
      <c r="AF27" s="3">
        <v>163</v>
      </c>
      <c r="AG27" s="3">
        <v>287</v>
      </c>
      <c r="AH27" s="3"/>
      <c r="AI27" s="3">
        <v>294</v>
      </c>
      <c r="AJ27" s="3">
        <v>256</v>
      </c>
      <c r="AK27" s="3">
        <v>1184</v>
      </c>
      <c r="AM27" s="4" t="s">
        <v>47</v>
      </c>
      <c r="AN27" s="8">
        <f t="shared" si="5"/>
        <v>394.66666666666669</v>
      </c>
      <c r="AO27" s="9">
        <f t="shared" si="4"/>
        <v>242.33333333333334</v>
      </c>
    </row>
    <row r="28" spans="1:41" x14ac:dyDescent="0.2">
      <c r="A28">
        <v>27</v>
      </c>
      <c r="B28">
        <v>10054</v>
      </c>
      <c r="C28" t="s">
        <v>38</v>
      </c>
      <c r="D28">
        <v>2016</v>
      </c>
      <c r="E28" t="s">
        <v>47</v>
      </c>
      <c r="F28" t="s">
        <v>104</v>
      </c>
      <c r="G28" t="s">
        <v>49</v>
      </c>
      <c r="H28" t="s">
        <v>152</v>
      </c>
      <c r="I28" s="2">
        <v>41141</v>
      </c>
      <c r="J28" t="s">
        <v>106</v>
      </c>
      <c r="K28" t="s">
        <v>111</v>
      </c>
      <c r="L28">
        <v>20.509889999999999</v>
      </c>
      <c r="M28">
        <v>-156.62939</v>
      </c>
      <c r="N28" t="s">
        <v>139</v>
      </c>
      <c r="O28" t="s">
        <v>139</v>
      </c>
      <c r="P28">
        <v>2016</v>
      </c>
      <c r="Q28" t="s">
        <v>112</v>
      </c>
      <c r="R28">
        <v>0</v>
      </c>
      <c r="S28">
        <v>22.25</v>
      </c>
      <c r="T28">
        <v>8.5</v>
      </c>
      <c r="U28">
        <v>18.5</v>
      </c>
      <c r="V28">
        <v>0</v>
      </c>
      <c r="W28">
        <v>2</v>
      </c>
      <c r="X28">
        <v>0.15</v>
      </c>
      <c r="Y28">
        <v>2</v>
      </c>
      <c r="Z28">
        <v>1</v>
      </c>
      <c r="AB28" t="s">
        <v>56</v>
      </c>
      <c r="AC28" t="s">
        <v>57</v>
      </c>
      <c r="AD28" s="3">
        <v>18</v>
      </c>
      <c r="AE28" s="3">
        <v>5</v>
      </c>
      <c r="AF28" s="3">
        <v>12</v>
      </c>
      <c r="AG28" s="3"/>
      <c r="AH28" s="3">
        <v>24</v>
      </c>
      <c r="AI28" s="3">
        <v>8</v>
      </c>
      <c r="AJ28" s="3">
        <v>41</v>
      </c>
      <c r="AK28" s="3">
        <v>108</v>
      </c>
      <c r="AM28" t="str">
        <f t="shared" si="3"/>
        <v>French Frigate</v>
      </c>
      <c r="AN28" s="6">
        <f t="shared" si="5"/>
        <v>36</v>
      </c>
      <c r="AO28" s="7">
        <f t="shared" si="4"/>
        <v>29.5</v>
      </c>
    </row>
    <row r="29" spans="1:41" x14ac:dyDescent="0.2">
      <c r="A29">
        <v>28</v>
      </c>
      <c r="B29">
        <v>10055</v>
      </c>
      <c r="C29" t="s">
        <v>38</v>
      </c>
      <c r="D29">
        <v>2016</v>
      </c>
      <c r="E29" t="s">
        <v>47</v>
      </c>
      <c r="F29" t="s">
        <v>104</v>
      </c>
      <c r="G29" t="s">
        <v>49</v>
      </c>
      <c r="H29" t="s">
        <v>153</v>
      </c>
      <c r="I29" s="2">
        <v>41141</v>
      </c>
      <c r="J29" t="s">
        <v>106</v>
      </c>
      <c r="K29" t="s">
        <v>107</v>
      </c>
      <c r="L29">
        <v>20.501328999999998</v>
      </c>
      <c r="M29">
        <v>-156.67725999999999</v>
      </c>
      <c r="N29" t="s">
        <v>139</v>
      </c>
      <c r="O29" t="s">
        <v>139</v>
      </c>
      <c r="P29">
        <v>2016</v>
      </c>
      <c r="Q29" t="s">
        <v>109</v>
      </c>
      <c r="R29">
        <v>0</v>
      </c>
      <c r="S29">
        <v>11.2</v>
      </c>
      <c r="T29">
        <v>10.5</v>
      </c>
      <c r="U29">
        <v>2</v>
      </c>
      <c r="V29">
        <v>0</v>
      </c>
      <c r="W29">
        <v>2.5</v>
      </c>
      <c r="X29">
        <v>0.47749999999999998</v>
      </c>
      <c r="Y29">
        <v>2</v>
      </c>
      <c r="Z29">
        <v>1</v>
      </c>
      <c r="AC29" t="s">
        <v>154</v>
      </c>
      <c r="AD29" s="3"/>
      <c r="AE29" s="3">
        <v>12</v>
      </c>
      <c r="AF29" s="3"/>
      <c r="AG29" s="3"/>
      <c r="AH29" s="3"/>
      <c r="AI29" s="3"/>
      <c r="AJ29" s="3"/>
      <c r="AK29" s="3">
        <v>12</v>
      </c>
      <c r="AM29" t="str">
        <f t="shared" si="3"/>
        <v>Gardner</v>
      </c>
      <c r="AN29" s="6">
        <f t="shared" si="5"/>
        <v>4</v>
      </c>
      <c r="AO29" s="7"/>
    </row>
    <row r="30" spans="1:41" x14ac:dyDescent="0.2">
      <c r="A30">
        <v>29</v>
      </c>
      <c r="B30">
        <v>10056</v>
      </c>
      <c r="C30" t="s">
        <v>38</v>
      </c>
      <c r="D30">
        <v>2016</v>
      </c>
      <c r="E30" t="s">
        <v>47</v>
      </c>
      <c r="F30" t="s">
        <v>104</v>
      </c>
      <c r="G30" t="s">
        <v>55</v>
      </c>
      <c r="H30" t="s">
        <v>155</v>
      </c>
      <c r="I30" s="2">
        <v>41142</v>
      </c>
      <c r="J30" t="s">
        <v>106</v>
      </c>
      <c r="K30" t="s">
        <v>111</v>
      </c>
      <c r="L30">
        <v>21.449673000000001</v>
      </c>
      <c r="M30">
        <v>-157.71846300000001</v>
      </c>
      <c r="N30" t="s">
        <v>156</v>
      </c>
      <c r="O30" t="s">
        <v>156</v>
      </c>
      <c r="P30">
        <v>2016</v>
      </c>
      <c r="Q30" t="s">
        <v>112</v>
      </c>
      <c r="R30">
        <v>0</v>
      </c>
      <c r="S30">
        <v>24.6</v>
      </c>
      <c r="T30">
        <v>15</v>
      </c>
      <c r="U30">
        <v>10</v>
      </c>
      <c r="V30">
        <v>1.5</v>
      </c>
      <c r="W30">
        <v>0.5</v>
      </c>
      <c r="X30">
        <v>0.1</v>
      </c>
      <c r="Y30">
        <v>2</v>
      </c>
      <c r="Z30">
        <v>1</v>
      </c>
      <c r="AC30" t="s">
        <v>58</v>
      </c>
      <c r="AD30" s="3">
        <v>16</v>
      </c>
      <c r="AE30" s="3"/>
      <c r="AF30" s="3">
        <v>14</v>
      </c>
      <c r="AG30" s="3"/>
      <c r="AH30" s="3"/>
      <c r="AI30" s="3">
        <v>8</v>
      </c>
      <c r="AJ30" s="3">
        <v>39</v>
      </c>
      <c r="AK30" s="3">
        <v>77</v>
      </c>
      <c r="AM30" t="str">
        <f t="shared" si="3"/>
        <v>Kure</v>
      </c>
      <c r="AN30" s="6">
        <f t="shared" si="5"/>
        <v>25.666666666666668</v>
      </c>
      <c r="AO30" s="7">
        <f>AVERAGE(AJ30,AG30,AD30)</f>
        <v>27.5</v>
      </c>
    </row>
    <row r="31" spans="1:41" x14ac:dyDescent="0.2">
      <c r="A31">
        <v>30</v>
      </c>
      <c r="B31">
        <v>10057</v>
      </c>
      <c r="C31" t="s">
        <v>38</v>
      </c>
      <c r="D31">
        <v>2016</v>
      </c>
      <c r="E31" t="s">
        <v>47</v>
      </c>
      <c r="F31" t="s">
        <v>104</v>
      </c>
      <c r="G31" t="s">
        <v>55</v>
      </c>
      <c r="H31" t="s">
        <v>157</v>
      </c>
      <c r="I31" s="2">
        <v>41142</v>
      </c>
      <c r="J31" t="s">
        <v>106</v>
      </c>
      <c r="K31" t="s">
        <v>107</v>
      </c>
      <c r="L31">
        <v>21.409548000000001</v>
      </c>
      <c r="M31">
        <v>-157.70898099999999</v>
      </c>
      <c r="N31" t="s">
        <v>156</v>
      </c>
      <c r="O31" t="s">
        <v>156</v>
      </c>
      <c r="P31">
        <v>2016</v>
      </c>
      <c r="Q31" t="s">
        <v>109</v>
      </c>
      <c r="R31">
        <v>0</v>
      </c>
      <c r="S31">
        <v>13.05</v>
      </c>
      <c r="T31">
        <v>15</v>
      </c>
      <c r="U31">
        <v>6</v>
      </c>
      <c r="V31">
        <v>0</v>
      </c>
      <c r="W31">
        <v>2.5</v>
      </c>
      <c r="X31">
        <v>0.17</v>
      </c>
      <c r="Y31">
        <v>2</v>
      </c>
      <c r="Z31">
        <v>1</v>
      </c>
      <c r="AC31" t="s">
        <v>59</v>
      </c>
      <c r="AD31" s="3"/>
      <c r="AE31" s="3">
        <v>23</v>
      </c>
      <c r="AF31" s="3"/>
      <c r="AG31" s="3"/>
      <c r="AH31" s="3"/>
      <c r="AI31" s="3">
        <v>8</v>
      </c>
      <c r="AJ31" s="3"/>
      <c r="AK31" s="3">
        <v>31</v>
      </c>
      <c r="AM31" t="str">
        <f t="shared" si="3"/>
        <v>Laysan</v>
      </c>
      <c r="AN31" s="6">
        <f t="shared" si="5"/>
        <v>10.333333333333334</v>
      </c>
      <c r="AO31" s="7"/>
    </row>
    <row r="32" spans="1:41" x14ac:dyDescent="0.2">
      <c r="A32">
        <v>31</v>
      </c>
      <c r="B32">
        <v>10058</v>
      </c>
      <c r="C32" t="s">
        <v>38</v>
      </c>
      <c r="D32">
        <v>2016</v>
      </c>
      <c r="E32" t="s">
        <v>47</v>
      </c>
      <c r="F32" t="s">
        <v>104</v>
      </c>
      <c r="G32" t="s">
        <v>55</v>
      </c>
      <c r="H32" t="s">
        <v>158</v>
      </c>
      <c r="I32" s="2">
        <v>41142</v>
      </c>
      <c r="J32" t="s">
        <v>106</v>
      </c>
      <c r="K32" t="s">
        <v>115</v>
      </c>
      <c r="L32">
        <v>21.388311000000002</v>
      </c>
      <c r="M32">
        <v>-157.695595</v>
      </c>
      <c r="N32" t="s">
        <v>156</v>
      </c>
      <c r="O32" t="s">
        <v>156</v>
      </c>
      <c r="P32">
        <v>2016</v>
      </c>
      <c r="Q32" t="s">
        <v>116</v>
      </c>
      <c r="R32">
        <v>0</v>
      </c>
      <c r="S32">
        <v>5.45</v>
      </c>
      <c r="T32">
        <v>1</v>
      </c>
      <c r="U32">
        <v>10</v>
      </c>
      <c r="V32">
        <v>0</v>
      </c>
      <c r="W32">
        <v>5.5</v>
      </c>
      <c r="X32">
        <v>0.96750000000000003</v>
      </c>
      <c r="Y32">
        <v>2</v>
      </c>
      <c r="Z32">
        <v>1</v>
      </c>
      <c r="AC32" t="s">
        <v>60</v>
      </c>
      <c r="AD32" s="3">
        <v>25</v>
      </c>
      <c r="AE32" s="3">
        <v>9</v>
      </c>
      <c r="AF32" s="3">
        <v>25</v>
      </c>
      <c r="AG32" s="3"/>
      <c r="AH32" s="3">
        <v>28</v>
      </c>
      <c r="AI32" s="3">
        <v>18</v>
      </c>
      <c r="AJ32" s="3">
        <v>40</v>
      </c>
      <c r="AK32" s="3">
        <v>145</v>
      </c>
      <c r="AM32" t="str">
        <f t="shared" si="3"/>
        <v>Lisianski</v>
      </c>
      <c r="AN32" s="6">
        <f t="shared" si="5"/>
        <v>48.333333333333336</v>
      </c>
      <c r="AO32" s="7">
        <f>AVERAGE(AJ32,AG32,AD32)</f>
        <v>32.5</v>
      </c>
    </row>
    <row r="33" spans="1:41" x14ac:dyDescent="0.2">
      <c r="A33">
        <v>32</v>
      </c>
      <c r="B33">
        <v>10059</v>
      </c>
      <c r="C33" t="s">
        <v>38</v>
      </c>
      <c r="D33">
        <v>2016</v>
      </c>
      <c r="E33" t="s">
        <v>47</v>
      </c>
      <c r="F33" t="s">
        <v>104</v>
      </c>
      <c r="G33" t="s">
        <v>55</v>
      </c>
      <c r="H33" t="s">
        <v>159</v>
      </c>
      <c r="I33" s="2">
        <v>41142</v>
      </c>
      <c r="J33" t="s">
        <v>106</v>
      </c>
      <c r="K33" t="s">
        <v>115</v>
      </c>
      <c r="L33">
        <v>21.383863999999999</v>
      </c>
      <c r="M33">
        <v>-157.694639</v>
      </c>
      <c r="N33" t="s">
        <v>156</v>
      </c>
      <c r="O33" t="s">
        <v>156</v>
      </c>
      <c r="P33">
        <v>2016</v>
      </c>
      <c r="Q33" t="s">
        <v>116</v>
      </c>
      <c r="R33">
        <v>0</v>
      </c>
      <c r="S33">
        <v>5</v>
      </c>
      <c r="T33">
        <v>1.5</v>
      </c>
      <c r="U33">
        <v>12</v>
      </c>
      <c r="V33">
        <v>2</v>
      </c>
      <c r="W33">
        <v>2.5</v>
      </c>
      <c r="X33">
        <v>0.8075</v>
      </c>
      <c r="Y33">
        <v>2</v>
      </c>
      <c r="Z33">
        <v>1</v>
      </c>
      <c r="AC33" t="s">
        <v>61</v>
      </c>
      <c r="AD33" s="3"/>
      <c r="AE33" s="3">
        <v>21</v>
      </c>
      <c r="AF33" s="3"/>
      <c r="AG33" s="3"/>
      <c r="AH33" s="3"/>
      <c r="AI33" s="3">
        <v>17</v>
      </c>
      <c r="AJ33" s="3"/>
      <c r="AK33" s="3">
        <v>38</v>
      </c>
      <c r="AM33" t="str">
        <f t="shared" si="3"/>
        <v>Maro</v>
      </c>
      <c r="AN33" s="6">
        <f t="shared" si="5"/>
        <v>12.666666666666666</v>
      </c>
      <c r="AO33" s="7"/>
    </row>
    <row r="34" spans="1:41" x14ac:dyDescent="0.2">
      <c r="A34">
        <v>33</v>
      </c>
      <c r="B34">
        <v>10060</v>
      </c>
      <c r="C34" t="s">
        <v>38</v>
      </c>
      <c r="D34">
        <v>2016</v>
      </c>
      <c r="E34" t="s">
        <v>47</v>
      </c>
      <c r="F34" t="s">
        <v>104</v>
      </c>
      <c r="G34" t="s">
        <v>55</v>
      </c>
      <c r="H34" t="s">
        <v>160</v>
      </c>
      <c r="I34" s="2">
        <v>41142</v>
      </c>
      <c r="J34" t="s">
        <v>106</v>
      </c>
      <c r="K34" t="s">
        <v>115</v>
      </c>
      <c r="L34">
        <v>21.364816000000001</v>
      </c>
      <c r="M34">
        <v>-157.68777800000001</v>
      </c>
      <c r="N34" t="s">
        <v>156</v>
      </c>
      <c r="O34" t="s">
        <v>156</v>
      </c>
      <c r="P34">
        <v>2016</v>
      </c>
      <c r="Q34" t="s">
        <v>116</v>
      </c>
      <c r="R34">
        <v>0</v>
      </c>
      <c r="S34">
        <v>4.7</v>
      </c>
      <c r="T34">
        <v>1</v>
      </c>
      <c r="U34">
        <v>12.5</v>
      </c>
      <c r="V34">
        <v>0.5</v>
      </c>
      <c r="W34">
        <v>3</v>
      </c>
      <c r="X34">
        <v>1.0725</v>
      </c>
      <c r="Y34">
        <v>2</v>
      </c>
      <c r="Z34">
        <v>1</v>
      </c>
      <c r="AC34" t="s">
        <v>62</v>
      </c>
      <c r="AD34" s="3"/>
      <c r="AE34" s="3">
        <v>17</v>
      </c>
      <c r="AF34" s="3"/>
      <c r="AG34" s="3"/>
      <c r="AH34" s="3">
        <v>30</v>
      </c>
      <c r="AI34" s="3">
        <v>12</v>
      </c>
      <c r="AJ34" s="3"/>
      <c r="AK34" s="3">
        <v>59</v>
      </c>
      <c r="AM34" t="str">
        <f t="shared" si="3"/>
        <v>Midway</v>
      </c>
      <c r="AN34" s="6">
        <f t="shared" si="5"/>
        <v>19.666666666666668</v>
      </c>
      <c r="AO34" s="7"/>
    </row>
    <row r="35" spans="1:41" x14ac:dyDescent="0.2">
      <c r="A35">
        <v>34</v>
      </c>
      <c r="B35">
        <v>10061</v>
      </c>
      <c r="C35" t="s">
        <v>38</v>
      </c>
      <c r="D35">
        <v>2016</v>
      </c>
      <c r="E35" t="s">
        <v>47</v>
      </c>
      <c r="F35" t="s">
        <v>104</v>
      </c>
      <c r="G35" t="s">
        <v>55</v>
      </c>
      <c r="H35" t="s">
        <v>161</v>
      </c>
      <c r="I35" s="2">
        <v>41142</v>
      </c>
      <c r="J35" t="s">
        <v>106</v>
      </c>
      <c r="K35" t="s">
        <v>107</v>
      </c>
      <c r="L35">
        <v>21.3431</v>
      </c>
      <c r="M35">
        <v>-157.67550700000001</v>
      </c>
      <c r="N35" t="s">
        <v>156</v>
      </c>
      <c r="O35" t="s">
        <v>156</v>
      </c>
      <c r="P35">
        <v>2016</v>
      </c>
      <c r="Q35" t="s">
        <v>109</v>
      </c>
      <c r="R35">
        <v>0</v>
      </c>
      <c r="S35">
        <v>12.6</v>
      </c>
      <c r="T35">
        <v>11.5</v>
      </c>
      <c r="U35">
        <v>1.5</v>
      </c>
      <c r="V35">
        <v>0.5</v>
      </c>
      <c r="W35">
        <v>1</v>
      </c>
      <c r="X35">
        <v>0.21099999999999999</v>
      </c>
      <c r="Y35">
        <v>2</v>
      </c>
      <c r="Z35">
        <v>1</v>
      </c>
      <c r="AC35" t="s">
        <v>162</v>
      </c>
      <c r="AD35" s="3"/>
      <c r="AE35" s="3">
        <v>8</v>
      </c>
      <c r="AF35" s="3"/>
      <c r="AG35" s="3"/>
      <c r="AH35" s="3"/>
      <c r="AI35" s="3"/>
      <c r="AJ35" s="3"/>
      <c r="AK35" s="3">
        <v>8</v>
      </c>
      <c r="AM35" t="str">
        <f t="shared" si="3"/>
        <v>Necker</v>
      </c>
      <c r="AN35" s="6">
        <f t="shared" si="5"/>
        <v>2.6666666666666665</v>
      </c>
      <c r="AO35" s="7"/>
    </row>
    <row r="36" spans="1:41" x14ac:dyDescent="0.2">
      <c r="A36">
        <v>35</v>
      </c>
      <c r="B36">
        <v>10067</v>
      </c>
      <c r="C36" t="s">
        <v>38</v>
      </c>
      <c r="D36">
        <v>2016</v>
      </c>
      <c r="E36" t="s">
        <v>47</v>
      </c>
      <c r="F36" t="s">
        <v>104</v>
      </c>
      <c r="G36" t="s">
        <v>55</v>
      </c>
      <c r="H36" t="s">
        <v>163</v>
      </c>
      <c r="I36" s="2">
        <v>41142</v>
      </c>
      <c r="J36" t="s">
        <v>106</v>
      </c>
      <c r="K36" t="s">
        <v>107</v>
      </c>
      <c r="L36">
        <v>21.425022999999999</v>
      </c>
      <c r="M36">
        <v>-157.7208</v>
      </c>
      <c r="N36" t="s">
        <v>156</v>
      </c>
      <c r="O36" t="s">
        <v>156</v>
      </c>
      <c r="P36">
        <v>2016</v>
      </c>
      <c r="Q36" t="s">
        <v>109</v>
      </c>
      <c r="R36">
        <v>0</v>
      </c>
      <c r="S36">
        <v>14.9</v>
      </c>
      <c r="T36">
        <v>28.5</v>
      </c>
      <c r="U36">
        <v>0.5</v>
      </c>
      <c r="V36">
        <v>1</v>
      </c>
      <c r="W36">
        <v>1.5</v>
      </c>
      <c r="X36">
        <v>0.24475</v>
      </c>
      <c r="Y36">
        <v>2</v>
      </c>
      <c r="Z36">
        <v>1</v>
      </c>
      <c r="AC36" t="s">
        <v>164</v>
      </c>
      <c r="AD36" s="3"/>
      <c r="AE36" s="3">
        <v>8</v>
      </c>
      <c r="AF36" s="3"/>
      <c r="AG36" s="3"/>
      <c r="AH36" s="3"/>
      <c r="AI36" s="3"/>
      <c r="AJ36" s="3"/>
      <c r="AK36" s="3">
        <v>8</v>
      </c>
      <c r="AM36" t="str">
        <f t="shared" si="3"/>
        <v>Nihoa</v>
      </c>
      <c r="AN36" s="6">
        <f t="shared" si="5"/>
        <v>2.6666666666666665</v>
      </c>
      <c r="AO36" s="7"/>
    </row>
    <row r="37" spans="1:41" x14ac:dyDescent="0.2">
      <c r="A37">
        <v>36</v>
      </c>
      <c r="B37">
        <v>10068</v>
      </c>
      <c r="C37" t="s">
        <v>38</v>
      </c>
      <c r="D37">
        <v>2016</v>
      </c>
      <c r="E37" t="s">
        <v>47</v>
      </c>
      <c r="F37" t="s">
        <v>104</v>
      </c>
      <c r="G37" t="s">
        <v>55</v>
      </c>
      <c r="H37" t="s">
        <v>165</v>
      </c>
      <c r="I37" s="2">
        <v>41142</v>
      </c>
      <c r="J37" t="s">
        <v>106</v>
      </c>
      <c r="K37" t="s">
        <v>115</v>
      </c>
      <c r="L37">
        <v>21.406385</v>
      </c>
      <c r="M37">
        <v>-157.720529</v>
      </c>
      <c r="N37" t="s">
        <v>156</v>
      </c>
      <c r="O37" t="s">
        <v>156</v>
      </c>
      <c r="P37">
        <v>2016</v>
      </c>
      <c r="Q37" t="s">
        <v>116</v>
      </c>
      <c r="R37">
        <v>0</v>
      </c>
      <c r="S37">
        <v>3.6</v>
      </c>
      <c r="T37">
        <v>3.5</v>
      </c>
      <c r="U37">
        <v>3.5</v>
      </c>
      <c r="V37">
        <v>0.5</v>
      </c>
      <c r="W37">
        <v>4</v>
      </c>
      <c r="X37">
        <v>1.21</v>
      </c>
      <c r="Y37">
        <v>2</v>
      </c>
      <c r="Z37">
        <v>1</v>
      </c>
      <c r="AC37" t="s">
        <v>63</v>
      </c>
      <c r="AD37" s="3">
        <v>24</v>
      </c>
      <c r="AE37" s="3">
        <v>9</v>
      </c>
      <c r="AF37" s="3">
        <v>15</v>
      </c>
      <c r="AG37" s="3"/>
      <c r="AH37" s="3"/>
      <c r="AI37" s="3">
        <v>21</v>
      </c>
      <c r="AJ37" s="3">
        <v>51</v>
      </c>
      <c r="AK37" s="3">
        <v>120</v>
      </c>
      <c r="AM37" t="str">
        <f t="shared" si="3"/>
        <v>Pearl &amp; Hermes</v>
      </c>
      <c r="AN37">
        <f t="shared" si="5"/>
        <v>40</v>
      </c>
      <c r="AO37" s="7">
        <f>AVERAGE(AJ37,AG37,AD37)</f>
        <v>37.5</v>
      </c>
    </row>
    <row r="38" spans="1:41" x14ac:dyDescent="0.2">
      <c r="A38">
        <v>37</v>
      </c>
      <c r="B38">
        <v>10069</v>
      </c>
      <c r="C38" t="s">
        <v>38</v>
      </c>
      <c r="D38">
        <v>2016</v>
      </c>
      <c r="E38" t="s">
        <v>47</v>
      </c>
      <c r="F38" t="s">
        <v>104</v>
      </c>
      <c r="G38" t="s">
        <v>55</v>
      </c>
      <c r="H38" t="s">
        <v>166</v>
      </c>
      <c r="I38" s="2">
        <v>41142</v>
      </c>
      <c r="J38" t="s">
        <v>106</v>
      </c>
      <c r="K38" t="s">
        <v>111</v>
      </c>
      <c r="L38">
        <v>21.395322</v>
      </c>
      <c r="M38">
        <v>-157.68668700000001</v>
      </c>
      <c r="N38" t="s">
        <v>156</v>
      </c>
      <c r="O38" t="s">
        <v>156</v>
      </c>
      <c r="P38">
        <v>2016</v>
      </c>
      <c r="Q38" t="s">
        <v>112</v>
      </c>
      <c r="R38">
        <v>0</v>
      </c>
      <c r="S38">
        <v>25.4</v>
      </c>
      <c r="T38">
        <v>3</v>
      </c>
      <c r="U38">
        <v>0</v>
      </c>
      <c r="V38">
        <v>1</v>
      </c>
      <c r="W38">
        <v>2</v>
      </c>
      <c r="X38">
        <v>0.10125000000000001</v>
      </c>
      <c r="Y38">
        <v>2</v>
      </c>
      <c r="Z38">
        <v>1</v>
      </c>
      <c r="AB38" t="s">
        <v>167</v>
      </c>
      <c r="AD38" s="3">
        <v>83</v>
      </c>
      <c r="AE38" s="3">
        <v>112</v>
      </c>
      <c r="AF38" s="3">
        <v>66</v>
      </c>
      <c r="AG38" s="3"/>
      <c r="AH38" s="3">
        <v>82</v>
      </c>
      <c r="AI38" s="3">
        <v>92</v>
      </c>
      <c r="AJ38" s="3">
        <v>171</v>
      </c>
      <c r="AK38" s="3">
        <v>606</v>
      </c>
      <c r="AM38" s="4" t="s">
        <v>56</v>
      </c>
      <c r="AN38" s="4">
        <f t="shared" si="5"/>
        <v>202</v>
      </c>
      <c r="AO38" s="9">
        <f>AVERAGE(AJ38,AG38,AD38)</f>
        <v>127</v>
      </c>
    </row>
    <row r="39" spans="1:41" x14ac:dyDescent="0.2">
      <c r="A39">
        <v>38</v>
      </c>
      <c r="B39">
        <v>10070</v>
      </c>
      <c r="C39" t="s">
        <v>38</v>
      </c>
      <c r="D39">
        <v>2016</v>
      </c>
      <c r="E39" t="s">
        <v>47</v>
      </c>
      <c r="F39" t="s">
        <v>104</v>
      </c>
      <c r="G39" t="s">
        <v>55</v>
      </c>
      <c r="H39" t="s">
        <v>168</v>
      </c>
      <c r="I39" s="2">
        <v>41142</v>
      </c>
      <c r="J39" t="s">
        <v>106</v>
      </c>
      <c r="K39" t="s">
        <v>107</v>
      </c>
      <c r="L39">
        <v>21.394147</v>
      </c>
      <c r="M39">
        <v>-157.695357</v>
      </c>
      <c r="N39" t="s">
        <v>156</v>
      </c>
      <c r="O39" t="s">
        <v>156</v>
      </c>
      <c r="P39">
        <v>2016</v>
      </c>
      <c r="Q39" t="s">
        <v>109</v>
      </c>
      <c r="R39">
        <v>0</v>
      </c>
      <c r="S39">
        <v>11.45</v>
      </c>
      <c r="T39">
        <v>11.5</v>
      </c>
      <c r="U39">
        <v>3</v>
      </c>
      <c r="V39">
        <v>0.5</v>
      </c>
      <c r="W39">
        <v>2.5</v>
      </c>
      <c r="X39">
        <v>0.32374999999999998</v>
      </c>
      <c r="Y39">
        <v>2</v>
      </c>
      <c r="Z39">
        <v>1</v>
      </c>
      <c r="AB39" t="s">
        <v>64</v>
      </c>
      <c r="AC39" t="s">
        <v>65</v>
      </c>
      <c r="AD39" s="3">
        <v>21</v>
      </c>
      <c r="AE39" s="3"/>
      <c r="AF39" s="3">
        <v>24</v>
      </c>
      <c r="AG39" s="3"/>
      <c r="AH39" s="3"/>
      <c r="AI39" s="3">
        <v>36</v>
      </c>
      <c r="AJ39" s="3"/>
      <c r="AK39" s="3">
        <v>81</v>
      </c>
      <c r="AM39" t="str">
        <f t="shared" si="3"/>
        <v>Baker</v>
      </c>
      <c r="AN39" s="6">
        <f t="shared" si="5"/>
        <v>27</v>
      </c>
      <c r="AO39" s="7">
        <f t="shared" ref="AO39:AO45" si="6">AVERAGE(AD39:AI39)</f>
        <v>27</v>
      </c>
    </row>
    <row r="40" spans="1:41" x14ac:dyDescent="0.2">
      <c r="A40">
        <v>39</v>
      </c>
      <c r="B40">
        <v>10072</v>
      </c>
      <c r="C40" t="s">
        <v>38</v>
      </c>
      <c r="D40">
        <v>2016</v>
      </c>
      <c r="E40" t="s">
        <v>47</v>
      </c>
      <c r="F40" t="s">
        <v>104</v>
      </c>
      <c r="G40" t="s">
        <v>55</v>
      </c>
      <c r="H40" t="s">
        <v>169</v>
      </c>
      <c r="I40" s="2">
        <v>41142</v>
      </c>
      <c r="J40" t="s">
        <v>106</v>
      </c>
      <c r="K40" t="s">
        <v>111</v>
      </c>
      <c r="L40">
        <v>21.283405999999999</v>
      </c>
      <c r="M40">
        <v>-157.65395899999999</v>
      </c>
      <c r="N40" t="s">
        <v>156</v>
      </c>
      <c r="O40" t="s">
        <v>156</v>
      </c>
      <c r="P40">
        <v>2016</v>
      </c>
      <c r="Q40" t="s">
        <v>112</v>
      </c>
      <c r="R40">
        <v>0</v>
      </c>
      <c r="S40">
        <v>19.75</v>
      </c>
      <c r="T40">
        <v>7.5</v>
      </c>
      <c r="U40">
        <v>13</v>
      </c>
      <c r="V40">
        <v>0.5</v>
      </c>
      <c r="W40">
        <v>2</v>
      </c>
      <c r="X40">
        <v>0.17874999999999999</v>
      </c>
      <c r="Y40">
        <v>2</v>
      </c>
      <c r="Z40">
        <v>1</v>
      </c>
      <c r="AC40" t="s">
        <v>66</v>
      </c>
      <c r="AD40" s="3">
        <v>16</v>
      </c>
      <c r="AE40" s="3"/>
      <c r="AF40" s="3">
        <v>39</v>
      </c>
      <c r="AG40" s="3"/>
      <c r="AH40" s="3"/>
      <c r="AI40" s="3">
        <v>35</v>
      </c>
      <c r="AJ40" s="3"/>
      <c r="AK40" s="3">
        <v>90</v>
      </c>
      <c r="AM40" t="str">
        <f t="shared" si="3"/>
        <v>Howland</v>
      </c>
      <c r="AN40" s="6">
        <f t="shared" si="5"/>
        <v>30</v>
      </c>
      <c r="AO40" s="7">
        <f t="shared" si="6"/>
        <v>30</v>
      </c>
    </row>
    <row r="41" spans="1:41" x14ac:dyDescent="0.2">
      <c r="A41">
        <v>40</v>
      </c>
      <c r="B41">
        <v>10078</v>
      </c>
      <c r="C41" t="s">
        <v>38</v>
      </c>
      <c r="D41">
        <v>2016</v>
      </c>
      <c r="E41" t="s">
        <v>47</v>
      </c>
      <c r="F41" t="s">
        <v>104</v>
      </c>
      <c r="G41" t="s">
        <v>55</v>
      </c>
      <c r="H41" t="s">
        <v>170</v>
      </c>
      <c r="I41" s="2">
        <v>41143</v>
      </c>
      <c r="J41" t="s">
        <v>106</v>
      </c>
      <c r="K41" t="s">
        <v>107</v>
      </c>
      <c r="L41">
        <v>21.509544999999999</v>
      </c>
      <c r="M41">
        <v>-157.80632600000001</v>
      </c>
      <c r="N41" t="s">
        <v>171</v>
      </c>
      <c r="O41" t="s">
        <v>171</v>
      </c>
      <c r="P41">
        <v>2016</v>
      </c>
      <c r="Q41" t="s">
        <v>109</v>
      </c>
      <c r="R41">
        <v>0</v>
      </c>
      <c r="S41">
        <v>11.4</v>
      </c>
      <c r="T41">
        <v>27.5</v>
      </c>
      <c r="U41">
        <v>1</v>
      </c>
      <c r="V41">
        <v>0.5</v>
      </c>
      <c r="W41">
        <v>1.5</v>
      </c>
      <c r="X41">
        <v>0.43774999999999997</v>
      </c>
      <c r="Y41">
        <v>2</v>
      </c>
      <c r="Z41">
        <v>1</v>
      </c>
      <c r="AC41" t="s">
        <v>67</v>
      </c>
      <c r="AD41" s="3">
        <v>30</v>
      </c>
      <c r="AE41" s="3"/>
      <c r="AF41" s="3">
        <v>42</v>
      </c>
      <c r="AG41" s="3"/>
      <c r="AH41" s="3"/>
      <c r="AI41" s="3">
        <v>62</v>
      </c>
      <c r="AJ41" s="3">
        <v>30</v>
      </c>
      <c r="AK41" s="3">
        <v>164</v>
      </c>
      <c r="AM41" t="str">
        <f t="shared" si="3"/>
        <v>Jarvis</v>
      </c>
      <c r="AN41" s="6">
        <f t="shared" si="5"/>
        <v>54.666666666666664</v>
      </c>
      <c r="AO41" s="7">
        <f t="shared" si="6"/>
        <v>44.666666666666664</v>
      </c>
    </row>
    <row r="42" spans="1:41" x14ac:dyDescent="0.2">
      <c r="A42">
        <v>41</v>
      </c>
      <c r="B42">
        <v>10079</v>
      </c>
      <c r="C42" t="s">
        <v>38</v>
      </c>
      <c r="D42">
        <v>2016</v>
      </c>
      <c r="E42" t="s">
        <v>47</v>
      </c>
      <c r="F42" t="s">
        <v>104</v>
      </c>
      <c r="G42" t="s">
        <v>55</v>
      </c>
      <c r="H42" t="s">
        <v>172</v>
      </c>
      <c r="I42" s="2">
        <v>41143</v>
      </c>
      <c r="J42" t="s">
        <v>106</v>
      </c>
      <c r="K42" t="s">
        <v>107</v>
      </c>
      <c r="L42">
        <v>21.551155999999999</v>
      </c>
      <c r="M42">
        <v>-157.833258</v>
      </c>
      <c r="N42" t="s">
        <v>171</v>
      </c>
      <c r="O42" t="s">
        <v>171</v>
      </c>
      <c r="P42">
        <v>2016</v>
      </c>
      <c r="Q42" t="s">
        <v>109</v>
      </c>
      <c r="R42">
        <v>0</v>
      </c>
      <c r="S42">
        <v>8.5</v>
      </c>
      <c r="T42">
        <v>1</v>
      </c>
      <c r="U42">
        <v>0.5</v>
      </c>
      <c r="V42">
        <v>6</v>
      </c>
      <c r="W42">
        <v>1</v>
      </c>
      <c r="X42">
        <v>0.22500000000000001</v>
      </c>
      <c r="Y42">
        <v>2</v>
      </c>
      <c r="Z42">
        <v>1</v>
      </c>
      <c r="AC42" t="s">
        <v>68</v>
      </c>
      <c r="AD42" s="3">
        <v>20</v>
      </c>
      <c r="AE42" s="3"/>
      <c r="AF42" s="3">
        <v>19</v>
      </c>
      <c r="AG42" s="3"/>
      <c r="AH42" s="3"/>
      <c r="AI42" s="3">
        <v>24</v>
      </c>
      <c r="AJ42" s="3"/>
      <c r="AK42" s="3">
        <v>63</v>
      </c>
      <c r="AM42" t="str">
        <f t="shared" si="3"/>
        <v>Johnston</v>
      </c>
      <c r="AN42" s="6">
        <f t="shared" si="5"/>
        <v>21</v>
      </c>
      <c r="AO42" s="7">
        <f t="shared" si="6"/>
        <v>21</v>
      </c>
    </row>
    <row r="43" spans="1:41" x14ac:dyDescent="0.2">
      <c r="A43">
        <v>42</v>
      </c>
      <c r="B43">
        <v>10081</v>
      </c>
      <c r="C43" t="s">
        <v>38</v>
      </c>
      <c r="D43">
        <v>2016</v>
      </c>
      <c r="E43" t="s">
        <v>47</v>
      </c>
      <c r="F43" t="s">
        <v>104</v>
      </c>
      <c r="G43" t="s">
        <v>55</v>
      </c>
      <c r="H43" t="s">
        <v>173</v>
      </c>
      <c r="I43" s="2">
        <v>41143</v>
      </c>
      <c r="J43" t="s">
        <v>106</v>
      </c>
      <c r="K43" t="s">
        <v>107</v>
      </c>
      <c r="L43">
        <v>21.578769000000001</v>
      </c>
      <c r="M43">
        <v>-157.860421</v>
      </c>
      <c r="N43" t="s">
        <v>171</v>
      </c>
      <c r="O43" t="s">
        <v>171</v>
      </c>
      <c r="P43">
        <v>2016</v>
      </c>
      <c r="Q43" t="s">
        <v>109</v>
      </c>
      <c r="R43">
        <v>0</v>
      </c>
      <c r="S43">
        <v>9.1</v>
      </c>
      <c r="T43">
        <v>1.5</v>
      </c>
      <c r="U43">
        <v>0</v>
      </c>
      <c r="V43">
        <v>6</v>
      </c>
      <c r="W43">
        <v>1</v>
      </c>
      <c r="X43">
        <v>0.1</v>
      </c>
      <c r="Y43">
        <v>2</v>
      </c>
      <c r="Z43">
        <v>1</v>
      </c>
      <c r="AC43" t="s">
        <v>69</v>
      </c>
      <c r="AD43" s="3">
        <v>17</v>
      </c>
      <c r="AE43" s="3"/>
      <c r="AF43" s="3">
        <v>26</v>
      </c>
      <c r="AG43" s="3"/>
      <c r="AH43" s="3"/>
      <c r="AI43" s="3">
        <v>34</v>
      </c>
      <c r="AJ43" s="3"/>
      <c r="AK43" s="3">
        <v>77</v>
      </c>
      <c r="AM43" t="str">
        <f t="shared" si="3"/>
        <v>Kingman</v>
      </c>
      <c r="AN43" s="6">
        <f t="shared" si="5"/>
        <v>25.666666666666668</v>
      </c>
      <c r="AO43" s="7">
        <f t="shared" si="6"/>
        <v>25.666666666666668</v>
      </c>
    </row>
    <row r="44" spans="1:41" x14ac:dyDescent="0.2">
      <c r="A44">
        <v>43</v>
      </c>
      <c r="B44">
        <v>10082</v>
      </c>
      <c r="C44" t="s">
        <v>38</v>
      </c>
      <c r="D44">
        <v>2016</v>
      </c>
      <c r="E44" t="s">
        <v>47</v>
      </c>
      <c r="F44" t="s">
        <v>104</v>
      </c>
      <c r="G44" t="s">
        <v>55</v>
      </c>
      <c r="H44" t="s">
        <v>174</v>
      </c>
      <c r="I44" s="2">
        <v>41143</v>
      </c>
      <c r="J44" t="s">
        <v>106</v>
      </c>
      <c r="K44" t="s">
        <v>115</v>
      </c>
      <c r="L44">
        <v>21.577335999999999</v>
      </c>
      <c r="M44">
        <v>-157.86553599999999</v>
      </c>
      <c r="N44" t="s">
        <v>171</v>
      </c>
      <c r="O44" t="s">
        <v>171</v>
      </c>
      <c r="P44">
        <v>2016</v>
      </c>
      <c r="Q44" t="s">
        <v>116</v>
      </c>
      <c r="R44">
        <v>0</v>
      </c>
      <c r="S44">
        <v>4.55</v>
      </c>
      <c r="T44">
        <v>6.5</v>
      </c>
      <c r="U44">
        <v>4</v>
      </c>
      <c r="V44">
        <v>5</v>
      </c>
      <c r="W44">
        <v>3</v>
      </c>
      <c r="X44">
        <v>0.44624999999999998</v>
      </c>
      <c r="Y44">
        <v>2</v>
      </c>
      <c r="Z44">
        <v>1</v>
      </c>
      <c r="AC44" t="s">
        <v>70</v>
      </c>
      <c r="AD44" s="3">
        <v>38</v>
      </c>
      <c r="AE44" s="3"/>
      <c r="AF44" s="3">
        <v>42</v>
      </c>
      <c r="AG44" s="3"/>
      <c r="AH44" s="3"/>
      <c r="AI44" s="3">
        <v>78</v>
      </c>
      <c r="AJ44" s="3"/>
      <c r="AK44" s="3">
        <v>158</v>
      </c>
      <c r="AM44" t="str">
        <f t="shared" si="3"/>
        <v>Palmyra</v>
      </c>
      <c r="AN44" s="6">
        <f t="shared" si="5"/>
        <v>52.666666666666664</v>
      </c>
      <c r="AO44" s="7">
        <f t="shared" si="6"/>
        <v>52.666666666666664</v>
      </c>
    </row>
    <row r="45" spans="1:41" x14ac:dyDescent="0.2">
      <c r="A45">
        <v>44</v>
      </c>
      <c r="B45">
        <v>10083</v>
      </c>
      <c r="C45" t="s">
        <v>38</v>
      </c>
      <c r="D45">
        <v>2016</v>
      </c>
      <c r="E45" t="s">
        <v>47</v>
      </c>
      <c r="F45" t="s">
        <v>104</v>
      </c>
      <c r="G45" t="s">
        <v>55</v>
      </c>
      <c r="H45" t="s">
        <v>175</v>
      </c>
      <c r="I45" s="2">
        <v>41143</v>
      </c>
      <c r="J45" t="s">
        <v>106</v>
      </c>
      <c r="K45" t="s">
        <v>115</v>
      </c>
      <c r="L45">
        <v>21.592015</v>
      </c>
      <c r="M45">
        <v>-157.88024899999999</v>
      </c>
      <c r="N45" t="s">
        <v>171</v>
      </c>
      <c r="O45" t="s">
        <v>171</v>
      </c>
      <c r="P45">
        <v>2016</v>
      </c>
      <c r="Q45" t="s">
        <v>116</v>
      </c>
      <c r="R45">
        <v>0</v>
      </c>
      <c r="S45">
        <v>5.35</v>
      </c>
      <c r="T45">
        <v>6.5</v>
      </c>
      <c r="U45">
        <v>8.5</v>
      </c>
      <c r="V45">
        <v>2.5</v>
      </c>
      <c r="W45">
        <v>12</v>
      </c>
      <c r="X45">
        <v>0.36849999999999999</v>
      </c>
      <c r="Y45">
        <v>2</v>
      </c>
      <c r="Z45">
        <v>1</v>
      </c>
      <c r="AC45" t="s">
        <v>71</v>
      </c>
      <c r="AD45" s="3"/>
      <c r="AE45" s="3">
        <v>30</v>
      </c>
      <c r="AF45" s="3"/>
      <c r="AG45" s="3"/>
      <c r="AH45" s="3">
        <v>45</v>
      </c>
      <c r="AI45" s="3"/>
      <c r="AJ45" s="3"/>
      <c r="AK45" s="3">
        <v>75</v>
      </c>
      <c r="AM45" t="str">
        <f t="shared" si="3"/>
        <v>Wake</v>
      </c>
      <c r="AN45" s="6">
        <f>AK45/2</f>
        <v>37.5</v>
      </c>
      <c r="AO45" s="7">
        <f t="shared" si="6"/>
        <v>37.5</v>
      </c>
    </row>
    <row r="46" spans="1:41" x14ac:dyDescent="0.2">
      <c r="A46">
        <v>45</v>
      </c>
      <c r="B46">
        <v>10084</v>
      </c>
      <c r="C46" t="s">
        <v>38</v>
      </c>
      <c r="D46">
        <v>2016</v>
      </c>
      <c r="E46" t="s">
        <v>47</v>
      </c>
      <c r="F46" t="s">
        <v>104</v>
      </c>
      <c r="G46" t="s">
        <v>55</v>
      </c>
      <c r="H46" t="s">
        <v>176</v>
      </c>
      <c r="I46" s="2">
        <v>41143</v>
      </c>
      <c r="J46" t="s">
        <v>106</v>
      </c>
      <c r="K46" t="s">
        <v>111</v>
      </c>
      <c r="L46">
        <v>21.465658000000001</v>
      </c>
      <c r="M46">
        <v>-157.74436900000001</v>
      </c>
      <c r="N46" t="s">
        <v>171</v>
      </c>
      <c r="O46" t="s">
        <v>171</v>
      </c>
      <c r="P46">
        <v>2016</v>
      </c>
      <c r="Q46" t="s">
        <v>112</v>
      </c>
      <c r="R46">
        <v>0</v>
      </c>
      <c r="S46">
        <v>28.5</v>
      </c>
      <c r="T46">
        <v>5</v>
      </c>
      <c r="U46">
        <v>2.5</v>
      </c>
      <c r="V46">
        <v>7.5</v>
      </c>
      <c r="W46">
        <v>6</v>
      </c>
      <c r="X46">
        <v>0.10249999999999999</v>
      </c>
      <c r="Y46">
        <v>2</v>
      </c>
      <c r="Z46">
        <v>1</v>
      </c>
      <c r="AB46" t="s">
        <v>177</v>
      </c>
      <c r="AD46" s="3">
        <v>142</v>
      </c>
      <c r="AE46" s="3">
        <v>30</v>
      </c>
      <c r="AF46" s="3">
        <v>192</v>
      </c>
      <c r="AG46" s="3"/>
      <c r="AH46" s="3">
        <v>45</v>
      </c>
      <c r="AI46" s="3">
        <v>269</v>
      </c>
      <c r="AJ46" s="3">
        <v>30</v>
      </c>
      <c r="AK46" s="3">
        <v>708</v>
      </c>
      <c r="AM46" s="4" t="s">
        <v>178</v>
      </c>
      <c r="AN46" s="10">
        <f>SUM(AN39:AN45)</f>
        <v>248.49999999999997</v>
      </c>
      <c r="AO46" s="11">
        <f>SUM(AO39:AO45)</f>
        <v>238.49999999999997</v>
      </c>
    </row>
    <row r="47" spans="1:41" x14ac:dyDescent="0.2">
      <c r="A47">
        <v>46</v>
      </c>
      <c r="B47">
        <v>10085</v>
      </c>
      <c r="C47" t="s">
        <v>38</v>
      </c>
      <c r="D47">
        <v>2016</v>
      </c>
      <c r="E47" t="s">
        <v>47</v>
      </c>
      <c r="F47" t="s">
        <v>104</v>
      </c>
      <c r="G47" t="s">
        <v>55</v>
      </c>
      <c r="H47" t="s">
        <v>179</v>
      </c>
      <c r="I47" s="2">
        <v>41143</v>
      </c>
      <c r="J47" t="s">
        <v>106</v>
      </c>
      <c r="K47" t="s">
        <v>107</v>
      </c>
      <c r="L47">
        <v>21.477865999999999</v>
      </c>
      <c r="M47">
        <v>-157.77684400000001</v>
      </c>
      <c r="N47" t="s">
        <v>171</v>
      </c>
      <c r="O47" t="s">
        <v>171</v>
      </c>
      <c r="P47">
        <v>2016</v>
      </c>
      <c r="Q47" t="s">
        <v>109</v>
      </c>
      <c r="R47">
        <v>0</v>
      </c>
      <c r="S47">
        <v>15.95</v>
      </c>
      <c r="T47">
        <v>17.5</v>
      </c>
      <c r="U47">
        <v>0</v>
      </c>
      <c r="V47">
        <v>1</v>
      </c>
      <c r="W47">
        <v>2</v>
      </c>
      <c r="X47">
        <v>0.22625000000000001</v>
      </c>
      <c r="Y47">
        <v>2</v>
      </c>
      <c r="Z47">
        <v>1</v>
      </c>
      <c r="AB47" t="s">
        <v>73</v>
      </c>
      <c r="AC47" t="s">
        <v>74</v>
      </c>
      <c r="AD47" s="3">
        <v>30</v>
      </c>
      <c r="AE47" s="3"/>
      <c r="AF47" s="3">
        <v>30</v>
      </c>
      <c r="AG47" s="3"/>
      <c r="AH47" s="3"/>
      <c r="AI47" s="3">
        <v>52</v>
      </c>
      <c r="AJ47" s="3">
        <v>11</v>
      </c>
      <c r="AK47" s="3">
        <v>123</v>
      </c>
      <c r="AM47" t="str">
        <f t="shared" si="3"/>
        <v>Ofu &amp; Olosega</v>
      </c>
      <c r="AN47" s="6">
        <f t="shared" ref="AN47:AN52" si="7">AK47/3</f>
        <v>41</v>
      </c>
      <c r="AO47" s="7">
        <f t="shared" ref="AO47:AO52" si="8">AVERAGE(AD47,AF47,AI47)</f>
        <v>37.333333333333336</v>
      </c>
    </row>
    <row r="48" spans="1:41" x14ac:dyDescent="0.2">
      <c r="A48">
        <v>47</v>
      </c>
      <c r="B48">
        <v>10086</v>
      </c>
      <c r="C48" t="s">
        <v>38</v>
      </c>
      <c r="D48">
        <v>2016</v>
      </c>
      <c r="E48" t="s">
        <v>47</v>
      </c>
      <c r="F48" t="s">
        <v>104</v>
      </c>
      <c r="G48" t="s">
        <v>55</v>
      </c>
      <c r="H48" t="s">
        <v>180</v>
      </c>
      <c r="I48" s="2">
        <v>41143</v>
      </c>
      <c r="J48" t="s">
        <v>106</v>
      </c>
      <c r="K48" t="s">
        <v>107</v>
      </c>
      <c r="L48">
        <v>21.494807000000002</v>
      </c>
      <c r="M48">
        <v>-157.80389</v>
      </c>
      <c r="N48" t="s">
        <v>171</v>
      </c>
      <c r="O48" t="s">
        <v>171</v>
      </c>
      <c r="P48">
        <v>2016</v>
      </c>
      <c r="Q48" t="s">
        <v>109</v>
      </c>
      <c r="R48">
        <v>0</v>
      </c>
      <c r="S48">
        <v>7.8</v>
      </c>
      <c r="T48">
        <v>21</v>
      </c>
      <c r="U48">
        <v>3</v>
      </c>
      <c r="V48">
        <v>1</v>
      </c>
      <c r="W48">
        <v>6</v>
      </c>
      <c r="X48">
        <v>0.47749999999999998</v>
      </c>
      <c r="Y48">
        <v>2</v>
      </c>
      <c r="Z48">
        <v>1</v>
      </c>
      <c r="AC48" t="s">
        <v>75</v>
      </c>
      <c r="AD48" s="3">
        <v>24</v>
      </c>
      <c r="AE48" s="3"/>
      <c r="AF48" s="3">
        <v>33</v>
      </c>
      <c r="AG48" s="3"/>
      <c r="AH48" s="3"/>
      <c r="AI48" s="3">
        <v>37</v>
      </c>
      <c r="AJ48" s="3">
        <v>47</v>
      </c>
      <c r="AK48" s="3">
        <v>141</v>
      </c>
      <c r="AM48" t="str">
        <f t="shared" si="3"/>
        <v>Rose</v>
      </c>
      <c r="AN48" s="6">
        <f t="shared" si="7"/>
        <v>47</v>
      </c>
      <c r="AO48" s="7">
        <f t="shared" si="8"/>
        <v>31.333333333333332</v>
      </c>
    </row>
    <row r="49" spans="1:41" x14ac:dyDescent="0.2">
      <c r="A49">
        <v>48</v>
      </c>
      <c r="B49">
        <v>10087</v>
      </c>
      <c r="C49" t="s">
        <v>38</v>
      </c>
      <c r="D49">
        <v>2016</v>
      </c>
      <c r="E49" t="s">
        <v>47</v>
      </c>
      <c r="F49" t="s">
        <v>104</v>
      </c>
      <c r="G49" t="s">
        <v>55</v>
      </c>
      <c r="H49" t="s">
        <v>181</v>
      </c>
      <c r="I49" s="2">
        <v>41143</v>
      </c>
      <c r="J49" t="s">
        <v>106</v>
      </c>
      <c r="K49" t="s">
        <v>115</v>
      </c>
      <c r="L49">
        <v>21.564412999999998</v>
      </c>
      <c r="M49">
        <v>-157.85343499999999</v>
      </c>
      <c r="N49" t="s">
        <v>171</v>
      </c>
      <c r="O49" t="s">
        <v>171</v>
      </c>
      <c r="P49">
        <v>2016</v>
      </c>
      <c r="Q49" t="s">
        <v>116</v>
      </c>
      <c r="R49">
        <v>0</v>
      </c>
      <c r="S49">
        <v>4.3499999999999996</v>
      </c>
      <c r="T49">
        <v>7</v>
      </c>
      <c r="U49">
        <v>1</v>
      </c>
      <c r="V49">
        <v>5.5</v>
      </c>
      <c r="W49">
        <v>5</v>
      </c>
      <c r="X49">
        <v>0.18</v>
      </c>
      <c r="Y49">
        <v>2</v>
      </c>
      <c r="Z49">
        <v>1</v>
      </c>
      <c r="AC49" t="s">
        <v>76</v>
      </c>
      <c r="AD49" s="3">
        <v>24</v>
      </c>
      <c r="AE49" s="3"/>
      <c r="AF49" s="3">
        <v>38</v>
      </c>
      <c r="AG49" s="3"/>
      <c r="AH49" s="3"/>
      <c r="AI49" s="3">
        <v>32</v>
      </c>
      <c r="AJ49" s="3"/>
      <c r="AK49" s="3">
        <v>94</v>
      </c>
      <c r="AM49" t="str">
        <f t="shared" si="3"/>
        <v>Swains</v>
      </c>
      <c r="AN49" s="6">
        <f t="shared" si="7"/>
        <v>31.333333333333332</v>
      </c>
      <c r="AO49" s="7">
        <f t="shared" si="8"/>
        <v>31.333333333333332</v>
      </c>
    </row>
    <row r="50" spans="1:41" x14ac:dyDescent="0.2">
      <c r="A50">
        <v>49</v>
      </c>
      <c r="B50">
        <v>10088</v>
      </c>
      <c r="C50" t="s">
        <v>38</v>
      </c>
      <c r="D50">
        <v>2016</v>
      </c>
      <c r="E50" t="s">
        <v>47</v>
      </c>
      <c r="F50" t="s">
        <v>104</v>
      </c>
      <c r="G50" t="s">
        <v>55</v>
      </c>
      <c r="H50" t="s">
        <v>182</v>
      </c>
      <c r="I50" s="2">
        <v>41143</v>
      </c>
      <c r="J50" t="s">
        <v>106</v>
      </c>
      <c r="K50" t="s">
        <v>107</v>
      </c>
      <c r="L50">
        <v>21.593961</v>
      </c>
      <c r="M50">
        <v>-157.876924</v>
      </c>
      <c r="N50" t="s">
        <v>171</v>
      </c>
      <c r="O50" t="s">
        <v>171</v>
      </c>
      <c r="P50">
        <v>2016</v>
      </c>
      <c r="Q50" t="s">
        <v>109</v>
      </c>
      <c r="R50">
        <v>0</v>
      </c>
      <c r="S50">
        <v>11.35</v>
      </c>
      <c r="T50">
        <v>3.5</v>
      </c>
      <c r="U50">
        <v>0.5</v>
      </c>
      <c r="V50">
        <v>10</v>
      </c>
      <c r="W50">
        <v>2</v>
      </c>
      <c r="X50">
        <v>0.11375</v>
      </c>
      <c r="Y50">
        <v>2</v>
      </c>
      <c r="Z50">
        <v>1</v>
      </c>
      <c r="AC50" t="s">
        <v>77</v>
      </c>
      <c r="AD50" s="3">
        <v>24</v>
      </c>
      <c r="AE50" s="3"/>
      <c r="AF50" s="3">
        <v>22</v>
      </c>
      <c r="AG50" s="3"/>
      <c r="AH50" s="3"/>
      <c r="AI50" s="3">
        <v>46</v>
      </c>
      <c r="AJ50" s="3">
        <v>50</v>
      </c>
      <c r="AK50" s="3">
        <v>142</v>
      </c>
      <c r="AM50" t="str">
        <f t="shared" si="3"/>
        <v>Tau</v>
      </c>
      <c r="AN50" s="6">
        <f t="shared" si="7"/>
        <v>47.333333333333336</v>
      </c>
      <c r="AO50" s="7">
        <f t="shared" si="8"/>
        <v>30.666666666666668</v>
      </c>
    </row>
    <row r="51" spans="1:41" x14ac:dyDescent="0.2">
      <c r="A51">
        <v>50</v>
      </c>
      <c r="B51">
        <v>10089</v>
      </c>
      <c r="C51" t="s">
        <v>38</v>
      </c>
      <c r="D51">
        <v>2016</v>
      </c>
      <c r="E51" t="s">
        <v>47</v>
      </c>
      <c r="F51" t="s">
        <v>104</v>
      </c>
      <c r="G51" t="s">
        <v>55</v>
      </c>
      <c r="H51" t="s">
        <v>183</v>
      </c>
      <c r="I51" s="2">
        <v>41143</v>
      </c>
      <c r="J51" t="s">
        <v>106</v>
      </c>
      <c r="K51" t="s">
        <v>115</v>
      </c>
      <c r="L51">
        <v>21.500692000000001</v>
      </c>
      <c r="M51">
        <v>-157.81688800000001</v>
      </c>
      <c r="N51" t="s">
        <v>171</v>
      </c>
      <c r="O51" t="s">
        <v>171</v>
      </c>
      <c r="P51">
        <v>2016</v>
      </c>
      <c r="Q51" t="s">
        <v>116</v>
      </c>
      <c r="R51">
        <v>0</v>
      </c>
      <c r="S51">
        <v>5.35</v>
      </c>
      <c r="T51">
        <v>20</v>
      </c>
      <c r="U51">
        <v>2</v>
      </c>
      <c r="V51">
        <v>1</v>
      </c>
      <c r="W51">
        <v>6.5</v>
      </c>
      <c r="X51">
        <v>0.38250000000000001</v>
      </c>
      <c r="Y51">
        <v>2</v>
      </c>
      <c r="Z51">
        <v>1</v>
      </c>
      <c r="AC51" t="s">
        <v>78</v>
      </c>
      <c r="AD51" s="3">
        <v>127</v>
      </c>
      <c r="AE51" s="3"/>
      <c r="AF51" s="3">
        <v>85</v>
      </c>
      <c r="AG51" s="3"/>
      <c r="AH51" s="3"/>
      <c r="AI51" s="3">
        <v>161</v>
      </c>
      <c r="AJ51" s="3">
        <v>77</v>
      </c>
      <c r="AK51" s="3">
        <v>450</v>
      </c>
      <c r="AM51" t="str">
        <f t="shared" si="3"/>
        <v>Tutuila</v>
      </c>
      <c r="AN51" s="6">
        <f t="shared" si="7"/>
        <v>150</v>
      </c>
      <c r="AO51" s="7">
        <f t="shared" si="8"/>
        <v>124.33333333333333</v>
      </c>
    </row>
    <row r="52" spans="1:41" x14ac:dyDescent="0.2">
      <c r="A52">
        <v>51</v>
      </c>
      <c r="B52">
        <v>10101</v>
      </c>
      <c r="C52" t="s">
        <v>38</v>
      </c>
      <c r="D52">
        <v>2016</v>
      </c>
      <c r="E52" t="s">
        <v>56</v>
      </c>
      <c r="F52" t="s">
        <v>184</v>
      </c>
      <c r="G52" t="s">
        <v>57</v>
      </c>
      <c r="H52" t="s">
        <v>185</v>
      </c>
      <c r="I52" s="2">
        <v>41152</v>
      </c>
      <c r="J52" t="s">
        <v>186</v>
      </c>
      <c r="K52" t="s">
        <v>107</v>
      </c>
      <c r="L52">
        <v>23.635947999999999</v>
      </c>
      <c r="M52">
        <v>-166.194727</v>
      </c>
      <c r="N52" t="s">
        <v>57</v>
      </c>
      <c r="O52" t="s">
        <v>57</v>
      </c>
      <c r="P52">
        <v>2016</v>
      </c>
      <c r="Q52" t="s">
        <v>187</v>
      </c>
      <c r="R52">
        <v>0</v>
      </c>
      <c r="S52">
        <v>13.95</v>
      </c>
      <c r="T52">
        <v>7</v>
      </c>
      <c r="U52">
        <v>1</v>
      </c>
      <c r="V52">
        <v>1</v>
      </c>
      <c r="W52">
        <v>1</v>
      </c>
      <c r="X52">
        <v>0.14374999999999999</v>
      </c>
      <c r="Y52">
        <v>2</v>
      </c>
      <c r="Z52">
        <v>1</v>
      </c>
      <c r="AB52" t="s">
        <v>188</v>
      </c>
      <c r="AD52" s="3">
        <v>229</v>
      </c>
      <c r="AE52" s="3"/>
      <c r="AF52" s="3">
        <v>208</v>
      </c>
      <c r="AG52" s="3"/>
      <c r="AH52" s="3"/>
      <c r="AI52" s="3">
        <v>328</v>
      </c>
      <c r="AJ52" s="3">
        <v>185</v>
      </c>
      <c r="AK52" s="3">
        <v>950</v>
      </c>
      <c r="AM52" s="4" t="s">
        <v>73</v>
      </c>
      <c r="AN52" s="8">
        <f t="shared" si="7"/>
        <v>316.66666666666669</v>
      </c>
      <c r="AO52" s="9">
        <f t="shared" si="8"/>
        <v>255</v>
      </c>
    </row>
    <row r="53" spans="1:41" x14ac:dyDescent="0.2">
      <c r="A53">
        <v>52</v>
      </c>
      <c r="B53">
        <v>10102</v>
      </c>
      <c r="C53" t="s">
        <v>38</v>
      </c>
      <c r="D53">
        <v>2016</v>
      </c>
      <c r="E53" t="s">
        <v>56</v>
      </c>
      <c r="F53" t="s">
        <v>184</v>
      </c>
      <c r="G53" t="s">
        <v>57</v>
      </c>
      <c r="H53" t="s">
        <v>189</v>
      </c>
      <c r="I53" s="2">
        <v>41152</v>
      </c>
      <c r="J53" t="s">
        <v>106</v>
      </c>
      <c r="K53" t="s">
        <v>107</v>
      </c>
      <c r="L53">
        <v>23.626821</v>
      </c>
      <c r="M53">
        <v>-166.11394300000001</v>
      </c>
      <c r="N53" t="s">
        <v>57</v>
      </c>
      <c r="O53" t="s">
        <v>57</v>
      </c>
      <c r="P53">
        <v>2016</v>
      </c>
      <c r="Q53" t="s">
        <v>109</v>
      </c>
      <c r="R53">
        <v>0</v>
      </c>
      <c r="S53">
        <v>12.05</v>
      </c>
      <c r="T53">
        <v>1.5</v>
      </c>
      <c r="U53">
        <v>21.5</v>
      </c>
      <c r="V53">
        <v>50</v>
      </c>
      <c r="W53">
        <v>0.5</v>
      </c>
      <c r="X53">
        <v>0.17</v>
      </c>
      <c r="Y53">
        <v>2</v>
      </c>
      <c r="Z53">
        <v>1</v>
      </c>
      <c r="AB53" t="s">
        <v>117</v>
      </c>
      <c r="AD53" s="3">
        <v>638</v>
      </c>
      <c r="AE53" s="3">
        <v>496</v>
      </c>
      <c r="AF53" s="3">
        <v>629</v>
      </c>
      <c r="AG53" s="3">
        <v>287</v>
      </c>
      <c r="AH53" s="3">
        <v>485</v>
      </c>
      <c r="AI53" s="3">
        <v>983</v>
      </c>
      <c r="AJ53" s="3">
        <v>642</v>
      </c>
      <c r="AK53" s="3">
        <v>4160</v>
      </c>
    </row>
    <row r="54" spans="1:41" x14ac:dyDescent="0.2">
      <c r="A54">
        <v>53</v>
      </c>
      <c r="B54">
        <v>10103</v>
      </c>
      <c r="C54" t="s">
        <v>38</v>
      </c>
      <c r="D54">
        <v>2016</v>
      </c>
      <c r="E54" t="s">
        <v>56</v>
      </c>
      <c r="F54" t="s">
        <v>184</v>
      </c>
      <c r="G54" t="s">
        <v>57</v>
      </c>
      <c r="H54" t="s">
        <v>190</v>
      </c>
      <c r="I54" s="2">
        <v>41152</v>
      </c>
      <c r="J54" t="s">
        <v>106</v>
      </c>
      <c r="K54" t="s">
        <v>107</v>
      </c>
      <c r="L54">
        <v>23.624255000000002</v>
      </c>
      <c r="M54">
        <v>-166.13369599999999</v>
      </c>
      <c r="N54" t="s">
        <v>57</v>
      </c>
      <c r="O54" t="s">
        <v>57</v>
      </c>
      <c r="P54">
        <v>2016</v>
      </c>
      <c r="Q54" t="s">
        <v>109</v>
      </c>
      <c r="R54">
        <v>0</v>
      </c>
      <c r="S54">
        <v>11.85</v>
      </c>
      <c r="T54">
        <v>4</v>
      </c>
      <c r="U54">
        <v>17.5</v>
      </c>
      <c r="V54">
        <v>8</v>
      </c>
      <c r="W54">
        <v>0.5</v>
      </c>
      <c r="X54">
        <v>0.26874999999999999</v>
      </c>
      <c r="Y54">
        <v>2</v>
      </c>
      <c r="Z54">
        <v>1</v>
      </c>
    </row>
    <row r="55" spans="1:41" x14ac:dyDescent="0.2">
      <c r="A55">
        <v>54</v>
      </c>
      <c r="B55">
        <v>10104</v>
      </c>
      <c r="C55" t="s">
        <v>38</v>
      </c>
      <c r="D55">
        <v>2016</v>
      </c>
      <c r="E55" t="s">
        <v>56</v>
      </c>
      <c r="F55" t="s">
        <v>184</v>
      </c>
      <c r="G55" t="s">
        <v>57</v>
      </c>
      <c r="H55" t="s">
        <v>191</v>
      </c>
      <c r="I55" s="2">
        <v>41152</v>
      </c>
      <c r="J55" t="s">
        <v>106</v>
      </c>
      <c r="K55" t="s">
        <v>115</v>
      </c>
      <c r="L55">
        <v>23.635363999999999</v>
      </c>
      <c r="M55">
        <v>-166.15903700000001</v>
      </c>
      <c r="N55" t="s">
        <v>57</v>
      </c>
      <c r="O55" t="s">
        <v>57</v>
      </c>
      <c r="P55">
        <v>2016</v>
      </c>
      <c r="Q55" t="s">
        <v>116</v>
      </c>
      <c r="R55">
        <v>0</v>
      </c>
      <c r="S55">
        <v>5.0999999999999996</v>
      </c>
      <c r="T55">
        <v>0</v>
      </c>
      <c r="U55">
        <v>30</v>
      </c>
      <c r="V55">
        <v>20</v>
      </c>
      <c r="W55">
        <v>5</v>
      </c>
      <c r="X55">
        <v>0.125</v>
      </c>
      <c r="Y55">
        <v>2</v>
      </c>
      <c r="Z55">
        <v>1</v>
      </c>
    </row>
    <row r="56" spans="1:41" x14ac:dyDescent="0.2">
      <c r="A56">
        <v>55</v>
      </c>
      <c r="B56">
        <v>10106</v>
      </c>
      <c r="C56" t="s">
        <v>38</v>
      </c>
      <c r="D56">
        <v>2016</v>
      </c>
      <c r="E56" t="s">
        <v>56</v>
      </c>
      <c r="F56" t="s">
        <v>184</v>
      </c>
      <c r="G56" t="s">
        <v>57</v>
      </c>
      <c r="H56" t="s">
        <v>192</v>
      </c>
      <c r="I56" s="2">
        <v>41153</v>
      </c>
      <c r="J56" t="s">
        <v>186</v>
      </c>
      <c r="K56" t="s">
        <v>111</v>
      </c>
      <c r="L56">
        <v>23.688787000000001</v>
      </c>
      <c r="M56">
        <v>-166.21471700000001</v>
      </c>
      <c r="N56" t="s">
        <v>57</v>
      </c>
      <c r="O56" t="s">
        <v>57</v>
      </c>
      <c r="P56">
        <v>2016</v>
      </c>
      <c r="Q56" t="s">
        <v>193</v>
      </c>
      <c r="R56">
        <v>0</v>
      </c>
      <c r="S56">
        <v>20.350000000000001</v>
      </c>
      <c r="T56">
        <v>30</v>
      </c>
      <c r="U56">
        <v>2</v>
      </c>
      <c r="V56">
        <v>0</v>
      </c>
      <c r="W56">
        <v>14.5</v>
      </c>
      <c r="X56">
        <v>0.33</v>
      </c>
      <c r="Y56">
        <v>2</v>
      </c>
      <c r="Z56">
        <v>1</v>
      </c>
    </row>
    <row r="57" spans="1:41" x14ac:dyDescent="0.2">
      <c r="A57">
        <v>56</v>
      </c>
      <c r="B57">
        <v>10107</v>
      </c>
      <c r="C57" t="s">
        <v>38</v>
      </c>
      <c r="D57">
        <v>2016</v>
      </c>
      <c r="E57" t="s">
        <v>56</v>
      </c>
      <c r="F57" t="s">
        <v>184</v>
      </c>
      <c r="G57" t="s">
        <v>57</v>
      </c>
      <c r="H57" t="s">
        <v>194</v>
      </c>
      <c r="I57" s="2">
        <v>41153</v>
      </c>
      <c r="J57" t="s">
        <v>186</v>
      </c>
      <c r="K57" t="s">
        <v>111</v>
      </c>
      <c r="L57">
        <v>23.713664999999999</v>
      </c>
      <c r="M57">
        <v>-166.21953400000001</v>
      </c>
      <c r="N57" t="s">
        <v>57</v>
      </c>
      <c r="O57" t="s">
        <v>57</v>
      </c>
      <c r="P57">
        <v>2016</v>
      </c>
      <c r="Q57" t="s">
        <v>193</v>
      </c>
      <c r="R57">
        <v>0</v>
      </c>
      <c r="S57">
        <v>23</v>
      </c>
      <c r="T57">
        <v>35</v>
      </c>
      <c r="U57">
        <v>5</v>
      </c>
      <c r="V57">
        <v>1</v>
      </c>
      <c r="W57">
        <v>9</v>
      </c>
      <c r="X57">
        <v>0.67</v>
      </c>
      <c r="Y57">
        <v>2</v>
      </c>
      <c r="Z57">
        <v>1</v>
      </c>
    </row>
    <row r="58" spans="1:41" x14ac:dyDescent="0.2">
      <c r="A58">
        <v>57</v>
      </c>
      <c r="B58">
        <v>10108</v>
      </c>
      <c r="C58" t="s">
        <v>38</v>
      </c>
      <c r="D58">
        <v>2016</v>
      </c>
      <c r="E58" t="s">
        <v>56</v>
      </c>
      <c r="F58" t="s">
        <v>184</v>
      </c>
      <c r="G58" t="s">
        <v>57</v>
      </c>
      <c r="H58" t="s">
        <v>195</v>
      </c>
      <c r="I58" s="2">
        <v>41153</v>
      </c>
      <c r="J58" t="s">
        <v>186</v>
      </c>
      <c r="K58" t="s">
        <v>107</v>
      </c>
      <c r="L58">
        <v>23.726281</v>
      </c>
      <c r="M58">
        <v>-166.19435899999999</v>
      </c>
      <c r="N58" t="s">
        <v>57</v>
      </c>
      <c r="O58" t="s">
        <v>57</v>
      </c>
      <c r="P58">
        <v>2016</v>
      </c>
      <c r="Q58" t="s">
        <v>187</v>
      </c>
      <c r="R58">
        <v>0</v>
      </c>
      <c r="S58">
        <v>11.1</v>
      </c>
      <c r="T58">
        <v>32.5</v>
      </c>
      <c r="U58">
        <v>0</v>
      </c>
      <c r="V58">
        <v>20</v>
      </c>
      <c r="W58">
        <v>12.5</v>
      </c>
      <c r="X58">
        <v>0.59</v>
      </c>
      <c r="Y58">
        <v>2</v>
      </c>
      <c r="Z58">
        <v>1</v>
      </c>
    </row>
    <row r="59" spans="1:41" x14ac:dyDescent="0.2">
      <c r="A59">
        <v>58</v>
      </c>
      <c r="B59">
        <v>10109</v>
      </c>
      <c r="C59" t="s">
        <v>38</v>
      </c>
      <c r="D59">
        <v>2016</v>
      </c>
      <c r="E59" t="s">
        <v>56</v>
      </c>
      <c r="F59" t="s">
        <v>184</v>
      </c>
      <c r="G59" t="s">
        <v>57</v>
      </c>
      <c r="H59" t="s">
        <v>196</v>
      </c>
      <c r="I59" s="2">
        <v>41153</v>
      </c>
      <c r="J59" t="s">
        <v>186</v>
      </c>
      <c r="K59" t="s">
        <v>111</v>
      </c>
      <c r="L59">
        <v>23.696512999999999</v>
      </c>
      <c r="M59">
        <v>-166.19200799999999</v>
      </c>
      <c r="N59" t="s">
        <v>57</v>
      </c>
      <c r="O59" t="s">
        <v>57</v>
      </c>
      <c r="P59">
        <v>2016</v>
      </c>
      <c r="Q59" t="s">
        <v>193</v>
      </c>
      <c r="R59">
        <v>0</v>
      </c>
      <c r="S59">
        <v>19</v>
      </c>
      <c r="T59">
        <v>20</v>
      </c>
      <c r="U59">
        <v>15</v>
      </c>
      <c r="V59">
        <v>1</v>
      </c>
      <c r="W59">
        <v>7.5</v>
      </c>
      <c r="X59">
        <v>0.8075</v>
      </c>
      <c r="Y59">
        <v>2</v>
      </c>
      <c r="Z59">
        <v>1</v>
      </c>
    </row>
    <row r="60" spans="1:41" x14ac:dyDescent="0.2">
      <c r="A60">
        <v>59</v>
      </c>
      <c r="B60">
        <v>10118</v>
      </c>
      <c r="C60" t="s">
        <v>38</v>
      </c>
      <c r="D60">
        <v>2016</v>
      </c>
      <c r="E60" t="s">
        <v>56</v>
      </c>
      <c r="F60" t="s">
        <v>184</v>
      </c>
      <c r="G60" t="s">
        <v>57</v>
      </c>
      <c r="H60" t="s">
        <v>197</v>
      </c>
      <c r="I60" s="2">
        <v>41154</v>
      </c>
      <c r="J60" t="s">
        <v>186</v>
      </c>
      <c r="K60" t="s">
        <v>107</v>
      </c>
      <c r="L60">
        <v>23.745108999999999</v>
      </c>
      <c r="M60">
        <v>-166.21422100000001</v>
      </c>
      <c r="N60" t="s">
        <v>57</v>
      </c>
      <c r="O60" t="s">
        <v>57</v>
      </c>
      <c r="P60">
        <v>2016</v>
      </c>
      <c r="Q60" t="s">
        <v>187</v>
      </c>
      <c r="R60">
        <v>0</v>
      </c>
      <c r="S60">
        <v>15.3</v>
      </c>
      <c r="T60">
        <v>20</v>
      </c>
      <c r="U60">
        <v>2.5</v>
      </c>
      <c r="V60">
        <v>0.5</v>
      </c>
      <c r="W60">
        <v>9</v>
      </c>
      <c r="X60">
        <v>0.53625</v>
      </c>
      <c r="Y60">
        <v>2</v>
      </c>
      <c r="Z60">
        <v>1</v>
      </c>
    </row>
    <row r="61" spans="1:41" x14ac:dyDescent="0.2">
      <c r="A61">
        <v>60</v>
      </c>
      <c r="B61">
        <v>10119</v>
      </c>
      <c r="C61" t="s">
        <v>38</v>
      </c>
      <c r="D61">
        <v>2016</v>
      </c>
      <c r="E61" t="s">
        <v>56</v>
      </c>
      <c r="F61" t="s">
        <v>184</v>
      </c>
      <c r="G61" t="s">
        <v>57</v>
      </c>
      <c r="H61" t="s">
        <v>198</v>
      </c>
      <c r="I61" s="2">
        <v>41154</v>
      </c>
      <c r="J61" t="s">
        <v>186</v>
      </c>
      <c r="K61" t="s">
        <v>111</v>
      </c>
      <c r="L61">
        <v>23.769162999999999</v>
      </c>
      <c r="M61">
        <v>-166.26523700000001</v>
      </c>
      <c r="N61" t="s">
        <v>57</v>
      </c>
      <c r="O61" t="s">
        <v>57</v>
      </c>
      <c r="P61">
        <v>2016</v>
      </c>
      <c r="Q61" t="s">
        <v>193</v>
      </c>
      <c r="R61">
        <v>0</v>
      </c>
      <c r="S61">
        <v>18.899999999999999</v>
      </c>
      <c r="T61">
        <v>32.5</v>
      </c>
      <c r="U61">
        <v>27.5</v>
      </c>
      <c r="V61">
        <v>0.5</v>
      </c>
      <c r="W61">
        <v>7.5</v>
      </c>
      <c r="X61">
        <v>0.76749999999999996</v>
      </c>
      <c r="Y61">
        <v>2</v>
      </c>
      <c r="Z61">
        <v>1</v>
      </c>
    </row>
    <row r="62" spans="1:41" x14ac:dyDescent="0.2">
      <c r="A62">
        <v>61</v>
      </c>
      <c r="B62">
        <v>10120</v>
      </c>
      <c r="C62" t="s">
        <v>38</v>
      </c>
      <c r="D62">
        <v>2016</v>
      </c>
      <c r="E62" t="s">
        <v>56</v>
      </c>
      <c r="F62" t="s">
        <v>184</v>
      </c>
      <c r="G62" t="s">
        <v>57</v>
      </c>
      <c r="H62" t="s">
        <v>199</v>
      </c>
      <c r="I62" s="2">
        <v>41154</v>
      </c>
      <c r="J62" t="s">
        <v>186</v>
      </c>
      <c r="K62" t="s">
        <v>107</v>
      </c>
      <c r="L62">
        <v>23.835457999999999</v>
      </c>
      <c r="M62">
        <v>-166.32024200000001</v>
      </c>
      <c r="N62" t="s">
        <v>57</v>
      </c>
      <c r="O62" t="s">
        <v>57</v>
      </c>
      <c r="P62">
        <v>2016</v>
      </c>
      <c r="Q62" t="s">
        <v>187</v>
      </c>
      <c r="R62">
        <v>0</v>
      </c>
      <c r="S62">
        <v>18.25</v>
      </c>
      <c r="T62">
        <v>37.5</v>
      </c>
      <c r="U62">
        <v>0</v>
      </c>
      <c r="V62">
        <v>2.5</v>
      </c>
      <c r="W62">
        <v>4</v>
      </c>
      <c r="X62">
        <v>0.28125</v>
      </c>
      <c r="Y62">
        <v>2</v>
      </c>
      <c r="Z62">
        <v>1</v>
      </c>
    </row>
    <row r="63" spans="1:41" x14ac:dyDescent="0.2">
      <c r="A63">
        <v>62</v>
      </c>
      <c r="B63">
        <v>10121</v>
      </c>
      <c r="C63" t="s">
        <v>38</v>
      </c>
      <c r="D63">
        <v>2016</v>
      </c>
      <c r="E63" t="s">
        <v>56</v>
      </c>
      <c r="F63" t="s">
        <v>184</v>
      </c>
      <c r="G63" t="s">
        <v>57</v>
      </c>
      <c r="H63" t="s">
        <v>200</v>
      </c>
      <c r="I63" s="2">
        <v>41154</v>
      </c>
      <c r="J63" t="s">
        <v>186</v>
      </c>
      <c r="K63" t="s">
        <v>111</v>
      </c>
      <c r="L63">
        <v>23.831415</v>
      </c>
      <c r="M63">
        <v>-166.32467399999999</v>
      </c>
      <c r="N63" t="s">
        <v>57</v>
      </c>
      <c r="O63" t="s">
        <v>57</v>
      </c>
      <c r="P63">
        <v>2016</v>
      </c>
      <c r="Q63" t="s">
        <v>193</v>
      </c>
      <c r="R63">
        <v>0</v>
      </c>
      <c r="S63">
        <v>23.4</v>
      </c>
      <c r="T63">
        <v>22.5</v>
      </c>
      <c r="U63">
        <v>37.5</v>
      </c>
      <c r="V63">
        <v>0</v>
      </c>
      <c r="W63">
        <v>17.5</v>
      </c>
      <c r="X63">
        <v>0.42</v>
      </c>
      <c r="Y63">
        <v>2</v>
      </c>
      <c r="Z63">
        <v>1</v>
      </c>
    </row>
    <row r="64" spans="1:41" x14ac:dyDescent="0.2">
      <c r="A64">
        <v>63</v>
      </c>
      <c r="B64">
        <v>10122</v>
      </c>
      <c r="C64" t="s">
        <v>38</v>
      </c>
      <c r="D64">
        <v>2016</v>
      </c>
      <c r="E64" t="s">
        <v>56</v>
      </c>
      <c r="F64" t="s">
        <v>184</v>
      </c>
      <c r="G64" t="s">
        <v>57</v>
      </c>
      <c r="H64" t="s">
        <v>201</v>
      </c>
      <c r="I64" s="2">
        <v>41154</v>
      </c>
      <c r="J64" t="s">
        <v>186</v>
      </c>
      <c r="K64" t="s">
        <v>111</v>
      </c>
      <c r="L64">
        <v>23.7737503</v>
      </c>
      <c r="M64">
        <v>-166.24863045999999</v>
      </c>
      <c r="N64" t="s">
        <v>57</v>
      </c>
      <c r="O64" t="s">
        <v>57</v>
      </c>
      <c r="P64">
        <v>2016</v>
      </c>
      <c r="Q64" t="s">
        <v>193</v>
      </c>
      <c r="R64">
        <v>0</v>
      </c>
      <c r="S64">
        <v>18.899999999999999</v>
      </c>
      <c r="T64">
        <v>32.5</v>
      </c>
      <c r="U64">
        <v>17.5</v>
      </c>
      <c r="V64">
        <v>0.5</v>
      </c>
      <c r="W64">
        <v>2</v>
      </c>
      <c r="X64">
        <v>0.745</v>
      </c>
      <c r="Y64">
        <v>2</v>
      </c>
      <c r="Z64">
        <v>1</v>
      </c>
    </row>
    <row r="65" spans="1:26" x14ac:dyDescent="0.2">
      <c r="A65">
        <v>64</v>
      </c>
      <c r="B65">
        <v>10123</v>
      </c>
      <c r="C65" t="s">
        <v>38</v>
      </c>
      <c r="D65">
        <v>2016</v>
      </c>
      <c r="E65" t="s">
        <v>56</v>
      </c>
      <c r="F65" t="s">
        <v>184</v>
      </c>
      <c r="G65" t="s">
        <v>57</v>
      </c>
      <c r="H65" t="s">
        <v>202</v>
      </c>
      <c r="I65" s="2">
        <v>41154</v>
      </c>
      <c r="J65" t="s">
        <v>186</v>
      </c>
      <c r="K65" t="s">
        <v>107</v>
      </c>
      <c r="L65">
        <v>23.774393109999998</v>
      </c>
      <c r="M65">
        <v>-166.25148693</v>
      </c>
      <c r="N65" t="s">
        <v>57</v>
      </c>
      <c r="O65" t="s">
        <v>57</v>
      </c>
      <c r="P65">
        <v>2016</v>
      </c>
      <c r="Q65" t="s">
        <v>187</v>
      </c>
      <c r="R65">
        <v>0</v>
      </c>
      <c r="S65">
        <v>13.5</v>
      </c>
      <c r="T65">
        <v>35</v>
      </c>
      <c r="U65">
        <v>2.5</v>
      </c>
      <c r="V65">
        <v>0</v>
      </c>
      <c r="W65">
        <v>2</v>
      </c>
      <c r="X65">
        <v>0.82125000000000004</v>
      </c>
      <c r="Y65">
        <v>2</v>
      </c>
      <c r="Z65">
        <v>1</v>
      </c>
    </row>
    <row r="66" spans="1:26" x14ac:dyDescent="0.2">
      <c r="A66">
        <v>65</v>
      </c>
      <c r="B66">
        <v>10124</v>
      </c>
      <c r="C66" t="s">
        <v>38</v>
      </c>
      <c r="D66">
        <v>2016</v>
      </c>
      <c r="E66" t="s">
        <v>56</v>
      </c>
      <c r="F66" t="s">
        <v>184</v>
      </c>
      <c r="G66" t="s">
        <v>57</v>
      </c>
      <c r="H66" t="s">
        <v>203</v>
      </c>
      <c r="I66" s="2">
        <v>41154</v>
      </c>
      <c r="J66" t="s">
        <v>186</v>
      </c>
      <c r="K66" t="s">
        <v>107</v>
      </c>
      <c r="L66">
        <v>23.80577495</v>
      </c>
      <c r="M66">
        <v>-166.25370301999999</v>
      </c>
      <c r="N66" t="s">
        <v>57</v>
      </c>
      <c r="O66" t="s">
        <v>57</v>
      </c>
      <c r="P66">
        <v>2016</v>
      </c>
      <c r="Q66" t="s">
        <v>187</v>
      </c>
      <c r="R66">
        <v>0</v>
      </c>
      <c r="S66">
        <v>8.65</v>
      </c>
      <c r="T66">
        <v>26.5</v>
      </c>
      <c r="U66">
        <v>1</v>
      </c>
      <c r="V66">
        <v>5</v>
      </c>
      <c r="W66">
        <v>2</v>
      </c>
      <c r="X66">
        <v>0.51749999999999996</v>
      </c>
      <c r="Y66">
        <v>2</v>
      </c>
      <c r="Z66">
        <v>1</v>
      </c>
    </row>
    <row r="67" spans="1:26" x14ac:dyDescent="0.2">
      <c r="A67">
        <v>66</v>
      </c>
      <c r="B67">
        <v>10132</v>
      </c>
      <c r="C67" t="s">
        <v>38</v>
      </c>
      <c r="D67">
        <v>2016</v>
      </c>
      <c r="E67" t="s">
        <v>56</v>
      </c>
      <c r="F67" t="s">
        <v>184</v>
      </c>
      <c r="G67" t="s">
        <v>63</v>
      </c>
      <c r="H67" t="s">
        <v>204</v>
      </c>
      <c r="I67" s="2">
        <v>41157</v>
      </c>
      <c r="J67" t="s">
        <v>106</v>
      </c>
      <c r="K67" t="s">
        <v>111</v>
      </c>
      <c r="L67">
        <v>27.953997000000001</v>
      </c>
      <c r="M67">
        <v>-175.84285399999999</v>
      </c>
      <c r="N67" t="s">
        <v>63</v>
      </c>
      <c r="O67" t="s">
        <v>63</v>
      </c>
      <c r="P67">
        <v>2016</v>
      </c>
      <c r="Q67" t="s">
        <v>112</v>
      </c>
      <c r="R67">
        <v>0</v>
      </c>
      <c r="S67">
        <v>23</v>
      </c>
      <c r="T67">
        <v>10</v>
      </c>
      <c r="U67">
        <v>20</v>
      </c>
      <c r="V67">
        <v>20</v>
      </c>
      <c r="W67">
        <v>20</v>
      </c>
      <c r="X67">
        <v>0.85</v>
      </c>
      <c r="Y67">
        <v>2</v>
      </c>
      <c r="Z67">
        <v>1</v>
      </c>
    </row>
    <row r="68" spans="1:26" x14ac:dyDescent="0.2">
      <c r="A68">
        <v>67</v>
      </c>
      <c r="B68">
        <v>10133</v>
      </c>
      <c r="C68" t="s">
        <v>38</v>
      </c>
      <c r="D68">
        <v>2016</v>
      </c>
      <c r="E68" t="s">
        <v>56</v>
      </c>
      <c r="F68" t="s">
        <v>184</v>
      </c>
      <c r="G68" t="s">
        <v>63</v>
      </c>
      <c r="H68" t="s">
        <v>205</v>
      </c>
      <c r="I68" s="2">
        <v>41157</v>
      </c>
      <c r="J68" t="s">
        <v>106</v>
      </c>
      <c r="K68" t="s">
        <v>107</v>
      </c>
      <c r="L68">
        <v>27.952141999999998</v>
      </c>
      <c r="M68">
        <v>-175.833674</v>
      </c>
      <c r="N68" t="s">
        <v>63</v>
      </c>
      <c r="O68" t="s">
        <v>63</v>
      </c>
      <c r="P68">
        <v>2016</v>
      </c>
      <c r="Q68" t="s">
        <v>109</v>
      </c>
      <c r="R68">
        <v>0</v>
      </c>
      <c r="S68">
        <v>8.5</v>
      </c>
      <c r="T68">
        <v>2</v>
      </c>
      <c r="U68">
        <v>0</v>
      </c>
      <c r="V68">
        <v>16</v>
      </c>
      <c r="W68">
        <v>30</v>
      </c>
      <c r="X68">
        <v>1.68625</v>
      </c>
      <c r="Y68">
        <v>2</v>
      </c>
      <c r="Z68">
        <v>1</v>
      </c>
    </row>
    <row r="69" spans="1:26" x14ac:dyDescent="0.2">
      <c r="A69">
        <v>68</v>
      </c>
      <c r="B69">
        <v>10134</v>
      </c>
      <c r="C69" t="s">
        <v>38</v>
      </c>
      <c r="D69">
        <v>2016</v>
      </c>
      <c r="E69" t="s">
        <v>56</v>
      </c>
      <c r="F69" t="s">
        <v>184</v>
      </c>
      <c r="G69" t="s">
        <v>63</v>
      </c>
      <c r="H69" t="s">
        <v>206</v>
      </c>
      <c r="I69" s="2">
        <v>41157</v>
      </c>
      <c r="J69" t="s">
        <v>106</v>
      </c>
      <c r="K69" t="s">
        <v>107</v>
      </c>
      <c r="L69">
        <v>27.965133999999999</v>
      </c>
      <c r="M69">
        <v>-175.77922100000001</v>
      </c>
      <c r="N69" t="s">
        <v>63</v>
      </c>
      <c r="O69" t="s">
        <v>63</v>
      </c>
      <c r="P69">
        <v>2016</v>
      </c>
      <c r="Q69" t="s">
        <v>109</v>
      </c>
      <c r="R69">
        <v>0</v>
      </c>
      <c r="S69">
        <v>14.2</v>
      </c>
      <c r="T69">
        <v>15</v>
      </c>
      <c r="U69">
        <v>7.5</v>
      </c>
      <c r="V69">
        <v>15</v>
      </c>
      <c r="W69">
        <v>22.5</v>
      </c>
      <c r="X69">
        <v>0.77124999999999999</v>
      </c>
      <c r="Y69">
        <v>2</v>
      </c>
      <c r="Z69">
        <v>1</v>
      </c>
    </row>
    <row r="70" spans="1:26" x14ac:dyDescent="0.2">
      <c r="A70">
        <v>69</v>
      </c>
      <c r="B70">
        <v>10135</v>
      </c>
      <c r="C70" t="s">
        <v>38</v>
      </c>
      <c r="D70">
        <v>2016</v>
      </c>
      <c r="E70" t="s">
        <v>56</v>
      </c>
      <c r="F70" t="s">
        <v>184</v>
      </c>
      <c r="G70" t="s">
        <v>63</v>
      </c>
      <c r="H70" t="s">
        <v>207</v>
      </c>
      <c r="I70" s="2">
        <v>41157</v>
      </c>
      <c r="J70" t="s">
        <v>106</v>
      </c>
      <c r="K70" t="s">
        <v>107</v>
      </c>
      <c r="L70">
        <v>27.959365999999999</v>
      </c>
      <c r="M70">
        <v>-175.75584599999999</v>
      </c>
      <c r="N70" t="s">
        <v>63</v>
      </c>
      <c r="O70" t="s">
        <v>63</v>
      </c>
      <c r="P70">
        <v>2016</v>
      </c>
      <c r="Q70" t="s">
        <v>109</v>
      </c>
      <c r="R70">
        <v>0</v>
      </c>
      <c r="S70">
        <v>12.3</v>
      </c>
      <c r="T70">
        <v>3.5</v>
      </c>
      <c r="U70">
        <v>25</v>
      </c>
      <c r="V70">
        <v>26.5</v>
      </c>
      <c r="W70">
        <v>5</v>
      </c>
      <c r="X70">
        <v>0.38750000000000001</v>
      </c>
      <c r="Y70">
        <v>2</v>
      </c>
      <c r="Z70">
        <v>1</v>
      </c>
    </row>
    <row r="71" spans="1:26" x14ac:dyDescent="0.2">
      <c r="A71">
        <v>70</v>
      </c>
      <c r="B71">
        <v>10136</v>
      </c>
      <c r="C71" t="s">
        <v>38</v>
      </c>
      <c r="D71">
        <v>2016</v>
      </c>
      <c r="E71" t="s">
        <v>56</v>
      </c>
      <c r="F71" t="s">
        <v>184</v>
      </c>
      <c r="G71" t="s">
        <v>63</v>
      </c>
      <c r="H71" t="s">
        <v>208</v>
      </c>
      <c r="I71" s="2">
        <v>41157</v>
      </c>
      <c r="J71" t="s">
        <v>106</v>
      </c>
      <c r="K71" t="s">
        <v>111</v>
      </c>
      <c r="L71">
        <v>27.961849999999998</v>
      </c>
      <c r="M71">
        <v>-175.75382300000001</v>
      </c>
      <c r="N71" t="s">
        <v>63</v>
      </c>
      <c r="O71" t="s">
        <v>63</v>
      </c>
      <c r="P71">
        <v>2016</v>
      </c>
      <c r="Q71" t="s">
        <v>112</v>
      </c>
      <c r="R71">
        <v>0</v>
      </c>
      <c r="S71">
        <v>18.149999999999999</v>
      </c>
      <c r="T71">
        <v>10</v>
      </c>
      <c r="U71">
        <v>10</v>
      </c>
      <c r="V71">
        <v>15</v>
      </c>
      <c r="W71">
        <v>15</v>
      </c>
      <c r="X71">
        <v>1.3062499999999999</v>
      </c>
      <c r="Y71">
        <v>2</v>
      </c>
      <c r="Z71">
        <v>1</v>
      </c>
    </row>
    <row r="72" spans="1:26" x14ac:dyDescent="0.2">
      <c r="A72">
        <v>71</v>
      </c>
      <c r="B72">
        <v>10137</v>
      </c>
      <c r="C72" t="s">
        <v>38</v>
      </c>
      <c r="D72">
        <v>2016</v>
      </c>
      <c r="E72" t="s">
        <v>56</v>
      </c>
      <c r="F72" t="s">
        <v>184</v>
      </c>
      <c r="G72" t="s">
        <v>63</v>
      </c>
      <c r="H72" t="s">
        <v>209</v>
      </c>
      <c r="I72" s="2">
        <v>41157</v>
      </c>
      <c r="J72" t="s">
        <v>106</v>
      </c>
      <c r="K72" t="s">
        <v>111</v>
      </c>
      <c r="L72">
        <v>27.938650089999999</v>
      </c>
      <c r="M72">
        <v>-175.86769332</v>
      </c>
      <c r="N72" t="s">
        <v>63</v>
      </c>
      <c r="O72" t="s">
        <v>63</v>
      </c>
      <c r="P72">
        <v>2016</v>
      </c>
      <c r="Q72" t="s">
        <v>112</v>
      </c>
      <c r="R72">
        <v>0</v>
      </c>
      <c r="S72">
        <v>22.2</v>
      </c>
      <c r="T72">
        <v>2.5</v>
      </c>
      <c r="U72">
        <v>5</v>
      </c>
      <c r="V72">
        <v>20</v>
      </c>
      <c r="W72">
        <v>20</v>
      </c>
      <c r="X72">
        <v>0.54</v>
      </c>
      <c r="Y72">
        <v>2</v>
      </c>
      <c r="Z72">
        <v>1</v>
      </c>
    </row>
    <row r="73" spans="1:26" x14ac:dyDescent="0.2">
      <c r="A73">
        <v>72</v>
      </c>
      <c r="B73">
        <v>10138</v>
      </c>
      <c r="C73" t="s">
        <v>38</v>
      </c>
      <c r="D73">
        <v>2016</v>
      </c>
      <c r="E73" t="s">
        <v>56</v>
      </c>
      <c r="F73" t="s">
        <v>184</v>
      </c>
      <c r="G73" t="s">
        <v>63</v>
      </c>
      <c r="H73" t="s">
        <v>210</v>
      </c>
      <c r="I73" s="2">
        <v>41157</v>
      </c>
      <c r="J73" t="s">
        <v>106</v>
      </c>
      <c r="K73" t="s">
        <v>107</v>
      </c>
      <c r="L73">
        <v>27.944343419999999</v>
      </c>
      <c r="M73">
        <v>-175.85491687000001</v>
      </c>
      <c r="N73" t="s">
        <v>63</v>
      </c>
      <c r="O73" t="s">
        <v>63</v>
      </c>
      <c r="P73">
        <v>2016</v>
      </c>
      <c r="Q73" t="s">
        <v>109</v>
      </c>
      <c r="R73">
        <v>0</v>
      </c>
      <c r="S73">
        <v>12.6</v>
      </c>
      <c r="T73">
        <v>1</v>
      </c>
      <c r="U73">
        <v>0</v>
      </c>
      <c r="V73">
        <v>10</v>
      </c>
      <c r="W73">
        <v>15</v>
      </c>
      <c r="X73">
        <v>0.79749999999999999</v>
      </c>
      <c r="Y73">
        <v>2</v>
      </c>
      <c r="Z73">
        <v>1</v>
      </c>
    </row>
    <row r="74" spans="1:26" x14ac:dyDescent="0.2">
      <c r="A74">
        <v>73</v>
      </c>
      <c r="B74">
        <v>10139</v>
      </c>
      <c r="C74" t="s">
        <v>38</v>
      </c>
      <c r="D74">
        <v>2016</v>
      </c>
      <c r="E74" t="s">
        <v>56</v>
      </c>
      <c r="F74" t="s">
        <v>184</v>
      </c>
      <c r="G74" t="s">
        <v>63</v>
      </c>
      <c r="H74" t="s">
        <v>211</v>
      </c>
      <c r="I74" s="2">
        <v>41157</v>
      </c>
      <c r="J74" t="s">
        <v>106</v>
      </c>
      <c r="K74" t="s">
        <v>115</v>
      </c>
      <c r="L74">
        <v>27.957360179999998</v>
      </c>
      <c r="M74">
        <v>-175.81747465999999</v>
      </c>
      <c r="N74" t="s">
        <v>63</v>
      </c>
      <c r="O74" t="s">
        <v>63</v>
      </c>
      <c r="P74">
        <v>2016</v>
      </c>
      <c r="Q74" t="s">
        <v>116</v>
      </c>
      <c r="R74">
        <v>0</v>
      </c>
      <c r="S74">
        <v>4.4000000000000004</v>
      </c>
      <c r="T74">
        <v>1.5</v>
      </c>
      <c r="U74">
        <v>0</v>
      </c>
      <c r="V74">
        <v>3.5</v>
      </c>
      <c r="W74">
        <v>24</v>
      </c>
      <c r="X74">
        <v>0.63875000000000004</v>
      </c>
      <c r="Y74">
        <v>2</v>
      </c>
      <c r="Z74">
        <v>1</v>
      </c>
    </row>
    <row r="75" spans="1:26" x14ac:dyDescent="0.2">
      <c r="A75">
        <v>74</v>
      </c>
      <c r="B75">
        <v>10140</v>
      </c>
      <c r="C75" t="s">
        <v>38</v>
      </c>
      <c r="D75">
        <v>2016</v>
      </c>
      <c r="E75" t="s">
        <v>56</v>
      </c>
      <c r="F75" t="s">
        <v>184</v>
      </c>
      <c r="G75" t="s">
        <v>63</v>
      </c>
      <c r="H75" t="s">
        <v>212</v>
      </c>
      <c r="I75" s="2">
        <v>41157</v>
      </c>
      <c r="J75" t="s">
        <v>106</v>
      </c>
      <c r="K75" t="s">
        <v>107</v>
      </c>
      <c r="L75">
        <v>27.95997826</v>
      </c>
      <c r="M75">
        <v>-175.81595057999999</v>
      </c>
      <c r="N75" t="s">
        <v>63</v>
      </c>
      <c r="O75" t="s">
        <v>63</v>
      </c>
      <c r="P75">
        <v>2016</v>
      </c>
      <c r="Q75" t="s">
        <v>109</v>
      </c>
      <c r="R75">
        <v>0</v>
      </c>
      <c r="S75">
        <v>14.75</v>
      </c>
      <c r="T75">
        <v>3.5</v>
      </c>
      <c r="U75">
        <v>4</v>
      </c>
      <c r="V75">
        <v>9.5</v>
      </c>
      <c r="W75">
        <v>12</v>
      </c>
      <c r="X75">
        <v>0.73</v>
      </c>
      <c r="Y75">
        <v>2</v>
      </c>
      <c r="Z75">
        <v>1</v>
      </c>
    </row>
    <row r="76" spans="1:26" x14ac:dyDescent="0.2">
      <c r="A76">
        <v>75</v>
      </c>
      <c r="B76">
        <v>10146</v>
      </c>
      <c r="C76" t="s">
        <v>38</v>
      </c>
      <c r="D76">
        <v>2016</v>
      </c>
      <c r="E76" t="s">
        <v>56</v>
      </c>
      <c r="F76" t="s">
        <v>184</v>
      </c>
      <c r="G76" t="s">
        <v>63</v>
      </c>
      <c r="H76" t="s">
        <v>213</v>
      </c>
      <c r="I76" s="2">
        <v>41158</v>
      </c>
      <c r="J76" t="s">
        <v>106</v>
      </c>
      <c r="K76" t="s">
        <v>111</v>
      </c>
      <c r="L76">
        <v>27.851420999999998</v>
      </c>
      <c r="M76">
        <v>-175.98995600000001</v>
      </c>
      <c r="N76" t="s">
        <v>63</v>
      </c>
      <c r="O76" t="s">
        <v>63</v>
      </c>
      <c r="P76">
        <v>2016</v>
      </c>
      <c r="Q76" t="s">
        <v>112</v>
      </c>
      <c r="R76">
        <v>0</v>
      </c>
      <c r="S76">
        <v>23.9</v>
      </c>
      <c r="T76">
        <v>0</v>
      </c>
      <c r="U76">
        <v>11.5</v>
      </c>
      <c r="V76">
        <v>5</v>
      </c>
      <c r="W76">
        <v>35</v>
      </c>
      <c r="X76">
        <v>0.97250000000000003</v>
      </c>
      <c r="Y76">
        <v>2</v>
      </c>
      <c r="Z76">
        <v>1</v>
      </c>
    </row>
    <row r="77" spans="1:26" x14ac:dyDescent="0.2">
      <c r="A77">
        <v>76</v>
      </c>
      <c r="B77">
        <v>10147</v>
      </c>
      <c r="C77" t="s">
        <v>38</v>
      </c>
      <c r="D77">
        <v>2016</v>
      </c>
      <c r="E77" t="s">
        <v>56</v>
      </c>
      <c r="F77" t="s">
        <v>184</v>
      </c>
      <c r="G77" t="s">
        <v>63</v>
      </c>
      <c r="H77" t="s">
        <v>214</v>
      </c>
      <c r="I77" s="2">
        <v>41158</v>
      </c>
      <c r="J77" t="s">
        <v>106</v>
      </c>
      <c r="K77" t="s">
        <v>107</v>
      </c>
      <c r="L77">
        <v>27.848666999999999</v>
      </c>
      <c r="M77">
        <v>-175.96212700000001</v>
      </c>
      <c r="N77" t="s">
        <v>63</v>
      </c>
      <c r="O77" t="s">
        <v>63</v>
      </c>
      <c r="P77">
        <v>2016</v>
      </c>
      <c r="Q77" t="s">
        <v>109</v>
      </c>
      <c r="R77">
        <v>0</v>
      </c>
      <c r="S77">
        <v>17.399999999999999</v>
      </c>
      <c r="T77">
        <v>1</v>
      </c>
      <c r="U77">
        <v>6</v>
      </c>
      <c r="V77">
        <v>30</v>
      </c>
      <c r="W77">
        <v>10</v>
      </c>
      <c r="X77">
        <v>0.56625000000000003</v>
      </c>
      <c r="Y77">
        <v>2</v>
      </c>
      <c r="Z77">
        <v>1</v>
      </c>
    </row>
    <row r="78" spans="1:26" x14ac:dyDescent="0.2">
      <c r="A78">
        <v>77</v>
      </c>
      <c r="B78">
        <v>10148</v>
      </c>
      <c r="C78" t="s">
        <v>38</v>
      </c>
      <c r="D78">
        <v>2016</v>
      </c>
      <c r="E78" t="s">
        <v>56</v>
      </c>
      <c r="F78" t="s">
        <v>184</v>
      </c>
      <c r="G78" t="s">
        <v>63</v>
      </c>
      <c r="H78" t="s">
        <v>215</v>
      </c>
      <c r="I78" s="2">
        <v>41158</v>
      </c>
      <c r="J78" t="s">
        <v>106</v>
      </c>
      <c r="K78" t="s">
        <v>107</v>
      </c>
      <c r="L78">
        <v>27.871934</v>
      </c>
      <c r="M78">
        <v>-175.949781</v>
      </c>
      <c r="N78" t="s">
        <v>63</v>
      </c>
      <c r="O78" t="s">
        <v>63</v>
      </c>
      <c r="P78">
        <v>2016</v>
      </c>
      <c r="Q78" t="s">
        <v>109</v>
      </c>
      <c r="R78">
        <v>0</v>
      </c>
      <c r="S78">
        <v>8.4</v>
      </c>
      <c r="T78">
        <v>0.5</v>
      </c>
      <c r="U78">
        <v>15</v>
      </c>
      <c r="V78">
        <v>35.5</v>
      </c>
      <c r="W78">
        <v>6.5</v>
      </c>
      <c r="X78">
        <v>0.58625000000000005</v>
      </c>
      <c r="Y78">
        <v>2</v>
      </c>
      <c r="Z78">
        <v>1</v>
      </c>
    </row>
    <row r="79" spans="1:26" x14ac:dyDescent="0.2">
      <c r="A79">
        <v>78</v>
      </c>
      <c r="B79">
        <v>10149</v>
      </c>
      <c r="C79" t="s">
        <v>38</v>
      </c>
      <c r="D79">
        <v>2016</v>
      </c>
      <c r="E79" t="s">
        <v>56</v>
      </c>
      <c r="F79" t="s">
        <v>184</v>
      </c>
      <c r="G79" t="s">
        <v>63</v>
      </c>
      <c r="H79" t="s">
        <v>216</v>
      </c>
      <c r="I79" s="2">
        <v>41158</v>
      </c>
      <c r="J79" t="s">
        <v>106</v>
      </c>
      <c r="K79" t="s">
        <v>115</v>
      </c>
      <c r="L79">
        <v>27.896006</v>
      </c>
      <c r="M79">
        <v>-175.93275499999999</v>
      </c>
      <c r="N79" t="s">
        <v>63</v>
      </c>
      <c r="O79" t="s">
        <v>63</v>
      </c>
      <c r="P79">
        <v>2016</v>
      </c>
      <c r="Q79" t="s">
        <v>116</v>
      </c>
      <c r="R79">
        <v>0</v>
      </c>
      <c r="S79">
        <v>4.2</v>
      </c>
      <c r="T79">
        <v>0</v>
      </c>
      <c r="U79">
        <v>0</v>
      </c>
      <c r="V79">
        <v>3.5</v>
      </c>
      <c r="W79">
        <v>57.5</v>
      </c>
      <c r="X79">
        <v>0.47499999999999998</v>
      </c>
      <c r="Y79">
        <v>2</v>
      </c>
      <c r="Z79">
        <v>1</v>
      </c>
    </row>
    <row r="80" spans="1:26" x14ac:dyDescent="0.2">
      <c r="A80">
        <v>79</v>
      </c>
      <c r="B80">
        <v>10150</v>
      </c>
      <c r="C80" t="s">
        <v>38</v>
      </c>
      <c r="D80">
        <v>2016</v>
      </c>
      <c r="E80" t="s">
        <v>56</v>
      </c>
      <c r="F80" t="s">
        <v>184</v>
      </c>
      <c r="G80" t="s">
        <v>63</v>
      </c>
      <c r="H80" t="s">
        <v>217</v>
      </c>
      <c r="I80" s="2">
        <v>41158</v>
      </c>
      <c r="J80" t="s">
        <v>106</v>
      </c>
      <c r="K80" t="s">
        <v>111</v>
      </c>
      <c r="L80">
        <v>27.876566</v>
      </c>
      <c r="M80">
        <v>-175.97706299999999</v>
      </c>
      <c r="N80" t="s">
        <v>63</v>
      </c>
      <c r="O80" t="s">
        <v>63</v>
      </c>
      <c r="P80">
        <v>2016</v>
      </c>
      <c r="Q80" t="s">
        <v>112</v>
      </c>
      <c r="R80">
        <v>0</v>
      </c>
      <c r="S80">
        <v>25.35</v>
      </c>
      <c r="T80">
        <v>0.5</v>
      </c>
      <c r="U80">
        <v>2.5</v>
      </c>
      <c r="V80">
        <v>4.5</v>
      </c>
      <c r="W80">
        <v>20</v>
      </c>
      <c r="X80">
        <v>0.35875000000000001</v>
      </c>
      <c r="Y80">
        <v>2</v>
      </c>
      <c r="Z80">
        <v>1</v>
      </c>
    </row>
    <row r="81" spans="1:26" x14ac:dyDescent="0.2">
      <c r="A81">
        <v>80</v>
      </c>
      <c r="B81">
        <v>10151</v>
      </c>
      <c r="C81" t="s">
        <v>38</v>
      </c>
      <c r="D81">
        <v>2016</v>
      </c>
      <c r="E81" t="s">
        <v>56</v>
      </c>
      <c r="F81" t="s">
        <v>184</v>
      </c>
      <c r="G81" t="s">
        <v>63</v>
      </c>
      <c r="H81" t="s">
        <v>218</v>
      </c>
      <c r="I81" s="2">
        <v>41158</v>
      </c>
      <c r="J81" t="s">
        <v>106</v>
      </c>
      <c r="K81" t="s">
        <v>111</v>
      </c>
      <c r="L81">
        <v>27.857474</v>
      </c>
      <c r="M81">
        <v>-175.97017199999999</v>
      </c>
      <c r="N81" t="s">
        <v>63</v>
      </c>
      <c r="O81" t="s">
        <v>63</v>
      </c>
      <c r="P81">
        <v>2016</v>
      </c>
      <c r="Q81" t="s">
        <v>112</v>
      </c>
      <c r="R81">
        <v>0</v>
      </c>
      <c r="S81">
        <v>19.75</v>
      </c>
      <c r="T81">
        <v>0</v>
      </c>
      <c r="U81">
        <v>2.5</v>
      </c>
      <c r="V81">
        <v>54</v>
      </c>
      <c r="W81">
        <v>20</v>
      </c>
      <c r="X81">
        <v>1.26875</v>
      </c>
      <c r="Y81">
        <v>2</v>
      </c>
      <c r="Z81">
        <v>1</v>
      </c>
    </row>
    <row r="82" spans="1:26" x14ac:dyDescent="0.2">
      <c r="A82">
        <v>81</v>
      </c>
      <c r="B82">
        <v>10152</v>
      </c>
      <c r="C82" t="s">
        <v>38</v>
      </c>
      <c r="D82">
        <v>2016</v>
      </c>
      <c r="E82" t="s">
        <v>56</v>
      </c>
      <c r="F82" t="s">
        <v>184</v>
      </c>
      <c r="G82" t="s">
        <v>63</v>
      </c>
      <c r="H82" t="s">
        <v>219</v>
      </c>
      <c r="I82" s="2">
        <v>41158</v>
      </c>
      <c r="J82" t="s">
        <v>106</v>
      </c>
      <c r="K82" t="s">
        <v>107</v>
      </c>
      <c r="L82">
        <v>27.888442000000001</v>
      </c>
      <c r="M82">
        <v>-175.94330500000001</v>
      </c>
      <c r="N82" t="s">
        <v>63</v>
      </c>
      <c r="O82" t="s">
        <v>63</v>
      </c>
      <c r="P82">
        <v>2016</v>
      </c>
      <c r="Q82" t="s">
        <v>109</v>
      </c>
      <c r="R82">
        <v>0</v>
      </c>
      <c r="S82">
        <v>9.3000000000000007</v>
      </c>
      <c r="T82">
        <v>2.5</v>
      </c>
      <c r="U82">
        <v>5</v>
      </c>
      <c r="V82">
        <v>25</v>
      </c>
      <c r="W82">
        <v>30</v>
      </c>
      <c r="X82">
        <v>0.89124999999999999</v>
      </c>
      <c r="Y82">
        <v>2</v>
      </c>
      <c r="Z82">
        <v>1</v>
      </c>
    </row>
    <row r="83" spans="1:26" x14ac:dyDescent="0.2">
      <c r="A83">
        <v>82</v>
      </c>
      <c r="B83">
        <v>10153</v>
      </c>
      <c r="C83" t="s">
        <v>38</v>
      </c>
      <c r="D83">
        <v>2016</v>
      </c>
      <c r="E83" t="s">
        <v>56</v>
      </c>
      <c r="F83" t="s">
        <v>184</v>
      </c>
      <c r="G83" t="s">
        <v>63</v>
      </c>
      <c r="H83" t="s">
        <v>220</v>
      </c>
      <c r="I83" s="2">
        <v>41158</v>
      </c>
      <c r="J83" t="s">
        <v>106</v>
      </c>
      <c r="K83" t="s">
        <v>107</v>
      </c>
      <c r="L83">
        <v>27.903836999999999</v>
      </c>
      <c r="M83">
        <v>-175.92039700000001</v>
      </c>
      <c r="N83" t="s">
        <v>63</v>
      </c>
      <c r="O83" t="s">
        <v>63</v>
      </c>
      <c r="P83">
        <v>2016</v>
      </c>
      <c r="Q83" t="s">
        <v>109</v>
      </c>
      <c r="R83">
        <v>0</v>
      </c>
      <c r="S83">
        <v>15.7</v>
      </c>
      <c r="T83">
        <v>8</v>
      </c>
      <c r="U83">
        <v>6.5</v>
      </c>
      <c r="V83">
        <v>9</v>
      </c>
      <c r="W83">
        <v>10.5</v>
      </c>
      <c r="X83">
        <v>0.34250000000000003</v>
      </c>
      <c r="Y83">
        <v>2</v>
      </c>
      <c r="Z83">
        <v>1</v>
      </c>
    </row>
    <row r="84" spans="1:26" x14ac:dyDescent="0.2">
      <c r="A84">
        <v>83</v>
      </c>
      <c r="B84">
        <v>10154</v>
      </c>
      <c r="C84" t="s">
        <v>38</v>
      </c>
      <c r="D84">
        <v>2016</v>
      </c>
      <c r="E84" t="s">
        <v>56</v>
      </c>
      <c r="F84" t="s">
        <v>184</v>
      </c>
      <c r="G84" t="s">
        <v>63</v>
      </c>
      <c r="H84" t="s">
        <v>221</v>
      </c>
      <c r="I84" s="2">
        <v>41158</v>
      </c>
      <c r="J84" t="s">
        <v>106</v>
      </c>
      <c r="K84" t="s">
        <v>107</v>
      </c>
      <c r="L84">
        <v>27.923921</v>
      </c>
      <c r="M84">
        <v>-175.887033</v>
      </c>
      <c r="N84" t="s">
        <v>63</v>
      </c>
      <c r="O84" t="s">
        <v>63</v>
      </c>
      <c r="P84">
        <v>2016</v>
      </c>
      <c r="Q84" t="s">
        <v>109</v>
      </c>
      <c r="R84">
        <v>0</v>
      </c>
      <c r="S84">
        <v>14.85</v>
      </c>
      <c r="T84">
        <v>9.5</v>
      </c>
      <c r="U84">
        <v>15</v>
      </c>
      <c r="V84">
        <v>14.5</v>
      </c>
      <c r="W84">
        <v>4.5</v>
      </c>
      <c r="X84">
        <v>0.52749999999999997</v>
      </c>
      <c r="Y84">
        <v>2</v>
      </c>
      <c r="Z84">
        <v>1</v>
      </c>
    </row>
    <row r="85" spans="1:26" x14ac:dyDescent="0.2">
      <c r="A85">
        <v>84</v>
      </c>
      <c r="B85">
        <v>10158</v>
      </c>
      <c r="C85" t="s">
        <v>38</v>
      </c>
      <c r="D85">
        <v>2016</v>
      </c>
      <c r="E85" t="s">
        <v>56</v>
      </c>
      <c r="F85" t="s">
        <v>184</v>
      </c>
      <c r="G85" t="s">
        <v>63</v>
      </c>
      <c r="H85" t="s">
        <v>222</v>
      </c>
      <c r="I85" s="2">
        <v>41159</v>
      </c>
      <c r="J85" t="s">
        <v>106</v>
      </c>
      <c r="K85" t="s">
        <v>107</v>
      </c>
      <c r="L85">
        <v>27.753985</v>
      </c>
      <c r="M85">
        <v>-175.944275</v>
      </c>
      <c r="N85" t="s">
        <v>63</v>
      </c>
      <c r="O85" t="s">
        <v>63</v>
      </c>
      <c r="P85">
        <v>2016</v>
      </c>
      <c r="Q85" t="s">
        <v>109</v>
      </c>
      <c r="R85">
        <v>0</v>
      </c>
      <c r="S85">
        <v>14.85</v>
      </c>
      <c r="T85">
        <v>0</v>
      </c>
      <c r="U85">
        <v>7.5</v>
      </c>
      <c r="V85">
        <v>82.5</v>
      </c>
      <c r="W85">
        <v>0</v>
      </c>
      <c r="X85">
        <v>0.129</v>
      </c>
      <c r="Y85">
        <v>2</v>
      </c>
      <c r="Z85">
        <v>1</v>
      </c>
    </row>
    <row r="86" spans="1:26" x14ac:dyDescent="0.2">
      <c r="A86">
        <v>85</v>
      </c>
      <c r="B86">
        <v>10159</v>
      </c>
      <c r="C86" t="s">
        <v>38</v>
      </c>
      <c r="D86">
        <v>2016</v>
      </c>
      <c r="E86" t="s">
        <v>56</v>
      </c>
      <c r="F86" t="s">
        <v>184</v>
      </c>
      <c r="G86" t="s">
        <v>63</v>
      </c>
      <c r="H86" t="s">
        <v>223</v>
      </c>
      <c r="I86" s="2">
        <v>41159</v>
      </c>
      <c r="J86" t="s">
        <v>106</v>
      </c>
      <c r="K86" t="s">
        <v>107</v>
      </c>
      <c r="L86">
        <v>27.760338999999998</v>
      </c>
      <c r="M86">
        <v>-175.92652000000001</v>
      </c>
      <c r="N86" t="s">
        <v>63</v>
      </c>
      <c r="O86" t="s">
        <v>63</v>
      </c>
      <c r="P86">
        <v>2016</v>
      </c>
      <c r="Q86" t="s">
        <v>109</v>
      </c>
      <c r="R86">
        <v>0</v>
      </c>
      <c r="S86">
        <v>12.25</v>
      </c>
      <c r="T86">
        <v>0.5</v>
      </c>
      <c r="U86">
        <v>5</v>
      </c>
      <c r="V86">
        <v>60</v>
      </c>
      <c r="W86">
        <v>0</v>
      </c>
      <c r="X86">
        <v>0.16</v>
      </c>
      <c r="Y86">
        <v>2</v>
      </c>
      <c r="Z86">
        <v>1</v>
      </c>
    </row>
    <row r="87" spans="1:26" x14ac:dyDescent="0.2">
      <c r="A87">
        <v>86</v>
      </c>
      <c r="B87">
        <v>10160</v>
      </c>
      <c r="C87" t="s">
        <v>38</v>
      </c>
      <c r="D87">
        <v>2016</v>
      </c>
      <c r="E87" t="s">
        <v>56</v>
      </c>
      <c r="F87" t="s">
        <v>184</v>
      </c>
      <c r="G87" t="s">
        <v>63</v>
      </c>
      <c r="H87" t="s">
        <v>224</v>
      </c>
      <c r="I87" s="2">
        <v>41159</v>
      </c>
      <c r="J87" t="s">
        <v>106</v>
      </c>
      <c r="K87" t="s">
        <v>115</v>
      </c>
      <c r="L87">
        <v>27.790863000000002</v>
      </c>
      <c r="M87">
        <v>-175.86968899999999</v>
      </c>
      <c r="N87" t="s">
        <v>63</v>
      </c>
      <c r="O87" t="s">
        <v>63</v>
      </c>
      <c r="P87">
        <v>2016</v>
      </c>
      <c r="Q87" t="s">
        <v>116</v>
      </c>
      <c r="R87">
        <v>0</v>
      </c>
      <c r="S87">
        <v>2.95</v>
      </c>
      <c r="T87">
        <v>2.5</v>
      </c>
      <c r="U87">
        <v>3</v>
      </c>
      <c r="V87">
        <v>43</v>
      </c>
      <c r="W87">
        <v>7.5</v>
      </c>
      <c r="X87">
        <v>0.33250000000000002</v>
      </c>
      <c r="Y87">
        <v>2</v>
      </c>
      <c r="Z87">
        <v>1</v>
      </c>
    </row>
    <row r="88" spans="1:26" x14ac:dyDescent="0.2">
      <c r="A88">
        <v>87</v>
      </c>
      <c r="B88">
        <v>10162</v>
      </c>
      <c r="C88" t="s">
        <v>38</v>
      </c>
      <c r="D88">
        <v>2016</v>
      </c>
      <c r="E88" t="s">
        <v>56</v>
      </c>
      <c r="F88" t="s">
        <v>184</v>
      </c>
      <c r="G88" t="s">
        <v>63</v>
      </c>
      <c r="H88" t="s">
        <v>225</v>
      </c>
      <c r="I88" s="2">
        <v>41159</v>
      </c>
      <c r="J88" t="s">
        <v>106</v>
      </c>
      <c r="K88" t="s">
        <v>115</v>
      </c>
      <c r="L88">
        <v>27.755628000000002</v>
      </c>
      <c r="M88">
        <v>-175.94168400000001</v>
      </c>
      <c r="N88" t="s">
        <v>63</v>
      </c>
      <c r="O88" t="s">
        <v>63</v>
      </c>
      <c r="P88">
        <v>2016</v>
      </c>
      <c r="Q88" t="s">
        <v>116</v>
      </c>
      <c r="R88">
        <v>0</v>
      </c>
      <c r="S88">
        <v>5.55</v>
      </c>
      <c r="T88">
        <v>0.5</v>
      </c>
      <c r="U88">
        <v>5</v>
      </c>
      <c r="V88">
        <v>9</v>
      </c>
      <c r="W88">
        <v>14.5</v>
      </c>
      <c r="X88">
        <v>0.69499999999999995</v>
      </c>
      <c r="Y88">
        <v>2</v>
      </c>
      <c r="Z88">
        <v>1</v>
      </c>
    </row>
    <row r="89" spans="1:26" x14ac:dyDescent="0.2">
      <c r="A89">
        <v>88</v>
      </c>
      <c r="B89">
        <v>10163</v>
      </c>
      <c r="C89" t="s">
        <v>38</v>
      </c>
      <c r="D89">
        <v>2016</v>
      </c>
      <c r="E89" t="s">
        <v>56</v>
      </c>
      <c r="F89" t="s">
        <v>184</v>
      </c>
      <c r="G89" t="s">
        <v>63</v>
      </c>
      <c r="H89" t="s">
        <v>226</v>
      </c>
      <c r="I89" s="2">
        <v>41159</v>
      </c>
      <c r="J89" t="s">
        <v>106</v>
      </c>
      <c r="K89" t="s">
        <v>107</v>
      </c>
      <c r="L89">
        <v>27.778811000000001</v>
      </c>
      <c r="M89">
        <v>-175.88855899999999</v>
      </c>
      <c r="N89" t="s">
        <v>63</v>
      </c>
      <c r="O89" t="s">
        <v>63</v>
      </c>
      <c r="P89">
        <v>2016</v>
      </c>
      <c r="Q89" t="s">
        <v>109</v>
      </c>
      <c r="R89">
        <v>0</v>
      </c>
      <c r="S89">
        <v>11.25</v>
      </c>
      <c r="T89">
        <v>1</v>
      </c>
      <c r="U89">
        <v>4</v>
      </c>
      <c r="V89">
        <v>21</v>
      </c>
      <c r="W89">
        <v>9.5</v>
      </c>
      <c r="X89">
        <v>0.25750000000000001</v>
      </c>
      <c r="Y89">
        <v>2</v>
      </c>
      <c r="Z89">
        <v>1</v>
      </c>
    </row>
    <row r="90" spans="1:26" x14ac:dyDescent="0.2">
      <c r="A90">
        <v>89</v>
      </c>
      <c r="B90">
        <v>10164</v>
      </c>
      <c r="C90" t="s">
        <v>38</v>
      </c>
      <c r="D90">
        <v>2016</v>
      </c>
      <c r="E90" t="s">
        <v>56</v>
      </c>
      <c r="F90" t="s">
        <v>184</v>
      </c>
      <c r="G90" t="s">
        <v>63</v>
      </c>
      <c r="H90" t="s">
        <v>227</v>
      </c>
      <c r="I90" s="2">
        <v>41159</v>
      </c>
      <c r="J90" t="s">
        <v>106</v>
      </c>
      <c r="K90" t="s">
        <v>107</v>
      </c>
      <c r="L90">
        <v>27.790492</v>
      </c>
      <c r="M90">
        <v>-175.86344800000001</v>
      </c>
      <c r="N90" t="s">
        <v>63</v>
      </c>
      <c r="O90" t="s">
        <v>63</v>
      </c>
      <c r="P90">
        <v>2016</v>
      </c>
      <c r="Q90" t="s">
        <v>109</v>
      </c>
      <c r="R90">
        <v>0</v>
      </c>
      <c r="S90">
        <v>15.55</v>
      </c>
      <c r="T90">
        <v>0.5</v>
      </c>
      <c r="U90">
        <v>6</v>
      </c>
      <c r="V90">
        <v>85.5</v>
      </c>
      <c r="W90">
        <v>0</v>
      </c>
      <c r="X90">
        <v>0.10125000000000001</v>
      </c>
      <c r="Y90">
        <v>2</v>
      </c>
      <c r="Z90">
        <v>1</v>
      </c>
    </row>
    <row r="91" spans="1:26" x14ac:dyDescent="0.2">
      <c r="A91">
        <v>90</v>
      </c>
      <c r="B91">
        <v>10169</v>
      </c>
      <c r="C91" t="s">
        <v>38</v>
      </c>
      <c r="D91">
        <v>2016</v>
      </c>
      <c r="E91" t="s">
        <v>56</v>
      </c>
      <c r="F91" t="s">
        <v>184</v>
      </c>
      <c r="G91" t="s">
        <v>63</v>
      </c>
      <c r="H91" t="s">
        <v>228</v>
      </c>
      <c r="I91" s="2">
        <v>41160</v>
      </c>
      <c r="J91" t="s">
        <v>106</v>
      </c>
      <c r="K91" t="s">
        <v>111</v>
      </c>
      <c r="L91">
        <v>27.785364000000001</v>
      </c>
      <c r="M91">
        <v>-175.77483699999999</v>
      </c>
      <c r="N91" t="s">
        <v>63</v>
      </c>
      <c r="O91" t="s">
        <v>63</v>
      </c>
      <c r="P91">
        <v>2016</v>
      </c>
      <c r="Q91" t="s">
        <v>112</v>
      </c>
      <c r="R91">
        <v>0</v>
      </c>
      <c r="S91">
        <v>21.35</v>
      </c>
      <c r="T91">
        <v>0</v>
      </c>
      <c r="U91">
        <v>12.5</v>
      </c>
      <c r="V91">
        <v>72.5</v>
      </c>
      <c r="W91">
        <v>0</v>
      </c>
      <c r="X91">
        <v>0.1</v>
      </c>
      <c r="Y91">
        <v>2</v>
      </c>
      <c r="Z91">
        <v>1</v>
      </c>
    </row>
    <row r="92" spans="1:26" x14ac:dyDescent="0.2">
      <c r="A92">
        <v>91</v>
      </c>
      <c r="B92">
        <v>10170</v>
      </c>
      <c r="C92" t="s">
        <v>38</v>
      </c>
      <c r="D92">
        <v>2016</v>
      </c>
      <c r="E92" t="s">
        <v>56</v>
      </c>
      <c r="F92" t="s">
        <v>184</v>
      </c>
      <c r="G92" t="s">
        <v>63</v>
      </c>
      <c r="H92" t="s">
        <v>229</v>
      </c>
      <c r="I92" s="2">
        <v>41160</v>
      </c>
      <c r="J92" t="s">
        <v>106</v>
      </c>
      <c r="K92" t="s">
        <v>107</v>
      </c>
      <c r="L92">
        <v>27.784649999999999</v>
      </c>
      <c r="M92">
        <v>-175.780338</v>
      </c>
      <c r="N92" t="s">
        <v>63</v>
      </c>
      <c r="O92" t="s">
        <v>63</v>
      </c>
      <c r="P92">
        <v>2016</v>
      </c>
      <c r="Q92" t="s">
        <v>109</v>
      </c>
      <c r="R92">
        <v>0</v>
      </c>
      <c r="S92">
        <v>16.75</v>
      </c>
      <c r="T92">
        <v>0</v>
      </c>
      <c r="U92">
        <v>17.5</v>
      </c>
      <c r="V92">
        <v>72.5</v>
      </c>
      <c r="W92">
        <v>0</v>
      </c>
      <c r="X92">
        <v>0.10125000000000001</v>
      </c>
      <c r="Y92">
        <v>2</v>
      </c>
      <c r="Z92">
        <v>1</v>
      </c>
    </row>
    <row r="93" spans="1:26" x14ac:dyDescent="0.2">
      <c r="A93">
        <v>92</v>
      </c>
      <c r="B93">
        <v>10171</v>
      </c>
      <c r="C93" t="s">
        <v>38</v>
      </c>
      <c r="D93">
        <v>2016</v>
      </c>
      <c r="E93" t="s">
        <v>56</v>
      </c>
      <c r="F93" t="s">
        <v>184</v>
      </c>
      <c r="G93" t="s">
        <v>63</v>
      </c>
      <c r="H93" t="s">
        <v>230</v>
      </c>
      <c r="I93" s="2">
        <v>41160</v>
      </c>
      <c r="J93" t="s">
        <v>106</v>
      </c>
      <c r="K93" t="s">
        <v>111</v>
      </c>
      <c r="L93">
        <v>27.798207999999999</v>
      </c>
      <c r="M93">
        <v>-175.754445</v>
      </c>
      <c r="N93" t="s">
        <v>63</v>
      </c>
      <c r="O93" t="s">
        <v>63</v>
      </c>
      <c r="P93">
        <v>2016</v>
      </c>
      <c r="Q93" t="s">
        <v>112</v>
      </c>
      <c r="R93">
        <v>0</v>
      </c>
      <c r="S93">
        <v>20.350000000000001</v>
      </c>
      <c r="T93">
        <v>0</v>
      </c>
      <c r="U93">
        <v>10</v>
      </c>
      <c r="V93">
        <v>80</v>
      </c>
      <c r="W93">
        <v>0</v>
      </c>
      <c r="X93">
        <v>0.13125000000000001</v>
      </c>
      <c r="Y93">
        <v>2</v>
      </c>
      <c r="Z93">
        <v>1</v>
      </c>
    </row>
    <row r="94" spans="1:26" x14ac:dyDescent="0.2">
      <c r="A94">
        <v>93</v>
      </c>
      <c r="B94">
        <v>10172</v>
      </c>
      <c r="C94" t="s">
        <v>38</v>
      </c>
      <c r="D94">
        <v>2016</v>
      </c>
      <c r="E94" t="s">
        <v>56</v>
      </c>
      <c r="F94" t="s">
        <v>184</v>
      </c>
      <c r="G94" t="s">
        <v>63</v>
      </c>
      <c r="H94" t="s">
        <v>231</v>
      </c>
      <c r="I94" s="2">
        <v>41160</v>
      </c>
      <c r="J94" t="s">
        <v>106</v>
      </c>
      <c r="K94" t="s">
        <v>107</v>
      </c>
      <c r="L94">
        <v>27.817678999999998</v>
      </c>
      <c r="M94">
        <v>-175.754041</v>
      </c>
      <c r="N94" t="s">
        <v>63</v>
      </c>
      <c r="O94" t="s">
        <v>63</v>
      </c>
      <c r="P94">
        <v>2016</v>
      </c>
      <c r="Q94" t="s">
        <v>109</v>
      </c>
      <c r="R94">
        <v>0</v>
      </c>
      <c r="S94">
        <v>12.85</v>
      </c>
      <c r="T94">
        <v>1</v>
      </c>
      <c r="U94">
        <v>17.5</v>
      </c>
      <c r="V94">
        <v>39.5</v>
      </c>
      <c r="W94">
        <v>2</v>
      </c>
      <c r="X94">
        <v>0.53</v>
      </c>
      <c r="Y94">
        <v>2</v>
      </c>
      <c r="Z94">
        <v>1</v>
      </c>
    </row>
    <row r="95" spans="1:26" x14ac:dyDescent="0.2">
      <c r="A95">
        <v>94</v>
      </c>
      <c r="B95">
        <v>10173</v>
      </c>
      <c r="C95" t="s">
        <v>38</v>
      </c>
      <c r="D95">
        <v>2016</v>
      </c>
      <c r="E95" t="s">
        <v>56</v>
      </c>
      <c r="F95" t="s">
        <v>184</v>
      </c>
      <c r="G95" t="s">
        <v>63</v>
      </c>
      <c r="H95" t="s">
        <v>232</v>
      </c>
      <c r="I95" s="2">
        <v>41160</v>
      </c>
      <c r="J95" t="s">
        <v>106</v>
      </c>
      <c r="K95" t="s">
        <v>107</v>
      </c>
      <c r="L95">
        <v>27.831889</v>
      </c>
      <c r="M95">
        <v>-175.75062199999999</v>
      </c>
      <c r="N95" t="s">
        <v>63</v>
      </c>
      <c r="O95" t="s">
        <v>63</v>
      </c>
      <c r="P95">
        <v>2016</v>
      </c>
      <c r="Q95" t="s">
        <v>109</v>
      </c>
      <c r="R95">
        <v>0</v>
      </c>
      <c r="S95">
        <v>8.4</v>
      </c>
      <c r="T95">
        <v>4.5</v>
      </c>
      <c r="U95">
        <v>0</v>
      </c>
      <c r="V95">
        <v>32.5</v>
      </c>
      <c r="W95">
        <v>15</v>
      </c>
      <c r="X95">
        <v>0.35375000000000001</v>
      </c>
      <c r="Y95">
        <v>2</v>
      </c>
      <c r="Z95">
        <v>1</v>
      </c>
    </row>
    <row r="96" spans="1:26" x14ac:dyDescent="0.2">
      <c r="A96">
        <v>95</v>
      </c>
      <c r="B96">
        <v>10174</v>
      </c>
      <c r="C96" t="s">
        <v>38</v>
      </c>
      <c r="D96">
        <v>2016</v>
      </c>
      <c r="E96" t="s">
        <v>56</v>
      </c>
      <c r="F96" t="s">
        <v>184</v>
      </c>
      <c r="G96" t="s">
        <v>63</v>
      </c>
      <c r="H96" t="s">
        <v>233</v>
      </c>
      <c r="I96" s="2">
        <v>41160</v>
      </c>
      <c r="J96" t="s">
        <v>106</v>
      </c>
      <c r="K96" t="s">
        <v>107</v>
      </c>
      <c r="L96">
        <v>27.782897999999999</v>
      </c>
      <c r="M96">
        <v>-175.81435200000001</v>
      </c>
      <c r="N96" t="s">
        <v>63</v>
      </c>
      <c r="O96" t="s">
        <v>63</v>
      </c>
      <c r="P96">
        <v>2016</v>
      </c>
      <c r="Q96" t="s">
        <v>109</v>
      </c>
      <c r="R96">
        <v>0</v>
      </c>
      <c r="S96">
        <v>14.25</v>
      </c>
      <c r="T96">
        <v>0</v>
      </c>
      <c r="U96">
        <v>3</v>
      </c>
      <c r="V96">
        <v>65</v>
      </c>
      <c r="W96">
        <v>0.5</v>
      </c>
      <c r="X96">
        <v>0.1225</v>
      </c>
      <c r="Y96">
        <v>2</v>
      </c>
      <c r="Z96">
        <v>1</v>
      </c>
    </row>
    <row r="97" spans="1:26" x14ac:dyDescent="0.2">
      <c r="A97">
        <v>96</v>
      </c>
      <c r="B97">
        <v>10175</v>
      </c>
      <c r="C97" t="s">
        <v>38</v>
      </c>
      <c r="D97">
        <v>2016</v>
      </c>
      <c r="E97" t="s">
        <v>56</v>
      </c>
      <c r="F97" t="s">
        <v>184</v>
      </c>
      <c r="G97" t="s">
        <v>63</v>
      </c>
      <c r="H97" t="s">
        <v>234</v>
      </c>
      <c r="I97" s="2">
        <v>41160</v>
      </c>
      <c r="J97" t="s">
        <v>106</v>
      </c>
      <c r="K97" t="s">
        <v>107</v>
      </c>
      <c r="L97">
        <v>27.781417000000001</v>
      </c>
      <c r="M97">
        <v>-175.80128500000001</v>
      </c>
      <c r="N97" t="s">
        <v>63</v>
      </c>
      <c r="O97" t="s">
        <v>63</v>
      </c>
      <c r="P97">
        <v>2016</v>
      </c>
      <c r="Q97" t="s">
        <v>109</v>
      </c>
      <c r="R97">
        <v>0</v>
      </c>
      <c r="S97">
        <v>8.35</v>
      </c>
      <c r="T97">
        <v>0</v>
      </c>
      <c r="U97">
        <v>1.5</v>
      </c>
      <c r="V97">
        <v>25</v>
      </c>
      <c r="W97">
        <v>4.5</v>
      </c>
      <c r="X97">
        <v>0.2</v>
      </c>
      <c r="Y97">
        <v>2</v>
      </c>
      <c r="Z97">
        <v>1</v>
      </c>
    </row>
    <row r="98" spans="1:26" x14ac:dyDescent="0.2">
      <c r="A98">
        <v>97</v>
      </c>
      <c r="B98">
        <v>10176</v>
      </c>
      <c r="C98" t="s">
        <v>38</v>
      </c>
      <c r="D98">
        <v>2016</v>
      </c>
      <c r="E98" t="s">
        <v>56</v>
      </c>
      <c r="F98" t="s">
        <v>184</v>
      </c>
      <c r="G98" t="s">
        <v>63</v>
      </c>
      <c r="H98" t="s">
        <v>235</v>
      </c>
      <c r="I98" s="2">
        <v>41160</v>
      </c>
      <c r="J98" t="s">
        <v>106</v>
      </c>
      <c r="K98" t="s">
        <v>115</v>
      </c>
      <c r="L98">
        <v>27.784217999999999</v>
      </c>
      <c r="M98">
        <v>-175.79512700000001</v>
      </c>
      <c r="N98" t="s">
        <v>63</v>
      </c>
      <c r="O98" t="s">
        <v>63</v>
      </c>
      <c r="P98">
        <v>2016</v>
      </c>
      <c r="Q98" t="s">
        <v>116</v>
      </c>
      <c r="R98">
        <v>0</v>
      </c>
      <c r="S98">
        <v>4.9000000000000004</v>
      </c>
      <c r="T98">
        <v>0.5</v>
      </c>
      <c r="U98">
        <v>2.5</v>
      </c>
      <c r="V98">
        <v>9</v>
      </c>
      <c r="W98">
        <v>6</v>
      </c>
      <c r="X98">
        <v>0.53</v>
      </c>
      <c r="Y98">
        <v>2</v>
      </c>
      <c r="Z98">
        <v>1</v>
      </c>
    </row>
    <row r="99" spans="1:26" x14ac:dyDescent="0.2">
      <c r="A99">
        <v>98</v>
      </c>
      <c r="B99">
        <v>10177</v>
      </c>
      <c r="C99" t="s">
        <v>38</v>
      </c>
      <c r="D99">
        <v>2016</v>
      </c>
      <c r="E99" t="s">
        <v>56</v>
      </c>
      <c r="F99" t="s">
        <v>184</v>
      </c>
      <c r="G99" t="s">
        <v>63</v>
      </c>
      <c r="H99" t="s">
        <v>236</v>
      </c>
      <c r="I99" s="2">
        <v>41160</v>
      </c>
      <c r="J99" t="s">
        <v>106</v>
      </c>
      <c r="K99" t="s">
        <v>107</v>
      </c>
      <c r="L99">
        <v>27.798660000000002</v>
      </c>
      <c r="M99">
        <v>-175.76491899999999</v>
      </c>
      <c r="N99" t="s">
        <v>63</v>
      </c>
      <c r="O99" t="s">
        <v>63</v>
      </c>
      <c r="P99">
        <v>2016</v>
      </c>
      <c r="Q99" t="s">
        <v>109</v>
      </c>
      <c r="R99">
        <v>0</v>
      </c>
      <c r="S99">
        <v>13.8</v>
      </c>
      <c r="T99">
        <v>0.5</v>
      </c>
      <c r="U99">
        <v>4</v>
      </c>
      <c r="V99">
        <v>7.5</v>
      </c>
      <c r="W99">
        <v>3.5</v>
      </c>
      <c r="X99">
        <v>0.58274999999999999</v>
      </c>
      <c r="Y99">
        <v>2</v>
      </c>
      <c r="Z99">
        <v>1</v>
      </c>
    </row>
    <row r="100" spans="1:26" x14ac:dyDescent="0.2">
      <c r="A100">
        <v>99</v>
      </c>
      <c r="B100">
        <v>10178</v>
      </c>
      <c r="C100" t="s">
        <v>38</v>
      </c>
      <c r="D100">
        <v>2016</v>
      </c>
      <c r="E100" t="s">
        <v>56</v>
      </c>
      <c r="F100" t="s">
        <v>184</v>
      </c>
      <c r="G100" t="s">
        <v>63</v>
      </c>
      <c r="H100" t="s">
        <v>237</v>
      </c>
      <c r="I100" s="2">
        <v>41160</v>
      </c>
      <c r="J100" t="s">
        <v>106</v>
      </c>
      <c r="K100" t="s">
        <v>115</v>
      </c>
      <c r="L100">
        <v>27.799772999999998</v>
      </c>
      <c r="M100">
        <v>-175.772155</v>
      </c>
      <c r="N100" t="s">
        <v>63</v>
      </c>
      <c r="O100" t="s">
        <v>63</v>
      </c>
      <c r="P100">
        <v>2016</v>
      </c>
      <c r="Q100" t="s">
        <v>116</v>
      </c>
      <c r="R100">
        <v>0</v>
      </c>
      <c r="S100">
        <v>3.8</v>
      </c>
      <c r="T100">
        <v>0.5</v>
      </c>
      <c r="U100">
        <v>3.5</v>
      </c>
      <c r="V100">
        <v>28.5</v>
      </c>
      <c r="W100">
        <v>14</v>
      </c>
      <c r="X100">
        <v>0.81</v>
      </c>
      <c r="Y100">
        <v>2</v>
      </c>
      <c r="Z100">
        <v>1</v>
      </c>
    </row>
    <row r="101" spans="1:26" x14ac:dyDescent="0.2">
      <c r="A101">
        <v>100</v>
      </c>
      <c r="B101">
        <v>10186</v>
      </c>
      <c r="C101" t="s">
        <v>38</v>
      </c>
      <c r="D101">
        <v>2016</v>
      </c>
      <c r="E101" t="s">
        <v>56</v>
      </c>
      <c r="F101" t="s">
        <v>184</v>
      </c>
      <c r="G101" t="s">
        <v>63</v>
      </c>
      <c r="H101" t="s">
        <v>238</v>
      </c>
      <c r="I101" s="2">
        <v>41161</v>
      </c>
      <c r="J101" t="s">
        <v>106</v>
      </c>
      <c r="K101" t="s">
        <v>111</v>
      </c>
      <c r="L101">
        <v>27.877105</v>
      </c>
      <c r="M101">
        <v>-175.727172</v>
      </c>
      <c r="N101" t="s">
        <v>63</v>
      </c>
      <c r="O101" t="s">
        <v>63</v>
      </c>
      <c r="P101">
        <v>2016</v>
      </c>
      <c r="Q101" t="s">
        <v>112</v>
      </c>
      <c r="R101">
        <v>0</v>
      </c>
      <c r="S101">
        <v>23.3</v>
      </c>
      <c r="T101">
        <v>0</v>
      </c>
      <c r="U101">
        <v>30</v>
      </c>
      <c r="V101">
        <v>50</v>
      </c>
      <c r="W101">
        <v>2.5</v>
      </c>
      <c r="X101">
        <v>0.1</v>
      </c>
      <c r="Y101">
        <v>2</v>
      </c>
      <c r="Z101">
        <v>1</v>
      </c>
    </row>
    <row r="102" spans="1:26" x14ac:dyDescent="0.2">
      <c r="A102">
        <v>101</v>
      </c>
      <c r="B102">
        <v>10189</v>
      </c>
      <c r="C102" t="s">
        <v>38</v>
      </c>
      <c r="D102">
        <v>2016</v>
      </c>
      <c r="E102" t="s">
        <v>56</v>
      </c>
      <c r="F102" t="s">
        <v>184</v>
      </c>
      <c r="G102" t="s">
        <v>63</v>
      </c>
      <c r="H102" t="s">
        <v>239</v>
      </c>
      <c r="I102" s="2">
        <v>41161</v>
      </c>
      <c r="J102" t="s">
        <v>106</v>
      </c>
      <c r="K102" t="s">
        <v>107</v>
      </c>
      <c r="L102">
        <v>27.893930000000001</v>
      </c>
      <c r="M102">
        <v>-175.724568</v>
      </c>
      <c r="N102" t="s">
        <v>63</v>
      </c>
      <c r="O102" t="s">
        <v>63</v>
      </c>
      <c r="P102">
        <v>2016</v>
      </c>
      <c r="Q102" t="s">
        <v>109</v>
      </c>
      <c r="R102">
        <v>0</v>
      </c>
      <c r="S102">
        <v>12.8</v>
      </c>
      <c r="T102">
        <v>9.5</v>
      </c>
      <c r="U102">
        <v>2</v>
      </c>
      <c r="V102">
        <v>32.5</v>
      </c>
      <c r="W102">
        <v>4</v>
      </c>
      <c r="X102">
        <v>0.66</v>
      </c>
      <c r="Y102">
        <v>2</v>
      </c>
      <c r="Z102">
        <v>1</v>
      </c>
    </row>
    <row r="103" spans="1:26" x14ac:dyDescent="0.2">
      <c r="A103">
        <v>102</v>
      </c>
      <c r="B103">
        <v>10190</v>
      </c>
      <c r="C103" t="s">
        <v>38</v>
      </c>
      <c r="D103">
        <v>2016</v>
      </c>
      <c r="E103" t="s">
        <v>56</v>
      </c>
      <c r="F103" t="s">
        <v>184</v>
      </c>
      <c r="G103" t="s">
        <v>63</v>
      </c>
      <c r="H103" t="s">
        <v>240</v>
      </c>
      <c r="I103" s="2">
        <v>41161</v>
      </c>
      <c r="J103" t="s">
        <v>106</v>
      </c>
      <c r="K103" t="s">
        <v>107</v>
      </c>
      <c r="L103">
        <v>27.913460000000001</v>
      </c>
      <c r="M103">
        <v>-175.72389100000001</v>
      </c>
      <c r="N103" t="s">
        <v>63</v>
      </c>
      <c r="O103" t="s">
        <v>63</v>
      </c>
      <c r="P103">
        <v>2016</v>
      </c>
      <c r="Q103" t="s">
        <v>109</v>
      </c>
      <c r="R103">
        <v>0</v>
      </c>
      <c r="S103">
        <v>14.35</v>
      </c>
      <c r="T103">
        <v>20</v>
      </c>
      <c r="U103">
        <v>10</v>
      </c>
      <c r="V103">
        <v>20</v>
      </c>
      <c r="W103">
        <v>12.5</v>
      </c>
      <c r="X103">
        <v>0.97</v>
      </c>
      <c r="Y103">
        <v>2</v>
      </c>
      <c r="Z103">
        <v>1</v>
      </c>
    </row>
    <row r="104" spans="1:26" x14ac:dyDescent="0.2">
      <c r="A104">
        <v>103</v>
      </c>
      <c r="B104">
        <v>10191</v>
      </c>
      <c r="C104" t="s">
        <v>38</v>
      </c>
      <c r="D104">
        <v>2016</v>
      </c>
      <c r="E104" t="s">
        <v>56</v>
      </c>
      <c r="F104" t="s">
        <v>184</v>
      </c>
      <c r="G104" t="s">
        <v>63</v>
      </c>
      <c r="H104" t="s">
        <v>241</v>
      </c>
      <c r="I104" s="2">
        <v>41161</v>
      </c>
      <c r="J104" t="s">
        <v>106</v>
      </c>
      <c r="K104" t="s">
        <v>115</v>
      </c>
      <c r="L104">
        <v>27.844694</v>
      </c>
      <c r="M104">
        <v>-175.74541199999999</v>
      </c>
      <c r="N104" t="s">
        <v>63</v>
      </c>
      <c r="O104" t="s">
        <v>63</v>
      </c>
      <c r="P104">
        <v>2016</v>
      </c>
      <c r="Q104" t="s">
        <v>116</v>
      </c>
      <c r="R104">
        <v>0</v>
      </c>
      <c r="S104">
        <v>4.5</v>
      </c>
      <c r="T104">
        <v>10</v>
      </c>
      <c r="U104">
        <v>0</v>
      </c>
      <c r="V104">
        <v>45</v>
      </c>
      <c r="W104">
        <v>5</v>
      </c>
      <c r="X104">
        <v>0.59750000000000003</v>
      </c>
      <c r="Y104">
        <v>2</v>
      </c>
      <c r="Z104">
        <v>1</v>
      </c>
    </row>
    <row r="105" spans="1:26" x14ac:dyDescent="0.2">
      <c r="A105">
        <v>104</v>
      </c>
      <c r="B105">
        <v>10192</v>
      </c>
      <c r="C105" t="s">
        <v>38</v>
      </c>
      <c r="D105">
        <v>2016</v>
      </c>
      <c r="E105" t="s">
        <v>56</v>
      </c>
      <c r="F105" t="s">
        <v>184</v>
      </c>
      <c r="G105" t="s">
        <v>63</v>
      </c>
      <c r="H105" t="s">
        <v>242</v>
      </c>
      <c r="I105" s="2">
        <v>41161</v>
      </c>
      <c r="J105" t="s">
        <v>106</v>
      </c>
      <c r="K105" t="s">
        <v>107</v>
      </c>
      <c r="L105">
        <v>27.855163999999998</v>
      </c>
      <c r="M105">
        <v>-175.740858</v>
      </c>
      <c r="N105" t="s">
        <v>63</v>
      </c>
      <c r="O105" t="s">
        <v>63</v>
      </c>
      <c r="P105">
        <v>2016</v>
      </c>
      <c r="Q105" t="s">
        <v>109</v>
      </c>
      <c r="R105">
        <v>0</v>
      </c>
      <c r="S105">
        <v>8.6999999999999993</v>
      </c>
      <c r="T105">
        <v>3</v>
      </c>
      <c r="U105">
        <v>12.5</v>
      </c>
      <c r="V105">
        <v>14</v>
      </c>
      <c r="W105">
        <v>11</v>
      </c>
      <c r="X105">
        <v>0.73499999999999999</v>
      </c>
      <c r="Y105">
        <v>2</v>
      </c>
      <c r="Z105">
        <v>1</v>
      </c>
    </row>
    <row r="106" spans="1:26" x14ac:dyDescent="0.2">
      <c r="A106">
        <v>105</v>
      </c>
      <c r="B106">
        <v>10193</v>
      </c>
      <c r="C106" t="s">
        <v>38</v>
      </c>
      <c r="D106">
        <v>2016</v>
      </c>
      <c r="E106" t="s">
        <v>56</v>
      </c>
      <c r="F106" t="s">
        <v>184</v>
      </c>
      <c r="G106" t="s">
        <v>63</v>
      </c>
      <c r="H106" t="s">
        <v>243</v>
      </c>
      <c r="I106" s="2">
        <v>41161</v>
      </c>
      <c r="J106" t="s">
        <v>106</v>
      </c>
      <c r="K106" t="s">
        <v>107</v>
      </c>
      <c r="L106">
        <v>27.868397000000002</v>
      </c>
      <c r="M106">
        <v>-175.73458299999999</v>
      </c>
      <c r="N106" t="s">
        <v>63</v>
      </c>
      <c r="O106" t="s">
        <v>63</v>
      </c>
      <c r="P106">
        <v>2016</v>
      </c>
      <c r="Q106" t="s">
        <v>109</v>
      </c>
      <c r="R106">
        <v>0</v>
      </c>
      <c r="S106">
        <v>7.9</v>
      </c>
      <c r="T106">
        <v>9.5</v>
      </c>
      <c r="U106">
        <v>3.5</v>
      </c>
      <c r="V106">
        <v>10</v>
      </c>
      <c r="W106">
        <v>7.5</v>
      </c>
      <c r="X106">
        <v>0.82874999999999999</v>
      </c>
      <c r="Y106">
        <v>2</v>
      </c>
      <c r="Z106">
        <v>1</v>
      </c>
    </row>
    <row r="107" spans="1:26" x14ac:dyDescent="0.2">
      <c r="A107">
        <v>106</v>
      </c>
      <c r="B107">
        <v>10194</v>
      </c>
      <c r="C107" t="s">
        <v>38</v>
      </c>
      <c r="D107">
        <v>2016</v>
      </c>
      <c r="E107" t="s">
        <v>56</v>
      </c>
      <c r="F107" t="s">
        <v>184</v>
      </c>
      <c r="G107" t="s">
        <v>63</v>
      </c>
      <c r="H107" t="s">
        <v>244</v>
      </c>
      <c r="I107" s="2">
        <v>41161</v>
      </c>
      <c r="J107" t="s">
        <v>106</v>
      </c>
      <c r="K107" t="s">
        <v>107</v>
      </c>
      <c r="L107">
        <v>27.883704000000002</v>
      </c>
      <c r="M107">
        <v>-175.730107</v>
      </c>
      <c r="N107" t="s">
        <v>63</v>
      </c>
      <c r="O107" t="s">
        <v>63</v>
      </c>
      <c r="P107">
        <v>2016</v>
      </c>
      <c r="Q107" t="s">
        <v>109</v>
      </c>
      <c r="R107">
        <v>0</v>
      </c>
      <c r="S107">
        <v>9.4</v>
      </c>
      <c r="T107">
        <v>14.5</v>
      </c>
      <c r="U107">
        <v>8.5</v>
      </c>
      <c r="V107">
        <v>19</v>
      </c>
      <c r="W107">
        <v>7.5</v>
      </c>
      <c r="X107">
        <v>0.65500000000000003</v>
      </c>
      <c r="Y107">
        <v>2</v>
      </c>
      <c r="Z107">
        <v>1</v>
      </c>
    </row>
    <row r="108" spans="1:26" x14ac:dyDescent="0.2">
      <c r="A108">
        <v>107</v>
      </c>
      <c r="B108">
        <v>10195</v>
      </c>
      <c r="C108" t="s">
        <v>38</v>
      </c>
      <c r="D108">
        <v>2016</v>
      </c>
      <c r="E108" t="s">
        <v>56</v>
      </c>
      <c r="F108" t="s">
        <v>184</v>
      </c>
      <c r="G108" t="s">
        <v>63</v>
      </c>
      <c r="H108" t="s">
        <v>245</v>
      </c>
      <c r="I108" s="2">
        <v>41161</v>
      </c>
      <c r="J108" t="s">
        <v>106</v>
      </c>
      <c r="K108" t="s">
        <v>107</v>
      </c>
      <c r="L108">
        <v>27.9191</v>
      </c>
      <c r="M108">
        <v>-175.72288599999999</v>
      </c>
      <c r="N108" t="s">
        <v>63</v>
      </c>
      <c r="O108" t="s">
        <v>63</v>
      </c>
      <c r="P108">
        <v>2016</v>
      </c>
      <c r="Q108" t="s">
        <v>109</v>
      </c>
      <c r="R108">
        <v>0</v>
      </c>
      <c r="S108">
        <v>12.75</v>
      </c>
      <c r="T108">
        <v>6.5</v>
      </c>
      <c r="U108">
        <v>9.5</v>
      </c>
      <c r="V108">
        <v>57.5</v>
      </c>
      <c r="W108">
        <v>6.5</v>
      </c>
      <c r="X108">
        <v>1.4350000000000001</v>
      </c>
      <c r="Y108">
        <v>2</v>
      </c>
      <c r="Z108">
        <v>1</v>
      </c>
    </row>
    <row r="109" spans="1:26" x14ac:dyDescent="0.2">
      <c r="A109">
        <v>108</v>
      </c>
      <c r="B109">
        <v>10196</v>
      </c>
      <c r="C109" t="s">
        <v>38</v>
      </c>
      <c r="D109">
        <v>2016</v>
      </c>
      <c r="E109" t="s">
        <v>56</v>
      </c>
      <c r="F109" t="s">
        <v>184</v>
      </c>
      <c r="G109" t="s">
        <v>63</v>
      </c>
      <c r="H109" t="s">
        <v>246</v>
      </c>
      <c r="I109" s="2">
        <v>41161</v>
      </c>
      <c r="J109" t="s">
        <v>106</v>
      </c>
      <c r="K109" t="s">
        <v>107</v>
      </c>
      <c r="L109">
        <v>27.933769999999999</v>
      </c>
      <c r="M109">
        <v>-175.72330199999999</v>
      </c>
      <c r="N109" t="s">
        <v>63</v>
      </c>
      <c r="O109" t="s">
        <v>63</v>
      </c>
      <c r="P109">
        <v>2016</v>
      </c>
      <c r="Q109" t="s">
        <v>109</v>
      </c>
      <c r="R109">
        <v>0</v>
      </c>
      <c r="S109">
        <v>12.25</v>
      </c>
      <c r="T109">
        <v>12</v>
      </c>
      <c r="U109">
        <v>10</v>
      </c>
      <c r="V109">
        <v>19</v>
      </c>
      <c r="W109">
        <v>7</v>
      </c>
      <c r="X109">
        <v>0.495</v>
      </c>
      <c r="Y109">
        <v>2</v>
      </c>
      <c r="Z109">
        <v>1</v>
      </c>
    </row>
    <row r="110" spans="1:26" x14ac:dyDescent="0.2">
      <c r="A110">
        <v>109</v>
      </c>
      <c r="B110">
        <v>10197</v>
      </c>
      <c r="C110" t="s">
        <v>38</v>
      </c>
      <c r="D110">
        <v>2016</v>
      </c>
      <c r="E110" t="s">
        <v>56</v>
      </c>
      <c r="F110" t="s">
        <v>184</v>
      </c>
      <c r="G110" t="s">
        <v>63</v>
      </c>
      <c r="H110" t="s">
        <v>247</v>
      </c>
      <c r="I110" s="2">
        <v>41161</v>
      </c>
      <c r="J110" t="s">
        <v>106</v>
      </c>
      <c r="K110" t="s">
        <v>115</v>
      </c>
      <c r="L110">
        <v>27.90962</v>
      </c>
      <c r="M110">
        <v>-175.72498300000001</v>
      </c>
      <c r="N110" t="s">
        <v>63</v>
      </c>
      <c r="O110" t="s">
        <v>63</v>
      </c>
      <c r="P110">
        <v>2016</v>
      </c>
      <c r="Q110" t="s">
        <v>116</v>
      </c>
      <c r="R110">
        <v>0</v>
      </c>
      <c r="S110">
        <v>4.45</v>
      </c>
      <c r="T110">
        <v>4.5</v>
      </c>
      <c r="U110">
        <v>0.5</v>
      </c>
      <c r="V110">
        <v>11</v>
      </c>
      <c r="W110">
        <v>39</v>
      </c>
      <c r="X110">
        <v>1.31</v>
      </c>
      <c r="Y110">
        <v>2</v>
      </c>
      <c r="Z110">
        <v>1</v>
      </c>
    </row>
    <row r="111" spans="1:26" x14ac:dyDescent="0.2">
      <c r="A111">
        <v>110</v>
      </c>
      <c r="B111">
        <v>10202</v>
      </c>
      <c r="C111" t="s">
        <v>38</v>
      </c>
      <c r="D111">
        <v>2016</v>
      </c>
      <c r="E111" t="s">
        <v>56</v>
      </c>
      <c r="F111" t="s">
        <v>184</v>
      </c>
      <c r="G111" t="s">
        <v>63</v>
      </c>
      <c r="H111" t="s">
        <v>248</v>
      </c>
      <c r="I111" s="2">
        <v>41162</v>
      </c>
      <c r="J111" t="s">
        <v>106</v>
      </c>
      <c r="K111" t="s">
        <v>111</v>
      </c>
      <c r="L111">
        <v>27.794243000000002</v>
      </c>
      <c r="M111">
        <v>-176.00721999999999</v>
      </c>
      <c r="N111" t="s">
        <v>63</v>
      </c>
      <c r="O111" t="s">
        <v>63</v>
      </c>
      <c r="P111">
        <v>2016</v>
      </c>
      <c r="Q111" t="s">
        <v>112</v>
      </c>
      <c r="R111">
        <v>0</v>
      </c>
      <c r="S111">
        <v>23.85</v>
      </c>
      <c r="T111">
        <v>2</v>
      </c>
      <c r="U111">
        <v>43.5</v>
      </c>
      <c r="V111">
        <v>14.5</v>
      </c>
      <c r="W111">
        <v>6.5</v>
      </c>
      <c r="X111">
        <v>0.5</v>
      </c>
      <c r="Y111">
        <v>2</v>
      </c>
      <c r="Z111">
        <v>1</v>
      </c>
    </row>
    <row r="112" spans="1:26" x14ac:dyDescent="0.2">
      <c r="A112">
        <v>111</v>
      </c>
      <c r="B112">
        <v>10203</v>
      </c>
      <c r="C112" t="s">
        <v>38</v>
      </c>
      <c r="D112">
        <v>2016</v>
      </c>
      <c r="E112" t="s">
        <v>56</v>
      </c>
      <c r="F112" t="s">
        <v>184</v>
      </c>
      <c r="G112" t="s">
        <v>63</v>
      </c>
      <c r="H112" t="s">
        <v>249</v>
      </c>
      <c r="I112" s="2">
        <v>41162</v>
      </c>
      <c r="J112" t="s">
        <v>106</v>
      </c>
      <c r="K112" t="s">
        <v>111</v>
      </c>
      <c r="L112">
        <v>27.829706999999999</v>
      </c>
      <c r="M112">
        <v>-176.016234</v>
      </c>
      <c r="N112" t="s">
        <v>63</v>
      </c>
      <c r="O112" t="s">
        <v>63</v>
      </c>
      <c r="P112">
        <v>2016</v>
      </c>
      <c r="Q112" t="s">
        <v>112</v>
      </c>
      <c r="R112">
        <v>0</v>
      </c>
      <c r="S112">
        <v>25.4</v>
      </c>
      <c r="T112">
        <v>5.5</v>
      </c>
      <c r="U112">
        <v>9</v>
      </c>
      <c r="V112">
        <v>20.5</v>
      </c>
      <c r="W112">
        <v>12.5</v>
      </c>
      <c r="X112">
        <v>0.53</v>
      </c>
      <c r="Y112">
        <v>2</v>
      </c>
      <c r="Z112">
        <v>1</v>
      </c>
    </row>
    <row r="113" spans="1:26" x14ac:dyDescent="0.2">
      <c r="A113">
        <v>112</v>
      </c>
      <c r="B113">
        <v>10204</v>
      </c>
      <c r="C113" t="s">
        <v>38</v>
      </c>
      <c r="D113">
        <v>2016</v>
      </c>
      <c r="E113" t="s">
        <v>56</v>
      </c>
      <c r="F113" t="s">
        <v>184</v>
      </c>
      <c r="G113" t="s">
        <v>63</v>
      </c>
      <c r="H113" t="s">
        <v>250</v>
      </c>
      <c r="I113" s="2">
        <v>41162</v>
      </c>
      <c r="J113" t="s">
        <v>106</v>
      </c>
      <c r="K113" t="s">
        <v>107</v>
      </c>
      <c r="L113">
        <v>27.804169999999999</v>
      </c>
      <c r="M113">
        <v>-175.99738500000001</v>
      </c>
      <c r="N113" t="s">
        <v>63</v>
      </c>
      <c r="O113" t="s">
        <v>63</v>
      </c>
      <c r="P113">
        <v>2016</v>
      </c>
      <c r="Q113" t="s">
        <v>109</v>
      </c>
      <c r="R113">
        <v>0</v>
      </c>
      <c r="S113">
        <v>12.85</v>
      </c>
      <c r="T113">
        <v>4</v>
      </c>
      <c r="U113">
        <v>11</v>
      </c>
      <c r="V113">
        <v>23.5</v>
      </c>
      <c r="W113">
        <v>38</v>
      </c>
      <c r="X113">
        <v>0.70574999999999999</v>
      </c>
      <c r="Y113">
        <v>2</v>
      </c>
      <c r="Z113">
        <v>1</v>
      </c>
    </row>
    <row r="114" spans="1:26" x14ac:dyDescent="0.2">
      <c r="A114">
        <v>113</v>
      </c>
      <c r="B114">
        <v>10206</v>
      </c>
      <c r="C114" t="s">
        <v>38</v>
      </c>
      <c r="D114">
        <v>2016</v>
      </c>
      <c r="E114" t="s">
        <v>56</v>
      </c>
      <c r="F114" t="s">
        <v>184</v>
      </c>
      <c r="G114" t="s">
        <v>63</v>
      </c>
      <c r="H114" t="s">
        <v>251</v>
      </c>
      <c r="I114" s="2">
        <v>41162</v>
      </c>
      <c r="J114" t="s">
        <v>106</v>
      </c>
      <c r="K114" t="s">
        <v>107</v>
      </c>
      <c r="L114">
        <v>27.77364</v>
      </c>
      <c r="M114">
        <v>-175.985669</v>
      </c>
      <c r="N114" t="s">
        <v>63</v>
      </c>
      <c r="O114" t="s">
        <v>63</v>
      </c>
      <c r="P114">
        <v>2016</v>
      </c>
      <c r="Q114" t="s">
        <v>109</v>
      </c>
      <c r="R114">
        <v>0</v>
      </c>
      <c r="S114">
        <v>14.05</v>
      </c>
      <c r="T114">
        <v>5</v>
      </c>
      <c r="U114">
        <v>5</v>
      </c>
      <c r="V114">
        <v>17.5</v>
      </c>
      <c r="W114">
        <v>11</v>
      </c>
      <c r="X114">
        <v>0.3075</v>
      </c>
      <c r="Y114">
        <v>2</v>
      </c>
      <c r="Z114">
        <v>1</v>
      </c>
    </row>
    <row r="115" spans="1:26" x14ac:dyDescent="0.2">
      <c r="A115">
        <v>114</v>
      </c>
      <c r="B115">
        <v>10207</v>
      </c>
      <c r="C115" t="s">
        <v>38</v>
      </c>
      <c r="D115">
        <v>2016</v>
      </c>
      <c r="E115" t="s">
        <v>56</v>
      </c>
      <c r="F115" t="s">
        <v>184</v>
      </c>
      <c r="G115" t="s">
        <v>63</v>
      </c>
      <c r="H115" t="s">
        <v>252</v>
      </c>
      <c r="I115" s="2">
        <v>41162</v>
      </c>
      <c r="J115" t="s">
        <v>106</v>
      </c>
      <c r="K115" t="s">
        <v>111</v>
      </c>
      <c r="L115">
        <v>27.828327000000002</v>
      </c>
      <c r="M115">
        <v>-175.998209</v>
      </c>
      <c r="N115" t="s">
        <v>63</v>
      </c>
      <c r="O115" t="s">
        <v>63</v>
      </c>
      <c r="P115">
        <v>2016</v>
      </c>
      <c r="Q115" t="s">
        <v>112</v>
      </c>
      <c r="R115">
        <v>0</v>
      </c>
      <c r="S115">
        <v>19.25</v>
      </c>
      <c r="T115">
        <v>1.5</v>
      </c>
      <c r="U115">
        <v>16</v>
      </c>
      <c r="V115">
        <v>6</v>
      </c>
      <c r="W115">
        <v>13.5</v>
      </c>
      <c r="X115">
        <v>0.45250000000000001</v>
      </c>
      <c r="Y115">
        <v>2</v>
      </c>
      <c r="Z115">
        <v>1</v>
      </c>
    </row>
    <row r="116" spans="1:26" x14ac:dyDescent="0.2">
      <c r="A116">
        <v>115</v>
      </c>
      <c r="B116">
        <v>10209</v>
      </c>
      <c r="C116" t="s">
        <v>38</v>
      </c>
      <c r="D116">
        <v>2016</v>
      </c>
      <c r="E116" t="s">
        <v>56</v>
      </c>
      <c r="F116" t="s">
        <v>184</v>
      </c>
      <c r="G116" t="s">
        <v>63</v>
      </c>
      <c r="H116" t="s">
        <v>253</v>
      </c>
      <c r="I116" s="2">
        <v>41162</v>
      </c>
      <c r="J116" t="s">
        <v>106</v>
      </c>
      <c r="K116" t="s">
        <v>107</v>
      </c>
      <c r="L116">
        <v>27.845155999999999</v>
      </c>
      <c r="M116">
        <v>-175.98437999999999</v>
      </c>
      <c r="N116" t="s">
        <v>63</v>
      </c>
      <c r="O116" t="s">
        <v>63</v>
      </c>
      <c r="P116">
        <v>2016</v>
      </c>
      <c r="Q116" t="s">
        <v>109</v>
      </c>
      <c r="R116">
        <v>0</v>
      </c>
      <c r="S116">
        <v>9.4</v>
      </c>
      <c r="T116">
        <v>0</v>
      </c>
      <c r="U116">
        <v>0</v>
      </c>
      <c r="V116">
        <v>9.5</v>
      </c>
      <c r="W116">
        <v>30</v>
      </c>
      <c r="X116">
        <v>0.71499999999999997</v>
      </c>
      <c r="Y116">
        <v>2</v>
      </c>
      <c r="Z116">
        <v>1</v>
      </c>
    </row>
    <row r="117" spans="1:26" x14ac:dyDescent="0.2">
      <c r="A117">
        <v>116</v>
      </c>
      <c r="B117">
        <v>10210</v>
      </c>
      <c r="C117" t="s">
        <v>38</v>
      </c>
      <c r="D117">
        <v>2016</v>
      </c>
      <c r="E117" t="s">
        <v>56</v>
      </c>
      <c r="F117" t="s">
        <v>184</v>
      </c>
      <c r="G117" t="s">
        <v>63</v>
      </c>
      <c r="H117" t="s">
        <v>254</v>
      </c>
      <c r="I117" s="2">
        <v>41162</v>
      </c>
      <c r="J117" t="s">
        <v>106</v>
      </c>
      <c r="K117" t="s">
        <v>107</v>
      </c>
      <c r="L117">
        <v>27.837944</v>
      </c>
      <c r="M117">
        <v>-175.998357</v>
      </c>
      <c r="N117" t="s">
        <v>63</v>
      </c>
      <c r="O117" t="s">
        <v>63</v>
      </c>
      <c r="P117">
        <v>2016</v>
      </c>
      <c r="Q117" t="s">
        <v>109</v>
      </c>
      <c r="R117">
        <v>0</v>
      </c>
      <c r="S117">
        <v>15.95</v>
      </c>
      <c r="T117">
        <v>0.5</v>
      </c>
      <c r="U117">
        <v>0</v>
      </c>
      <c r="V117">
        <v>10</v>
      </c>
      <c r="W117">
        <v>20.5</v>
      </c>
      <c r="X117">
        <v>0.54249999999999998</v>
      </c>
      <c r="Y117">
        <v>2</v>
      </c>
      <c r="Z117">
        <v>1</v>
      </c>
    </row>
    <row r="118" spans="1:26" x14ac:dyDescent="0.2">
      <c r="A118">
        <v>117</v>
      </c>
      <c r="B118">
        <v>10220</v>
      </c>
      <c r="C118" t="s">
        <v>38</v>
      </c>
      <c r="D118">
        <v>2016</v>
      </c>
      <c r="E118" t="s">
        <v>56</v>
      </c>
      <c r="F118" t="s">
        <v>184</v>
      </c>
      <c r="G118" t="s">
        <v>58</v>
      </c>
      <c r="H118" t="s">
        <v>255</v>
      </c>
      <c r="I118" s="2">
        <v>41163</v>
      </c>
      <c r="J118" t="s">
        <v>106</v>
      </c>
      <c r="K118" t="s">
        <v>111</v>
      </c>
      <c r="L118">
        <v>28.385870000000001</v>
      </c>
      <c r="M118">
        <v>-178.36168499999999</v>
      </c>
      <c r="N118" t="s">
        <v>58</v>
      </c>
      <c r="O118" t="s">
        <v>58</v>
      </c>
      <c r="P118">
        <v>2016</v>
      </c>
      <c r="Q118" t="s">
        <v>112</v>
      </c>
      <c r="R118">
        <v>0</v>
      </c>
      <c r="S118">
        <v>24.95</v>
      </c>
      <c r="T118">
        <v>1</v>
      </c>
      <c r="U118">
        <v>20</v>
      </c>
      <c r="V118">
        <v>50</v>
      </c>
      <c r="W118">
        <v>5.5</v>
      </c>
      <c r="X118">
        <v>0.38750000000000001</v>
      </c>
      <c r="Y118">
        <v>2</v>
      </c>
      <c r="Z118">
        <v>1</v>
      </c>
    </row>
    <row r="119" spans="1:26" x14ac:dyDescent="0.2">
      <c r="A119">
        <v>118</v>
      </c>
      <c r="B119">
        <v>10221</v>
      </c>
      <c r="C119" t="s">
        <v>38</v>
      </c>
      <c r="D119">
        <v>2016</v>
      </c>
      <c r="E119" t="s">
        <v>56</v>
      </c>
      <c r="F119" t="s">
        <v>184</v>
      </c>
      <c r="G119" t="s">
        <v>58</v>
      </c>
      <c r="H119" t="s">
        <v>256</v>
      </c>
      <c r="I119" s="2">
        <v>41163</v>
      </c>
      <c r="J119" t="s">
        <v>106</v>
      </c>
      <c r="K119" t="s">
        <v>111</v>
      </c>
      <c r="L119">
        <v>28.383603999999998</v>
      </c>
      <c r="M119">
        <v>-178.34647799999999</v>
      </c>
      <c r="N119" t="s">
        <v>58</v>
      </c>
      <c r="O119" t="s">
        <v>58</v>
      </c>
      <c r="P119">
        <v>2016</v>
      </c>
      <c r="Q119" t="s">
        <v>112</v>
      </c>
      <c r="R119">
        <v>0</v>
      </c>
      <c r="S119">
        <v>19.45</v>
      </c>
      <c r="T119">
        <v>11</v>
      </c>
      <c r="U119">
        <v>0.5</v>
      </c>
      <c r="V119">
        <v>26</v>
      </c>
      <c r="W119">
        <v>9</v>
      </c>
      <c r="X119">
        <v>0.51075000000000004</v>
      </c>
      <c r="Y119">
        <v>2</v>
      </c>
      <c r="Z119">
        <v>1</v>
      </c>
    </row>
    <row r="120" spans="1:26" x14ac:dyDescent="0.2">
      <c r="A120">
        <v>119</v>
      </c>
      <c r="B120">
        <v>10222</v>
      </c>
      <c r="C120" t="s">
        <v>38</v>
      </c>
      <c r="D120">
        <v>2016</v>
      </c>
      <c r="E120" t="s">
        <v>56</v>
      </c>
      <c r="F120" t="s">
        <v>184</v>
      </c>
      <c r="G120" t="s">
        <v>58</v>
      </c>
      <c r="H120" t="s">
        <v>257</v>
      </c>
      <c r="I120" s="2">
        <v>41163</v>
      </c>
      <c r="J120" t="s">
        <v>106</v>
      </c>
      <c r="K120" t="s">
        <v>111</v>
      </c>
      <c r="L120">
        <v>28.38081</v>
      </c>
      <c r="M120">
        <v>-178.32736</v>
      </c>
      <c r="N120" t="s">
        <v>58</v>
      </c>
      <c r="O120" t="s">
        <v>58</v>
      </c>
      <c r="P120">
        <v>2016</v>
      </c>
      <c r="Q120" t="s">
        <v>112</v>
      </c>
      <c r="R120">
        <v>0</v>
      </c>
      <c r="S120">
        <v>21.1</v>
      </c>
      <c r="T120">
        <v>2</v>
      </c>
      <c r="U120">
        <v>3.5</v>
      </c>
      <c r="V120">
        <v>55</v>
      </c>
      <c r="W120">
        <v>6.5</v>
      </c>
      <c r="X120">
        <v>0.71625000000000005</v>
      </c>
      <c r="Y120">
        <v>2</v>
      </c>
      <c r="Z120">
        <v>1</v>
      </c>
    </row>
    <row r="121" spans="1:26" x14ac:dyDescent="0.2">
      <c r="A121">
        <v>120</v>
      </c>
      <c r="B121">
        <v>10223</v>
      </c>
      <c r="C121" t="s">
        <v>38</v>
      </c>
      <c r="D121">
        <v>2016</v>
      </c>
      <c r="E121" t="s">
        <v>56</v>
      </c>
      <c r="F121" t="s">
        <v>184</v>
      </c>
      <c r="G121" t="s">
        <v>58</v>
      </c>
      <c r="H121" t="s">
        <v>258</v>
      </c>
      <c r="I121" s="2">
        <v>41163</v>
      </c>
      <c r="J121" t="s">
        <v>106</v>
      </c>
      <c r="K121" t="s">
        <v>111</v>
      </c>
      <c r="L121">
        <v>28.378671000000001</v>
      </c>
      <c r="M121">
        <v>-178.30619899999999</v>
      </c>
      <c r="N121" t="s">
        <v>58</v>
      </c>
      <c r="O121" t="s">
        <v>58</v>
      </c>
      <c r="P121">
        <v>2016</v>
      </c>
      <c r="Q121" t="s">
        <v>112</v>
      </c>
      <c r="R121">
        <v>0</v>
      </c>
      <c r="S121">
        <v>21.1</v>
      </c>
      <c r="T121">
        <v>0.5</v>
      </c>
      <c r="U121">
        <v>1.5</v>
      </c>
      <c r="V121">
        <v>17.5</v>
      </c>
      <c r="W121">
        <v>3.5</v>
      </c>
      <c r="X121">
        <v>0.16375000000000001</v>
      </c>
      <c r="Y121">
        <v>2</v>
      </c>
      <c r="Z121">
        <v>1</v>
      </c>
    </row>
    <row r="122" spans="1:26" x14ac:dyDescent="0.2">
      <c r="A122">
        <v>121</v>
      </c>
      <c r="B122">
        <v>10224</v>
      </c>
      <c r="C122" t="s">
        <v>38</v>
      </c>
      <c r="D122">
        <v>2016</v>
      </c>
      <c r="E122" t="s">
        <v>56</v>
      </c>
      <c r="F122" t="s">
        <v>184</v>
      </c>
      <c r="G122" t="s">
        <v>58</v>
      </c>
      <c r="H122" t="s">
        <v>259</v>
      </c>
      <c r="I122" s="2">
        <v>41163</v>
      </c>
      <c r="J122" t="s">
        <v>106</v>
      </c>
      <c r="K122" t="s">
        <v>107</v>
      </c>
      <c r="L122">
        <v>28.388874000000001</v>
      </c>
      <c r="M122">
        <v>-178.28634700000001</v>
      </c>
      <c r="N122" t="s">
        <v>58</v>
      </c>
      <c r="O122" t="s">
        <v>58</v>
      </c>
      <c r="P122">
        <v>2016</v>
      </c>
      <c r="Q122" t="s">
        <v>109</v>
      </c>
      <c r="R122">
        <v>0</v>
      </c>
      <c r="S122">
        <v>11.85</v>
      </c>
      <c r="T122">
        <v>5</v>
      </c>
      <c r="U122">
        <v>6</v>
      </c>
      <c r="V122">
        <v>42</v>
      </c>
      <c r="W122">
        <v>3.5</v>
      </c>
      <c r="X122">
        <v>0.55125000000000002</v>
      </c>
      <c r="Y122">
        <v>2</v>
      </c>
      <c r="Z122">
        <v>1</v>
      </c>
    </row>
    <row r="123" spans="1:26" x14ac:dyDescent="0.2">
      <c r="A123">
        <v>122</v>
      </c>
      <c r="B123">
        <v>10225</v>
      </c>
      <c r="C123" t="s">
        <v>38</v>
      </c>
      <c r="D123">
        <v>2016</v>
      </c>
      <c r="E123" t="s">
        <v>56</v>
      </c>
      <c r="F123" t="s">
        <v>184</v>
      </c>
      <c r="G123" t="s">
        <v>58</v>
      </c>
      <c r="H123" t="s">
        <v>260</v>
      </c>
      <c r="I123" s="2">
        <v>41163</v>
      </c>
      <c r="J123" t="s">
        <v>106</v>
      </c>
      <c r="K123" t="s">
        <v>107</v>
      </c>
      <c r="L123">
        <v>28.38392</v>
      </c>
      <c r="M123">
        <v>-178.29254599999999</v>
      </c>
      <c r="N123" t="s">
        <v>58</v>
      </c>
      <c r="O123" t="s">
        <v>58</v>
      </c>
      <c r="P123">
        <v>2016</v>
      </c>
      <c r="Q123" t="s">
        <v>109</v>
      </c>
      <c r="R123">
        <v>0</v>
      </c>
      <c r="S123">
        <v>17.8</v>
      </c>
      <c r="T123">
        <v>4</v>
      </c>
      <c r="U123">
        <v>5</v>
      </c>
      <c r="V123">
        <v>27.5</v>
      </c>
      <c r="W123">
        <v>3.5</v>
      </c>
      <c r="X123">
        <v>0.24</v>
      </c>
      <c r="Y123">
        <v>2</v>
      </c>
      <c r="Z123">
        <v>1</v>
      </c>
    </row>
    <row r="124" spans="1:26" x14ac:dyDescent="0.2">
      <c r="A124">
        <v>123</v>
      </c>
      <c r="B124">
        <v>10226</v>
      </c>
      <c r="C124" t="s">
        <v>38</v>
      </c>
      <c r="D124">
        <v>2016</v>
      </c>
      <c r="E124" t="s">
        <v>56</v>
      </c>
      <c r="F124" t="s">
        <v>184</v>
      </c>
      <c r="G124" t="s">
        <v>58</v>
      </c>
      <c r="H124" t="s">
        <v>261</v>
      </c>
      <c r="I124" s="2">
        <v>41163</v>
      </c>
      <c r="J124" t="s">
        <v>106</v>
      </c>
      <c r="K124" t="s">
        <v>111</v>
      </c>
      <c r="L124">
        <v>28.389952000000001</v>
      </c>
      <c r="M124">
        <v>-178.36937499999999</v>
      </c>
      <c r="N124" t="s">
        <v>58</v>
      </c>
      <c r="O124" t="s">
        <v>58</v>
      </c>
      <c r="P124">
        <v>2016</v>
      </c>
      <c r="Q124" t="s">
        <v>112</v>
      </c>
      <c r="R124">
        <v>0</v>
      </c>
      <c r="S124">
        <v>23.65</v>
      </c>
      <c r="T124">
        <v>2</v>
      </c>
      <c r="U124">
        <v>15</v>
      </c>
      <c r="V124">
        <v>40</v>
      </c>
      <c r="W124">
        <v>2.5</v>
      </c>
      <c r="X124">
        <v>0.32250000000000001</v>
      </c>
      <c r="Y124">
        <v>2</v>
      </c>
      <c r="Z124">
        <v>1</v>
      </c>
    </row>
    <row r="125" spans="1:26" x14ac:dyDescent="0.2">
      <c r="A125">
        <v>124</v>
      </c>
      <c r="B125">
        <v>10227</v>
      </c>
      <c r="C125" t="s">
        <v>38</v>
      </c>
      <c r="D125">
        <v>2016</v>
      </c>
      <c r="E125" t="s">
        <v>56</v>
      </c>
      <c r="F125" t="s">
        <v>184</v>
      </c>
      <c r="G125" t="s">
        <v>58</v>
      </c>
      <c r="H125" t="s">
        <v>262</v>
      </c>
      <c r="I125" s="2">
        <v>41163</v>
      </c>
      <c r="J125" t="s">
        <v>106</v>
      </c>
      <c r="K125" t="s">
        <v>107</v>
      </c>
      <c r="L125">
        <v>28.393962999999999</v>
      </c>
      <c r="M125">
        <v>-178.36863700000001</v>
      </c>
      <c r="N125" t="s">
        <v>58</v>
      </c>
      <c r="O125" t="s">
        <v>58</v>
      </c>
      <c r="P125">
        <v>2016</v>
      </c>
      <c r="Q125" t="s">
        <v>109</v>
      </c>
      <c r="R125">
        <v>0</v>
      </c>
      <c r="S125">
        <v>15.4</v>
      </c>
      <c r="T125">
        <v>2.5</v>
      </c>
      <c r="U125">
        <v>3</v>
      </c>
      <c r="V125">
        <v>5</v>
      </c>
      <c r="W125">
        <v>17.5</v>
      </c>
      <c r="X125">
        <v>0.28749999999999998</v>
      </c>
      <c r="Y125">
        <v>2</v>
      </c>
      <c r="Z125">
        <v>1</v>
      </c>
    </row>
    <row r="126" spans="1:26" x14ac:dyDescent="0.2">
      <c r="A126">
        <v>125</v>
      </c>
      <c r="B126">
        <v>10228</v>
      </c>
      <c r="C126" t="s">
        <v>38</v>
      </c>
      <c r="D126">
        <v>2016</v>
      </c>
      <c r="E126" t="s">
        <v>56</v>
      </c>
      <c r="F126" t="s">
        <v>184</v>
      </c>
      <c r="G126" t="s">
        <v>58</v>
      </c>
      <c r="H126" t="s">
        <v>263</v>
      </c>
      <c r="I126" s="2">
        <v>41163</v>
      </c>
      <c r="J126" t="s">
        <v>106</v>
      </c>
      <c r="K126" t="s">
        <v>107</v>
      </c>
      <c r="L126">
        <v>28.390011000000001</v>
      </c>
      <c r="M126">
        <v>-178.35794999999999</v>
      </c>
      <c r="N126" t="s">
        <v>58</v>
      </c>
      <c r="O126" t="s">
        <v>58</v>
      </c>
      <c r="P126">
        <v>2016</v>
      </c>
      <c r="Q126" t="s">
        <v>109</v>
      </c>
      <c r="R126">
        <v>0</v>
      </c>
      <c r="S126">
        <v>7.45</v>
      </c>
      <c r="T126">
        <v>3.5</v>
      </c>
      <c r="U126">
        <v>5</v>
      </c>
      <c r="V126">
        <v>17.5</v>
      </c>
      <c r="W126">
        <v>17.5</v>
      </c>
      <c r="X126">
        <v>0.52625</v>
      </c>
      <c r="Y126">
        <v>2</v>
      </c>
      <c r="Z126">
        <v>1</v>
      </c>
    </row>
    <row r="127" spans="1:26" x14ac:dyDescent="0.2">
      <c r="A127">
        <v>126</v>
      </c>
      <c r="B127">
        <v>10229</v>
      </c>
      <c r="C127" t="s">
        <v>38</v>
      </c>
      <c r="D127">
        <v>2016</v>
      </c>
      <c r="E127" t="s">
        <v>56</v>
      </c>
      <c r="F127" t="s">
        <v>184</v>
      </c>
      <c r="G127" t="s">
        <v>58</v>
      </c>
      <c r="H127" t="s">
        <v>264</v>
      </c>
      <c r="I127" s="2">
        <v>41163</v>
      </c>
      <c r="J127" t="s">
        <v>106</v>
      </c>
      <c r="K127" t="s">
        <v>107</v>
      </c>
      <c r="L127">
        <v>28.381736</v>
      </c>
      <c r="M127">
        <v>-178.32765900000001</v>
      </c>
      <c r="N127" t="s">
        <v>58</v>
      </c>
      <c r="O127" t="s">
        <v>58</v>
      </c>
      <c r="P127">
        <v>2016</v>
      </c>
      <c r="Q127" t="s">
        <v>109</v>
      </c>
      <c r="R127">
        <v>0</v>
      </c>
      <c r="S127">
        <v>14.2</v>
      </c>
      <c r="T127">
        <v>22</v>
      </c>
      <c r="U127">
        <v>11.5</v>
      </c>
      <c r="V127">
        <v>10</v>
      </c>
      <c r="W127">
        <v>15.5</v>
      </c>
      <c r="X127">
        <v>0.76249999999999996</v>
      </c>
      <c r="Y127">
        <v>2</v>
      </c>
      <c r="Z127">
        <v>1</v>
      </c>
    </row>
    <row r="128" spans="1:26" x14ac:dyDescent="0.2">
      <c r="A128">
        <v>127</v>
      </c>
      <c r="B128">
        <v>10230</v>
      </c>
      <c r="C128" t="s">
        <v>38</v>
      </c>
      <c r="D128">
        <v>2016</v>
      </c>
      <c r="E128" t="s">
        <v>56</v>
      </c>
      <c r="F128" t="s">
        <v>184</v>
      </c>
      <c r="G128" t="s">
        <v>58</v>
      </c>
      <c r="H128" t="s">
        <v>265</v>
      </c>
      <c r="I128" s="2">
        <v>41163</v>
      </c>
      <c r="J128" t="s">
        <v>106</v>
      </c>
      <c r="K128" t="s">
        <v>115</v>
      </c>
      <c r="L128">
        <v>28.385733999999999</v>
      </c>
      <c r="M128">
        <v>-178.33324300000001</v>
      </c>
      <c r="N128" t="s">
        <v>58</v>
      </c>
      <c r="O128" t="s">
        <v>58</v>
      </c>
      <c r="P128">
        <v>2016</v>
      </c>
      <c r="Q128" t="s">
        <v>116</v>
      </c>
      <c r="R128">
        <v>0</v>
      </c>
      <c r="S128">
        <v>4.5999999999999996</v>
      </c>
      <c r="T128">
        <v>3</v>
      </c>
      <c r="U128">
        <v>7.5</v>
      </c>
      <c r="V128">
        <v>25</v>
      </c>
      <c r="W128">
        <v>17.5</v>
      </c>
      <c r="X128">
        <v>0.70499999999999996</v>
      </c>
      <c r="Y128">
        <v>2</v>
      </c>
      <c r="Z128">
        <v>1</v>
      </c>
    </row>
    <row r="129" spans="1:26" x14ac:dyDescent="0.2">
      <c r="A129">
        <v>128</v>
      </c>
      <c r="B129">
        <v>10231</v>
      </c>
      <c r="C129" t="s">
        <v>38</v>
      </c>
      <c r="D129">
        <v>2016</v>
      </c>
      <c r="E129" t="s">
        <v>56</v>
      </c>
      <c r="F129" t="s">
        <v>184</v>
      </c>
      <c r="G129" t="s">
        <v>58</v>
      </c>
      <c r="H129" t="s">
        <v>266</v>
      </c>
      <c r="I129" s="2">
        <v>41163</v>
      </c>
      <c r="J129" t="s">
        <v>106</v>
      </c>
      <c r="K129" t="s">
        <v>115</v>
      </c>
      <c r="L129">
        <v>28.385930999999999</v>
      </c>
      <c r="M129">
        <v>-178.31576200000001</v>
      </c>
      <c r="N129" t="s">
        <v>58</v>
      </c>
      <c r="O129" t="s">
        <v>58</v>
      </c>
      <c r="P129">
        <v>2016</v>
      </c>
      <c r="Q129" t="s">
        <v>116</v>
      </c>
      <c r="R129">
        <v>0</v>
      </c>
      <c r="S129">
        <v>3.85</v>
      </c>
      <c r="T129">
        <v>2</v>
      </c>
      <c r="U129">
        <v>7</v>
      </c>
      <c r="V129">
        <v>8.5</v>
      </c>
      <c r="W129">
        <v>32.5</v>
      </c>
      <c r="X129">
        <v>1.03125</v>
      </c>
      <c r="Y129">
        <v>2</v>
      </c>
      <c r="Z129">
        <v>1</v>
      </c>
    </row>
    <row r="130" spans="1:26" x14ac:dyDescent="0.2">
      <c r="A130">
        <v>129</v>
      </c>
      <c r="B130">
        <v>10236</v>
      </c>
      <c r="C130" t="s">
        <v>38</v>
      </c>
      <c r="D130">
        <v>2016</v>
      </c>
      <c r="E130" t="s">
        <v>56</v>
      </c>
      <c r="F130" t="s">
        <v>184</v>
      </c>
      <c r="G130" t="s">
        <v>58</v>
      </c>
      <c r="H130" t="s">
        <v>267</v>
      </c>
      <c r="I130" s="2">
        <v>41164</v>
      </c>
      <c r="J130" t="s">
        <v>106</v>
      </c>
      <c r="K130" t="s">
        <v>111</v>
      </c>
      <c r="L130">
        <v>28.41337888</v>
      </c>
      <c r="M130">
        <v>-178.38433008000001</v>
      </c>
      <c r="N130" t="s">
        <v>58</v>
      </c>
      <c r="O130" t="s">
        <v>58</v>
      </c>
      <c r="P130">
        <v>2016</v>
      </c>
      <c r="Q130" t="s">
        <v>112</v>
      </c>
      <c r="R130">
        <v>0</v>
      </c>
      <c r="S130">
        <v>24.95</v>
      </c>
      <c r="T130">
        <v>3.5</v>
      </c>
      <c r="U130">
        <v>6</v>
      </c>
      <c r="V130">
        <v>59</v>
      </c>
      <c r="W130">
        <v>5.5</v>
      </c>
      <c r="X130">
        <v>0.34125</v>
      </c>
      <c r="Y130">
        <v>2</v>
      </c>
      <c r="Z130">
        <v>1</v>
      </c>
    </row>
    <row r="131" spans="1:26" x14ac:dyDescent="0.2">
      <c r="A131">
        <v>130</v>
      </c>
      <c r="B131">
        <v>10237</v>
      </c>
      <c r="C131" t="s">
        <v>38</v>
      </c>
      <c r="D131">
        <v>2016</v>
      </c>
      <c r="E131" t="s">
        <v>56</v>
      </c>
      <c r="F131" t="s">
        <v>184</v>
      </c>
      <c r="G131" t="s">
        <v>58</v>
      </c>
      <c r="H131" t="s">
        <v>268</v>
      </c>
      <c r="I131" s="2">
        <v>41164</v>
      </c>
      <c r="J131" t="s">
        <v>106</v>
      </c>
      <c r="K131" t="s">
        <v>107</v>
      </c>
      <c r="L131">
        <v>28.437638870000001</v>
      </c>
      <c r="M131">
        <v>-178.36955136</v>
      </c>
      <c r="N131" t="s">
        <v>58</v>
      </c>
      <c r="O131" t="s">
        <v>58</v>
      </c>
      <c r="P131">
        <v>2016</v>
      </c>
      <c r="Q131" t="s">
        <v>109</v>
      </c>
      <c r="R131">
        <v>0</v>
      </c>
      <c r="S131">
        <v>13.2</v>
      </c>
      <c r="T131">
        <v>14</v>
      </c>
      <c r="U131">
        <v>2.5</v>
      </c>
      <c r="V131">
        <v>21</v>
      </c>
      <c r="W131">
        <v>15.5</v>
      </c>
      <c r="X131">
        <v>0.3775</v>
      </c>
      <c r="Y131">
        <v>2</v>
      </c>
      <c r="Z131">
        <v>1</v>
      </c>
    </row>
    <row r="132" spans="1:26" x14ac:dyDescent="0.2">
      <c r="A132">
        <v>131</v>
      </c>
      <c r="B132">
        <v>10238</v>
      </c>
      <c r="C132" t="s">
        <v>38</v>
      </c>
      <c r="D132">
        <v>2016</v>
      </c>
      <c r="E132" t="s">
        <v>56</v>
      </c>
      <c r="F132" t="s">
        <v>184</v>
      </c>
      <c r="G132" t="s">
        <v>58</v>
      </c>
      <c r="H132" t="s">
        <v>269</v>
      </c>
      <c r="I132" s="2">
        <v>41164</v>
      </c>
      <c r="J132" t="s">
        <v>106</v>
      </c>
      <c r="K132" t="s">
        <v>107</v>
      </c>
      <c r="L132">
        <v>28.446880759999999</v>
      </c>
      <c r="M132">
        <v>-178.36083661000001</v>
      </c>
      <c r="N132" t="s">
        <v>58</v>
      </c>
      <c r="O132" t="s">
        <v>58</v>
      </c>
      <c r="P132">
        <v>2016</v>
      </c>
      <c r="Q132" t="s">
        <v>109</v>
      </c>
      <c r="R132">
        <v>0</v>
      </c>
      <c r="S132">
        <v>15.15</v>
      </c>
      <c r="T132">
        <v>17</v>
      </c>
      <c r="U132">
        <v>0</v>
      </c>
      <c r="V132">
        <v>10</v>
      </c>
      <c r="W132">
        <v>19.5</v>
      </c>
      <c r="X132">
        <v>0.35375000000000001</v>
      </c>
      <c r="Y132">
        <v>2</v>
      </c>
      <c r="Z132">
        <v>1</v>
      </c>
    </row>
    <row r="133" spans="1:26" x14ac:dyDescent="0.2">
      <c r="A133">
        <v>132</v>
      </c>
      <c r="B133">
        <v>10239</v>
      </c>
      <c r="C133" t="s">
        <v>38</v>
      </c>
      <c r="D133">
        <v>2016</v>
      </c>
      <c r="E133" t="s">
        <v>56</v>
      </c>
      <c r="F133" t="s">
        <v>184</v>
      </c>
      <c r="G133" t="s">
        <v>58</v>
      </c>
      <c r="H133" t="s">
        <v>270</v>
      </c>
      <c r="I133" s="2">
        <v>41164</v>
      </c>
      <c r="J133" t="s">
        <v>106</v>
      </c>
      <c r="K133" t="s">
        <v>107</v>
      </c>
      <c r="L133">
        <v>28.45416874</v>
      </c>
      <c r="M133">
        <v>-178.33881658999999</v>
      </c>
      <c r="N133" t="s">
        <v>58</v>
      </c>
      <c r="O133" t="s">
        <v>58</v>
      </c>
      <c r="P133">
        <v>2016</v>
      </c>
      <c r="Q133" t="s">
        <v>109</v>
      </c>
      <c r="R133">
        <v>0</v>
      </c>
      <c r="S133">
        <v>10.9</v>
      </c>
      <c r="T133">
        <v>15</v>
      </c>
      <c r="U133">
        <v>3</v>
      </c>
      <c r="V133">
        <v>14</v>
      </c>
      <c r="W133">
        <v>20</v>
      </c>
      <c r="X133">
        <v>0.56125000000000003</v>
      </c>
      <c r="Y133">
        <v>2</v>
      </c>
      <c r="Z133">
        <v>1</v>
      </c>
    </row>
    <row r="134" spans="1:26" x14ac:dyDescent="0.2">
      <c r="A134">
        <v>133</v>
      </c>
      <c r="B134">
        <v>10240</v>
      </c>
      <c r="C134" t="s">
        <v>38</v>
      </c>
      <c r="D134">
        <v>2016</v>
      </c>
      <c r="E134" t="s">
        <v>56</v>
      </c>
      <c r="F134" t="s">
        <v>184</v>
      </c>
      <c r="G134" t="s">
        <v>58</v>
      </c>
      <c r="H134" t="s">
        <v>271</v>
      </c>
      <c r="I134" s="2">
        <v>41164</v>
      </c>
      <c r="J134" t="s">
        <v>106</v>
      </c>
      <c r="K134" t="s">
        <v>111</v>
      </c>
      <c r="L134">
        <v>28.402791000000001</v>
      </c>
      <c r="M134">
        <v>-178.37991299999999</v>
      </c>
      <c r="N134" t="s">
        <v>58</v>
      </c>
      <c r="O134" t="s">
        <v>58</v>
      </c>
      <c r="P134">
        <v>2016</v>
      </c>
      <c r="Q134" t="s">
        <v>112</v>
      </c>
      <c r="R134">
        <v>0</v>
      </c>
      <c r="S134">
        <v>21.4</v>
      </c>
      <c r="T134">
        <v>3.5</v>
      </c>
      <c r="U134">
        <v>4</v>
      </c>
      <c r="V134">
        <v>35</v>
      </c>
      <c r="W134">
        <v>1.5</v>
      </c>
      <c r="X134">
        <v>0.215</v>
      </c>
      <c r="Y134">
        <v>2</v>
      </c>
      <c r="Z134">
        <v>1</v>
      </c>
    </row>
    <row r="135" spans="1:26" x14ac:dyDescent="0.2">
      <c r="A135">
        <v>134</v>
      </c>
      <c r="B135">
        <v>10241</v>
      </c>
      <c r="C135" t="s">
        <v>38</v>
      </c>
      <c r="D135">
        <v>2016</v>
      </c>
      <c r="E135" t="s">
        <v>56</v>
      </c>
      <c r="F135" t="s">
        <v>184</v>
      </c>
      <c r="G135" t="s">
        <v>58</v>
      </c>
      <c r="H135" t="s">
        <v>272</v>
      </c>
      <c r="I135" s="2">
        <v>41164</v>
      </c>
      <c r="J135" t="s">
        <v>106</v>
      </c>
      <c r="K135" t="s">
        <v>107</v>
      </c>
      <c r="L135">
        <v>28.415588</v>
      </c>
      <c r="M135">
        <v>-178.38053300000001</v>
      </c>
      <c r="N135" t="s">
        <v>58</v>
      </c>
      <c r="O135" t="s">
        <v>58</v>
      </c>
      <c r="P135">
        <v>2016</v>
      </c>
      <c r="Q135" t="s">
        <v>109</v>
      </c>
      <c r="R135">
        <v>0</v>
      </c>
      <c r="S135">
        <v>17.5</v>
      </c>
      <c r="T135">
        <v>3</v>
      </c>
      <c r="U135">
        <v>0</v>
      </c>
      <c r="V135">
        <v>47.5</v>
      </c>
      <c r="W135">
        <v>3</v>
      </c>
      <c r="X135">
        <v>0.16875000000000001</v>
      </c>
      <c r="Y135">
        <v>2</v>
      </c>
      <c r="Z135">
        <v>1</v>
      </c>
    </row>
    <row r="136" spans="1:26" x14ac:dyDescent="0.2">
      <c r="A136">
        <v>135</v>
      </c>
      <c r="B136">
        <v>10242</v>
      </c>
      <c r="C136" t="s">
        <v>38</v>
      </c>
      <c r="D136">
        <v>2016</v>
      </c>
      <c r="E136" t="s">
        <v>56</v>
      </c>
      <c r="F136" t="s">
        <v>184</v>
      </c>
      <c r="G136" t="s">
        <v>58</v>
      </c>
      <c r="H136" t="s">
        <v>273</v>
      </c>
      <c r="I136" s="2">
        <v>41164</v>
      </c>
      <c r="J136" t="s">
        <v>106</v>
      </c>
      <c r="K136" t="s">
        <v>111</v>
      </c>
      <c r="L136">
        <v>28.429831</v>
      </c>
      <c r="M136">
        <v>-178.375934</v>
      </c>
      <c r="N136" t="s">
        <v>58</v>
      </c>
      <c r="O136" t="s">
        <v>58</v>
      </c>
      <c r="P136">
        <v>2016</v>
      </c>
      <c r="Q136" t="s">
        <v>112</v>
      </c>
      <c r="R136">
        <v>0</v>
      </c>
      <c r="S136">
        <v>21.45</v>
      </c>
      <c r="T136">
        <v>7.5</v>
      </c>
      <c r="U136">
        <v>7.5</v>
      </c>
      <c r="V136">
        <v>11</v>
      </c>
      <c r="W136">
        <v>10</v>
      </c>
      <c r="X136">
        <v>0.215</v>
      </c>
      <c r="Y136">
        <v>2</v>
      </c>
      <c r="Z136">
        <v>1</v>
      </c>
    </row>
    <row r="137" spans="1:26" x14ac:dyDescent="0.2">
      <c r="A137">
        <v>136</v>
      </c>
      <c r="B137">
        <v>10243</v>
      </c>
      <c r="C137" t="s">
        <v>38</v>
      </c>
      <c r="D137">
        <v>2016</v>
      </c>
      <c r="E137" t="s">
        <v>56</v>
      </c>
      <c r="F137" t="s">
        <v>184</v>
      </c>
      <c r="G137" t="s">
        <v>58</v>
      </c>
      <c r="H137" t="s">
        <v>274</v>
      </c>
      <c r="I137" s="2">
        <v>41164</v>
      </c>
      <c r="J137" t="s">
        <v>106</v>
      </c>
      <c r="K137" t="s">
        <v>111</v>
      </c>
      <c r="L137">
        <v>28.444869000000001</v>
      </c>
      <c r="M137">
        <v>-178.36376899999999</v>
      </c>
      <c r="N137" t="s">
        <v>58</v>
      </c>
      <c r="O137" t="s">
        <v>58</v>
      </c>
      <c r="P137">
        <v>2016</v>
      </c>
      <c r="Q137" t="s">
        <v>112</v>
      </c>
      <c r="R137">
        <v>0</v>
      </c>
      <c r="S137">
        <v>22.4</v>
      </c>
      <c r="T137">
        <v>5</v>
      </c>
      <c r="U137">
        <v>4</v>
      </c>
      <c r="V137">
        <v>1</v>
      </c>
      <c r="W137">
        <v>4</v>
      </c>
      <c r="X137">
        <v>0.85499999999999998</v>
      </c>
      <c r="Y137">
        <v>1</v>
      </c>
      <c r="Z137">
        <v>1</v>
      </c>
    </row>
    <row r="138" spans="1:26" x14ac:dyDescent="0.2">
      <c r="A138">
        <v>137</v>
      </c>
      <c r="B138">
        <v>10244</v>
      </c>
      <c r="C138" t="s">
        <v>38</v>
      </c>
      <c r="D138">
        <v>2016</v>
      </c>
      <c r="E138" t="s">
        <v>56</v>
      </c>
      <c r="F138" t="s">
        <v>184</v>
      </c>
      <c r="G138" t="s">
        <v>58</v>
      </c>
      <c r="H138" t="s">
        <v>275</v>
      </c>
      <c r="I138" s="2">
        <v>41164</v>
      </c>
      <c r="J138" t="s">
        <v>106</v>
      </c>
      <c r="K138" t="s">
        <v>107</v>
      </c>
      <c r="L138">
        <v>28.44896</v>
      </c>
      <c r="M138">
        <v>-178.35150400000001</v>
      </c>
      <c r="N138" t="s">
        <v>58</v>
      </c>
      <c r="O138" t="s">
        <v>58</v>
      </c>
      <c r="P138">
        <v>2016</v>
      </c>
      <c r="Q138" t="s">
        <v>109</v>
      </c>
      <c r="R138">
        <v>0</v>
      </c>
      <c r="S138">
        <v>9.85</v>
      </c>
      <c r="T138">
        <v>4</v>
      </c>
      <c r="U138">
        <v>10</v>
      </c>
      <c r="V138">
        <v>1</v>
      </c>
      <c r="W138">
        <v>15</v>
      </c>
      <c r="X138">
        <v>0.22750000000000001</v>
      </c>
      <c r="Y138">
        <v>2</v>
      </c>
      <c r="Z138">
        <v>1</v>
      </c>
    </row>
    <row r="139" spans="1:26" x14ac:dyDescent="0.2">
      <c r="A139">
        <v>138</v>
      </c>
      <c r="B139">
        <v>10245</v>
      </c>
      <c r="C139" t="s">
        <v>38</v>
      </c>
      <c r="D139">
        <v>2016</v>
      </c>
      <c r="E139" t="s">
        <v>56</v>
      </c>
      <c r="F139" t="s">
        <v>184</v>
      </c>
      <c r="G139" t="s">
        <v>58</v>
      </c>
      <c r="H139" t="s">
        <v>276</v>
      </c>
      <c r="I139" s="2">
        <v>41164</v>
      </c>
      <c r="J139" t="s">
        <v>106</v>
      </c>
      <c r="K139" t="s">
        <v>107</v>
      </c>
      <c r="L139">
        <v>28.454132000000001</v>
      </c>
      <c r="M139">
        <v>-178.34133399999999</v>
      </c>
      <c r="N139" t="s">
        <v>58</v>
      </c>
      <c r="O139" t="s">
        <v>58</v>
      </c>
      <c r="P139">
        <v>2016</v>
      </c>
      <c r="Q139" t="s">
        <v>109</v>
      </c>
      <c r="R139">
        <v>0</v>
      </c>
      <c r="S139">
        <v>10.9</v>
      </c>
      <c r="T139">
        <v>7.5</v>
      </c>
      <c r="U139">
        <v>3</v>
      </c>
      <c r="V139">
        <v>5.5</v>
      </c>
      <c r="W139">
        <v>12.5</v>
      </c>
      <c r="X139">
        <v>0.82750000000000001</v>
      </c>
      <c r="Y139">
        <v>2</v>
      </c>
      <c r="Z139">
        <v>1</v>
      </c>
    </row>
    <row r="140" spans="1:26" x14ac:dyDescent="0.2">
      <c r="A140">
        <v>139</v>
      </c>
      <c r="B140">
        <v>10253</v>
      </c>
      <c r="C140" t="s">
        <v>38</v>
      </c>
      <c r="D140">
        <v>2016</v>
      </c>
      <c r="E140" t="s">
        <v>56</v>
      </c>
      <c r="F140" t="s">
        <v>184</v>
      </c>
      <c r="G140" t="s">
        <v>58</v>
      </c>
      <c r="H140" t="s">
        <v>277</v>
      </c>
      <c r="I140" s="2">
        <v>41165</v>
      </c>
      <c r="J140" t="s">
        <v>106</v>
      </c>
      <c r="K140" t="s">
        <v>111</v>
      </c>
      <c r="L140">
        <v>28.452552000000001</v>
      </c>
      <c r="M140">
        <v>-178.30157</v>
      </c>
      <c r="N140" t="s">
        <v>58</v>
      </c>
      <c r="O140" t="s">
        <v>58</v>
      </c>
      <c r="P140">
        <v>2016</v>
      </c>
      <c r="Q140" t="s">
        <v>112</v>
      </c>
      <c r="R140">
        <v>0</v>
      </c>
      <c r="S140">
        <v>22.2</v>
      </c>
      <c r="T140">
        <v>7.5</v>
      </c>
      <c r="U140">
        <v>9</v>
      </c>
      <c r="V140">
        <v>2</v>
      </c>
      <c r="W140">
        <v>2.5</v>
      </c>
      <c r="X140">
        <v>0.3725</v>
      </c>
      <c r="Y140">
        <v>2</v>
      </c>
      <c r="Z140">
        <v>1</v>
      </c>
    </row>
    <row r="141" spans="1:26" x14ac:dyDescent="0.2">
      <c r="A141">
        <v>140</v>
      </c>
      <c r="B141">
        <v>10254</v>
      </c>
      <c r="C141" t="s">
        <v>38</v>
      </c>
      <c r="D141">
        <v>2016</v>
      </c>
      <c r="E141" t="s">
        <v>56</v>
      </c>
      <c r="F141" t="s">
        <v>184</v>
      </c>
      <c r="G141" t="s">
        <v>58</v>
      </c>
      <c r="H141" t="s">
        <v>278</v>
      </c>
      <c r="I141" s="2">
        <v>41165</v>
      </c>
      <c r="J141" t="s">
        <v>106</v>
      </c>
      <c r="K141" t="s">
        <v>107</v>
      </c>
      <c r="L141">
        <v>28.438402</v>
      </c>
      <c r="M141">
        <v>-178.29139699999999</v>
      </c>
      <c r="N141" t="s">
        <v>58</v>
      </c>
      <c r="O141" t="s">
        <v>58</v>
      </c>
      <c r="P141">
        <v>2016</v>
      </c>
      <c r="Q141" t="s">
        <v>109</v>
      </c>
      <c r="R141">
        <v>0</v>
      </c>
      <c r="S141">
        <v>10.15</v>
      </c>
      <c r="T141">
        <v>5.5</v>
      </c>
      <c r="U141">
        <v>1</v>
      </c>
      <c r="V141">
        <v>2.5</v>
      </c>
      <c r="W141">
        <v>6</v>
      </c>
      <c r="X141">
        <v>0.63749999999999996</v>
      </c>
      <c r="Y141">
        <v>2</v>
      </c>
      <c r="Z141">
        <v>1</v>
      </c>
    </row>
    <row r="142" spans="1:26" x14ac:dyDescent="0.2">
      <c r="A142">
        <v>141</v>
      </c>
      <c r="B142">
        <v>10255</v>
      </c>
      <c r="C142" t="s">
        <v>38</v>
      </c>
      <c r="D142">
        <v>2016</v>
      </c>
      <c r="E142" t="s">
        <v>56</v>
      </c>
      <c r="F142" t="s">
        <v>184</v>
      </c>
      <c r="G142" t="s">
        <v>58</v>
      </c>
      <c r="H142" t="s">
        <v>279</v>
      </c>
      <c r="I142" s="2">
        <v>41165</v>
      </c>
      <c r="J142" t="s">
        <v>106</v>
      </c>
      <c r="K142" t="s">
        <v>107</v>
      </c>
      <c r="L142">
        <v>28.42923</v>
      </c>
      <c r="M142">
        <v>-178.28519499999999</v>
      </c>
      <c r="N142" t="s">
        <v>58</v>
      </c>
      <c r="O142" t="s">
        <v>58</v>
      </c>
      <c r="P142">
        <v>2016</v>
      </c>
      <c r="Q142" t="s">
        <v>109</v>
      </c>
      <c r="R142">
        <v>0</v>
      </c>
      <c r="S142">
        <v>13.95</v>
      </c>
      <c r="T142">
        <v>12</v>
      </c>
      <c r="U142">
        <v>2.5</v>
      </c>
      <c r="V142">
        <v>4.5</v>
      </c>
      <c r="W142">
        <v>3</v>
      </c>
      <c r="X142">
        <v>0.5675</v>
      </c>
      <c r="Y142">
        <v>2</v>
      </c>
      <c r="Z142">
        <v>1</v>
      </c>
    </row>
    <row r="143" spans="1:26" x14ac:dyDescent="0.2">
      <c r="A143">
        <v>142</v>
      </c>
      <c r="B143">
        <v>10256</v>
      </c>
      <c r="C143" t="s">
        <v>38</v>
      </c>
      <c r="D143">
        <v>2016</v>
      </c>
      <c r="E143" t="s">
        <v>56</v>
      </c>
      <c r="F143" t="s">
        <v>184</v>
      </c>
      <c r="G143" t="s">
        <v>58</v>
      </c>
      <c r="H143" t="s">
        <v>280</v>
      </c>
      <c r="I143" s="2">
        <v>41165</v>
      </c>
      <c r="J143" t="s">
        <v>106</v>
      </c>
      <c r="K143" t="s">
        <v>115</v>
      </c>
      <c r="L143">
        <v>28.413245</v>
      </c>
      <c r="M143">
        <v>-178.28410700000001</v>
      </c>
      <c r="N143" t="s">
        <v>58</v>
      </c>
      <c r="O143" t="s">
        <v>58</v>
      </c>
      <c r="P143">
        <v>2016</v>
      </c>
      <c r="Q143" t="s">
        <v>116</v>
      </c>
      <c r="R143">
        <v>0</v>
      </c>
      <c r="S143">
        <v>5.15</v>
      </c>
      <c r="T143">
        <v>3</v>
      </c>
      <c r="U143">
        <v>0.5</v>
      </c>
      <c r="V143">
        <v>0.5</v>
      </c>
      <c r="W143">
        <v>3.5</v>
      </c>
      <c r="X143">
        <v>1.5925</v>
      </c>
      <c r="Y143">
        <v>2</v>
      </c>
      <c r="Z143">
        <v>1</v>
      </c>
    </row>
    <row r="144" spans="1:26" x14ac:dyDescent="0.2">
      <c r="A144">
        <v>143</v>
      </c>
      <c r="B144">
        <v>10257</v>
      </c>
      <c r="C144" t="s">
        <v>38</v>
      </c>
      <c r="D144">
        <v>2016</v>
      </c>
      <c r="E144" t="s">
        <v>56</v>
      </c>
      <c r="F144" t="s">
        <v>184</v>
      </c>
      <c r="G144" t="s">
        <v>58</v>
      </c>
      <c r="H144" t="s">
        <v>281</v>
      </c>
      <c r="I144" s="2">
        <v>41165</v>
      </c>
      <c r="J144" t="s">
        <v>106</v>
      </c>
      <c r="K144" t="s">
        <v>107</v>
      </c>
      <c r="L144">
        <v>28.455250920000001</v>
      </c>
      <c r="M144">
        <v>-178.31209727000001</v>
      </c>
      <c r="N144" t="s">
        <v>58</v>
      </c>
      <c r="O144" t="s">
        <v>58</v>
      </c>
      <c r="P144">
        <v>2016</v>
      </c>
      <c r="Q144" t="s">
        <v>109</v>
      </c>
      <c r="R144">
        <v>0</v>
      </c>
      <c r="S144">
        <v>11.25</v>
      </c>
      <c r="T144">
        <v>12.5</v>
      </c>
      <c r="U144">
        <v>20</v>
      </c>
      <c r="V144">
        <v>2.5</v>
      </c>
      <c r="W144">
        <v>20</v>
      </c>
      <c r="X144">
        <v>0.78249999999999997</v>
      </c>
      <c r="Y144">
        <v>2</v>
      </c>
      <c r="Z144">
        <v>1</v>
      </c>
    </row>
    <row r="145" spans="1:26" x14ac:dyDescent="0.2">
      <c r="A145">
        <v>144</v>
      </c>
      <c r="B145">
        <v>10258</v>
      </c>
      <c r="C145" t="s">
        <v>38</v>
      </c>
      <c r="D145">
        <v>2016</v>
      </c>
      <c r="E145" t="s">
        <v>56</v>
      </c>
      <c r="F145" t="s">
        <v>184</v>
      </c>
      <c r="G145" t="s">
        <v>58</v>
      </c>
      <c r="H145" t="s">
        <v>282</v>
      </c>
      <c r="I145" s="2">
        <v>41165</v>
      </c>
      <c r="J145" t="s">
        <v>106</v>
      </c>
      <c r="K145" t="s">
        <v>111</v>
      </c>
      <c r="L145">
        <v>28.447752049999998</v>
      </c>
      <c r="M145">
        <v>-178.29601138999999</v>
      </c>
      <c r="N145" t="s">
        <v>58</v>
      </c>
      <c r="O145" t="s">
        <v>58</v>
      </c>
      <c r="P145">
        <v>2016</v>
      </c>
      <c r="Q145" t="s">
        <v>112</v>
      </c>
      <c r="R145">
        <v>0</v>
      </c>
      <c r="S145">
        <v>21.95</v>
      </c>
      <c r="T145">
        <v>14</v>
      </c>
      <c r="U145">
        <v>17</v>
      </c>
      <c r="V145">
        <v>2</v>
      </c>
      <c r="W145">
        <v>3.5</v>
      </c>
      <c r="X145">
        <v>0.73</v>
      </c>
      <c r="Y145">
        <v>2</v>
      </c>
      <c r="Z145">
        <v>1</v>
      </c>
    </row>
    <row r="146" spans="1:26" x14ac:dyDescent="0.2">
      <c r="A146">
        <v>145</v>
      </c>
      <c r="B146">
        <v>10259</v>
      </c>
      <c r="C146" t="s">
        <v>38</v>
      </c>
      <c r="D146">
        <v>2016</v>
      </c>
      <c r="E146" t="s">
        <v>56</v>
      </c>
      <c r="F146" t="s">
        <v>184</v>
      </c>
      <c r="G146" t="s">
        <v>58</v>
      </c>
      <c r="H146" t="s">
        <v>283</v>
      </c>
      <c r="I146" s="2">
        <v>41165</v>
      </c>
      <c r="J146" t="s">
        <v>106</v>
      </c>
      <c r="K146" t="s">
        <v>107</v>
      </c>
      <c r="L146">
        <v>28.44668596</v>
      </c>
      <c r="M146">
        <v>-178.29880213999999</v>
      </c>
      <c r="N146" t="s">
        <v>58</v>
      </c>
      <c r="O146" t="s">
        <v>58</v>
      </c>
      <c r="P146">
        <v>2016</v>
      </c>
      <c r="Q146" t="s">
        <v>109</v>
      </c>
      <c r="R146">
        <v>0</v>
      </c>
      <c r="S146">
        <v>10.15</v>
      </c>
      <c r="T146">
        <v>15.5</v>
      </c>
      <c r="U146">
        <v>5.5</v>
      </c>
      <c r="V146">
        <v>0.5</v>
      </c>
      <c r="W146">
        <v>21</v>
      </c>
      <c r="X146">
        <v>0.54249999999999998</v>
      </c>
      <c r="Y146">
        <v>2</v>
      </c>
      <c r="Z146">
        <v>1</v>
      </c>
    </row>
    <row r="147" spans="1:26" x14ac:dyDescent="0.2">
      <c r="A147">
        <v>146</v>
      </c>
      <c r="B147">
        <v>10260</v>
      </c>
      <c r="C147" t="s">
        <v>38</v>
      </c>
      <c r="D147">
        <v>2016</v>
      </c>
      <c r="E147" t="s">
        <v>56</v>
      </c>
      <c r="F147" t="s">
        <v>184</v>
      </c>
      <c r="G147" t="s">
        <v>58</v>
      </c>
      <c r="H147" t="s">
        <v>284</v>
      </c>
      <c r="I147" s="2">
        <v>41165</v>
      </c>
      <c r="J147" t="s">
        <v>106</v>
      </c>
      <c r="K147" t="s">
        <v>111</v>
      </c>
      <c r="L147">
        <v>28.439399909999999</v>
      </c>
      <c r="M147">
        <v>-178.28902171999999</v>
      </c>
      <c r="N147" t="s">
        <v>58</v>
      </c>
      <c r="O147" t="s">
        <v>58</v>
      </c>
      <c r="P147">
        <v>2016</v>
      </c>
      <c r="Q147" t="s">
        <v>112</v>
      </c>
      <c r="R147">
        <v>0</v>
      </c>
      <c r="S147">
        <v>21.95</v>
      </c>
      <c r="T147">
        <v>8</v>
      </c>
      <c r="U147">
        <v>9</v>
      </c>
      <c r="V147">
        <v>8</v>
      </c>
      <c r="W147">
        <v>13.5</v>
      </c>
      <c r="X147">
        <v>0.85499999999999998</v>
      </c>
      <c r="Y147">
        <v>2</v>
      </c>
      <c r="Z147">
        <v>1</v>
      </c>
    </row>
    <row r="148" spans="1:26" x14ac:dyDescent="0.2">
      <c r="A148">
        <v>147</v>
      </c>
      <c r="B148">
        <v>10261</v>
      </c>
      <c r="C148" t="s">
        <v>38</v>
      </c>
      <c r="D148">
        <v>2016</v>
      </c>
      <c r="E148" t="s">
        <v>56</v>
      </c>
      <c r="F148" t="s">
        <v>184</v>
      </c>
      <c r="G148" t="s">
        <v>58</v>
      </c>
      <c r="H148" t="s">
        <v>285</v>
      </c>
      <c r="I148" s="2">
        <v>41165</v>
      </c>
      <c r="J148" t="s">
        <v>106</v>
      </c>
      <c r="K148" t="s">
        <v>107</v>
      </c>
      <c r="L148">
        <v>28.423951469999999</v>
      </c>
      <c r="M148">
        <v>-178.28536812999999</v>
      </c>
      <c r="N148" t="s">
        <v>58</v>
      </c>
      <c r="O148" t="s">
        <v>58</v>
      </c>
      <c r="P148">
        <v>2016</v>
      </c>
      <c r="Q148" t="s">
        <v>109</v>
      </c>
      <c r="R148">
        <v>0</v>
      </c>
      <c r="S148">
        <v>11</v>
      </c>
      <c r="T148">
        <v>19</v>
      </c>
      <c r="U148">
        <v>7.5</v>
      </c>
      <c r="V148">
        <v>19</v>
      </c>
      <c r="W148">
        <v>13</v>
      </c>
      <c r="X148">
        <v>0.33124999999999999</v>
      </c>
      <c r="Y148">
        <v>2</v>
      </c>
      <c r="Z148">
        <v>1</v>
      </c>
    </row>
    <row r="149" spans="1:26" x14ac:dyDescent="0.2">
      <c r="A149">
        <v>148</v>
      </c>
      <c r="B149">
        <v>10262</v>
      </c>
      <c r="C149" t="s">
        <v>38</v>
      </c>
      <c r="D149">
        <v>2016</v>
      </c>
      <c r="E149" t="s">
        <v>56</v>
      </c>
      <c r="F149" t="s">
        <v>184</v>
      </c>
      <c r="G149" t="s">
        <v>58</v>
      </c>
      <c r="H149" t="s">
        <v>286</v>
      </c>
      <c r="I149" s="2">
        <v>41165</v>
      </c>
      <c r="J149" t="s">
        <v>106</v>
      </c>
      <c r="K149" t="s">
        <v>115</v>
      </c>
      <c r="L149">
        <v>28.406569749999999</v>
      </c>
      <c r="M149">
        <v>-178.28298340000001</v>
      </c>
      <c r="N149" t="s">
        <v>58</v>
      </c>
      <c r="O149" t="s">
        <v>58</v>
      </c>
      <c r="P149">
        <v>2016</v>
      </c>
      <c r="Q149" t="s">
        <v>116</v>
      </c>
      <c r="R149">
        <v>0</v>
      </c>
      <c r="S149">
        <v>4.8</v>
      </c>
      <c r="T149">
        <v>8.5</v>
      </c>
      <c r="U149">
        <v>0</v>
      </c>
      <c r="V149">
        <v>10.5</v>
      </c>
      <c r="W149">
        <v>11</v>
      </c>
      <c r="X149">
        <v>0.67049999999999998</v>
      </c>
      <c r="Y149">
        <v>2</v>
      </c>
      <c r="Z149">
        <v>1</v>
      </c>
    </row>
    <row r="150" spans="1:26" x14ac:dyDescent="0.2">
      <c r="A150">
        <v>149</v>
      </c>
      <c r="B150">
        <v>10269</v>
      </c>
      <c r="C150" t="s">
        <v>38</v>
      </c>
      <c r="D150">
        <v>2016</v>
      </c>
      <c r="E150" t="s">
        <v>56</v>
      </c>
      <c r="F150" t="s">
        <v>184</v>
      </c>
      <c r="G150" t="s">
        <v>58</v>
      </c>
      <c r="H150" t="s">
        <v>287</v>
      </c>
      <c r="I150" s="2">
        <v>41166</v>
      </c>
      <c r="J150" t="s">
        <v>106</v>
      </c>
      <c r="K150" t="s">
        <v>111</v>
      </c>
      <c r="L150">
        <v>28.394341000000001</v>
      </c>
      <c r="M150">
        <v>-178.27799999999999</v>
      </c>
      <c r="N150" t="s">
        <v>58</v>
      </c>
      <c r="O150" t="s">
        <v>58</v>
      </c>
      <c r="P150">
        <v>2016</v>
      </c>
      <c r="Q150" t="s">
        <v>112</v>
      </c>
      <c r="R150">
        <v>0</v>
      </c>
      <c r="S150">
        <v>26.35</v>
      </c>
      <c r="T150">
        <v>0.5</v>
      </c>
      <c r="U150">
        <v>7</v>
      </c>
      <c r="V150">
        <v>60</v>
      </c>
      <c r="W150">
        <v>4.5</v>
      </c>
      <c r="X150">
        <v>0.17274999999999999</v>
      </c>
      <c r="Y150">
        <v>2</v>
      </c>
      <c r="Z150">
        <v>1</v>
      </c>
    </row>
    <row r="151" spans="1:26" x14ac:dyDescent="0.2">
      <c r="A151">
        <v>150</v>
      </c>
      <c r="B151">
        <v>10270</v>
      </c>
      <c r="C151" t="s">
        <v>38</v>
      </c>
      <c r="D151">
        <v>2016</v>
      </c>
      <c r="E151" t="s">
        <v>56</v>
      </c>
      <c r="F151" t="s">
        <v>184</v>
      </c>
      <c r="G151" t="s">
        <v>58</v>
      </c>
      <c r="H151" t="s">
        <v>288</v>
      </c>
      <c r="I151" s="2">
        <v>41166</v>
      </c>
      <c r="J151" t="s">
        <v>106</v>
      </c>
      <c r="K151" t="s">
        <v>115</v>
      </c>
      <c r="L151">
        <v>28.399439999999998</v>
      </c>
      <c r="M151">
        <v>-178.28290200000001</v>
      </c>
      <c r="N151" t="s">
        <v>58</v>
      </c>
      <c r="O151" t="s">
        <v>58</v>
      </c>
      <c r="P151">
        <v>2016</v>
      </c>
      <c r="Q151" t="s">
        <v>116</v>
      </c>
      <c r="R151">
        <v>0</v>
      </c>
      <c r="S151">
        <v>3.65</v>
      </c>
      <c r="T151">
        <v>5.5</v>
      </c>
      <c r="U151">
        <v>0</v>
      </c>
      <c r="V151">
        <v>4</v>
      </c>
      <c r="W151">
        <v>10</v>
      </c>
      <c r="X151">
        <v>0.41375000000000001</v>
      </c>
      <c r="Y151">
        <v>2</v>
      </c>
      <c r="Z151">
        <v>1</v>
      </c>
    </row>
    <row r="152" spans="1:26" x14ac:dyDescent="0.2">
      <c r="A152">
        <v>151</v>
      </c>
      <c r="B152">
        <v>10271</v>
      </c>
      <c r="C152" t="s">
        <v>38</v>
      </c>
      <c r="D152">
        <v>2016</v>
      </c>
      <c r="E152" t="s">
        <v>56</v>
      </c>
      <c r="F152" t="s">
        <v>184</v>
      </c>
      <c r="G152" t="s">
        <v>58</v>
      </c>
      <c r="H152" t="s">
        <v>289</v>
      </c>
      <c r="I152" s="2">
        <v>41166</v>
      </c>
      <c r="J152" t="s">
        <v>106</v>
      </c>
      <c r="K152" t="s">
        <v>107</v>
      </c>
      <c r="L152">
        <v>28.409161999999998</v>
      </c>
      <c r="M152">
        <v>-178.28019900000001</v>
      </c>
      <c r="N152" t="s">
        <v>58</v>
      </c>
      <c r="O152" t="s">
        <v>58</v>
      </c>
      <c r="P152">
        <v>2016</v>
      </c>
      <c r="Q152" t="s">
        <v>109</v>
      </c>
      <c r="R152">
        <v>0</v>
      </c>
      <c r="S152">
        <v>14</v>
      </c>
      <c r="T152">
        <v>2.5</v>
      </c>
      <c r="U152">
        <v>2.5</v>
      </c>
      <c r="V152">
        <v>72.5</v>
      </c>
      <c r="W152">
        <v>1</v>
      </c>
      <c r="X152">
        <v>0.215</v>
      </c>
      <c r="Y152">
        <v>2</v>
      </c>
      <c r="Z152">
        <v>1</v>
      </c>
    </row>
    <row r="153" spans="1:26" x14ac:dyDescent="0.2">
      <c r="A153">
        <v>152</v>
      </c>
      <c r="B153">
        <v>10272</v>
      </c>
      <c r="C153" t="s">
        <v>38</v>
      </c>
      <c r="D153">
        <v>2016</v>
      </c>
      <c r="E153" t="s">
        <v>56</v>
      </c>
      <c r="F153" t="s">
        <v>184</v>
      </c>
      <c r="G153" t="s">
        <v>58</v>
      </c>
      <c r="H153" t="s">
        <v>290</v>
      </c>
      <c r="I153" s="2">
        <v>41166</v>
      </c>
      <c r="J153" t="s">
        <v>106</v>
      </c>
      <c r="K153" t="s">
        <v>107</v>
      </c>
      <c r="L153">
        <v>28.398543</v>
      </c>
      <c r="M153">
        <v>-178.27956499999999</v>
      </c>
      <c r="N153" t="s">
        <v>58</v>
      </c>
      <c r="O153" t="s">
        <v>58</v>
      </c>
      <c r="P153">
        <v>2016</v>
      </c>
      <c r="Q153" t="s">
        <v>109</v>
      </c>
      <c r="R153">
        <v>0</v>
      </c>
      <c r="S153">
        <v>15.2</v>
      </c>
      <c r="T153">
        <v>2.5</v>
      </c>
      <c r="U153">
        <v>8.5</v>
      </c>
      <c r="V153">
        <v>55</v>
      </c>
      <c r="W153">
        <v>2.5</v>
      </c>
      <c r="X153">
        <v>0.38500000000000001</v>
      </c>
      <c r="Y153">
        <v>2</v>
      </c>
      <c r="Z153">
        <v>1</v>
      </c>
    </row>
    <row r="154" spans="1:26" x14ac:dyDescent="0.2">
      <c r="A154">
        <v>153</v>
      </c>
      <c r="B154">
        <v>10273</v>
      </c>
      <c r="C154" t="s">
        <v>38</v>
      </c>
      <c r="D154">
        <v>2016</v>
      </c>
      <c r="E154" t="s">
        <v>56</v>
      </c>
      <c r="F154" t="s">
        <v>184</v>
      </c>
      <c r="G154" t="s">
        <v>58</v>
      </c>
      <c r="H154" t="s">
        <v>291</v>
      </c>
      <c r="I154" s="2">
        <v>41166</v>
      </c>
      <c r="J154" t="s">
        <v>106</v>
      </c>
      <c r="K154" t="s">
        <v>111</v>
      </c>
      <c r="L154">
        <v>28.388002</v>
      </c>
      <c r="M154">
        <v>-178.28221199999999</v>
      </c>
      <c r="N154" t="s">
        <v>58</v>
      </c>
      <c r="O154" t="s">
        <v>58</v>
      </c>
      <c r="P154">
        <v>2016</v>
      </c>
      <c r="Q154" t="s">
        <v>112</v>
      </c>
      <c r="R154">
        <v>0</v>
      </c>
      <c r="S154">
        <v>26.15</v>
      </c>
      <c r="T154">
        <v>1</v>
      </c>
      <c r="U154">
        <v>35</v>
      </c>
      <c r="V154">
        <v>35</v>
      </c>
      <c r="W154">
        <v>1.5</v>
      </c>
      <c r="X154">
        <v>0.16</v>
      </c>
      <c r="Y154">
        <v>2</v>
      </c>
      <c r="Z154">
        <v>1</v>
      </c>
    </row>
    <row r="155" spans="1:26" x14ac:dyDescent="0.2">
      <c r="A155">
        <v>154</v>
      </c>
      <c r="B155">
        <v>10274</v>
      </c>
      <c r="C155" t="s">
        <v>38</v>
      </c>
      <c r="D155">
        <v>2016</v>
      </c>
      <c r="E155" t="s">
        <v>56</v>
      </c>
      <c r="F155" t="s">
        <v>184</v>
      </c>
      <c r="G155" t="s">
        <v>58</v>
      </c>
      <c r="H155" t="s">
        <v>292</v>
      </c>
      <c r="I155" s="2">
        <v>41166</v>
      </c>
      <c r="J155" t="s">
        <v>106</v>
      </c>
      <c r="K155" t="s">
        <v>111</v>
      </c>
      <c r="L155">
        <v>28.399546000000001</v>
      </c>
      <c r="M155">
        <v>-178.27854300000001</v>
      </c>
      <c r="N155" t="s">
        <v>58</v>
      </c>
      <c r="O155" t="s">
        <v>58</v>
      </c>
      <c r="P155">
        <v>2016</v>
      </c>
      <c r="Q155" t="s">
        <v>112</v>
      </c>
      <c r="R155">
        <v>0</v>
      </c>
      <c r="S155">
        <v>20.55</v>
      </c>
      <c r="T155">
        <v>2</v>
      </c>
      <c r="U155">
        <v>25</v>
      </c>
      <c r="V155">
        <v>38.5</v>
      </c>
      <c r="W155">
        <v>2.5</v>
      </c>
      <c r="X155">
        <v>0.22675000000000001</v>
      </c>
      <c r="Y155">
        <v>2</v>
      </c>
      <c r="Z155">
        <v>1</v>
      </c>
    </row>
    <row r="156" spans="1:26" x14ac:dyDescent="0.2">
      <c r="A156">
        <v>155</v>
      </c>
      <c r="B156">
        <v>10275</v>
      </c>
      <c r="C156" t="s">
        <v>38</v>
      </c>
      <c r="D156">
        <v>2016</v>
      </c>
      <c r="E156" t="s">
        <v>56</v>
      </c>
      <c r="F156" t="s">
        <v>184</v>
      </c>
      <c r="G156" t="s">
        <v>58</v>
      </c>
      <c r="H156" t="s">
        <v>293</v>
      </c>
      <c r="I156" s="2">
        <v>41166</v>
      </c>
      <c r="J156" t="s">
        <v>106</v>
      </c>
      <c r="K156" t="s">
        <v>115</v>
      </c>
      <c r="L156">
        <v>28.395831000000001</v>
      </c>
      <c r="M156">
        <v>-178.28371200000001</v>
      </c>
      <c r="N156" t="s">
        <v>58</v>
      </c>
      <c r="O156" t="s">
        <v>58</v>
      </c>
      <c r="P156">
        <v>2016</v>
      </c>
      <c r="Q156" t="s">
        <v>116</v>
      </c>
      <c r="R156">
        <v>0</v>
      </c>
      <c r="S156">
        <v>4.75</v>
      </c>
      <c r="T156">
        <v>7.5</v>
      </c>
      <c r="U156">
        <v>0</v>
      </c>
      <c r="V156">
        <v>12.5</v>
      </c>
      <c r="W156">
        <v>11.5</v>
      </c>
      <c r="X156">
        <v>0.32750000000000001</v>
      </c>
      <c r="Y156">
        <v>2</v>
      </c>
      <c r="Z156">
        <v>1</v>
      </c>
    </row>
    <row r="157" spans="1:26" x14ac:dyDescent="0.2">
      <c r="A157">
        <v>156</v>
      </c>
      <c r="B157">
        <v>10277</v>
      </c>
      <c r="C157" t="s">
        <v>38</v>
      </c>
      <c r="D157">
        <v>2016</v>
      </c>
      <c r="E157" t="s">
        <v>56</v>
      </c>
      <c r="F157" t="s">
        <v>184</v>
      </c>
      <c r="G157" t="s">
        <v>60</v>
      </c>
      <c r="H157" t="s">
        <v>294</v>
      </c>
      <c r="I157" s="2">
        <v>41168</v>
      </c>
      <c r="J157" t="s">
        <v>106</v>
      </c>
      <c r="K157" t="s">
        <v>111</v>
      </c>
      <c r="L157">
        <v>25.931222999999999</v>
      </c>
      <c r="M157">
        <v>-173.89605399999999</v>
      </c>
      <c r="N157" t="s">
        <v>60</v>
      </c>
      <c r="O157" t="s">
        <v>60</v>
      </c>
      <c r="P157">
        <v>2016</v>
      </c>
      <c r="Q157" t="s">
        <v>112</v>
      </c>
      <c r="R157">
        <v>0</v>
      </c>
      <c r="S157">
        <v>25.55</v>
      </c>
      <c r="T157">
        <v>50</v>
      </c>
      <c r="U157">
        <v>5</v>
      </c>
      <c r="V157">
        <v>11</v>
      </c>
      <c r="W157">
        <v>10</v>
      </c>
      <c r="X157">
        <v>0.47249999999999998</v>
      </c>
      <c r="Y157">
        <v>2</v>
      </c>
      <c r="Z157">
        <v>1</v>
      </c>
    </row>
    <row r="158" spans="1:26" x14ac:dyDescent="0.2">
      <c r="A158">
        <v>157</v>
      </c>
      <c r="B158">
        <v>10278</v>
      </c>
      <c r="C158" t="s">
        <v>38</v>
      </c>
      <c r="D158">
        <v>2016</v>
      </c>
      <c r="E158" t="s">
        <v>56</v>
      </c>
      <c r="F158" t="s">
        <v>184</v>
      </c>
      <c r="G158" t="s">
        <v>60</v>
      </c>
      <c r="H158" t="s">
        <v>295</v>
      </c>
      <c r="I158" s="2">
        <v>41168</v>
      </c>
      <c r="J158" t="s">
        <v>106</v>
      </c>
      <c r="K158" t="s">
        <v>111</v>
      </c>
      <c r="L158">
        <v>25.927344999999999</v>
      </c>
      <c r="M158">
        <v>-173.93424300000001</v>
      </c>
      <c r="N158" t="s">
        <v>60</v>
      </c>
      <c r="O158" t="s">
        <v>60</v>
      </c>
      <c r="P158">
        <v>2016</v>
      </c>
      <c r="Q158" t="s">
        <v>112</v>
      </c>
      <c r="R158">
        <v>0</v>
      </c>
      <c r="S158">
        <v>18.55</v>
      </c>
      <c r="T158">
        <v>41</v>
      </c>
      <c r="U158">
        <v>20</v>
      </c>
      <c r="V158">
        <v>6</v>
      </c>
      <c r="W158">
        <v>11</v>
      </c>
      <c r="X158">
        <v>0.88500000000000001</v>
      </c>
      <c r="Y158">
        <v>2</v>
      </c>
      <c r="Z158">
        <v>1</v>
      </c>
    </row>
    <row r="159" spans="1:26" x14ac:dyDescent="0.2">
      <c r="A159">
        <v>158</v>
      </c>
      <c r="B159">
        <v>10279</v>
      </c>
      <c r="C159" t="s">
        <v>38</v>
      </c>
      <c r="D159">
        <v>2016</v>
      </c>
      <c r="E159" t="s">
        <v>56</v>
      </c>
      <c r="F159" t="s">
        <v>184</v>
      </c>
      <c r="G159" t="s">
        <v>60</v>
      </c>
      <c r="H159" t="s">
        <v>296</v>
      </c>
      <c r="I159" s="2">
        <v>41168</v>
      </c>
      <c r="J159" t="s">
        <v>106</v>
      </c>
      <c r="K159" t="s">
        <v>111</v>
      </c>
      <c r="L159">
        <v>25.960474000000001</v>
      </c>
      <c r="M159">
        <v>-174.00988100000001</v>
      </c>
      <c r="N159" t="s">
        <v>60</v>
      </c>
      <c r="O159" t="s">
        <v>60</v>
      </c>
      <c r="P159">
        <v>2016</v>
      </c>
      <c r="Q159" t="s">
        <v>112</v>
      </c>
      <c r="R159">
        <v>0</v>
      </c>
      <c r="S159">
        <v>24.45</v>
      </c>
      <c r="T159">
        <v>0.5</v>
      </c>
      <c r="U159">
        <v>27.5</v>
      </c>
      <c r="V159">
        <v>32.5</v>
      </c>
      <c r="W159">
        <v>0.5</v>
      </c>
      <c r="X159">
        <v>0.1125</v>
      </c>
      <c r="Y159">
        <v>2</v>
      </c>
      <c r="Z159">
        <v>1</v>
      </c>
    </row>
    <row r="160" spans="1:26" x14ac:dyDescent="0.2">
      <c r="A160">
        <v>159</v>
      </c>
      <c r="B160">
        <v>10280</v>
      </c>
      <c r="C160" t="s">
        <v>38</v>
      </c>
      <c r="D160">
        <v>2016</v>
      </c>
      <c r="E160" t="s">
        <v>56</v>
      </c>
      <c r="F160" t="s">
        <v>184</v>
      </c>
      <c r="G160" t="s">
        <v>60</v>
      </c>
      <c r="H160" t="s">
        <v>297</v>
      </c>
      <c r="I160" s="2">
        <v>41168</v>
      </c>
      <c r="J160" t="s">
        <v>106</v>
      </c>
      <c r="K160" t="s">
        <v>107</v>
      </c>
      <c r="L160">
        <v>25.947742000000002</v>
      </c>
      <c r="M160">
        <v>-173.96848499999999</v>
      </c>
      <c r="N160" t="s">
        <v>60</v>
      </c>
      <c r="O160" t="s">
        <v>60</v>
      </c>
      <c r="P160">
        <v>2016</v>
      </c>
      <c r="Q160" t="s">
        <v>109</v>
      </c>
      <c r="R160">
        <v>0</v>
      </c>
      <c r="S160">
        <v>10.050000000000001</v>
      </c>
      <c r="T160">
        <v>32.5</v>
      </c>
      <c r="U160">
        <v>0</v>
      </c>
      <c r="V160">
        <v>4.5</v>
      </c>
      <c r="W160">
        <v>7.5</v>
      </c>
      <c r="X160">
        <v>0.32750000000000001</v>
      </c>
      <c r="Y160">
        <v>2</v>
      </c>
      <c r="Z160">
        <v>1</v>
      </c>
    </row>
    <row r="161" spans="1:26" x14ac:dyDescent="0.2">
      <c r="A161">
        <v>160</v>
      </c>
      <c r="B161">
        <v>10281</v>
      </c>
      <c r="C161" t="s">
        <v>38</v>
      </c>
      <c r="D161">
        <v>2016</v>
      </c>
      <c r="E161" t="s">
        <v>56</v>
      </c>
      <c r="F161" t="s">
        <v>184</v>
      </c>
      <c r="G161" t="s">
        <v>60</v>
      </c>
      <c r="H161" t="s">
        <v>298</v>
      </c>
      <c r="I161" s="2">
        <v>41168</v>
      </c>
      <c r="J161" t="s">
        <v>106</v>
      </c>
      <c r="K161" t="s">
        <v>111</v>
      </c>
      <c r="L161">
        <v>25.970492</v>
      </c>
      <c r="M161">
        <v>-174.01696699999999</v>
      </c>
      <c r="N161" t="s">
        <v>60</v>
      </c>
      <c r="O161" t="s">
        <v>60</v>
      </c>
      <c r="P161">
        <v>2016</v>
      </c>
      <c r="Q161" t="s">
        <v>112</v>
      </c>
      <c r="R161">
        <v>0</v>
      </c>
      <c r="S161">
        <v>20.95</v>
      </c>
      <c r="T161">
        <v>31.5</v>
      </c>
      <c r="U161">
        <v>7.5</v>
      </c>
      <c r="V161">
        <v>9.5</v>
      </c>
      <c r="W161">
        <v>5.5</v>
      </c>
      <c r="X161">
        <v>0.46625</v>
      </c>
      <c r="Y161">
        <v>2</v>
      </c>
      <c r="Z161">
        <v>1</v>
      </c>
    </row>
    <row r="162" spans="1:26" x14ac:dyDescent="0.2">
      <c r="A162">
        <v>161</v>
      </c>
      <c r="B162">
        <v>10282</v>
      </c>
      <c r="C162" t="s">
        <v>38</v>
      </c>
      <c r="D162">
        <v>2016</v>
      </c>
      <c r="E162" t="s">
        <v>56</v>
      </c>
      <c r="F162" t="s">
        <v>184</v>
      </c>
      <c r="G162" t="s">
        <v>60</v>
      </c>
      <c r="H162" t="s">
        <v>299</v>
      </c>
      <c r="I162" s="2">
        <v>41168</v>
      </c>
      <c r="J162" t="s">
        <v>106</v>
      </c>
      <c r="K162" t="s">
        <v>107</v>
      </c>
      <c r="L162">
        <v>25.991347000000001</v>
      </c>
      <c r="M162">
        <v>-174.022764</v>
      </c>
      <c r="N162" t="s">
        <v>60</v>
      </c>
      <c r="O162" t="s">
        <v>60</v>
      </c>
      <c r="P162">
        <v>2016</v>
      </c>
      <c r="Q162" t="s">
        <v>109</v>
      </c>
      <c r="R162">
        <v>0</v>
      </c>
      <c r="S162">
        <v>15.2</v>
      </c>
      <c r="T162">
        <v>34</v>
      </c>
      <c r="U162">
        <v>1</v>
      </c>
      <c r="V162">
        <v>7.5</v>
      </c>
      <c r="W162">
        <v>7</v>
      </c>
      <c r="X162">
        <v>0.48499999999999999</v>
      </c>
      <c r="Y162">
        <v>2</v>
      </c>
      <c r="Z162">
        <v>1</v>
      </c>
    </row>
    <row r="163" spans="1:26" x14ac:dyDescent="0.2">
      <c r="A163">
        <v>162</v>
      </c>
      <c r="B163">
        <v>10283</v>
      </c>
      <c r="C163" t="s">
        <v>38</v>
      </c>
      <c r="D163">
        <v>2016</v>
      </c>
      <c r="E163" t="s">
        <v>56</v>
      </c>
      <c r="F163" t="s">
        <v>184</v>
      </c>
      <c r="G163" t="s">
        <v>60</v>
      </c>
      <c r="H163" t="s">
        <v>300</v>
      </c>
      <c r="I163" s="2">
        <v>41168</v>
      </c>
      <c r="J163" t="s">
        <v>106</v>
      </c>
      <c r="K163" t="s">
        <v>107</v>
      </c>
      <c r="L163">
        <v>26.001009</v>
      </c>
      <c r="M163">
        <v>-174.00976900000001</v>
      </c>
      <c r="N163" t="s">
        <v>60</v>
      </c>
      <c r="O163" t="s">
        <v>60</v>
      </c>
      <c r="P163">
        <v>2016</v>
      </c>
      <c r="Q163" t="s">
        <v>109</v>
      </c>
      <c r="R163">
        <v>0</v>
      </c>
      <c r="S163">
        <v>11.85</v>
      </c>
      <c r="T163">
        <v>12</v>
      </c>
      <c r="U163">
        <v>0.5</v>
      </c>
      <c r="V163">
        <v>9</v>
      </c>
      <c r="W163">
        <v>16</v>
      </c>
      <c r="X163">
        <v>0.4375</v>
      </c>
      <c r="Y163">
        <v>2</v>
      </c>
      <c r="Z163">
        <v>1</v>
      </c>
    </row>
    <row r="164" spans="1:26" x14ac:dyDescent="0.2">
      <c r="A164">
        <v>163</v>
      </c>
      <c r="B164">
        <v>10288</v>
      </c>
      <c r="C164" t="s">
        <v>38</v>
      </c>
      <c r="D164">
        <v>2016</v>
      </c>
      <c r="E164" t="s">
        <v>56</v>
      </c>
      <c r="F164" t="s">
        <v>184</v>
      </c>
      <c r="G164" t="s">
        <v>60</v>
      </c>
      <c r="H164" t="s">
        <v>301</v>
      </c>
      <c r="I164" s="2">
        <v>41169</v>
      </c>
      <c r="J164" t="s">
        <v>106</v>
      </c>
      <c r="K164" t="s">
        <v>111</v>
      </c>
      <c r="L164">
        <v>26.04834</v>
      </c>
      <c r="M164">
        <v>-173.89609999999999</v>
      </c>
      <c r="N164" t="s">
        <v>60</v>
      </c>
      <c r="O164" t="s">
        <v>60</v>
      </c>
      <c r="P164">
        <v>2016</v>
      </c>
      <c r="Q164" t="s">
        <v>112</v>
      </c>
      <c r="R164">
        <v>0</v>
      </c>
      <c r="S164">
        <v>18.75</v>
      </c>
      <c r="T164">
        <v>28.5</v>
      </c>
      <c r="U164">
        <v>22.5</v>
      </c>
      <c r="V164">
        <v>11</v>
      </c>
      <c r="W164">
        <v>6.5</v>
      </c>
      <c r="X164">
        <v>1.075</v>
      </c>
      <c r="Y164">
        <v>2</v>
      </c>
      <c r="Z164">
        <v>1</v>
      </c>
    </row>
    <row r="165" spans="1:26" x14ac:dyDescent="0.2">
      <c r="A165">
        <v>164</v>
      </c>
      <c r="B165">
        <v>10289</v>
      </c>
      <c r="C165" t="s">
        <v>38</v>
      </c>
      <c r="D165">
        <v>2016</v>
      </c>
      <c r="E165" t="s">
        <v>56</v>
      </c>
      <c r="F165" t="s">
        <v>184</v>
      </c>
      <c r="G165" t="s">
        <v>60</v>
      </c>
      <c r="H165" t="s">
        <v>302</v>
      </c>
      <c r="I165" s="2">
        <v>41169</v>
      </c>
      <c r="J165" t="s">
        <v>106</v>
      </c>
      <c r="K165" t="s">
        <v>111</v>
      </c>
      <c r="L165">
        <v>26.048342000000002</v>
      </c>
      <c r="M165">
        <v>-173.89609999999999</v>
      </c>
      <c r="N165" t="s">
        <v>60</v>
      </c>
      <c r="O165" t="s">
        <v>60</v>
      </c>
      <c r="P165">
        <v>2016</v>
      </c>
      <c r="Q165" t="s">
        <v>112</v>
      </c>
      <c r="R165">
        <v>0</v>
      </c>
      <c r="S165">
        <v>18.350000000000001</v>
      </c>
      <c r="T165">
        <v>34</v>
      </c>
      <c r="U165">
        <v>10.5</v>
      </c>
      <c r="V165">
        <v>10.5</v>
      </c>
      <c r="W165">
        <v>7</v>
      </c>
      <c r="X165">
        <v>1.24875</v>
      </c>
      <c r="Y165">
        <v>2</v>
      </c>
      <c r="Z165">
        <v>1</v>
      </c>
    </row>
    <row r="166" spans="1:26" x14ac:dyDescent="0.2">
      <c r="A166">
        <v>165</v>
      </c>
      <c r="B166">
        <v>10290</v>
      </c>
      <c r="C166" t="s">
        <v>38</v>
      </c>
      <c r="D166">
        <v>2016</v>
      </c>
      <c r="E166" t="s">
        <v>56</v>
      </c>
      <c r="F166" t="s">
        <v>184</v>
      </c>
      <c r="G166" t="s">
        <v>60</v>
      </c>
      <c r="H166" t="s">
        <v>303</v>
      </c>
      <c r="I166" s="2">
        <v>41169</v>
      </c>
      <c r="J166" t="s">
        <v>106</v>
      </c>
      <c r="K166" t="s">
        <v>107</v>
      </c>
      <c r="L166">
        <v>26.004728</v>
      </c>
      <c r="M166">
        <v>-173.895658</v>
      </c>
      <c r="N166" t="s">
        <v>60</v>
      </c>
      <c r="O166" t="s">
        <v>60</v>
      </c>
      <c r="P166">
        <v>2016</v>
      </c>
      <c r="Q166" t="s">
        <v>109</v>
      </c>
      <c r="R166">
        <v>0</v>
      </c>
      <c r="S166">
        <v>7.45</v>
      </c>
      <c r="T166">
        <v>6.5</v>
      </c>
      <c r="U166">
        <v>37.5</v>
      </c>
      <c r="V166">
        <v>15</v>
      </c>
      <c r="W166">
        <v>4.5</v>
      </c>
      <c r="X166">
        <v>0.84</v>
      </c>
      <c r="Y166">
        <v>2</v>
      </c>
      <c r="Z166">
        <v>1</v>
      </c>
    </row>
    <row r="167" spans="1:26" x14ac:dyDescent="0.2">
      <c r="A167">
        <v>166</v>
      </c>
      <c r="B167">
        <v>10291</v>
      </c>
      <c r="C167" t="s">
        <v>38</v>
      </c>
      <c r="D167">
        <v>2016</v>
      </c>
      <c r="E167" t="s">
        <v>56</v>
      </c>
      <c r="F167" t="s">
        <v>184</v>
      </c>
      <c r="G167" t="s">
        <v>60</v>
      </c>
      <c r="H167" t="s">
        <v>304</v>
      </c>
      <c r="I167" s="2">
        <v>41169</v>
      </c>
      <c r="J167" t="s">
        <v>106</v>
      </c>
      <c r="K167" t="s">
        <v>111</v>
      </c>
      <c r="L167">
        <v>26.033259520000001</v>
      </c>
      <c r="M167">
        <v>-173.87887884</v>
      </c>
      <c r="N167" t="s">
        <v>60</v>
      </c>
      <c r="O167" t="s">
        <v>60</v>
      </c>
      <c r="P167">
        <v>2016</v>
      </c>
      <c r="Q167" t="s">
        <v>112</v>
      </c>
      <c r="R167">
        <v>0</v>
      </c>
      <c r="S167">
        <v>20.149999999999999</v>
      </c>
      <c r="T167">
        <v>30</v>
      </c>
      <c r="U167">
        <v>10</v>
      </c>
      <c r="V167">
        <v>30</v>
      </c>
      <c r="W167">
        <v>5</v>
      </c>
      <c r="X167">
        <v>0.89249999999999996</v>
      </c>
      <c r="Y167">
        <v>2</v>
      </c>
      <c r="Z167">
        <v>1</v>
      </c>
    </row>
    <row r="168" spans="1:26" x14ac:dyDescent="0.2">
      <c r="A168">
        <v>167</v>
      </c>
      <c r="B168">
        <v>10292</v>
      </c>
      <c r="C168" t="s">
        <v>38</v>
      </c>
      <c r="D168">
        <v>2016</v>
      </c>
      <c r="E168" t="s">
        <v>56</v>
      </c>
      <c r="F168" t="s">
        <v>184</v>
      </c>
      <c r="G168" t="s">
        <v>60</v>
      </c>
      <c r="H168" t="s">
        <v>305</v>
      </c>
      <c r="I168" s="2">
        <v>41169</v>
      </c>
      <c r="J168" t="s">
        <v>106</v>
      </c>
      <c r="K168" t="s">
        <v>107</v>
      </c>
      <c r="L168">
        <v>26.031149119999998</v>
      </c>
      <c r="M168">
        <v>-173.89242985999999</v>
      </c>
      <c r="N168" t="s">
        <v>60</v>
      </c>
      <c r="O168" t="s">
        <v>60</v>
      </c>
      <c r="P168">
        <v>2016</v>
      </c>
      <c r="Q168" t="s">
        <v>109</v>
      </c>
      <c r="R168">
        <v>0</v>
      </c>
      <c r="S168">
        <v>8.8000000000000007</v>
      </c>
      <c r="T168">
        <v>30</v>
      </c>
      <c r="U168">
        <v>9</v>
      </c>
      <c r="V168">
        <v>15</v>
      </c>
      <c r="W168">
        <v>13.5</v>
      </c>
      <c r="X168">
        <v>0.69</v>
      </c>
      <c r="Y168">
        <v>2</v>
      </c>
      <c r="Z168">
        <v>1</v>
      </c>
    </row>
    <row r="169" spans="1:26" x14ac:dyDescent="0.2">
      <c r="A169">
        <v>168</v>
      </c>
      <c r="B169">
        <v>10293</v>
      </c>
      <c r="C169" t="s">
        <v>38</v>
      </c>
      <c r="D169">
        <v>2016</v>
      </c>
      <c r="E169" t="s">
        <v>56</v>
      </c>
      <c r="F169" t="s">
        <v>184</v>
      </c>
      <c r="G169" t="s">
        <v>60</v>
      </c>
      <c r="H169" t="s">
        <v>306</v>
      </c>
      <c r="I169" s="2">
        <v>41169</v>
      </c>
      <c r="J169" t="s">
        <v>106</v>
      </c>
      <c r="K169" t="s">
        <v>107</v>
      </c>
      <c r="L169">
        <v>26.01544445</v>
      </c>
      <c r="M169">
        <v>-173.87918335000001</v>
      </c>
      <c r="N169" t="s">
        <v>60</v>
      </c>
      <c r="O169" t="s">
        <v>60</v>
      </c>
      <c r="P169">
        <v>2016</v>
      </c>
      <c r="Q169" t="s">
        <v>109</v>
      </c>
      <c r="R169">
        <v>0</v>
      </c>
      <c r="S169">
        <v>11.75</v>
      </c>
      <c r="T169">
        <v>30</v>
      </c>
      <c r="U169">
        <v>12.5</v>
      </c>
      <c r="V169">
        <v>17.5</v>
      </c>
      <c r="W169">
        <v>7.5</v>
      </c>
      <c r="X169">
        <v>0.50749999999999995</v>
      </c>
      <c r="Y169">
        <v>2</v>
      </c>
      <c r="Z169">
        <v>1</v>
      </c>
    </row>
    <row r="170" spans="1:26" x14ac:dyDescent="0.2">
      <c r="A170">
        <v>169</v>
      </c>
      <c r="B170">
        <v>10294</v>
      </c>
      <c r="C170" t="s">
        <v>38</v>
      </c>
      <c r="D170">
        <v>2016</v>
      </c>
      <c r="E170" t="s">
        <v>56</v>
      </c>
      <c r="F170" t="s">
        <v>184</v>
      </c>
      <c r="G170" t="s">
        <v>60</v>
      </c>
      <c r="H170" t="s">
        <v>307</v>
      </c>
      <c r="I170" s="2">
        <v>41169</v>
      </c>
      <c r="J170" t="s">
        <v>106</v>
      </c>
      <c r="K170" t="s">
        <v>115</v>
      </c>
      <c r="L170">
        <v>25.97855268</v>
      </c>
      <c r="M170">
        <v>-173.88986818000001</v>
      </c>
      <c r="N170" t="s">
        <v>60</v>
      </c>
      <c r="O170" t="s">
        <v>60</v>
      </c>
      <c r="P170">
        <v>2016</v>
      </c>
      <c r="Q170" t="s">
        <v>116</v>
      </c>
      <c r="R170">
        <v>0</v>
      </c>
      <c r="S170">
        <v>5.75</v>
      </c>
      <c r="T170">
        <v>0.5</v>
      </c>
      <c r="U170">
        <v>15</v>
      </c>
      <c r="V170">
        <v>15.5</v>
      </c>
      <c r="W170">
        <v>15</v>
      </c>
      <c r="X170">
        <v>0.115</v>
      </c>
      <c r="Y170">
        <v>2</v>
      </c>
      <c r="Z170">
        <v>1</v>
      </c>
    </row>
    <row r="171" spans="1:26" x14ac:dyDescent="0.2">
      <c r="A171">
        <v>170</v>
      </c>
      <c r="B171">
        <v>10302</v>
      </c>
      <c r="C171" t="s">
        <v>38</v>
      </c>
      <c r="D171">
        <v>2016</v>
      </c>
      <c r="E171" t="s">
        <v>56</v>
      </c>
      <c r="F171" t="s">
        <v>184</v>
      </c>
      <c r="G171" t="s">
        <v>60</v>
      </c>
      <c r="H171" t="s">
        <v>308</v>
      </c>
      <c r="I171" s="2">
        <v>41170</v>
      </c>
      <c r="J171" t="s">
        <v>106</v>
      </c>
      <c r="K171" t="s">
        <v>107</v>
      </c>
      <c r="L171">
        <v>26.029692000000001</v>
      </c>
      <c r="M171">
        <v>-174.017123</v>
      </c>
      <c r="N171" t="s">
        <v>60</v>
      </c>
      <c r="O171" t="s">
        <v>60</v>
      </c>
      <c r="P171">
        <v>2016</v>
      </c>
      <c r="Q171" t="s">
        <v>109</v>
      </c>
      <c r="R171">
        <v>0</v>
      </c>
      <c r="S171">
        <v>15.55</v>
      </c>
      <c r="T171">
        <v>15</v>
      </c>
      <c r="U171">
        <v>0</v>
      </c>
      <c r="V171">
        <v>21</v>
      </c>
      <c r="W171">
        <v>17.5</v>
      </c>
      <c r="X171">
        <v>0.36375000000000002</v>
      </c>
      <c r="Y171">
        <v>2</v>
      </c>
      <c r="Z171">
        <v>1</v>
      </c>
    </row>
    <row r="172" spans="1:26" x14ac:dyDescent="0.2">
      <c r="A172">
        <v>171</v>
      </c>
      <c r="B172">
        <v>10303</v>
      </c>
      <c r="C172" t="s">
        <v>38</v>
      </c>
      <c r="D172">
        <v>2016</v>
      </c>
      <c r="E172" t="s">
        <v>56</v>
      </c>
      <c r="F172" t="s">
        <v>184</v>
      </c>
      <c r="G172" t="s">
        <v>60</v>
      </c>
      <c r="H172" t="s">
        <v>309</v>
      </c>
      <c r="I172" s="2">
        <v>41170</v>
      </c>
      <c r="J172" t="s">
        <v>106</v>
      </c>
      <c r="K172" t="s">
        <v>107</v>
      </c>
      <c r="L172">
        <v>26.034860999999999</v>
      </c>
      <c r="M172">
        <v>-174.00993099999999</v>
      </c>
      <c r="N172" t="s">
        <v>60</v>
      </c>
      <c r="O172" t="s">
        <v>60</v>
      </c>
      <c r="P172">
        <v>2016</v>
      </c>
      <c r="Q172" t="s">
        <v>109</v>
      </c>
      <c r="R172">
        <v>0</v>
      </c>
      <c r="S172">
        <v>11.2</v>
      </c>
      <c r="T172">
        <v>10.5</v>
      </c>
      <c r="U172">
        <v>5</v>
      </c>
      <c r="V172">
        <v>21</v>
      </c>
      <c r="W172">
        <v>17</v>
      </c>
      <c r="X172">
        <v>0.99</v>
      </c>
      <c r="Y172">
        <v>2</v>
      </c>
      <c r="Z172">
        <v>1</v>
      </c>
    </row>
    <row r="173" spans="1:26" x14ac:dyDescent="0.2">
      <c r="A173">
        <v>172</v>
      </c>
      <c r="B173">
        <v>10304</v>
      </c>
      <c r="C173" t="s">
        <v>38</v>
      </c>
      <c r="D173">
        <v>2016</v>
      </c>
      <c r="E173" t="s">
        <v>56</v>
      </c>
      <c r="F173" t="s">
        <v>184</v>
      </c>
      <c r="G173" t="s">
        <v>60</v>
      </c>
      <c r="H173" t="s">
        <v>310</v>
      </c>
      <c r="I173" s="2">
        <v>41170</v>
      </c>
      <c r="J173" t="s">
        <v>106</v>
      </c>
      <c r="K173" t="s">
        <v>115</v>
      </c>
      <c r="L173">
        <v>26.050768999999999</v>
      </c>
      <c r="M173">
        <v>-173.97594100000001</v>
      </c>
      <c r="N173" t="s">
        <v>60</v>
      </c>
      <c r="O173" t="s">
        <v>60</v>
      </c>
      <c r="P173">
        <v>2016</v>
      </c>
      <c r="Q173" t="s">
        <v>116</v>
      </c>
      <c r="R173">
        <v>0</v>
      </c>
      <c r="S173">
        <v>4.2</v>
      </c>
      <c r="T173">
        <v>0</v>
      </c>
      <c r="U173">
        <v>9.5</v>
      </c>
      <c r="V173">
        <v>45</v>
      </c>
      <c r="W173">
        <v>7.5</v>
      </c>
      <c r="X173">
        <v>0.18875</v>
      </c>
      <c r="Y173">
        <v>2</v>
      </c>
      <c r="Z173">
        <v>1</v>
      </c>
    </row>
    <row r="174" spans="1:26" x14ac:dyDescent="0.2">
      <c r="A174">
        <v>173</v>
      </c>
      <c r="B174">
        <v>10305</v>
      </c>
      <c r="C174" t="s">
        <v>38</v>
      </c>
      <c r="D174">
        <v>2016</v>
      </c>
      <c r="E174" t="s">
        <v>56</v>
      </c>
      <c r="F174" t="s">
        <v>184</v>
      </c>
      <c r="G174" t="s">
        <v>60</v>
      </c>
      <c r="H174" t="s">
        <v>311</v>
      </c>
      <c r="I174" s="2">
        <v>41170</v>
      </c>
      <c r="J174" t="s">
        <v>106</v>
      </c>
      <c r="K174" t="s">
        <v>115</v>
      </c>
      <c r="L174">
        <v>26.030864999999999</v>
      </c>
      <c r="M174">
        <v>-173.959236</v>
      </c>
      <c r="N174" t="s">
        <v>60</v>
      </c>
      <c r="O174" t="s">
        <v>60</v>
      </c>
      <c r="P174">
        <v>2016</v>
      </c>
      <c r="Q174" t="s">
        <v>116</v>
      </c>
      <c r="R174">
        <v>0</v>
      </c>
      <c r="S174">
        <v>3.8</v>
      </c>
      <c r="T174">
        <v>1</v>
      </c>
      <c r="U174">
        <v>13.5</v>
      </c>
      <c r="V174">
        <v>44</v>
      </c>
      <c r="W174">
        <v>12</v>
      </c>
      <c r="X174">
        <v>0.23874999999999999</v>
      </c>
      <c r="Y174">
        <v>2</v>
      </c>
      <c r="Z174">
        <v>1</v>
      </c>
    </row>
    <row r="175" spans="1:26" x14ac:dyDescent="0.2">
      <c r="A175">
        <v>174</v>
      </c>
      <c r="B175">
        <v>10306</v>
      </c>
      <c r="C175" t="s">
        <v>38</v>
      </c>
      <c r="D175">
        <v>2016</v>
      </c>
      <c r="E175" t="s">
        <v>56</v>
      </c>
      <c r="F175" t="s">
        <v>184</v>
      </c>
      <c r="G175" t="s">
        <v>60</v>
      </c>
      <c r="H175" t="s">
        <v>312</v>
      </c>
      <c r="I175" s="2">
        <v>41170</v>
      </c>
      <c r="J175" t="s">
        <v>106</v>
      </c>
      <c r="K175" t="s">
        <v>111</v>
      </c>
      <c r="L175">
        <v>26.059456999999998</v>
      </c>
      <c r="M175">
        <v>-174.04963699999999</v>
      </c>
      <c r="N175" t="s">
        <v>60</v>
      </c>
      <c r="O175" t="s">
        <v>60</v>
      </c>
      <c r="P175">
        <v>2016</v>
      </c>
      <c r="Q175" t="s">
        <v>112</v>
      </c>
      <c r="R175">
        <v>0</v>
      </c>
      <c r="S175">
        <v>28.75</v>
      </c>
      <c r="T175">
        <v>1.5</v>
      </c>
      <c r="U175">
        <v>2</v>
      </c>
      <c r="V175">
        <v>5</v>
      </c>
      <c r="W175">
        <v>4</v>
      </c>
      <c r="X175">
        <v>0.48625000000000002</v>
      </c>
      <c r="Y175">
        <v>2</v>
      </c>
      <c r="Z175">
        <v>1</v>
      </c>
    </row>
    <row r="176" spans="1:26" x14ac:dyDescent="0.2">
      <c r="A176">
        <v>175</v>
      </c>
      <c r="B176">
        <v>10307</v>
      </c>
      <c r="C176" t="s">
        <v>38</v>
      </c>
      <c r="D176">
        <v>2016</v>
      </c>
      <c r="E176" t="s">
        <v>56</v>
      </c>
      <c r="F176" t="s">
        <v>184</v>
      </c>
      <c r="G176" t="s">
        <v>60</v>
      </c>
      <c r="H176" t="s">
        <v>313</v>
      </c>
      <c r="I176" s="2">
        <v>41170</v>
      </c>
      <c r="J176" t="s">
        <v>106</v>
      </c>
      <c r="K176" t="s">
        <v>111</v>
      </c>
      <c r="L176">
        <v>26.05667</v>
      </c>
      <c r="M176">
        <v>-174.05890099999999</v>
      </c>
      <c r="N176" t="s">
        <v>60</v>
      </c>
      <c r="O176" t="s">
        <v>60</v>
      </c>
      <c r="P176">
        <v>2016</v>
      </c>
      <c r="Q176" t="s">
        <v>112</v>
      </c>
      <c r="R176">
        <v>0</v>
      </c>
      <c r="S176">
        <v>26.95</v>
      </c>
      <c r="T176">
        <v>5.5</v>
      </c>
      <c r="U176">
        <v>9</v>
      </c>
      <c r="V176">
        <v>12</v>
      </c>
      <c r="W176">
        <v>17.5</v>
      </c>
      <c r="X176">
        <v>0.40075</v>
      </c>
      <c r="Y176">
        <v>2</v>
      </c>
      <c r="Z176">
        <v>1</v>
      </c>
    </row>
    <row r="177" spans="1:26" x14ac:dyDescent="0.2">
      <c r="A177">
        <v>176</v>
      </c>
      <c r="B177">
        <v>10308</v>
      </c>
      <c r="C177" t="s">
        <v>38</v>
      </c>
      <c r="D177">
        <v>2016</v>
      </c>
      <c r="E177" t="s">
        <v>56</v>
      </c>
      <c r="F177" t="s">
        <v>184</v>
      </c>
      <c r="G177" t="s">
        <v>60</v>
      </c>
      <c r="H177" t="s">
        <v>314</v>
      </c>
      <c r="I177" s="2">
        <v>41170</v>
      </c>
      <c r="J177" t="s">
        <v>106</v>
      </c>
      <c r="K177" t="s">
        <v>111</v>
      </c>
      <c r="L177">
        <v>26.025677999999999</v>
      </c>
      <c r="M177">
        <v>-174.02835300000001</v>
      </c>
      <c r="N177" t="s">
        <v>60</v>
      </c>
      <c r="O177" t="s">
        <v>60</v>
      </c>
      <c r="P177">
        <v>2016</v>
      </c>
      <c r="Q177" t="s">
        <v>112</v>
      </c>
      <c r="R177">
        <v>0</v>
      </c>
      <c r="S177">
        <v>20.350000000000001</v>
      </c>
      <c r="T177">
        <v>14</v>
      </c>
      <c r="U177">
        <v>4</v>
      </c>
      <c r="V177">
        <v>6.5</v>
      </c>
      <c r="W177">
        <v>5.5</v>
      </c>
      <c r="X177">
        <v>0.81874999999999998</v>
      </c>
      <c r="Y177">
        <v>2</v>
      </c>
      <c r="Z177">
        <v>1</v>
      </c>
    </row>
    <row r="178" spans="1:26" x14ac:dyDescent="0.2">
      <c r="A178">
        <v>177</v>
      </c>
      <c r="B178">
        <v>10309</v>
      </c>
      <c r="C178" t="s">
        <v>38</v>
      </c>
      <c r="D178">
        <v>2016</v>
      </c>
      <c r="E178" t="s">
        <v>56</v>
      </c>
      <c r="F178" t="s">
        <v>184</v>
      </c>
      <c r="G178" t="s">
        <v>60</v>
      </c>
      <c r="H178" t="s">
        <v>315</v>
      </c>
      <c r="I178" s="2">
        <v>41170</v>
      </c>
      <c r="J178" t="s">
        <v>106</v>
      </c>
      <c r="K178" t="s">
        <v>111</v>
      </c>
      <c r="L178">
        <v>26.052361999999999</v>
      </c>
      <c r="M178">
        <v>-174.01834199999999</v>
      </c>
      <c r="N178" t="s">
        <v>60</v>
      </c>
      <c r="O178" t="s">
        <v>60</v>
      </c>
      <c r="P178">
        <v>2016</v>
      </c>
      <c r="Q178" t="s">
        <v>112</v>
      </c>
      <c r="R178">
        <v>0</v>
      </c>
      <c r="S178">
        <v>17.45</v>
      </c>
      <c r="T178">
        <v>21.5</v>
      </c>
      <c r="U178">
        <v>12.5</v>
      </c>
      <c r="V178">
        <v>19.5</v>
      </c>
      <c r="W178">
        <v>13.5</v>
      </c>
      <c r="X178">
        <v>0.78749999999999998</v>
      </c>
      <c r="Y178">
        <v>2</v>
      </c>
      <c r="Z178">
        <v>1</v>
      </c>
    </row>
    <row r="179" spans="1:26" x14ac:dyDescent="0.2">
      <c r="A179">
        <v>178</v>
      </c>
      <c r="B179">
        <v>10310</v>
      </c>
      <c r="C179" t="s">
        <v>38</v>
      </c>
      <c r="D179">
        <v>2016</v>
      </c>
      <c r="E179" t="s">
        <v>56</v>
      </c>
      <c r="F179" t="s">
        <v>184</v>
      </c>
      <c r="G179" t="s">
        <v>60</v>
      </c>
      <c r="H179" t="s">
        <v>316</v>
      </c>
      <c r="I179" s="2">
        <v>41170</v>
      </c>
      <c r="J179" t="s">
        <v>106</v>
      </c>
      <c r="K179" t="s">
        <v>107</v>
      </c>
      <c r="L179">
        <v>26.042945</v>
      </c>
      <c r="M179">
        <v>-173.99151699999999</v>
      </c>
      <c r="N179" t="s">
        <v>60</v>
      </c>
      <c r="O179" t="s">
        <v>60</v>
      </c>
      <c r="P179">
        <v>2016</v>
      </c>
      <c r="Q179" t="s">
        <v>109</v>
      </c>
      <c r="R179">
        <v>0</v>
      </c>
      <c r="S179">
        <v>10.199999999999999</v>
      </c>
      <c r="T179">
        <v>1</v>
      </c>
      <c r="U179">
        <v>27.5</v>
      </c>
      <c r="V179">
        <v>40</v>
      </c>
      <c r="W179">
        <v>6.5</v>
      </c>
      <c r="X179">
        <v>0.44750000000000001</v>
      </c>
      <c r="Y179">
        <v>2</v>
      </c>
      <c r="Z179">
        <v>1</v>
      </c>
    </row>
    <row r="180" spans="1:26" x14ac:dyDescent="0.2">
      <c r="A180">
        <v>179</v>
      </c>
      <c r="B180">
        <v>10311</v>
      </c>
      <c r="C180" t="s">
        <v>38</v>
      </c>
      <c r="D180">
        <v>2016</v>
      </c>
      <c r="E180" t="s">
        <v>56</v>
      </c>
      <c r="F180" t="s">
        <v>184</v>
      </c>
      <c r="G180" t="s">
        <v>60</v>
      </c>
      <c r="H180" t="s">
        <v>317</v>
      </c>
      <c r="I180" s="2">
        <v>41170</v>
      </c>
      <c r="J180" t="s">
        <v>106</v>
      </c>
      <c r="K180" t="s">
        <v>107</v>
      </c>
      <c r="L180">
        <v>26.042954999999999</v>
      </c>
      <c r="M180">
        <v>-173.98294300000001</v>
      </c>
      <c r="N180" t="s">
        <v>60</v>
      </c>
      <c r="O180" t="s">
        <v>60</v>
      </c>
      <c r="P180">
        <v>2016</v>
      </c>
      <c r="Q180" t="s">
        <v>109</v>
      </c>
      <c r="R180">
        <v>0</v>
      </c>
      <c r="S180">
        <v>7.5</v>
      </c>
      <c r="T180">
        <v>7</v>
      </c>
      <c r="U180">
        <v>0.5</v>
      </c>
      <c r="V180">
        <v>47.5</v>
      </c>
      <c r="W180">
        <v>0</v>
      </c>
      <c r="X180">
        <v>0.34250000000000003</v>
      </c>
      <c r="Y180">
        <v>2</v>
      </c>
      <c r="Z180">
        <v>1</v>
      </c>
    </row>
    <row r="181" spans="1:26" x14ac:dyDescent="0.2">
      <c r="A181">
        <v>180</v>
      </c>
      <c r="B181">
        <v>10321</v>
      </c>
      <c r="C181" t="s">
        <v>38</v>
      </c>
      <c r="D181">
        <v>2016</v>
      </c>
      <c r="E181" t="s">
        <v>56</v>
      </c>
      <c r="F181" t="s">
        <v>184</v>
      </c>
      <c r="G181" t="s">
        <v>60</v>
      </c>
      <c r="H181" t="s">
        <v>318</v>
      </c>
      <c r="I181" s="2">
        <v>41171</v>
      </c>
      <c r="J181" t="s">
        <v>106</v>
      </c>
      <c r="K181" t="s">
        <v>111</v>
      </c>
      <c r="L181">
        <v>26.097259000000001</v>
      </c>
      <c r="M181">
        <v>-173.994384</v>
      </c>
      <c r="N181" t="s">
        <v>60</v>
      </c>
      <c r="O181" t="s">
        <v>60</v>
      </c>
      <c r="P181">
        <v>2016</v>
      </c>
      <c r="Q181" t="s">
        <v>112</v>
      </c>
      <c r="R181">
        <v>0</v>
      </c>
      <c r="S181">
        <v>21.1</v>
      </c>
      <c r="T181">
        <v>22.5</v>
      </c>
      <c r="U181">
        <v>9</v>
      </c>
      <c r="V181">
        <v>20</v>
      </c>
      <c r="W181">
        <v>15</v>
      </c>
      <c r="X181">
        <v>0.50749999999999995</v>
      </c>
      <c r="Y181">
        <v>2</v>
      </c>
      <c r="Z181">
        <v>1</v>
      </c>
    </row>
    <row r="182" spans="1:26" x14ac:dyDescent="0.2">
      <c r="A182">
        <v>181</v>
      </c>
      <c r="B182">
        <v>10322</v>
      </c>
      <c r="C182" t="s">
        <v>38</v>
      </c>
      <c r="D182">
        <v>2016</v>
      </c>
      <c r="E182" t="s">
        <v>56</v>
      </c>
      <c r="F182" t="s">
        <v>184</v>
      </c>
      <c r="G182" t="s">
        <v>60</v>
      </c>
      <c r="H182" t="s">
        <v>319</v>
      </c>
      <c r="I182" s="2">
        <v>41171</v>
      </c>
      <c r="J182" t="s">
        <v>106</v>
      </c>
      <c r="K182" t="s">
        <v>111</v>
      </c>
      <c r="L182">
        <v>26.097266999999999</v>
      </c>
      <c r="M182">
        <v>-173.97458499999999</v>
      </c>
      <c r="N182" t="s">
        <v>60</v>
      </c>
      <c r="O182" t="s">
        <v>60</v>
      </c>
      <c r="P182">
        <v>2016</v>
      </c>
      <c r="Q182" t="s">
        <v>112</v>
      </c>
      <c r="R182">
        <v>0</v>
      </c>
      <c r="S182">
        <v>19.45</v>
      </c>
      <c r="T182">
        <v>31</v>
      </c>
      <c r="U182">
        <v>14</v>
      </c>
      <c r="V182">
        <v>7.5</v>
      </c>
      <c r="W182">
        <v>17.5</v>
      </c>
      <c r="X182">
        <v>1.0425</v>
      </c>
      <c r="Y182">
        <v>2</v>
      </c>
      <c r="Z182">
        <v>1</v>
      </c>
    </row>
    <row r="183" spans="1:26" x14ac:dyDescent="0.2">
      <c r="A183">
        <v>182</v>
      </c>
      <c r="B183">
        <v>10323</v>
      </c>
      <c r="C183" t="s">
        <v>38</v>
      </c>
      <c r="D183">
        <v>2016</v>
      </c>
      <c r="E183" t="s">
        <v>56</v>
      </c>
      <c r="F183" t="s">
        <v>184</v>
      </c>
      <c r="G183" t="s">
        <v>60</v>
      </c>
      <c r="H183" t="s">
        <v>320</v>
      </c>
      <c r="I183" s="2">
        <v>41171</v>
      </c>
      <c r="J183" t="s">
        <v>106</v>
      </c>
      <c r="K183" t="s">
        <v>107</v>
      </c>
      <c r="L183">
        <v>26.093546</v>
      </c>
      <c r="M183">
        <v>-173.970293</v>
      </c>
      <c r="N183" t="s">
        <v>60</v>
      </c>
      <c r="O183" t="s">
        <v>60</v>
      </c>
      <c r="P183">
        <v>2016</v>
      </c>
      <c r="Q183" t="s">
        <v>109</v>
      </c>
      <c r="R183">
        <v>0</v>
      </c>
      <c r="S183">
        <v>15.1</v>
      </c>
      <c r="T183">
        <v>15</v>
      </c>
      <c r="U183">
        <v>10.5</v>
      </c>
      <c r="V183">
        <v>22.5</v>
      </c>
      <c r="W183">
        <v>7</v>
      </c>
      <c r="X183">
        <v>0.52124999999999999</v>
      </c>
      <c r="Y183">
        <v>2</v>
      </c>
      <c r="Z183">
        <v>1</v>
      </c>
    </row>
    <row r="184" spans="1:26" x14ac:dyDescent="0.2">
      <c r="A184">
        <v>183</v>
      </c>
      <c r="B184">
        <v>10324</v>
      </c>
      <c r="C184" t="s">
        <v>38</v>
      </c>
      <c r="D184">
        <v>2016</v>
      </c>
      <c r="E184" t="s">
        <v>56</v>
      </c>
      <c r="F184" t="s">
        <v>184</v>
      </c>
      <c r="G184" t="s">
        <v>60</v>
      </c>
      <c r="H184" t="s">
        <v>321</v>
      </c>
      <c r="I184" s="2">
        <v>41171</v>
      </c>
      <c r="J184" t="s">
        <v>106</v>
      </c>
      <c r="K184" t="s">
        <v>107</v>
      </c>
      <c r="L184">
        <v>26.080026</v>
      </c>
      <c r="M184">
        <v>-173.99006600000001</v>
      </c>
      <c r="N184" t="s">
        <v>60</v>
      </c>
      <c r="O184" t="s">
        <v>60</v>
      </c>
      <c r="P184">
        <v>2016</v>
      </c>
      <c r="Q184" t="s">
        <v>109</v>
      </c>
      <c r="R184">
        <v>0</v>
      </c>
      <c r="S184">
        <v>11</v>
      </c>
      <c r="T184">
        <v>15</v>
      </c>
      <c r="U184">
        <v>7.5</v>
      </c>
      <c r="V184">
        <v>15</v>
      </c>
      <c r="W184">
        <v>20</v>
      </c>
      <c r="X184">
        <v>0.64124999999999999</v>
      </c>
      <c r="Y184">
        <v>2</v>
      </c>
      <c r="Z184">
        <v>1</v>
      </c>
    </row>
    <row r="185" spans="1:26" x14ac:dyDescent="0.2">
      <c r="A185">
        <v>184</v>
      </c>
      <c r="B185">
        <v>10325</v>
      </c>
      <c r="C185" t="s">
        <v>38</v>
      </c>
      <c r="D185">
        <v>2016</v>
      </c>
      <c r="E185" t="s">
        <v>56</v>
      </c>
      <c r="F185" t="s">
        <v>184</v>
      </c>
      <c r="G185" t="s">
        <v>60</v>
      </c>
      <c r="H185" t="s">
        <v>322</v>
      </c>
      <c r="I185" s="2">
        <v>41171</v>
      </c>
      <c r="J185" t="s">
        <v>106</v>
      </c>
      <c r="K185" t="s">
        <v>107</v>
      </c>
      <c r="L185">
        <v>26.084572000000001</v>
      </c>
      <c r="M185">
        <v>-173.969956</v>
      </c>
      <c r="N185" t="s">
        <v>60</v>
      </c>
      <c r="O185" t="s">
        <v>60</v>
      </c>
      <c r="P185">
        <v>2016</v>
      </c>
      <c r="Q185" t="s">
        <v>109</v>
      </c>
      <c r="R185">
        <v>0</v>
      </c>
      <c r="S185">
        <v>11.35</v>
      </c>
      <c r="T185">
        <v>24</v>
      </c>
      <c r="U185">
        <v>2.5</v>
      </c>
      <c r="V185">
        <v>17.5</v>
      </c>
      <c r="W185">
        <v>12.5</v>
      </c>
      <c r="X185">
        <v>0.54625000000000001</v>
      </c>
      <c r="Y185">
        <v>2</v>
      </c>
      <c r="Z185">
        <v>1</v>
      </c>
    </row>
    <row r="186" spans="1:26" x14ac:dyDescent="0.2">
      <c r="A186">
        <v>185</v>
      </c>
      <c r="B186">
        <v>10326</v>
      </c>
      <c r="C186" t="s">
        <v>38</v>
      </c>
      <c r="D186">
        <v>2016</v>
      </c>
      <c r="E186" t="s">
        <v>56</v>
      </c>
      <c r="F186" t="s">
        <v>184</v>
      </c>
      <c r="G186" t="s">
        <v>60</v>
      </c>
      <c r="H186" t="s">
        <v>323</v>
      </c>
      <c r="I186" s="2">
        <v>41171</v>
      </c>
      <c r="J186" t="s">
        <v>106</v>
      </c>
      <c r="K186" t="s">
        <v>111</v>
      </c>
      <c r="L186">
        <v>26.087212999999998</v>
      </c>
      <c r="M186">
        <v>-173.93144100000001</v>
      </c>
      <c r="N186" t="s">
        <v>60</v>
      </c>
      <c r="O186" t="s">
        <v>60</v>
      </c>
      <c r="P186">
        <v>2016</v>
      </c>
      <c r="Q186" t="s">
        <v>112</v>
      </c>
      <c r="R186">
        <v>0</v>
      </c>
      <c r="S186">
        <v>23.45</v>
      </c>
      <c r="T186">
        <v>22</v>
      </c>
      <c r="U186">
        <v>15</v>
      </c>
      <c r="V186">
        <v>19</v>
      </c>
      <c r="W186">
        <v>10.5</v>
      </c>
      <c r="X186">
        <v>1.4975000000000001</v>
      </c>
      <c r="Y186">
        <v>2</v>
      </c>
      <c r="Z186">
        <v>1</v>
      </c>
    </row>
    <row r="187" spans="1:26" x14ac:dyDescent="0.2">
      <c r="A187">
        <v>186</v>
      </c>
      <c r="B187">
        <v>10327</v>
      </c>
      <c r="C187" t="s">
        <v>38</v>
      </c>
      <c r="D187">
        <v>2016</v>
      </c>
      <c r="E187" t="s">
        <v>56</v>
      </c>
      <c r="F187" t="s">
        <v>184</v>
      </c>
      <c r="G187" t="s">
        <v>60</v>
      </c>
      <c r="H187" t="s">
        <v>324</v>
      </c>
      <c r="I187" s="2">
        <v>41171</v>
      </c>
      <c r="J187" t="s">
        <v>106</v>
      </c>
      <c r="K187" t="s">
        <v>111</v>
      </c>
      <c r="L187">
        <v>26.085519999999999</v>
      </c>
      <c r="M187">
        <v>-173.91958</v>
      </c>
      <c r="N187" t="s">
        <v>60</v>
      </c>
      <c r="O187" t="s">
        <v>60</v>
      </c>
      <c r="P187">
        <v>2016</v>
      </c>
      <c r="Q187" t="s">
        <v>112</v>
      </c>
      <c r="R187">
        <v>0</v>
      </c>
      <c r="S187">
        <v>25.15</v>
      </c>
      <c r="T187">
        <v>15</v>
      </c>
      <c r="U187">
        <v>42.5</v>
      </c>
      <c r="V187">
        <v>5.5</v>
      </c>
      <c r="W187">
        <v>5.5</v>
      </c>
      <c r="X187">
        <v>1.0309999999999999</v>
      </c>
      <c r="Y187">
        <v>2</v>
      </c>
      <c r="Z187">
        <v>1</v>
      </c>
    </row>
    <row r="188" spans="1:26" x14ac:dyDescent="0.2">
      <c r="A188">
        <v>187</v>
      </c>
      <c r="B188">
        <v>10328</v>
      </c>
      <c r="C188" t="s">
        <v>38</v>
      </c>
      <c r="D188">
        <v>2016</v>
      </c>
      <c r="E188" t="s">
        <v>56</v>
      </c>
      <c r="F188" t="s">
        <v>184</v>
      </c>
      <c r="G188" t="s">
        <v>60</v>
      </c>
      <c r="H188" t="s">
        <v>325</v>
      </c>
      <c r="I188" s="2">
        <v>41171</v>
      </c>
      <c r="J188" t="s">
        <v>106</v>
      </c>
      <c r="K188" t="s">
        <v>111</v>
      </c>
      <c r="L188">
        <v>26.079740999999999</v>
      </c>
      <c r="M188">
        <v>-173.90643700000001</v>
      </c>
      <c r="N188" t="s">
        <v>60</v>
      </c>
      <c r="O188" t="s">
        <v>60</v>
      </c>
      <c r="P188">
        <v>2016</v>
      </c>
      <c r="Q188" t="s">
        <v>112</v>
      </c>
      <c r="R188">
        <v>0</v>
      </c>
      <c r="S188">
        <v>23</v>
      </c>
      <c r="T188">
        <v>21.5</v>
      </c>
      <c r="U188">
        <v>27.5</v>
      </c>
      <c r="V188">
        <v>17.5</v>
      </c>
      <c r="W188">
        <v>10</v>
      </c>
      <c r="X188">
        <v>1.0262500000000001</v>
      </c>
      <c r="Y188">
        <v>2</v>
      </c>
      <c r="Z188">
        <v>1</v>
      </c>
    </row>
    <row r="189" spans="1:26" x14ac:dyDescent="0.2">
      <c r="A189">
        <v>188</v>
      </c>
      <c r="B189">
        <v>10329</v>
      </c>
      <c r="C189" t="s">
        <v>38</v>
      </c>
      <c r="D189">
        <v>2016</v>
      </c>
      <c r="E189" t="s">
        <v>56</v>
      </c>
      <c r="F189" t="s">
        <v>184</v>
      </c>
      <c r="G189" t="s">
        <v>60</v>
      </c>
      <c r="H189" t="s">
        <v>326</v>
      </c>
      <c r="I189" s="2">
        <v>41171</v>
      </c>
      <c r="J189" t="s">
        <v>106</v>
      </c>
      <c r="K189" t="s">
        <v>111</v>
      </c>
      <c r="L189">
        <v>26.071466999999998</v>
      </c>
      <c r="M189">
        <v>-173.912699</v>
      </c>
      <c r="N189" t="s">
        <v>60</v>
      </c>
      <c r="O189" t="s">
        <v>60</v>
      </c>
      <c r="P189">
        <v>2016</v>
      </c>
      <c r="Q189" t="s">
        <v>112</v>
      </c>
      <c r="R189">
        <v>0</v>
      </c>
      <c r="S189">
        <v>18.95</v>
      </c>
      <c r="T189">
        <v>12.5</v>
      </c>
      <c r="U189">
        <v>30</v>
      </c>
      <c r="V189">
        <v>9</v>
      </c>
      <c r="W189">
        <v>5</v>
      </c>
      <c r="X189">
        <v>1.2050000000000001</v>
      </c>
      <c r="Y189">
        <v>2</v>
      </c>
      <c r="Z189">
        <v>1</v>
      </c>
    </row>
    <row r="190" spans="1:26" x14ac:dyDescent="0.2">
      <c r="A190">
        <v>189</v>
      </c>
      <c r="B190">
        <v>10330</v>
      </c>
      <c r="C190" t="s">
        <v>38</v>
      </c>
      <c r="D190">
        <v>2016</v>
      </c>
      <c r="E190" t="s">
        <v>56</v>
      </c>
      <c r="F190" t="s">
        <v>184</v>
      </c>
      <c r="G190" t="s">
        <v>60</v>
      </c>
      <c r="H190" t="s">
        <v>327</v>
      </c>
      <c r="I190" s="2">
        <v>41171</v>
      </c>
      <c r="J190" t="s">
        <v>106</v>
      </c>
      <c r="K190" t="s">
        <v>107</v>
      </c>
      <c r="L190">
        <v>26.069101</v>
      </c>
      <c r="M190">
        <v>-173.95390699999999</v>
      </c>
      <c r="N190" t="s">
        <v>60</v>
      </c>
      <c r="O190" t="s">
        <v>60</v>
      </c>
      <c r="P190">
        <v>2016</v>
      </c>
      <c r="Q190" t="s">
        <v>109</v>
      </c>
      <c r="R190">
        <v>0</v>
      </c>
      <c r="S190">
        <v>10.9</v>
      </c>
      <c r="T190">
        <v>9.5</v>
      </c>
      <c r="U190">
        <v>19</v>
      </c>
      <c r="V190">
        <v>27.5</v>
      </c>
      <c r="W190">
        <v>5</v>
      </c>
      <c r="X190">
        <v>1.08</v>
      </c>
      <c r="Y190">
        <v>2</v>
      </c>
      <c r="Z190">
        <v>1</v>
      </c>
    </row>
    <row r="191" spans="1:26" x14ac:dyDescent="0.2">
      <c r="A191">
        <v>190</v>
      </c>
      <c r="B191">
        <v>10332</v>
      </c>
      <c r="C191" t="s">
        <v>38</v>
      </c>
      <c r="D191">
        <v>2016</v>
      </c>
      <c r="E191" t="s">
        <v>56</v>
      </c>
      <c r="F191" t="s">
        <v>184</v>
      </c>
      <c r="G191" t="s">
        <v>60</v>
      </c>
      <c r="H191" t="s">
        <v>328</v>
      </c>
      <c r="I191" s="2">
        <v>41172</v>
      </c>
      <c r="J191" t="s">
        <v>106</v>
      </c>
      <c r="K191" t="s">
        <v>111</v>
      </c>
      <c r="L191">
        <v>25.939799000000001</v>
      </c>
      <c r="M191">
        <v>-173.87696099999999</v>
      </c>
      <c r="N191" t="s">
        <v>60</v>
      </c>
      <c r="O191" t="s">
        <v>60</v>
      </c>
      <c r="P191">
        <v>2016</v>
      </c>
      <c r="Q191" t="s">
        <v>112</v>
      </c>
      <c r="R191">
        <v>0</v>
      </c>
      <c r="S191">
        <v>20.45</v>
      </c>
      <c r="T191">
        <v>41.5</v>
      </c>
      <c r="U191">
        <v>1</v>
      </c>
      <c r="V191">
        <v>7</v>
      </c>
      <c r="W191">
        <v>3.5</v>
      </c>
      <c r="X191">
        <v>0.55625000000000002</v>
      </c>
      <c r="Y191">
        <v>2</v>
      </c>
      <c r="Z191">
        <v>1</v>
      </c>
    </row>
    <row r="192" spans="1:26" x14ac:dyDescent="0.2">
      <c r="A192">
        <v>191</v>
      </c>
      <c r="B192">
        <v>10333</v>
      </c>
      <c r="C192" t="s">
        <v>38</v>
      </c>
      <c r="D192">
        <v>2016</v>
      </c>
      <c r="E192" t="s">
        <v>56</v>
      </c>
      <c r="F192" t="s">
        <v>184</v>
      </c>
      <c r="G192" t="s">
        <v>60</v>
      </c>
      <c r="H192" t="s">
        <v>329</v>
      </c>
      <c r="I192" s="2">
        <v>41172</v>
      </c>
      <c r="J192" t="s">
        <v>106</v>
      </c>
      <c r="K192" t="s">
        <v>107</v>
      </c>
      <c r="L192">
        <v>25.967144000000001</v>
      </c>
      <c r="M192">
        <v>-173.884266</v>
      </c>
      <c r="N192" t="s">
        <v>60</v>
      </c>
      <c r="O192" t="s">
        <v>60</v>
      </c>
      <c r="P192">
        <v>2016</v>
      </c>
      <c r="Q192" t="s">
        <v>109</v>
      </c>
      <c r="R192">
        <v>0</v>
      </c>
      <c r="S192">
        <v>12</v>
      </c>
      <c r="T192">
        <v>11</v>
      </c>
      <c r="U192">
        <v>4</v>
      </c>
      <c r="V192">
        <v>12.5</v>
      </c>
      <c r="W192">
        <v>7.5</v>
      </c>
      <c r="X192">
        <v>1.1087499999999999</v>
      </c>
      <c r="Y192">
        <v>2</v>
      </c>
      <c r="Z192">
        <v>1</v>
      </c>
    </row>
    <row r="193" spans="1:26" x14ac:dyDescent="0.2">
      <c r="A193">
        <v>192</v>
      </c>
      <c r="B193">
        <v>10334</v>
      </c>
      <c r="C193" t="s">
        <v>38</v>
      </c>
      <c r="D193">
        <v>2016</v>
      </c>
      <c r="E193" t="s">
        <v>56</v>
      </c>
      <c r="F193" t="s">
        <v>184</v>
      </c>
      <c r="G193" t="s">
        <v>60</v>
      </c>
      <c r="H193" t="s">
        <v>330</v>
      </c>
      <c r="I193" s="2">
        <v>41172</v>
      </c>
      <c r="J193" t="s">
        <v>106</v>
      </c>
      <c r="K193" t="s">
        <v>115</v>
      </c>
      <c r="L193">
        <v>25.964043</v>
      </c>
      <c r="M193">
        <v>-173.92013800000001</v>
      </c>
      <c r="N193" t="s">
        <v>60</v>
      </c>
      <c r="O193" t="s">
        <v>60</v>
      </c>
      <c r="P193">
        <v>2016</v>
      </c>
      <c r="Q193" t="s">
        <v>116</v>
      </c>
      <c r="R193">
        <v>0</v>
      </c>
      <c r="S193">
        <v>4.3</v>
      </c>
      <c r="T193">
        <v>0.5</v>
      </c>
      <c r="U193">
        <v>22.5</v>
      </c>
      <c r="V193">
        <v>37.5</v>
      </c>
      <c r="W193">
        <v>0</v>
      </c>
      <c r="X193">
        <v>0.10625</v>
      </c>
      <c r="Y193">
        <v>2</v>
      </c>
      <c r="Z193">
        <v>1</v>
      </c>
    </row>
    <row r="194" spans="1:26" x14ac:dyDescent="0.2">
      <c r="A194">
        <v>193</v>
      </c>
      <c r="B194">
        <v>10335</v>
      </c>
      <c r="C194" t="s">
        <v>38</v>
      </c>
      <c r="D194">
        <v>2016</v>
      </c>
      <c r="E194" t="s">
        <v>56</v>
      </c>
      <c r="F194" t="s">
        <v>184</v>
      </c>
      <c r="G194" t="s">
        <v>60</v>
      </c>
      <c r="H194" t="s">
        <v>331</v>
      </c>
      <c r="I194" s="2">
        <v>41172</v>
      </c>
      <c r="J194" t="s">
        <v>106</v>
      </c>
      <c r="K194" t="s">
        <v>111</v>
      </c>
      <c r="L194">
        <v>25.987461</v>
      </c>
      <c r="M194">
        <v>-174.018562</v>
      </c>
      <c r="N194" t="s">
        <v>60</v>
      </c>
      <c r="O194" t="s">
        <v>60</v>
      </c>
      <c r="P194">
        <v>2016</v>
      </c>
      <c r="Q194" t="s">
        <v>112</v>
      </c>
      <c r="R194">
        <v>0</v>
      </c>
      <c r="S194">
        <v>21.55</v>
      </c>
      <c r="T194">
        <v>13.5</v>
      </c>
      <c r="U194">
        <v>8.5</v>
      </c>
      <c r="V194">
        <v>12.5</v>
      </c>
      <c r="W194">
        <v>6</v>
      </c>
      <c r="X194">
        <v>0.4375</v>
      </c>
      <c r="Y194">
        <v>2</v>
      </c>
      <c r="Z194">
        <v>1</v>
      </c>
    </row>
    <row r="195" spans="1:26" x14ac:dyDescent="0.2">
      <c r="A195">
        <v>194</v>
      </c>
      <c r="B195">
        <v>10336</v>
      </c>
      <c r="C195" t="s">
        <v>38</v>
      </c>
      <c r="D195">
        <v>2016</v>
      </c>
      <c r="E195" t="s">
        <v>56</v>
      </c>
      <c r="F195" t="s">
        <v>184</v>
      </c>
      <c r="G195" t="s">
        <v>60</v>
      </c>
      <c r="H195" t="s">
        <v>332</v>
      </c>
      <c r="I195" s="2">
        <v>41172</v>
      </c>
      <c r="J195" t="s">
        <v>106</v>
      </c>
      <c r="K195" t="s">
        <v>107</v>
      </c>
      <c r="L195">
        <v>26.009050999999999</v>
      </c>
      <c r="M195">
        <v>-174.00914499999999</v>
      </c>
      <c r="N195" t="s">
        <v>60</v>
      </c>
      <c r="O195" t="s">
        <v>60</v>
      </c>
      <c r="P195">
        <v>2016</v>
      </c>
      <c r="Q195" t="s">
        <v>109</v>
      </c>
      <c r="R195">
        <v>0</v>
      </c>
      <c r="S195">
        <v>9.5500000000000007</v>
      </c>
      <c r="T195">
        <v>11</v>
      </c>
      <c r="U195">
        <v>0</v>
      </c>
      <c r="V195">
        <v>8</v>
      </c>
      <c r="W195">
        <v>8.5</v>
      </c>
      <c r="X195">
        <v>0.36249999999999999</v>
      </c>
      <c r="Y195">
        <v>2</v>
      </c>
      <c r="Z195">
        <v>1</v>
      </c>
    </row>
    <row r="196" spans="1:26" x14ac:dyDescent="0.2">
      <c r="A196">
        <v>195</v>
      </c>
      <c r="B196">
        <v>10337</v>
      </c>
      <c r="C196" t="s">
        <v>38</v>
      </c>
      <c r="D196">
        <v>2016</v>
      </c>
      <c r="E196" t="s">
        <v>56</v>
      </c>
      <c r="F196" t="s">
        <v>184</v>
      </c>
      <c r="G196" t="s">
        <v>60</v>
      </c>
      <c r="H196" t="s">
        <v>333</v>
      </c>
      <c r="I196" s="2">
        <v>41172</v>
      </c>
      <c r="J196" t="s">
        <v>106</v>
      </c>
      <c r="K196" t="s">
        <v>111</v>
      </c>
      <c r="L196">
        <v>26.046510000000001</v>
      </c>
      <c r="M196">
        <v>-174.02213800000001</v>
      </c>
      <c r="N196" t="s">
        <v>60</v>
      </c>
      <c r="O196" t="s">
        <v>60</v>
      </c>
      <c r="P196">
        <v>2016</v>
      </c>
      <c r="Q196" t="s">
        <v>112</v>
      </c>
      <c r="R196">
        <v>0</v>
      </c>
      <c r="S196">
        <v>19.75</v>
      </c>
      <c r="T196">
        <v>15.5</v>
      </c>
      <c r="U196">
        <v>34</v>
      </c>
      <c r="V196">
        <v>13.5</v>
      </c>
      <c r="W196">
        <v>9.5</v>
      </c>
      <c r="X196">
        <v>0.79</v>
      </c>
      <c r="Y196">
        <v>2</v>
      </c>
      <c r="Z196">
        <v>1</v>
      </c>
    </row>
    <row r="197" spans="1:26" x14ac:dyDescent="0.2">
      <c r="A197">
        <v>196</v>
      </c>
      <c r="B197">
        <v>10348</v>
      </c>
      <c r="C197" t="s">
        <v>38</v>
      </c>
      <c r="D197">
        <v>2016</v>
      </c>
      <c r="E197" t="s">
        <v>56</v>
      </c>
      <c r="F197" t="s">
        <v>184</v>
      </c>
      <c r="G197" t="s">
        <v>57</v>
      </c>
      <c r="H197" t="s">
        <v>334</v>
      </c>
      <c r="I197" s="2">
        <v>41175</v>
      </c>
      <c r="J197" t="s">
        <v>106</v>
      </c>
      <c r="K197" t="s">
        <v>111</v>
      </c>
      <c r="L197">
        <v>23.821135000000002</v>
      </c>
      <c r="M197">
        <v>-166.09477000000001</v>
      </c>
      <c r="N197" t="s">
        <v>57</v>
      </c>
      <c r="O197" t="s">
        <v>57</v>
      </c>
      <c r="P197">
        <v>2016</v>
      </c>
      <c r="Q197" t="s">
        <v>112</v>
      </c>
      <c r="R197">
        <v>0</v>
      </c>
      <c r="S197">
        <v>19.8</v>
      </c>
      <c r="T197">
        <v>3.5</v>
      </c>
      <c r="U197">
        <v>7.5</v>
      </c>
      <c r="V197">
        <v>2</v>
      </c>
      <c r="W197">
        <v>6</v>
      </c>
      <c r="X197">
        <v>0.21249999999999999</v>
      </c>
      <c r="Y197">
        <v>2</v>
      </c>
      <c r="Z197">
        <v>1</v>
      </c>
    </row>
    <row r="198" spans="1:26" x14ac:dyDescent="0.2">
      <c r="A198">
        <v>197</v>
      </c>
      <c r="B198">
        <v>10349</v>
      </c>
      <c r="C198" t="s">
        <v>38</v>
      </c>
      <c r="D198">
        <v>2016</v>
      </c>
      <c r="E198" t="s">
        <v>56</v>
      </c>
      <c r="F198" t="s">
        <v>184</v>
      </c>
      <c r="G198" t="s">
        <v>57</v>
      </c>
      <c r="H198" t="s">
        <v>335</v>
      </c>
      <c r="I198" s="2">
        <v>41175</v>
      </c>
      <c r="J198" t="s">
        <v>106</v>
      </c>
      <c r="K198" t="s">
        <v>115</v>
      </c>
      <c r="L198">
        <v>23.809284000000002</v>
      </c>
      <c r="M198">
        <v>-166.089529</v>
      </c>
      <c r="N198" t="s">
        <v>57</v>
      </c>
      <c r="O198" t="s">
        <v>57</v>
      </c>
      <c r="P198">
        <v>2016</v>
      </c>
      <c r="Q198" t="s">
        <v>116</v>
      </c>
      <c r="R198">
        <v>0</v>
      </c>
      <c r="S198">
        <v>4.7</v>
      </c>
      <c r="T198">
        <v>3</v>
      </c>
      <c r="U198">
        <v>2.5</v>
      </c>
      <c r="V198">
        <v>2.5</v>
      </c>
      <c r="W198">
        <v>38.5</v>
      </c>
      <c r="X198">
        <v>0.375</v>
      </c>
      <c r="Y198">
        <v>2</v>
      </c>
      <c r="Z198">
        <v>1</v>
      </c>
    </row>
    <row r="199" spans="1:26" x14ac:dyDescent="0.2">
      <c r="A199">
        <v>198</v>
      </c>
      <c r="B199">
        <v>10350</v>
      </c>
      <c r="C199" t="s">
        <v>38</v>
      </c>
      <c r="D199">
        <v>2016</v>
      </c>
      <c r="E199" t="s">
        <v>56</v>
      </c>
      <c r="F199" t="s">
        <v>184</v>
      </c>
      <c r="G199" t="s">
        <v>57</v>
      </c>
      <c r="H199" t="s">
        <v>336</v>
      </c>
      <c r="I199" s="2">
        <v>41175</v>
      </c>
      <c r="J199" t="s">
        <v>106</v>
      </c>
      <c r="K199" t="s">
        <v>107</v>
      </c>
      <c r="L199">
        <v>23.748318999999999</v>
      </c>
      <c r="M199">
        <v>-166.05549400000001</v>
      </c>
      <c r="N199" t="s">
        <v>57</v>
      </c>
      <c r="O199" t="s">
        <v>57</v>
      </c>
      <c r="P199">
        <v>2016</v>
      </c>
      <c r="Q199" t="s">
        <v>109</v>
      </c>
      <c r="R199">
        <v>0</v>
      </c>
      <c r="S199">
        <v>11.9</v>
      </c>
      <c r="T199">
        <v>1</v>
      </c>
      <c r="U199">
        <v>10</v>
      </c>
      <c r="V199">
        <v>50</v>
      </c>
      <c r="W199">
        <v>2</v>
      </c>
      <c r="X199">
        <v>0.11874999999999999</v>
      </c>
      <c r="Y199">
        <v>2</v>
      </c>
      <c r="Z199">
        <v>1</v>
      </c>
    </row>
    <row r="200" spans="1:26" x14ac:dyDescent="0.2">
      <c r="A200">
        <v>199</v>
      </c>
      <c r="B200">
        <v>10351</v>
      </c>
      <c r="C200" t="s">
        <v>38</v>
      </c>
      <c r="D200">
        <v>2016</v>
      </c>
      <c r="E200" t="s">
        <v>56</v>
      </c>
      <c r="F200" t="s">
        <v>184</v>
      </c>
      <c r="G200" t="s">
        <v>57</v>
      </c>
      <c r="H200" t="s">
        <v>337</v>
      </c>
      <c r="I200" s="2">
        <v>41175</v>
      </c>
      <c r="J200" t="s">
        <v>106</v>
      </c>
      <c r="K200" t="s">
        <v>107</v>
      </c>
      <c r="L200">
        <v>23.782243999999999</v>
      </c>
      <c r="M200">
        <v>-166.06493499999999</v>
      </c>
      <c r="N200" t="s">
        <v>57</v>
      </c>
      <c r="O200" t="s">
        <v>57</v>
      </c>
      <c r="P200">
        <v>2016</v>
      </c>
      <c r="Q200" t="s">
        <v>109</v>
      </c>
      <c r="R200">
        <v>0</v>
      </c>
      <c r="S200">
        <v>12.1</v>
      </c>
      <c r="T200">
        <v>4.5</v>
      </c>
      <c r="U200">
        <v>2.5</v>
      </c>
      <c r="V200">
        <v>20</v>
      </c>
      <c r="W200">
        <v>25</v>
      </c>
      <c r="X200">
        <v>0.13125000000000001</v>
      </c>
      <c r="Y200">
        <v>2</v>
      </c>
      <c r="Z200">
        <v>1</v>
      </c>
    </row>
    <row r="201" spans="1:26" x14ac:dyDescent="0.2">
      <c r="A201">
        <v>200</v>
      </c>
      <c r="B201">
        <v>10352</v>
      </c>
      <c r="C201" t="s">
        <v>38</v>
      </c>
      <c r="D201">
        <v>2016</v>
      </c>
      <c r="E201" t="s">
        <v>56</v>
      </c>
      <c r="F201" t="s">
        <v>184</v>
      </c>
      <c r="G201" t="s">
        <v>57</v>
      </c>
      <c r="H201" t="s">
        <v>338</v>
      </c>
      <c r="I201" s="2">
        <v>41175</v>
      </c>
      <c r="J201" t="s">
        <v>106</v>
      </c>
      <c r="K201" t="s">
        <v>107</v>
      </c>
      <c r="L201">
        <v>23.829416999999999</v>
      </c>
      <c r="M201">
        <v>-166.109599</v>
      </c>
      <c r="N201" t="s">
        <v>57</v>
      </c>
      <c r="O201" t="s">
        <v>57</v>
      </c>
      <c r="P201">
        <v>2016</v>
      </c>
      <c r="Q201" t="s">
        <v>109</v>
      </c>
      <c r="R201">
        <v>0</v>
      </c>
      <c r="S201">
        <v>12.8</v>
      </c>
      <c r="T201">
        <v>10</v>
      </c>
      <c r="U201">
        <v>10</v>
      </c>
      <c r="V201">
        <v>5</v>
      </c>
      <c r="W201">
        <v>3</v>
      </c>
      <c r="X201">
        <v>0.16250000000000001</v>
      </c>
      <c r="Y201">
        <v>2</v>
      </c>
      <c r="Z201">
        <v>1</v>
      </c>
    </row>
    <row r="202" spans="1:26" x14ac:dyDescent="0.2">
      <c r="A202">
        <v>201</v>
      </c>
      <c r="B202">
        <v>10353</v>
      </c>
      <c r="C202" t="s">
        <v>38</v>
      </c>
      <c r="D202">
        <v>2016</v>
      </c>
      <c r="E202" t="s">
        <v>56</v>
      </c>
      <c r="F202" t="s">
        <v>184</v>
      </c>
      <c r="G202" t="s">
        <v>57</v>
      </c>
      <c r="H202" t="s">
        <v>339</v>
      </c>
      <c r="I202" s="2">
        <v>41175</v>
      </c>
      <c r="J202" t="s">
        <v>106</v>
      </c>
      <c r="K202" t="s">
        <v>107</v>
      </c>
      <c r="L202">
        <v>23.725201999999999</v>
      </c>
      <c r="M202">
        <v>-166.053528</v>
      </c>
      <c r="N202" t="s">
        <v>57</v>
      </c>
      <c r="O202" t="s">
        <v>57</v>
      </c>
      <c r="P202">
        <v>2016</v>
      </c>
      <c r="Q202" t="s">
        <v>109</v>
      </c>
      <c r="R202">
        <v>0</v>
      </c>
      <c r="S202">
        <v>9.8000000000000007</v>
      </c>
      <c r="T202">
        <v>2</v>
      </c>
      <c r="U202">
        <v>6.5</v>
      </c>
      <c r="V202">
        <v>10.5</v>
      </c>
      <c r="W202">
        <v>2</v>
      </c>
      <c r="X202">
        <v>0.20499999999999999</v>
      </c>
      <c r="Y202">
        <v>2</v>
      </c>
      <c r="Z202">
        <v>1</v>
      </c>
    </row>
    <row r="203" spans="1:26" x14ac:dyDescent="0.2">
      <c r="A203">
        <v>202</v>
      </c>
      <c r="B203">
        <v>10354</v>
      </c>
      <c r="C203" t="s">
        <v>38</v>
      </c>
      <c r="D203">
        <v>2016</v>
      </c>
      <c r="E203" t="s">
        <v>56</v>
      </c>
      <c r="F203" t="s">
        <v>184</v>
      </c>
      <c r="G203" t="s">
        <v>57</v>
      </c>
      <c r="H203" t="s">
        <v>340</v>
      </c>
      <c r="I203" s="2">
        <v>41175</v>
      </c>
      <c r="J203" t="s">
        <v>106</v>
      </c>
      <c r="K203" t="s">
        <v>107</v>
      </c>
      <c r="L203">
        <v>23.690214999999998</v>
      </c>
      <c r="M203">
        <v>-166.066574</v>
      </c>
      <c r="N203" t="s">
        <v>57</v>
      </c>
      <c r="O203" t="s">
        <v>57</v>
      </c>
      <c r="P203">
        <v>2016</v>
      </c>
      <c r="Q203" t="s">
        <v>109</v>
      </c>
      <c r="R203">
        <v>0</v>
      </c>
      <c r="S203">
        <v>10.199999999999999</v>
      </c>
      <c r="T203">
        <v>2</v>
      </c>
      <c r="U203">
        <v>10.5</v>
      </c>
      <c r="V203">
        <v>24</v>
      </c>
      <c r="W203">
        <v>1</v>
      </c>
      <c r="X203">
        <v>0.11874999999999999</v>
      </c>
      <c r="Y203">
        <v>2</v>
      </c>
      <c r="Z203">
        <v>1</v>
      </c>
    </row>
    <row r="204" spans="1:26" x14ac:dyDescent="0.2">
      <c r="A204">
        <v>203</v>
      </c>
      <c r="B204">
        <v>10355</v>
      </c>
      <c r="C204" t="s">
        <v>38</v>
      </c>
      <c r="D204">
        <v>2016</v>
      </c>
      <c r="E204" t="s">
        <v>56</v>
      </c>
      <c r="F204" t="s">
        <v>184</v>
      </c>
      <c r="G204" t="s">
        <v>57</v>
      </c>
      <c r="H204" t="s">
        <v>341</v>
      </c>
      <c r="I204" s="2">
        <v>41175</v>
      </c>
      <c r="J204" t="s">
        <v>106</v>
      </c>
      <c r="K204" t="s">
        <v>107</v>
      </c>
      <c r="L204">
        <v>23.873888000000001</v>
      </c>
      <c r="M204">
        <v>-166.07388800000001</v>
      </c>
      <c r="N204" t="s">
        <v>57</v>
      </c>
      <c r="O204" t="s">
        <v>57</v>
      </c>
      <c r="P204">
        <v>2016</v>
      </c>
      <c r="Q204" t="s">
        <v>109</v>
      </c>
      <c r="R204">
        <v>0</v>
      </c>
      <c r="S204">
        <v>13.75</v>
      </c>
      <c r="T204">
        <v>1.5</v>
      </c>
      <c r="U204">
        <v>6</v>
      </c>
      <c r="V204">
        <v>27.5</v>
      </c>
      <c r="W204">
        <v>1</v>
      </c>
      <c r="X204">
        <v>0.215</v>
      </c>
      <c r="Y204">
        <v>2</v>
      </c>
      <c r="Z204">
        <v>1</v>
      </c>
    </row>
    <row r="205" spans="1:26" x14ac:dyDescent="0.2">
      <c r="A205">
        <v>204</v>
      </c>
      <c r="B205">
        <v>10356</v>
      </c>
      <c r="C205" t="s">
        <v>38</v>
      </c>
      <c r="D205">
        <v>2016</v>
      </c>
      <c r="E205" t="s">
        <v>56</v>
      </c>
      <c r="F205" t="s">
        <v>184</v>
      </c>
      <c r="G205" t="s">
        <v>57</v>
      </c>
      <c r="H205" t="s">
        <v>342</v>
      </c>
      <c r="I205" s="2">
        <v>41176</v>
      </c>
      <c r="J205" t="s">
        <v>106</v>
      </c>
      <c r="K205" t="s">
        <v>107</v>
      </c>
      <c r="L205">
        <v>23.871680999999999</v>
      </c>
      <c r="M205">
        <v>-166.20667499999999</v>
      </c>
      <c r="N205" t="s">
        <v>57</v>
      </c>
      <c r="O205" t="s">
        <v>57</v>
      </c>
      <c r="P205">
        <v>2016</v>
      </c>
      <c r="Q205" t="s">
        <v>109</v>
      </c>
      <c r="R205">
        <v>0</v>
      </c>
      <c r="S205">
        <v>12.5</v>
      </c>
      <c r="T205">
        <v>12.5</v>
      </c>
      <c r="U205">
        <v>7.5</v>
      </c>
      <c r="V205">
        <v>2.5</v>
      </c>
      <c r="W205">
        <v>9</v>
      </c>
      <c r="X205">
        <v>0.38874999999999998</v>
      </c>
      <c r="Y205">
        <v>2</v>
      </c>
      <c r="Z205">
        <v>1</v>
      </c>
    </row>
    <row r="206" spans="1:26" x14ac:dyDescent="0.2">
      <c r="A206">
        <v>205</v>
      </c>
      <c r="B206">
        <v>10357</v>
      </c>
      <c r="C206" t="s">
        <v>38</v>
      </c>
      <c r="D206">
        <v>2016</v>
      </c>
      <c r="E206" t="s">
        <v>56</v>
      </c>
      <c r="F206" t="s">
        <v>184</v>
      </c>
      <c r="G206" t="s">
        <v>57</v>
      </c>
      <c r="H206" t="s">
        <v>343</v>
      </c>
      <c r="I206" s="2">
        <v>41176</v>
      </c>
      <c r="J206" t="s">
        <v>106</v>
      </c>
      <c r="K206" t="s">
        <v>107</v>
      </c>
      <c r="L206">
        <v>23.881739</v>
      </c>
      <c r="M206">
        <v>-166.230705</v>
      </c>
      <c r="N206" t="s">
        <v>57</v>
      </c>
      <c r="O206" t="s">
        <v>57</v>
      </c>
      <c r="P206">
        <v>2016</v>
      </c>
      <c r="Q206" t="s">
        <v>109</v>
      </c>
      <c r="R206">
        <v>0</v>
      </c>
      <c r="S206">
        <v>10.55</v>
      </c>
      <c r="T206">
        <v>7</v>
      </c>
      <c r="U206">
        <v>2.5</v>
      </c>
      <c r="V206">
        <v>2.5</v>
      </c>
      <c r="W206">
        <v>6</v>
      </c>
      <c r="X206">
        <v>1.115</v>
      </c>
      <c r="Y206">
        <v>2</v>
      </c>
      <c r="Z206">
        <v>1</v>
      </c>
    </row>
    <row r="207" spans="1:26" x14ac:dyDescent="0.2">
      <c r="A207">
        <v>206</v>
      </c>
      <c r="B207">
        <v>10358</v>
      </c>
      <c r="C207" t="s">
        <v>38</v>
      </c>
      <c r="D207">
        <v>2016</v>
      </c>
      <c r="E207" t="s">
        <v>56</v>
      </c>
      <c r="F207" t="s">
        <v>184</v>
      </c>
      <c r="G207" t="s">
        <v>57</v>
      </c>
      <c r="H207" t="s">
        <v>344</v>
      </c>
      <c r="I207" s="2">
        <v>41176</v>
      </c>
      <c r="J207" t="s">
        <v>106</v>
      </c>
      <c r="K207" t="s">
        <v>107</v>
      </c>
      <c r="L207">
        <v>23.880939000000001</v>
      </c>
      <c r="M207">
        <v>-166.26904400000001</v>
      </c>
      <c r="N207" t="s">
        <v>57</v>
      </c>
      <c r="O207" t="s">
        <v>57</v>
      </c>
      <c r="P207">
        <v>2016</v>
      </c>
      <c r="Q207" t="s">
        <v>109</v>
      </c>
      <c r="R207">
        <v>0</v>
      </c>
      <c r="S207">
        <v>10.95</v>
      </c>
      <c r="T207">
        <v>9</v>
      </c>
      <c r="U207">
        <v>2</v>
      </c>
      <c r="V207">
        <v>0.5</v>
      </c>
      <c r="W207">
        <v>7.5</v>
      </c>
      <c r="X207">
        <v>0.67374999999999996</v>
      </c>
      <c r="Y207">
        <v>2</v>
      </c>
      <c r="Z207">
        <v>1</v>
      </c>
    </row>
    <row r="208" spans="1:26" x14ac:dyDescent="0.2">
      <c r="A208">
        <v>207</v>
      </c>
      <c r="B208">
        <v>10359</v>
      </c>
      <c r="C208" t="s">
        <v>38</v>
      </c>
      <c r="D208">
        <v>2016</v>
      </c>
      <c r="E208" t="s">
        <v>56</v>
      </c>
      <c r="F208" t="s">
        <v>184</v>
      </c>
      <c r="G208" t="s">
        <v>57</v>
      </c>
      <c r="H208" t="s">
        <v>345</v>
      </c>
      <c r="I208" s="2">
        <v>41176</v>
      </c>
      <c r="J208" t="s">
        <v>106</v>
      </c>
      <c r="K208" t="s">
        <v>115</v>
      </c>
      <c r="L208">
        <v>23.876124999999998</v>
      </c>
      <c r="M208">
        <v>-166.281871</v>
      </c>
      <c r="N208" t="s">
        <v>57</v>
      </c>
      <c r="O208" t="s">
        <v>57</v>
      </c>
      <c r="P208">
        <v>2016</v>
      </c>
      <c r="Q208" t="s">
        <v>116</v>
      </c>
      <c r="R208">
        <v>0</v>
      </c>
      <c r="S208">
        <v>4.55</v>
      </c>
      <c r="T208">
        <v>0.5</v>
      </c>
      <c r="U208">
        <v>0</v>
      </c>
      <c r="V208">
        <v>15</v>
      </c>
      <c r="W208">
        <v>27.5</v>
      </c>
      <c r="X208">
        <v>0.40949999999999998</v>
      </c>
      <c r="Y208">
        <v>2</v>
      </c>
      <c r="Z208">
        <v>1</v>
      </c>
    </row>
    <row r="209" spans="1:26" x14ac:dyDescent="0.2">
      <c r="A209">
        <v>208</v>
      </c>
      <c r="B209">
        <v>10360</v>
      </c>
      <c r="C209" t="s">
        <v>38</v>
      </c>
      <c r="D209">
        <v>2016</v>
      </c>
      <c r="E209" t="s">
        <v>56</v>
      </c>
      <c r="F209" t="s">
        <v>184</v>
      </c>
      <c r="G209" t="s">
        <v>57</v>
      </c>
      <c r="H209" t="s">
        <v>346</v>
      </c>
      <c r="I209" s="2">
        <v>41176</v>
      </c>
      <c r="J209" t="s">
        <v>106</v>
      </c>
      <c r="K209" t="s">
        <v>111</v>
      </c>
      <c r="L209">
        <v>23.855184999999999</v>
      </c>
      <c r="M209">
        <v>-166.157656</v>
      </c>
      <c r="N209" t="s">
        <v>57</v>
      </c>
      <c r="O209" t="s">
        <v>57</v>
      </c>
      <c r="P209">
        <v>2016</v>
      </c>
      <c r="Q209" t="s">
        <v>112</v>
      </c>
      <c r="R209">
        <v>0</v>
      </c>
      <c r="S209">
        <v>22.15</v>
      </c>
      <c r="T209">
        <v>12.5</v>
      </c>
      <c r="U209">
        <v>12.5</v>
      </c>
      <c r="V209">
        <v>12.5</v>
      </c>
      <c r="W209">
        <v>1</v>
      </c>
      <c r="X209">
        <v>0.217</v>
      </c>
      <c r="Y209">
        <v>2</v>
      </c>
      <c r="Z209">
        <v>1</v>
      </c>
    </row>
    <row r="210" spans="1:26" x14ac:dyDescent="0.2">
      <c r="A210">
        <v>209</v>
      </c>
      <c r="B210">
        <v>10361</v>
      </c>
      <c r="C210" t="s">
        <v>38</v>
      </c>
      <c r="D210">
        <v>2016</v>
      </c>
      <c r="E210" t="s">
        <v>56</v>
      </c>
      <c r="F210" t="s">
        <v>184</v>
      </c>
      <c r="G210" t="s">
        <v>57</v>
      </c>
      <c r="H210" t="s">
        <v>347</v>
      </c>
      <c r="I210" s="2">
        <v>41176</v>
      </c>
      <c r="J210" t="s">
        <v>106</v>
      </c>
      <c r="K210" t="s">
        <v>107</v>
      </c>
      <c r="L210">
        <v>23.863206000000002</v>
      </c>
      <c r="M210">
        <v>-166.18818999999999</v>
      </c>
      <c r="N210" t="s">
        <v>57</v>
      </c>
      <c r="O210" t="s">
        <v>57</v>
      </c>
      <c r="P210">
        <v>2016</v>
      </c>
      <c r="Q210" t="s">
        <v>109</v>
      </c>
      <c r="R210">
        <v>0</v>
      </c>
      <c r="S210">
        <v>13.95</v>
      </c>
      <c r="T210">
        <v>5</v>
      </c>
      <c r="U210">
        <v>5</v>
      </c>
      <c r="V210">
        <v>1</v>
      </c>
      <c r="W210">
        <v>2</v>
      </c>
      <c r="X210">
        <v>0.30299999999999999</v>
      </c>
      <c r="Y210">
        <v>2</v>
      </c>
      <c r="Z210">
        <v>1</v>
      </c>
    </row>
    <row r="211" spans="1:26" x14ac:dyDescent="0.2">
      <c r="A211">
        <v>210</v>
      </c>
      <c r="B211">
        <v>10362</v>
      </c>
      <c r="C211" t="s">
        <v>38</v>
      </c>
      <c r="D211">
        <v>2016</v>
      </c>
      <c r="E211" t="s">
        <v>56</v>
      </c>
      <c r="F211" t="s">
        <v>184</v>
      </c>
      <c r="G211" t="s">
        <v>57</v>
      </c>
      <c r="H211" t="s">
        <v>348</v>
      </c>
      <c r="I211" s="2">
        <v>41176</v>
      </c>
      <c r="J211" t="s">
        <v>106</v>
      </c>
      <c r="K211" t="s">
        <v>115</v>
      </c>
      <c r="L211">
        <v>23.863527999999999</v>
      </c>
      <c r="M211">
        <v>-166.198914</v>
      </c>
      <c r="N211" t="s">
        <v>57</v>
      </c>
      <c r="O211" t="s">
        <v>57</v>
      </c>
      <c r="P211">
        <v>2016</v>
      </c>
      <c r="Q211" t="s">
        <v>116</v>
      </c>
      <c r="R211">
        <v>0</v>
      </c>
      <c r="S211">
        <v>4.1500000000000004</v>
      </c>
      <c r="T211">
        <v>5</v>
      </c>
      <c r="U211">
        <v>11</v>
      </c>
      <c r="V211">
        <v>1</v>
      </c>
      <c r="W211">
        <v>3</v>
      </c>
      <c r="X211">
        <v>0.34250000000000003</v>
      </c>
      <c r="Y211">
        <v>2</v>
      </c>
      <c r="Z211">
        <v>1</v>
      </c>
    </row>
    <row r="212" spans="1:26" x14ac:dyDescent="0.2">
      <c r="A212">
        <v>211</v>
      </c>
      <c r="B212">
        <v>10363</v>
      </c>
      <c r="C212" t="s">
        <v>38</v>
      </c>
      <c r="D212">
        <v>2016</v>
      </c>
      <c r="E212" t="s">
        <v>56</v>
      </c>
      <c r="F212" t="s">
        <v>184</v>
      </c>
      <c r="G212" t="s">
        <v>57</v>
      </c>
      <c r="H212" t="s">
        <v>349</v>
      </c>
      <c r="I212" s="2">
        <v>41176</v>
      </c>
      <c r="J212" t="s">
        <v>106</v>
      </c>
      <c r="K212" t="s">
        <v>107</v>
      </c>
      <c r="L212">
        <v>23.883236</v>
      </c>
      <c r="M212">
        <v>-166.251689</v>
      </c>
      <c r="N212" t="s">
        <v>57</v>
      </c>
      <c r="O212" t="s">
        <v>57</v>
      </c>
      <c r="P212">
        <v>2016</v>
      </c>
      <c r="Q212" t="s">
        <v>109</v>
      </c>
      <c r="R212">
        <v>0</v>
      </c>
      <c r="S212">
        <v>15.8</v>
      </c>
      <c r="T212">
        <v>19</v>
      </c>
      <c r="U212">
        <v>6</v>
      </c>
      <c r="V212">
        <v>7</v>
      </c>
      <c r="W212">
        <v>0</v>
      </c>
      <c r="X212">
        <v>0.19375000000000001</v>
      </c>
      <c r="Y212">
        <v>2</v>
      </c>
      <c r="Z212">
        <v>1</v>
      </c>
    </row>
    <row r="213" spans="1:26" x14ac:dyDescent="0.2">
      <c r="A213">
        <v>212</v>
      </c>
      <c r="B213">
        <v>10364</v>
      </c>
      <c r="C213" t="s">
        <v>38</v>
      </c>
      <c r="D213">
        <v>2016</v>
      </c>
      <c r="E213" t="s">
        <v>56</v>
      </c>
      <c r="F213" t="s">
        <v>184</v>
      </c>
      <c r="G213" t="s">
        <v>57</v>
      </c>
      <c r="H213" t="s">
        <v>350</v>
      </c>
      <c r="I213" s="2">
        <v>41176</v>
      </c>
      <c r="J213" t="s">
        <v>106</v>
      </c>
      <c r="K213" t="s">
        <v>107</v>
      </c>
      <c r="L213">
        <v>23.875131</v>
      </c>
      <c r="M213">
        <v>-166.29950700000001</v>
      </c>
      <c r="N213" t="s">
        <v>57</v>
      </c>
      <c r="O213" t="s">
        <v>57</v>
      </c>
      <c r="P213">
        <v>2016</v>
      </c>
      <c r="Q213" t="s">
        <v>109</v>
      </c>
      <c r="R213">
        <v>0</v>
      </c>
      <c r="S213">
        <v>13.05</v>
      </c>
      <c r="T213">
        <v>20</v>
      </c>
      <c r="U213">
        <v>22.5</v>
      </c>
      <c r="V213">
        <v>0</v>
      </c>
      <c r="W213">
        <v>5</v>
      </c>
      <c r="X213">
        <v>0.52625</v>
      </c>
      <c r="Y213">
        <v>2</v>
      </c>
      <c r="Z213">
        <v>1</v>
      </c>
    </row>
    <row r="214" spans="1:26" x14ac:dyDescent="0.2">
      <c r="A214">
        <v>213</v>
      </c>
      <c r="B214">
        <v>10369</v>
      </c>
      <c r="C214" t="s">
        <v>38</v>
      </c>
      <c r="D214">
        <v>2016</v>
      </c>
      <c r="E214" t="s">
        <v>56</v>
      </c>
      <c r="F214" t="s">
        <v>184</v>
      </c>
      <c r="G214" t="s">
        <v>57</v>
      </c>
      <c r="H214" t="s">
        <v>351</v>
      </c>
      <c r="I214" s="2">
        <v>41177</v>
      </c>
      <c r="J214" t="s">
        <v>106</v>
      </c>
      <c r="K214" t="s">
        <v>111</v>
      </c>
      <c r="L214">
        <v>23.871397000000002</v>
      </c>
      <c r="M214">
        <v>-166.32988</v>
      </c>
      <c r="N214" t="s">
        <v>57</v>
      </c>
      <c r="O214" t="s">
        <v>57</v>
      </c>
      <c r="P214">
        <v>2016</v>
      </c>
      <c r="Q214" t="s">
        <v>112</v>
      </c>
      <c r="R214">
        <v>0</v>
      </c>
      <c r="S214">
        <v>26.95</v>
      </c>
      <c r="T214">
        <v>40</v>
      </c>
      <c r="U214">
        <v>3.5</v>
      </c>
      <c r="V214">
        <v>1.5</v>
      </c>
      <c r="W214">
        <v>6.5</v>
      </c>
      <c r="X214">
        <v>0.40875</v>
      </c>
      <c r="Y214">
        <v>2</v>
      </c>
      <c r="Z214">
        <v>1</v>
      </c>
    </row>
    <row r="215" spans="1:26" x14ac:dyDescent="0.2">
      <c r="A215">
        <v>214</v>
      </c>
      <c r="B215">
        <v>10370</v>
      </c>
      <c r="C215" t="s">
        <v>38</v>
      </c>
      <c r="D215">
        <v>2016</v>
      </c>
      <c r="E215" t="s">
        <v>56</v>
      </c>
      <c r="F215" t="s">
        <v>184</v>
      </c>
      <c r="G215" t="s">
        <v>57</v>
      </c>
      <c r="H215" t="s">
        <v>352</v>
      </c>
      <c r="I215" s="2">
        <v>41177</v>
      </c>
      <c r="J215" t="s">
        <v>106</v>
      </c>
      <c r="K215" t="s">
        <v>107</v>
      </c>
      <c r="L215">
        <v>23.858305999999999</v>
      </c>
      <c r="M215">
        <v>-166.33199200000001</v>
      </c>
      <c r="N215" t="s">
        <v>57</v>
      </c>
      <c r="O215" t="s">
        <v>57</v>
      </c>
      <c r="P215">
        <v>2016</v>
      </c>
      <c r="Q215" t="s">
        <v>109</v>
      </c>
      <c r="R215">
        <v>0</v>
      </c>
      <c r="S215">
        <v>11</v>
      </c>
      <c r="T215">
        <v>53.5</v>
      </c>
      <c r="U215">
        <v>2</v>
      </c>
      <c r="V215">
        <v>1</v>
      </c>
      <c r="W215">
        <v>4</v>
      </c>
      <c r="X215">
        <v>0.25750000000000001</v>
      </c>
      <c r="Y215">
        <v>2</v>
      </c>
      <c r="Z215">
        <v>1</v>
      </c>
    </row>
    <row r="216" spans="1:26" x14ac:dyDescent="0.2">
      <c r="A216">
        <v>215</v>
      </c>
      <c r="B216">
        <v>10371</v>
      </c>
      <c r="C216" t="s">
        <v>38</v>
      </c>
      <c r="D216">
        <v>2016</v>
      </c>
      <c r="E216" t="s">
        <v>56</v>
      </c>
      <c r="F216" t="s">
        <v>184</v>
      </c>
      <c r="G216" t="s">
        <v>57</v>
      </c>
      <c r="H216" t="s">
        <v>353</v>
      </c>
      <c r="I216" s="2">
        <v>41177</v>
      </c>
      <c r="J216" t="s">
        <v>106</v>
      </c>
      <c r="K216" t="s">
        <v>107</v>
      </c>
      <c r="L216">
        <v>23.876964999999998</v>
      </c>
      <c r="M216">
        <v>-166.29396800000001</v>
      </c>
      <c r="N216" t="s">
        <v>57</v>
      </c>
      <c r="O216" t="s">
        <v>57</v>
      </c>
      <c r="P216">
        <v>2016</v>
      </c>
      <c r="Q216" t="s">
        <v>109</v>
      </c>
      <c r="R216">
        <v>0</v>
      </c>
      <c r="S216">
        <v>11.25</v>
      </c>
      <c r="T216">
        <v>16</v>
      </c>
      <c r="U216">
        <v>2.5</v>
      </c>
      <c r="V216">
        <v>0</v>
      </c>
      <c r="W216">
        <v>6</v>
      </c>
      <c r="X216">
        <v>0.59375</v>
      </c>
      <c r="Y216">
        <v>2</v>
      </c>
      <c r="Z216">
        <v>1</v>
      </c>
    </row>
    <row r="217" spans="1:26" x14ac:dyDescent="0.2">
      <c r="A217">
        <v>216</v>
      </c>
      <c r="B217">
        <v>10372</v>
      </c>
      <c r="C217" t="s">
        <v>38</v>
      </c>
      <c r="D217">
        <v>2016</v>
      </c>
      <c r="E217" t="s">
        <v>56</v>
      </c>
      <c r="F217" t="s">
        <v>184</v>
      </c>
      <c r="G217" t="s">
        <v>57</v>
      </c>
      <c r="H217" t="s">
        <v>354</v>
      </c>
      <c r="I217" s="2">
        <v>41177</v>
      </c>
      <c r="J217" t="s">
        <v>186</v>
      </c>
      <c r="K217" t="s">
        <v>111</v>
      </c>
      <c r="L217">
        <v>23.865214999999999</v>
      </c>
      <c r="M217">
        <v>-166.345607</v>
      </c>
      <c r="N217" t="s">
        <v>57</v>
      </c>
      <c r="O217" t="s">
        <v>57</v>
      </c>
      <c r="P217">
        <v>2016</v>
      </c>
      <c r="Q217" t="s">
        <v>193</v>
      </c>
      <c r="R217">
        <v>0</v>
      </c>
      <c r="S217">
        <v>23.35</v>
      </c>
      <c r="T217">
        <v>11</v>
      </c>
      <c r="U217">
        <v>10</v>
      </c>
      <c r="V217">
        <v>1.5</v>
      </c>
      <c r="W217">
        <v>4</v>
      </c>
      <c r="X217">
        <v>0.30499999999999999</v>
      </c>
      <c r="Y217">
        <v>2</v>
      </c>
      <c r="Z217">
        <v>1</v>
      </c>
    </row>
    <row r="218" spans="1:26" x14ac:dyDescent="0.2">
      <c r="A218">
        <v>217</v>
      </c>
      <c r="B218">
        <v>10373</v>
      </c>
      <c r="C218" t="s">
        <v>38</v>
      </c>
      <c r="D218">
        <v>2016</v>
      </c>
      <c r="E218" t="s">
        <v>56</v>
      </c>
      <c r="F218" t="s">
        <v>184</v>
      </c>
      <c r="G218" t="s">
        <v>57</v>
      </c>
      <c r="H218" t="s">
        <v>355</v>
      </c>
      <c r="I218" s="2">
        <v>41177</v>
      </c>
      <c r="J218" t="s">
        <v>186</v>
      </c>
      <c r="K218" t="s">
        <v>111</v>
      </c>
      <c r="L218">
        <v>23.830297999999999</v>
      </c>
      <c r="M218">
        <v>-166.35473400000001</v>
      </c>
      <c r="N218" t="s">
        <v>57</v>
      </c>
      <c r="O218" t="s">
        <v>57</v>
      </c>
      <c r="P218">
        <v>2016</v>
      </c>
      <c r="Q218" t="s">
        <v>193</v>
      </c>
      <c r="R218">
        <v>0</v>
      </c>
      <c r="S218">
        <v>26.8</v>
      </c>
      <c r="T218">
        <v>57</v>
      </c>
      <c r="U218">
        <v>0</v>
      </c>
      <c r="V218">
        <v>0</v>
      </c>
      <c r="W218">
        <v>30</v>
      </c>
      <c r="X218">
        <v>0.45500000000000002</v>
      </c>
      <c r="Y218">
        <v>2</v>
      </c>
      <c r="Z218">
        <v>1</v>
      </c>
    </row>
    <row r="219" spans="1:26" x14ac:dyDescent="0.2">
      <c r="A219">
        <v>218</v>
      </c>
      <c r="B219">
        <v>10374</v>
      </c>
      <c r="C219" t="s">
        <v>38</v>
      </c>
      <c r="D219">
        <v>2016</v>
      </c>
      <c r="E219" t="s">
        <v>56</v>
      </c>
      <c r="F219" t="s">
        <v>184</v>
      </c>
      <c r="G219" t="s">
        <v>57</v>
      </c>
      <c r="H219" t="s">
        <v>356</v>
      </c>
      <c r="I219" s="2">
        <v>41177</v>
      </c>
      <c r="J219" t="s">
        <v>186</v>
      </c>
      <c r="K219" t="s">
        <v>111</v>
      </c>
      <c r="L219">
        <v>23.818228000000001</v>
      </c>
      <c r="M219">
        <v>-166.31527800000001</v>
      </c>
      <c r="N219" t="s">
        <v>57</v>
      </c>
      <c r="O219" t="s">
        <v>57</v>
      </c>
      <c r="P219">
        <v>2016</v>
      </c>
      <c r="Q219" t="s">
        <v>193</v>
      </c>
      <c r="R219">
        <v>0</v>
      </c>
      <c r="S219">
        <v>28.25</v>
      </c>
      <c r="T219">
        <v>0</v>
      </c>
      <c r="U219">
        <v>49</v>
      </c>
      <c r="V219">
        <v>20</v>
      </c>
      <c r="W219">
        <v>4.5</v>
      </c>
      <c r="X219">
        <v>0.1</v>
      </c>
      <c r="Y219">
        <v>2</v>
      </c>
      <c r="Z219">
        <v>1</v>
      </c>
    </row>
    <row r="220" spans="1:26" x14ac:dyDescent="0.2">
      <c r="A220">
        <v>219</v>
      </c>
      <c r="B220">
        <v>10375</v>
      </c>
      <c r="C220" t="s">
        <v>38</v>
      </c>
      <c r="D220">
        <v>2016</v>
      </c>
      <c r="E220" t="s">
        <v>56</v>
      </c>
      <c r="F220" t="s">
        <v>184</v>
      </c>
      <c r="G220" t="s">
        <v>57</v>
      </c>
      <c r="H220" t="s">
        <v>357</v>
      </c>
      <c r="I220" s="2">
        <v>41177</v>
      </c>
      <c r="J220" t="s">
        <v>186</v>
      </c>
      <c r="K220" t="s">
        <v>111</v>
      </c>
      <c r="L220">
        <v>23.815785000000002</v>
      </c>
      <c r="M220">
        <v>-166.29597699999999</v>
      </c>
      <c r="N220" t="s">
        <v>57</v>
      </c>
      <c r="O220" t="s">
        <v>57</v>
      </c>
      <c r="P220">
        <v>2016</v>
      </c>
      <c r="Q220" t="s">
        <v>193</v>
      </c>
      <c r="R220">
        <v>0</v>
      </c>
      <c r="S220">
        <v>20.65</v>
      </c>
      <c r="T220">
        <v>55</v>
      </c>
      <c r="U220">
        <v>10</v>
      </c>
      <c r="V220">
        <v>0</v>
      </c>
      <c r="W220">
        <v>15</v>
      </c>
      <c r="X220">
        <v>0.51875000000000004</v>
      </c>
      <c r="Y220">
        <v>2</v>
      </c>
      <c r="Z220">
        <v>1</v>
      </c>
    </row>
    <row r="221" spans="1:26" x14ac:dyDescent="0.2">
      <c r="A221">
        <v>220</v>
      </c>
      <c r="B221">
        <v>10390</v>
      </c>
      <c r="C221" t="s">
        <v>38</v>
      </c>
      <c r="D221">
        <v>2016</v>
      </c>
      <c r="E221" t="s">
        <v>56</v>
      </c>
      <c r="F221" t="s">
        <v>184</v>
      </c>
      <c r="G221" t="s">
        <v>57</v>
      </c>
      <c r="H221" t="s">
        <v>358</v>
      </c>
      <c r="I221" s="2">
        <v>41178</v>
      </c>
      <c r="J221" t="s">
        <v>186</v>
      </c>
      <c r="K221" t="s">
        <v>107</v>
      </c>
      <c r="L221">
        <v>23.723614000000001</v>
      </c>
      <c r="M221">
        <v>-166.21222</v>
      </c>
      <c r="N221" t="s">
        <v>57</v>
      </c>
      <c r="O221" t="s">
        <v>57</v>
      </c>
      <c r="P221">
        <v>2016</v>
      </c>
      <c r="Q221" t="s">
        <v>187</v>
      </c>
      <c r="R221">
        <v>0</v>
      </c>
      <c r="S221">
        <v>12.9</v>
      </c>
      <c r="T221">
        <v>36</v>
      </c>
      <c r="U221">
        <v>2.5</v>
      </c>
      <c r="V221">
        <v>1.5</v>
      </c>
      <c r="W221">
        <v>7.5</v>
      </c>
      <c r="X221">
        <v>0.74124999999999996</v>
      </c>
      <c r="Y221">
        <v>2</v>
      </c>
      <c r="Z221">
        <v>1</v>
      </c>
    </row>
    <row r="222" spans="1:26" x14ac:dyDescent="0.2">
      <c r="A222">
        <v>221</v>
      </c>
      <c r="B222">
        <v>10391</v>
      </c>
      <c r="C222" t="s">
        <v>38</v>
      </c>
      <c r="D222">
        <v>2016</v>
      </c>
      <c r="E222" t="s">
        <v>56</v>
      </c>
      <c r="F222" t="s">
        <v>184</v>
      </c>
      <c r="G222" t="s">
        <v>57</v>
      </c>
      <c r="H222" t="s">
        <v>359</v>
      </c>
      <c r="I222" s="2">
        <v>41178</v>
      </c>
      <c r="J222" t="s">
        <v>186</v>
      </c>
      <c r="K222" t="s">
        <v>107</v>
      </c>
      <c r="L222">
        <v>23.706772999999998</v>
      </c>
      <c r="M222">
        <v>-166.20652799999999</v>
      </c>
      <c r="N222" t="s">
        <v>57</v>
      </c>
      <c r="O222" t="s">
        <v>57</v>
      </c>
      <c r="P222">
        <v>2016</v>
      </c>
      <c r="Q222" t="s">
        <v>187</v>
      </c>
      <c r="R222">
        <v>0</v>
      </c>
      <c r="S222">
        <v>13.4</v>
      </c>
      <c r="T222">
        <v>46.5</v>
      </c>
      <c r="U222">
        <v>5</v>
      </c>
      <c r="V222">
        <v>2</v>
      </c>
      <c r="W222">
        <v>15</v>
      </c>
      <c r="X222">
        <v>0.84875</v>
      </c>
      <c r="Y222">
        <v>2</v>
      </c>
      <c r="Z222">
        <v>1</v>
      </c>
    </row>
    <row r="223" spans="1:26" x14ac:dyDescent="0.2">
      <c r="A223">
        <v>222</v>
      </c>
      <c r="B223">
        <v>2004</v>
      </c>
      <c r="C223" t="s">
        <v>38</v>
      </c>
      <c r="D223">
        <v>2010</v>
      </c>
      <c r="E223" t="s">
        <v>64</v>
      </c>
      <c r="F223" t="s">
        <v>360</v>
      </c>
      <c r="G223" t="s">
        <v>68</v>
      </c>
      <c r="H223" t="s">
        <v>361</v>
      </c>
      <c r="I223" s="2">
        <v>38740</v>
      </c>
      <c r="J223" t="s">
        <v>186</v>
      </c>
      <c r="K223" t="s">
        <v>107</v>
      </c>
      <c r="L223">
        <v>16.70251</v>
      </c>
      <c r="M223">
        <v>-169.53903</v>
      </c>
      <c r="N223" t="s">
        <v>68</v>
      </c>
      <c r="O223" t="s">
        <v>68</v>
      </c>
      <c r="P223">
        <v>2010</v>
      </c>
      <c r="Q223" t="s">
        <v>187</v>
      </c>
      <c r="R223">
        <v>0</v>
      </c>
      <c r="S223">
        <v>17</v>
      </c>
      <c r="T223">
        <v>60</v>
      </c>
      <c r="U223">
        <v>5</v>
      </c>
      <c r="V223">
        <v>0</v>
      </c>
      <c r="W223">
        <v>7.5</v>
      </c>
      <c r="X223" t="s">
        <v>362</v>
      </c>
      <c r="Y223">
        <v>2</v>
      </c>
      <c r="Z223">
        <v>1</v>
      </c>
    </row>
    <row r="224" spans="1:26" x14ac:dyDescent="0.2">
      <c r="A224">
        <v>223</v>
      </c>
      <c r="B224">
        <v>2007</v>
      </c>
      <c r="C224" t="s">
        <v>38</v>
      </c>
      <c r="D224">
        <v>2010</v>
      </c>
      <c r="E224" t="s">
        <v>64</v>
      </c>
      <c r="F224" t="s">
        <v>360</v>
      </c>
      <c r="G224" t="s">
        <v>68</v>
      </c>
      <c r="H224" t="s">
        <v>363</v>
      </c>
      <c r="I224" s="2">
        <v>38741</v>
      </c>
      <c r="J224" t="s">
        <v>106</v>
      </c>
      <c r="K224" t="s">
        <v>107</v>
      </c>
      <c r="L224">
        <v>16.774550000000001</v>
      </c>
      <c r="M224">
        <v>-169.50465</v>
      </c>
      <c r="N224" t="s">
        <v>68</v>
      </c>
      <c r="O224" t="s">
        <v>68</v>
      </c>
      <c r="P224">
        <v>2010</v>
      </c>
      <c r="Q224" t="s">
        <v>109</v>
      </c>
      <c r="R224">
        <v>0</v>
      </c>
      <c r="S224">
        <v>13</v>
      </c>
      <c r="T224">
        <v>10</v>
      </c>
      <c r="U224">
        <v>8.75</v>
      </c>
      <c r="V224">
        <v>3</v>
      </c>
      <c r="W224">
        <v>5</v>
      </c>
      <c r="X224" t="s">
        <v>362</v>
      </c>
      <c r="Y224">
        <v>4</v>
      </c>
      <c r="Z224">
        <v>2</v>
      </c>
    </row>
    <row r="225" spans="1:26" x14ac:dyDescent="0.2">
      <c r="A225">
        <v>224</v>
      </c>
      <c r="B225">
        <v>2010</v>
      </c>
      <c r="C225" t="s">
        <v>38</v>
      </c>
      <c r="D225">
        <v>2010</v>
      </c>
      <c r="E225" t="s">
        <v>64</v>
      </c>
      <c r="F225" t="s">
        <v>360</v>
      </c>
      <c r="G225" t="s">
        <v>68</v>
      </c>
      <c r="H225" t="s">
        <v>364</v>
      </c>
      <c r="I225" s="2">
        <v>38741</v>
      </c>
      <c r="J225" t="s">
        <v>106</v>
      </c>
      <c r="K225" t="s">
        <v>111</v>
      </c>
      <c r="L225">
        <v>16.767679999999999</v>
      </c>
      <c r="M225">
        <v>-169.52347</v>
      </c>
      <c r="N225" t="s">
        <v>68</v>
      </c>
      <c r="O225" t="s">
        <v>68</v>
      </c>
      <c r="P225">
        <v>2010</v>
      </c>
      <c r="Q225" t="s">
        <v>112</v>
      </c>
      <c r="R225">
        <v>0</v>
      </c>
      <c r="S225">
        <v>24</v>
      </c>
      <c r="T225">
        <v>6</v>
      </c>
      <c r="U225">
        <v>7.5</v>
      </c>
      <c r="V225">
        <v>4</v>
      </c>
      <c r="W225">
        <v>3.5</v>
      </c>
      <c r="X225" t="s">
        <v>362</v>
      </c>
      <c r="Y225">
        <v>2</v>
      </c>
      <c r="Z225">
        <v>1</v>
      </c>
    </row>
    <row r="226" spans="1:26" x14ac:dyDescent="0.2">
      <c r="A226">
        <v>225</v>
      </c>
      <c r="B226">
        <v>2011</v>
      </c>
      <c r="C226" t="s">
        <v>38</v>
      </c>
      <c r="D226">
        <v>2010</v>
      </c>
      <c r="E226" t="s">
        <v>64</v>
      </c>
      <c r="F226" t="s">
        <v>360</v>
      </c>
      <c r="G226" t="s">
        <v>68</v>
      </c>
      <c r="H226" t="s">
        <v>365</v>
      </c>
      <c r="I226" s="2">
        <v>38740</v>
      </c>
      <c r="J226" t="s">
        <v>106</v>
      </c>
      <c r="K226" t="s">
        <v>111</v>
      </c>
      <c r="L226">
        <v>16.712399999999999</v>
      </c>
      <c r="M226">
        <v>-169.56126</v>
      </c>
      <c r="N226" t="s">
        <v>68</v>
      </c>
      <c r="O226" t="s">
        <v>68</v>
      </c>
      <c r="P226">
        <v>2010</v>
      </c>
      <c r="Q226" t="s">
        <v>112</v>
      </c>
      <c r="R226">
        <v>0</v>
      </c>
      <c r="S226">
        <v>20</v>
      </c>
      <c r="T226">
        <v>16.25</v>
      </c>
      <c r="U226">
        <v>12.5</v>
      </c>
      <c r="V226">
        <v>2.5</v>
      </c>
      <c r="W226">
        <v>16.25</v>
      </c>
      <c r="X226" t="s">
        <v>362</v>
      </c>
      <c r="Y226">
        <v>4</v>
      </c>
      <c r="Z226">
        <v>2</v>
      </c>
    </row>
    <row r="227" spans="1:26" x14ac:dyDescent="0.2">
      <c r="A227">
        <v>226</v>
      </c>
      <c r="B227">
        <v>2013</v>
      </c>
      <c r="C227" t="s">
        <v>38</v>
      </c>
      <c r="D227">
        <v>2010</v>
      </c>
      <c r="E227" t="s">
        <v>64</v>
      </c>
      <c r="F227" t="s">
        <v>360</v>
      </c>
      <c r="G227" t="s">
        <v>68</v>
      </c>
      <c r="H227" t="s">
        <v>366</v>
      </c>
      <c r="I227" s="2">
        <v>38741</v>
      </c>
      <c r="J227" t="s">
        <v>186</v>
      </c>
      <c r="K227" t="s">
        <v>107</v>
      </c>
      <c r="L227">
        <v>16.686509999999998</v>
      </c>
      <c r="M227">
        <v>-169.55744999999999</v>
      </c>
      <c r="N227" t="s">
        <v>68</v>
      </c>
      <c r="O227" t="s">
        <v>68</v>
      </c>
      <c r="P227">
        <v>2010</v>
      </c>
      <c r="Q227" t="s">
        <v>187</v>
      </c>
      <c r="R227">
        <v>0</v>
      </c>
      <c r="S227">
        <v>15</v>
      </c>
      <c r="T227">
        <v>5.75</v>
      </c>
      <c r="U227">
        <v>28.75</v>
      </c>
      <c r="V227">
        <v>0</v>
      </c>
      <c r="W227">
        <v>6.25</v>
      </c>
      <c r="X227" t="s">
        <v>362</v>
      </c>
      <c r="Y227">
        <v>4</v>
      </c>
      <c r="Z227">
        <v>2</v>
      </c>
    </row>
    <row r="228" spans="1:26" x14ac:dyDescent="0.2">
      <c r="A228">
        <v>227</v>
      </c>
      <c r="B228">
        <v>2015</v>
      </c>
      <c r="C228" t="s">
        <v>38</v>
      </c>
      <c r="D228">
        <v>2010</v>
      </c>
      <c r="E228" t="s">
        <v>64</v>
      </c>
      <c r="F228" t="s">
        <v>360</v>
      </c>
      <c r="G228" t="s">
        <v>68</v>
      </c>
      <c r="H228" t="s">
        <v>367</v>
      </c>
      <c r="I228" s="2">
        <v>38741</v>
      </c>
      <c r="J228" t="s">
        <v>106</v>
      </c>
      <c r="K228" t="s">
        <v>111</v>
      </c>
      <c r="L228">
        <v>16.73732</v>
      </c>
      <c r="M228">
        <v>-169.55008000000001</v>
      </c>
      <c r="N228" t="s">
        <v>68</v>
      </c>
      <c r="O228" t="s">
        <v>68</v>
      </c>
      <c r="P228">
        <v>2010</v>
      </c>
      <c r="Q228" t="s">
        <v>112</v>
      </c>
      <c r="R228">
        <v>0</v>
      </c>
      <c r="S228">
        <v>20</v>
      </c>
      <c r="T228">
        <v>27.5</v>
      </c>
      <c r="U228">
        <v>15</v>
      </c>
      <c r="V228">
        <v>7.5</v>
      </c>
      <c r="W228">
        <v>5</v>
      </c>
      <c r="X228" t="s">
        <v>362</v>
      </c>
      <c r="Y228">
        <v>2</v>
      </c>
      <c r="Z228">
        <v>1</v>
      </c>
    </row>
    <row r="229" spans="1:26" x14ac:dyDescent="0.2">
      <c r="A229">
        <v>228</v>
      </c>
      <c r="B229">
        <v>2025</v>
      </c>
      <c r="C229" t="s">
        <v>38</v>
      </c>
      <c r="D229">
        <v>2010</v>
      </c>
      <c r="E229" t="s">
        <v>64</v>
      </c>
      <c r="F229" t="s">
        <v>360</v>
      </c>
      <c r="G229" t="s">
        <v>68</v>
      </c>
      <c r="H229" t="s">
        <v>368</v>
      </c>
      <c r="I229" s="2">
        <v>38742</v>
      </c>
      <c r="J229" t="s">
        <v>186</v>
      </c>
      <c r="K229" t="s">
        <v>111</v>
      </c>
      <c r="L229">
        <v>16.695730000000001</v>
      </c>
      <c r="M229">
        <v>-169.45660000000001</v>
      </c>
      <c r="N229" t="s">
        <v>68</v>
      </c>
      <c r="O229" t="s">
        <v>68</v>
      </c>
      <c r="P229">
        <v>2010</v>
      </c>
      <c r="Q229" t="s">
        <v>193</v>
      </c>
      <c r="R229">
        <v>0</v>
      </c>
      <c r="S229">
        <v>19</v>
      </c>
      <c r="T229">
        <v>8</v>
      </c>
      <c r="U229">
        <v>56.25</v>
      </c>
      <c r="V229">
        <v>1.5</v>
      </c>
      <c r="W229">
        <v>8</v>
      </c>
      <c r="X229" t="s">
        <v>362</v>
      </c>
      <c r="Y229">
        <v>4</v>
      </c>
      <c r="Z229">
        <v>2</v>
      </c>
    </row>
    <row r="230" spans="1:26" x14ac:dyDescent="0.2">
      <c r="A230">
        <v>229</v>
      </c>
      <c r="B230">
        <v>2027</v>
      </c>
      <c r="C230" t="s">
        <v>38</v>
      </c>
      <c r="D230">
        <v>2010</v>
      </c>
      <c r="E230" t="s">
        <v>64</v>
      </c>
      <c r="F230" t="s">
        <v>360</v>
      </c>
      <c r="G230" t="s">
        <v>68</v>
      </c>
      <c r="H230" t="s">
        <v>369</v>
      </c>
      <c r="I230" s="2">
        <v>38742</v>
      </c>
      <c r="J230" t="s">
        <v>186</v>
      </c>
      <c r="K230" t="s">
        <v>107</v>
      </c>
      <c r="L230">
        <v>16.778590000000001</v>
      </c>
      <c r="M230">
        <v>-169.43378999999999</v>
      </c>
      <c r="N230" t="s">
        <v>68</v>
      </c>
      <c r="O230" t="s">
        <v>68</v>
      </c>
      <c r="P230">
        <v>2010</v>
      </c>
      <c r="Q230" t="s">
        <v>187</v>
      </c>
      <c r="R230">
        <v>0</v>
      </c>
      <c r="S230">
        <v>15.5</v>
      </c>
      <c r="T230">
        <v>42.5</v>
      </c>
      <c r="U230">
        <v>3.75</v>
      </c>
      <c r="V230">
        <v>2.5</v>
      </c>
      <c r="W230">
        <v>45</v>
      </c>
      <c r="X230" t="s">
        <v>362</v>
      </c>
      <c r="Y230">
        <v>4</v>
      </c>
      <c r="Z230">
        <v>2</v>
      </c>
    </row>
    <row r="231" spans="1:26" x14ac:dyDescent="0.2">
      <c r="A231">
        <v>230</v>
      </c>
      <c r="B231">
        <v>2028</v>
      </c>
      <c r="C231" t="s">
        <v>38</v>
      </c>
      <c r="D231">
        <v>2010</v>
      </c>
      <c r="E231" t="s">
        <v>64</v>
      </c>
      <c r="F231" t="s">
        <v>360</v>
      </c>
      <c r="G231" t="s">
        <v>68</v>
      </c>
      <c r="H231" t="s">
        <v>370</v>
      </c>
      <c r="I231" s="2">
        <v>38742</v>
      </c>
      <c r="J231" t="s">
        <v>186</v>
      </c>
      <c r="K231" t="s">
        <v>107</v>
      </c>
      <c r="L231">
        <v>16.705559999999998</v>
      </c>
      <c r="M231">
        <v>-169.49424999999999</v>
      </c>
      <c r="N231" t="s">
        <v>68</v>
      </c>
      <c r="O231" t="s">
        <v>68</v>
      </c>
      <c r="P231">
        <v>2010</v>
      </c>
      <c r="Q231" t="s">
        <v>187</v>
      </c>
      <c r="R231">
        <v>0</v>
      </c>
      <c r="S231">
        <v>12</v>
      </c>
      <c r="T231">
        <v>5</v>
      </c>
      <c r="U231">
        <v>16.25</v>
      </c>
      <c r="V231">
        <v>20</v>
      </c>
      <c r="W231">
        <v>31.25</v>
      </c>
      <c r="X231" t="s">
        <v>362</v>
      </c>
      <c r="Y231">
        <v>4</v>
      </c>
      <c r="Z231">
        <v>2</v>
      </c>
    </row>
    <row r="232" spans="1:26" x14ac:dyDescent="0.2">
      <c r="A232">
        <v>231</v>
      </c>
      <c r="B232">
        <v>2030</v>
      </c>
      <c r="C232" t="s">
        <v>38</v>
      </c>
      <c r="D232">
        <v>2010</v>
      </c>
      <c r="E232" t="s">
        <v>64</v>
      </c>
      <c r="F232" t="s">
        <v>360</v>
      </c>
      <c r="G232" t="s">
        <v>68</v>
      </c>
      <c r="H232" t="s">
        <v>371</v>
      </c>
      <c r="I232" s="2">
        <v>38742</v>
      </c>
      <c r="J232" t="s">
        <v>106</v>
      </c>
      <c r="K232" t="s">
        <v>111</v>
      </c>
      <c r="L232">
        <v>16.782</v>
      </c>
      <c r="M232">
        <v>-169.43863999999999</v>
      </c>
      <c r="N232" t="s">
        <v>68</v>
      </c>
      <c r="O232" t="s">
        <v>68</v>
      </c>
      <c r="P232">
        <v>2010</v>
      </c>
      <c r="Q232" t="s">
        <v>112</v>
      </c>
      <c r="R232">
        <v>0</v>
      </c>
      <c r="S232">
        <v>27</v>
      </c>
      <c r="T232">
        <v>25</v>
      </c>
      <c r="U232">
        <v>10</v>
      </c>
      <c r="V232">
        <v>7.5</v>
      </c>
      <c r="W232">
        <v>52.5</v>
      </c>
      <c r="X232" t="s">
        <v>362</v>
      </c>
      <c r="Y232">
        <v>2</v>
      </c>
      <c r="Z232">
        <v>1</v>
      </c>
    </row>
    <row r="233" spans="1:26" x14ac:dyDescent="0.2">
      <c r="A233">
        <v>232</v>
      </c>
      <c r="B233">
        <v>2034</v>
      </c>
      <c r="C233" t="s">
        <v>38</v>
      </c>
      <c r="D233">
        <v>2010</v>
      </c>
      <c r="E233" t="s">
        <v>64</v>
      </c>
      <c r="F233" t="s">
        <v>360</v>
      </c>
      <c r="G233" t="s">
        <v>68</v>
      </c>
      <c r="H233" t="s">
        <v>372</v>
      </c>
      <c r="I233" s="2">
        <v>38743</v>
      </c>
      <c r="J233" t="s">
        <v>186</v>
      </c>
      <c r="K233" t="s">
        <v>107</v>
      </c>
      <c r="L233">
        <v>16.690719999999999</v>
      </c>
      <c r="M233">
        <v>-169.50138999999999</v>
      </c>
      <c r="N233" t="s">
        <v>68</v>
      </c>
      <c r="O233" t="s">
        <v>68</v>
      </c>
      <c r="P233">
        <v>2010</v>
      </c>
      <c r="Q233" t="s">
        <v>187</v>
      </c>
      <c r="R233">
        <v>0</v>
      </c>
      <c r="S233">
        <v>12</v>
      </c>
      <c r="T233">
        <v>0.75</v>
      </c>
      <c r="U233">
        <v>2.5</v>
      </c>
      <c r="V233">
        <v>10</v>
      </c>
      <c r="W233">
        <v>22.25</v>
      </c>
      <c r="X233" t="s">
        <v>362</v>
      </c>
      <c r="Y233">
        <v>4</v>
      </c>
      <c r="Z233">
        <v>2</v>
      </c>
    </row>
    <row r="234" spans="1:26" x14ac:dyDescent="0.2">
      <c r="A234">
        <v>233</v>
      </c>
      <c r="B234">
        <v>2036</v>
      </c>
      <c r="C234" t="s">
        <v>38</v>
      </c>
      <c r="D234">
        <v>2010</v>
      </c>
      <c r="E234" t="s">
        <v>64</v>
      </c>
      <c r="F234" t="s">
        <v>360</v>
      </c>
      <c r="G234" t="s">
        <v>68</v>
      </c>
      <c r="H234" t="s">
        <v>373</v>
      </c>
      <c r="I234" s="2">
        <v>38743</v>
      </c>
      <c r="J234" t="s">
        <v>186</v>
      </c>
      <c r="K234" t="s">
        <v>111</v>
      </c>
      <c r="L234">
        <v>16.677910000000001</v>
      </c>
      <c r="M234">
        <v>-169.48006000000001</v>
      </c>
      <c r="N234" t="s">
        <v>68</v>
      </c>
      <c r="O234" t="s">
        <v>68</v>
      </c>
      <c r="P234">
        <v>2010</v>
      </c>
      <c r="Q234" t="s">
        <v>193</v>
      </c>
      <c r="R234">
        <v>0</v>
      </c>
      <c r="S234">
        <v>24</v>
      </c>
      <c r="T234">
        <v>8.75</v>
      </c>
      <c r="U234">
        <v>78.75</v>
      </c>
      <c r="V234">
        <v>0</v>
      </c>
      <c r="W234">
        <v>3.75</v>
      </c>
      <c r="X234" t="s">
        <v>362</v>
      </c>
      <c r="Y234">
        <v>4</v>
      </c>
      <c r="Z234">
        <v>2</v>
      </c>
    </row>
    <row r="235" spans="1:26" x14ac:dyDescent="0.2">
      <c r="A235">
        <v>234</v>
      </c>
      <c r="B235">
        <v>2037</v>
      </c>
      <c r="C235" t="s">
        <v>38</v>
      </c>
      <c r="D235">
        <v>2010</v>
      </c>
      <c r="E235" t="s">
        <v>64</v>
      </c>
      <c r="F235" t="s">
        <v>360</v>
      </c>
      <c r="G235" t="s">
        <v>68</v>
      </c>
      <c r="H235" t="s">
        <v>374</v>
      </c>
      <c r="I235" s="2">
        <v>38743</v>
      </c>
      <c r="J235" t="s">
        <v>186</v>
      </c>
      <c r="K235" t="s">
        <v>111</v>
      </c>
      <c r="L235">
        <v>16.680969999999999</v>
      </c>
      <c r="M235">
        <v>-169.54223999999999</v>
      </c>
      <c r="N235" t="s">
        <v>68</v>
      </c>
      <c r="O235" t="s">
        <v>68</v>
      </c>
      <c r="P235">
        <v>2010</v>
      </c>
      <c r="Q235" t="s">
        <v>193</v>
      </c>
      <c r="R235">
        <v>0</v>
      </c>
      <c r="S235">
        <v>22</v>
      </c>
      <c r="T235">
        <v>1.25</v>
      </c>
      <c r="U235">
        <v>61.25</v>
      </c>
      <c r="V235">
        <v>11.25</v>
      </c>
      <c r="W235">
        <v>8.75</v>
      </c>
      <c r="X235" t="s">
        <v>362</v>
      </c>
      <c r="Y235">
        <v>4</v>
      </c>
      <c r="Z235">
        <v>2</v>
      </c>
    </row>
    <row r="236" spans="1:26" x14ac:dyDescent="0.2">
      <c r="A236">
        <v>235</v>
      </c>
      <c r="B236">
        <v>2045</v>
      </c>
      <c r="C236" t="s">
        <v>38</v>
      </c>
      <c r="D236">
        <v>2010</v>
      </c>
      <c r="E236" t="s">
        <v>64</v>
      </c>
      <c r="F236" t="s">
        <v>360</v>
      </c>
      <c r="G236" t="s">
        <v>68</v>
      </c>
      <c r="H236" t="s">
        <v>375</v>
      </c>
      <c r="I236" s="2">
        <v>38744</v>
      </c>
      <c r="J236" t="s">
        <v>186</v>
      </c>
      <c r="K236" t="s">
        <v>111</v>
      </c>
      <c r="L236">
        <v>16.707999999999998</v>
      </c>
      <c r="M236">
        <v>-169.43165999999999</v>
      </c>
      <c r="N236" t="s">
        <v>68</v>
      </c>
      <c r="O236" t="s">
        <v>68</v>
      </c>
      <c r="P236">
        <v>2010</v>
      </c>
      <c r="Q236" t="s">
        <v>193</v>
      </c>
      <c r="R236">
        <v>0</v>
      </c>
      <c r="S236">
        <v>20.5</v>
      </c>
      <c r="T236">
        <v>6.25</v>
      </c>
      <c r="U236">
        <v>22.5</v>
      </c>
      <c r="V236">
        <v>1.25</v>
      </c>
      <c r="W236">
        <v>12.5</v>
      </c>
      <c r="X236" t="s">
        <v>362</v>
      </c>
      <c r="Y236">
        <v>4</v>
      </c>
      <c r="Z236">
        <v>2</v>
      </c>
    </row>
    <row r="237" spans="1:26" x14ac:dyDescent="0.2">
      <c r="A237">
        <v>236</v>
      </c>
      <c r="B237">
        <v>2046</v>
      </c>
      <c r="C237" t="s">
        <v>38</v>
      </c>
      <c r="D237">
        <v>2010</v>
      </c>
      <c r="E237" t="s">
        <v>64</v>
      </c>
      <c r="F237" t="s">
        <v>360</v>
      </c>
      <c r="G237" t="s">
        <v>68</v>
      </c>
      <c r="H237" t="s">
        <v>376</v>
      </c>
      <c r="I237" s="2">
        <v>38744</v>
      </c>
      <c r="J237" t="s">
        <v>186</v>
      </c>
      <c r="K237" t="s">
        <v>107</v>
      </c>
      <c r="L237">
        <v>16.71442</v>
      </c>
      <c r="M237">
        <v>-169.46956</v>
      </c>
      <c r="N237" t="s">
        <v>68</v>
      </c>
      <c r="O237" t="s">
        <v>68</v>
      </c>
      <c r="P237">
        <v>2010</v>
      </c>
      <c r="Q237" t="s">
        <v>187</v>
      </c>
      <c r="R237">
        <v>0</v>
      </c>
      <c r="S237">
        <v>13.5</v>
      </c>
      <c r="T237">
        <v>3.75</v>
      </c>
      <c r="U237">
        <v>35</v>
      </c>
      <c r="V237">
        <v>17.5</v>
      </c>
      <c r="W237">
        <v>42.5</v>
      </c>
      <c r="X237" t="s">
        <v>362</v>
      </c>
      <c r="Y237">
        <v>4</v>
      </c>
      <c r="Z237">
        <v>2</v>
      </c>
    </row>
    <row r="238" spans="1:26" x14ac:dyDescent="0.2">
      <c r="A238">
        <v>237</v>
      </c>
      <c r="B238">
        <v>2056</v>
      </c>
      <c r="C238" t="s">
        <v>38</v>
      </c>
      <c r="D238">
        <v>2010</v>
      </c>
      <c r="E238" t="s">
        <v>64</v>
      </c>
      <c r="F238" t="s">
        <v>360</v>
      </c>
      <c r="G238" t="s">
        <v>68</v>
      </c>
      <c r="H238" t="s">
        <v>377</v>
      </c>
      <c r="I238" s="2">
        <v>38745</v>
      </c>
      <c r="J238" t="s">
        <v>186</v>
      </c>
      <c r="K238" t="s">
        <v>111</v>
      </c>
      <c r="L238">
        <v>16.701350000000001</v>
      </c>
      <c r="M238">
        <v>-169.41283999999999</v>
      </c>
      <c r="N238" t="s">
        <v>68</v>
      </c>
      <c r="O238" t="s">
        <v>68</v>
      </c>
      <c r="P238">
        <v>2010</v>
      </c>
      <c r="Q238" t="s">
        <v>193</v>
      </c>
      <c r="R238">
        <v>0</v>
      </c>
      <c r="S238">
        <v>23</v>
      </c>
      <c r="T238">
        <v>5</v>
      </c>
      <c r="U238">
        <v>70</v>
      </c>
      <c r="V238">
        <v>2.5</v>
      </c>
      <c r="W238">
        <v>2.5</v>
      </c>
      <c r="X238" t="s">
        <v>362</v>
      </c>
      <c r="Y238">
        <v>2</v>
      </c>
      <c r="Z238">
        <v>1</v>
      </c>
    </row>
    <row r="239" spans="1:26" x14ac:dyDescent="0.2">
      <c r="A239">
        <v>238</v>
      </c>
      <c r="B239">
        <v>2063</v>
      </c>
      <c r="C239" t="s">
        <v>38</v>
      </c>
      <c r="D239">
        <v>2010</v>
      </c>
      <c r="E239" t="s">
        <v>64</v>
      </c>
      <c r="F239" t="s">
        <v>360</v>
      </c>
      <c r="G239" t="s">
        <v>68</v>
      </c>
      <c r="H239" t="s">
        <v>378</v>
      </c>
      <c r="I239" s="2">
        <v>38745</v>
      </c>
      <c r="J239" t="s">
        <v>186</v>
      </c>
      <c r="K239" t="s">
        <v>111</v>
      </c>
      <c r="L239">
        <v>16.71932</v>
      </c>
      <c r="M239">
        <v>-169.41367</v>
      </c>
      <c r="N239" t="s">
        <v>68</v>
      </c>
      <c r="O239" t="s">
        <v>68</v>
      </c>
      <c r="P239">
        <v>2010</v>
      </c>
      <c r="Q239" t="s">
        <v>193</v>
      </c>
      <c r="R239">
        <v>0</v>
      </c>
      <c r="S239">
        <v>25</v>
      </c>
      <c r="T239">
        <v>5</v>
      </c>
      <c r="U239">
        <v>40</v>
      </c>
      <c r="V239">
        <v>5</v>
      </c>
      <c r="W239">
        <v>30</v>
      </c>
      <c r="X239" t="s">
        <v>362</v>
      </c>
      <c r="Y239">
        <v>2</v>
      </c>
      <c r="Z239">
        <v>1</v>
      </c>
    </row>
    <row r="240" spans="1:26" x14ac:dyDescent="0.2">
      <c r="A240">
        <v>239</v>
      </c>
      <c r="B240">
        <v>2064</v>
      </c>
      <c r="C240" t="s">
        <v>38</v>
      </c>
      <c r="D240">
        <v>2010</v>
      </c>
      <c r="E240" t="s">
        <v>64</v>
      </c>
      <c r="F240" t="s">
        <v>360</v>
      </c>
      <c r="G240" t="s">
        <v>68</v>
      </c>
      <c r="H240" t="s">
        <v>379</v>
      </c>
      <c r="I240" s="2">
        <v>38745</v>
      </c>
      <c r="J240" t="s">
        <v>186</v>
      </c>
      <c r="K240" t="s">
        <v>107</v>
      </c>
      <c r="L240">
        <v>16.766909999999999</v>
      </c>
      <c r="M240">
        <v>-169.42522</v>
      </c>
      <c r="N240" t="s">
        <v>68</v>
      </c>
      <c r="O240" t="s">
        <v>68</v>
      </c>
      <c r="P240">
        <v>2010</v>
      </c>
      <c r="Q240" t="s">
        <v>187</v>
      </c>
      <c r="R240">
        <v>0</v>
      </c>
      <c r="S240">
        <v>9</v>
      </c>
      <c r="T240">
        <v>30</v>
      </c>
      <c r="U240">
        <v>5</v>
      </c>
      <c r="V240">
        <v>5</v>
      </c>
      <c r="W240">
        <v>45</v>
      </c>
      <c r="X240" t="s">
        <v>362</v>
      </c>
      <c r="Y240">
        <v>4</v>
      </c>
      <c r="Z240">
        <v>2</v>
      </c>
    </row>
    <row r="241" spans="1:26" x14ac:dyDescent="0.2">
      <c r="A241">
        <v>240</v>
      </c>
      <c r="B241">
        <v>2066</v>
      </c>
      <c r="C241" t="s">
        <v>38</v>
      </c>
      <c r="D241">
        <v>2010</v>
      </c>
      <c r="E241" t="s">
        <v>64</v>
      </c>
      <c r="F241" t="s">
        <v>360</v>
      </c>
      <c r="G241" t="s">
        <v>68</v>
      </c>
      <c r="H241" t="s">
        <v>380</v>
      </c>
      <c r="I241" s="2">
        <v>38745</v>
      </c>
      <c r="J241" t="s">
        <v>186</v>
      </c>
      <c r="K241" t="s">
        <v>107</v>
      </c>
      <c r="L241">
        <v>16.7774</v>
      </c>
      <c r="M241">
        <v>-169.43680000000001</v>
      </c>
      <c r="N241" t="s">
        <v>68</v>
      </c>
      <c r="O241" t="s">
        <v>68</v>
      </c>
      <c r="P241">
        <v>2010</v>
      </c>
      <c r="Q241" t="s">
        <v>187</v>
      </c>
      <c r="R241">
        <v>0</v>
      </c>
      <c r="S241">
        <v>8</v>
      </c>
      <c r="T241">
        <v>65</v>
      </c>
      <c r="U241">
        <v>0</v>
      </c>
      <c r="V241">
        <v>2.5</v>
      </c>
      <c r="W241">
        <v>28.75</v>
      </c>
      <c r="X241" t="s">
        <v>362</v>
      </c>
      <c r="Y241">
        <v>4</v>
      </c>
      <c r="Z241">
        <v>2</v>
      </c>
    </row>
    <row r="242" spans="1:26" x14ac:dyDescent="0.2">
      <c r="A242">
        <v>241</v>
      </c>
      <c r="B242">
        <v>2067</v>
      </c>
      <c r="C242" t="s">
        <v>38</v>
      </c>
      <c r="D242">
        <v>2010</v>
      </c>
      <c r="E242" t="s">
        <v>64</v>
      </c>
      <c r="F242" t="s">
        <v>360</v>
      </c>
      <c r="G242" t="s">
        <v>68</v>
      </c>
      <c r="H242" t="s">
        <v>381</v>
      </c>
      <c r="I242" s="2">
        <v>38745</v>
      </c>
      <c r="J242" t="s">
        <v>186</v>
      </c>
      <c r="K242" t="s">
        <v>107</v>
      </c>
      <c r="L242">
        <v>16.758099999999999</v>
      </c>
      <c r="M242">
        <v>-169.41561999999999</v>
      </c>
      <c r="N242" t="s">
        <v>68</v>
      </c>
      <c r="O242" t="s">
        <v>68</v>
      </c>
      <c r="P242">
        <v>2010</v>
      </c>
      <c r="Q242" t="s">
        <v>187</v>
      </c>
      <c r="R242">
        <v>0</v>
      </c>
      <c r="S242">
        <v>13</v>
      </c>
      <c r="T242">
        <v>31.25</v>
      </c>
      <c r="U242">
        <v>0</v>
      </c>
      <c r="V242">
        <v>5</v>
      </c>
      <c r="W242">
        <v>61.25</v>
      </c>
      <c r="X242" t="s">
        <v>362</v>
      </c>
      <c r="Y242">
        <v>4</v>
      </c>
      <c r="Z242">
        <v>2</v>
      </c>
    </row>
    <row r="243" spans="1:26" x14ac:dyDescent="0.2">
      <c r="A243">
        <v>242</v>
      </c>
      <c r="B243">
        <v>2069</v>
      </c>
      <c r="C243" t="s">
        <v>38</v>
      </c>
      <c r="D243">
        <v>2010</v>
      </c>
      <c r="E243" t="s">
        <v>64</v>
      </c>
      <c r="F243" t="s">
        <v>360</v>
      </c>
      <c r="G243" t="s">
        <v>66</v>
      </c>
      <c r="H243" t="s">
        <v>382</v>
      </c>
      <c r="I243" s="2">
        <v>38750</v>
      </c>
      <c r="J243" t="s">
        <v>106</v>
      </c>
      <c r="K243" t="s">
        <v>111</v>
      </c>
      <c r="L243">
        <v>0.81498000000000004</v>
      </c>
      <c r="M243">
        <v>-176.62406999999999</v>
      </c>
      <c r="N243" t="s">
        <v>66</v>
      </c>
      <c r="O243" t="s">
        <v>66</v>
      </c>
      <c r="P243">
        <v>2010</v>
      </c>
      <c r="Q243" t="s">
        <v>112</v>
      </c>
      <c r="R243">
        <v>0</v>
      </c>
      <c r="S243">
        <v>20</v>
      </c>
      <c r="T243">
        <v>11.5</v>
      </c>
      <c r="U243">
        <v>8.75</v>
      </c>
      <c r="V243">
        <v>0</v>
      </c>
      <c r="W243">
        <v>21</v>
      </c>
      <c r="X243" t="s">
        <v>362</v>
      </c>
      <c r="Y243">
        <v>4</v>
      </c>
      <c r="Z243">
        <v>2</v>
      </c>
    </row>
    <row r="244" spans="1:26" x14ac:dyDescent="0.2">
      <c r="A244">
        <v>243</v>
      </c>
      <c r="B244">
        <v>2072</v>
      </c>
      <c r="C244" t="s">
        <v>38</v>
      </c>
      <c r="D244">
        <v>2010</v>
      </c>
      <c r="E244" t="s">
        <v>64</v>
      </c>
      <c r="F244" t="s">
        <v>360</v>
      </c>
      <c r="G244" t="s">
        <v>66</v>
      </c>
      <c r="H244" t="s">
        <v>383</v>
      </c>
      <c r="I244" s="2">
        <v>38750</v>
      </c>
      <c r="J244" t="s">
        <v>106</v>
      </c>
      <c r="K244" t="s">
        <v>107</v>
      </c>
      <c r="L244">
        <v>0.81008000000000002</v>
      </c>
      <c r="M244">
        <v>-176.62241</v>
      </c>
      <c r="N244" t="s">
        <v>66</v>
      </c>
      <c r="O244" t="s">
        <v>66</v>
      </c>
      <c r="P244">
        <v>2010</v>
      </c>
      <c r="Q244" t="s">
        <v>109</v>
      </c>
      <c r="R244">
        <v>0</v>
      </c>
      <c r="S244">
        <v>13</v>
      </c>
      <c r="T244">
        <v>26.25</v>
      </c>
      <c r="U244">
        <v>2.5</v>
      </c>
      <c r="V244">
        <v>1.5</v>
      </c>
      <c r="W244">
        <v>22.25</v>
      </c>
      <c r="X244" t="s">
        <v>362</v>
      </c>
      <c r="Y244">
        <v>4</v>
      </c>
      <c r="Z244">
        <v>2</v>
      </c>
    </row>
    <row r="245" spans="1:26" x14ac:dyDescent="0.2">
      <c r="A245">
        <v>244</v>
      </c>
      <c r="B245">
        <v>2077</v>
      </c>
      <c r="C245" t="s">
        <v>38</v>
      </c>
      <c r="D245">
        <v>2010</v>
      </c>
      <c r="E245" t="s">
        <v>64</v>
      </c>
      <c r="F245" t="s">
        <v>360</v>
      </c>
      <c r="G245" t="s">
        <v>66</v>
      </c>
      <c r="H245" t="s">
        <v>384</v>
      </c>
      <c r="I245" s="2">
        <v>38750</v>
      </c>
      <c r="J245" t="s">
        <v>106</v>
      </c>
      <c r="K245" t="s">
        <v>111</v>
      </c>
      <c r="L245">
        <v>0.80089999999999995</v>
      </c>
      <c r="M245">
        <v>-176.62119999999999</v>
      </c>
      <c r="N245" t="s">
        <v>66</v>
      </c>
      <c r="O245" t="s">
        <v>66</v>
      </c>
      <c r="P245">
        <v>2010</v>
      </c>
      <c r="Q245" t="s">
        <v>112</v>
      </c>
      <c r="R245">
        <v>0</v>
      </c>
      <c r="S245">
        <v>21</v>
      </c>
      <c r="T245">
        <v>35</v>
      </c>
      <c r="U245">
        <v>5</v>
      </c>
      <c r="V245">
        <v>1.25</v>
      </c>
      <c r="W245">
        <v>47.5</v>
      </c>
      <c r="X245" t="s">
        <v>362</v>
      </c>
      <c r="Y245">
        <v>4</v>
      </c>
      <c r="Z245">
        <v>2</v>
      </c>
    </row>
    <row r="246" spans="1:26" x14ac:dyDescent="0.2">
      <c r="A246">
        <v>245</v>
      </c>
      <c r="B246">
        <v>2078</v>
      </c>
      <c r="C246" t="s">
        <v>38</v>
      </c>
      <c r="D246">
        <v>2010</v>
      </c>
      <c r="E246" t="s">
        <v>64</v>
      </c>
      <c r="F246" t="s">
        <v>360</v>
      </c>
      <c r="G246" t="s">
        <v>66</v>
      </c>
      <c r="H246" t="s">
        <v>385</v>
      </c>
      <c r="I246" s="2">
        <v>38750</v>
      </c>
      <c r="J246" t="s">
        <v>106</v>
      </c>
      <c r="K246" t="s">
        <v>107</v>
      </c>
      <c r="L246">
        <v>0.79837999999999998</v>
      </c>
      <c r="M246">
        <v>-176.62007</v>
      </c>
      <c r="N246" t="s">
        <v>66</v>
      </c>
      <c r="O246" t="s">
        <v>66</v>
      </c>
      <c r="P246">
        <v>2010</v>
      </c>
      <c r="Q246" t="s">
        <v>109</v>
      </c>
      <c r="R246">
        <v>0</v>
      </c>
      <c r="S246">
        <v>12</v>
      </c>
      <c r="T246">
        <v>62.5</v>
      </c>
      <c r="U246">
        <v>6.25</v>
      </c>
      <c r="V246">
        <v>2.5</v>
      </c>
      <c r="W246">
        <v>22.5</v>
      </c>
      <c r="X246" t="s">
        <v>362</v>
      </c>
      <c r="Y246">
        <v>4</v>
      </c>
      <c r="Z246">
        <v>2</v>
      </c>
    </row>
    <row r="247" spans="1:26" x14ac:dyDescent="0.2">
      <c r="A247">
        <v>246</v>
      </c>
      <c r="B247">
        <v>2079</v>
      </c>
      <c r="C247" t="s">
        <v>38</v>
      </c>
      <c r="D247">
        <v>2010</v>
      </c>
      <c r="E247" t="s">
        <v>64</v>
      </c>
      <c r="F247" t="s">
        <v>360</v>
      </c>
      <c r="G247" t="s">
        <v>66</v>
      </c>
      <c r="H247" t="s">
        <v>386</v>
      </c>
      <c r="I247" s="2">
        <v>38750</v>
      </c>
      <c r="J247" t="s">
        <v>106</v>
      </c>
      <c r="K247" t="s">
        <v>115</v>
      </c>
      <c r="L247">
        <v>0.80581999999999998</v>
      </c>
      <c r="M247">
        <v>-176.62128000000001</v>
      </c>
      <c r="N247" t="s">
        <v>66</v>
      </c>
      <c r="O247" t="s">
        <v>66</v>
      </c>
      <c r="P247">
        <v>2010</v>
      </c>
      <c r="Q247" t="s">
        <v>116</v>
      </c>
      <c r="R247">
        <v>0</v>
      </c>
      <c r="S247">
        <v>4</v>
      </c>
      <c r="T247">
        <v>53.75</v>
      </c>
      <c r="U247">
        <v>0</v>
      </c>
      <c r="V247">
        <v>1.25</v>
      </c>
      <c r="W247">
        <v>37.5</v>
      </c>
      <c r="X247" t="s">
        <v>362</v>
      </c>
      <c r="Y247">
        <v>4</v>
      </c>
      <c r="Z247">
        <v>2</v>
      </c>
    </row>
    <row r="248" spans="1:26" x14ac:dyDescent="0.2">
      <c r="A248">
        <v>247</v>
      </c>
      <c r="B248">
        <v>2081</v>
      </c>
      <c r="C248" t="s">
        <v>38</v>
      </c>
      <c r="D248">
        <v>2010</v>
      </c>
      <c r="E248" t="s">
        <v>64</v>
      </c>
      <c r="F248" t="s">
        <v>360</v>
      </c>
      <c r="G248" t="s">
        <v>66</v>
      </c>
      <c r="H248" t="s">
        <v>387</v>
      </c>
      <c r="I248" s="2">
        <v>38751</v>
      </c>
      <c r="J248" t="s">
        <v>106</v>
      </c>
      <c r="K248" t="s">
        <v>111</v>
      </c>
      <c r="L248">
        <v>0.80845999999999996</v>
      </c>
      <c r="M248">
        <v>-176.61009000000001</v>
      </c>
      <c r="N248" t="s">
        <v>66</v>
      </c>
      <c r="O248" t="s">
        <v>66</v>
      </c>
      <c r="P248">
        <v>2010</v>
      </c>
      <c r="Q248" t="s">
        <v>112</v>
      </c>
      <c r="R248">
        <v>0</v>
      </c>
      <c r="S248">
        <v>22</v>
      </c>
      <c r="T248">
        <v>30</v>
      </c>
      <c r="U248">
        <v>1.25</v>
      </c>
      <c r="V248">
        <v>1.25</v>
      </c>
      <c r="W248">
        <v>27.5</v>
      </c>
      <c r="X248" t="s">
        <v>362</v>
      </c>
      <c r="Y248">
        <v>4</v>
      </c>
      <c r="Z248">
        <v>2</v>
      </c>
    </row>
    <row r="249" spans="1:26" x14ac:dyDescent="0.2">
      <c r="A249">
        <v>248</v>
      </c>
      <c r="B249">
        <v>2082</v>
      </c>
      <c r="C249" t="s">
        <v>38</v>
      </c>
      <c r="D249">
        <v>2010</v>
      </c>
      <c r="E249" t="s">
        <v>64</v>
      </c>
      <c r="F249" t="s">
        <v>360</v>
      </c>
      <c r="G249" t="s">
        <v>66</v>
      </c>
      <c r="H249" t="s">
        <v>388</v>
      </c>
      <c r="I249" s="2">
        <v>38751</v>
      </c>
      <c r="J249" t="s">
        <v>106</v>
      </c>
      <c r="K249" t="s">
        <v>115</v>
      </c>
      <c r="L249">
        <v>0.81667000000000001</v>
      </c>
      <c r="M249">
        <v>-176.61421000000001</v>
      </c>
      <c r="N249" t="s">
        <v>66</v>
      </c>
      <c r="O249" t="s">
        <v>66</v>
      </c>
      <c r="P249">
        <v>2010</v>
      </c>
      <c r="Q249" t="s">
        <v>116</v>
      </c>
      <c r="R249">
        <v>0</v>
      </c>
      <c r="S249">
        <v>5</v>
      </c>
      <c r="T249">
        <v>27.5</v>
      </c>
      <c r="U249">
        <v>0</v>
      </c>
      <c r="V249">
        <v>2.5</v>
      </c>
      <c r="W249">
        <v>42.5</v>
      </c>
      <c r="X249" t="s">
        <v>362</v>
      </c>
      <c r="Y249">
        <v>4</v>
      </c>
      <c r="Z249">
        <v>2</v>
      </c>
    </row>
    <row r="250" spans="1:26" x14ac:dyDescent="0.2">
      <c r="A250">
        <v>249</v>
      </c>
      <c r="B250">
        <v>2083</v>
      </c>
      <c r="C250" t="s">
        <v>38</v>
      </c>
      <c r="D250">
        <v>2010</v>
      </c>
      <c r="E250" t="s">
        <v>64</v>
      </c>
      <c r="F250" t="s">
        <v>360</v>
      </c>
      <c r="G250" t="s">
        <v>66</v>
      </c>
      <c r="H250" t="s">
        <v>389</v>
      </c>
      <c r="I250" s="2">
        <v>38751</v>
      </c>
      <c r="J250" t="s">
        <v>106</v>
      </c>
      <c r="K250" t="s">
        <v>107</v>
      </c>
      <c r="L250">
        <v>0.80603999999999998</v>
      </c>
      <c r="M250">
        <v>-176.60975999999999</v>
      </c>
      <c r="N250" t="s">
        <v>66</v>
      </c>
      <c r="O250" t="s">
        <v>66</v>
      </c>
      <c r="P250">
        <v>2010</v>
      </c>
      <c r="Q250" t="s">
        <v>109</v>
      </c>
      <c r="R250">
        <v>0</v>
      </c>
      <c r="S250">
        <v>12</v>
      </c>
      <c r="T250">
        <v>23.75</v>
      </c>
      <c r="U250">
        <v>0</v>
      </c>
      <c r="V250">
        <v>1.75</v>
      </c>
      <c r="W250">
        <v>40</v>
      </c>
      <c r="X250" t="s">
        <v>362</v>
      </c>
      <c r="Y250">
        <v>4</v>
      </c>
      <c r="Z250">
        <v>2</v>
      </c>
    </row>
    <row r="251" spans="1:26" x14ac:dyDescent="0.2">
      <c r="A251">
        <v>250</v>
      </c>
      <c r="B251">
        <v>2085</v>
      </c>
      <c r="C251" t="s">
        <v>38</v>
      </c>
      <c r="D251">
        <v>2010</v>
      </c>
      <c r="E251" t="s">
        <v>64</v>
      </c>
      <c r="F251" t="s">
        <v>360</v>
      </c>
      <c r="G251" t="s">
        <v>66</v>
      </c>
      <c r="H251" t="s">
        <v>390</v>
      </c>
      <c r="I251" s="2">
        <v>38751</v>
      </c>
      <c r="J251" t="s">
        <v>106</v>
      </c>
      <c r="K251" t="s">
        <v>111</v>
      </c>
      <c r="L251">
        <v>0.81116999999999995</v>
      </c>
      <c r="M251">
        <v>-176.61102</v>
      </c>
      <c r="N251" t="s">
        <v>66</v>
      </c>
      <c r="O251" t="s">
        <v>66</v>
      </c>
      <c r="P251">
        <v>2010</v>
      </c>
      <c r="Q251" t="s">
        <v>112</v>
      </c>
      <c r="R251">
        <v>0</v>
      </c>
      <c r="S251">
        <v>22</v>
      </c>
      <c r="T251">
        <v>16.25</v>
      </c>
      <c r="U251">
        <v>12.5</v>
      </c>
      <c r="V251">
        <v>0.5</v>
      </c>
      <c r="W251">
        <v>54.5</v>
      </c>
      <c r="X251" t="s">
        <v>362</v>
      </c>
      <c r="Y251">
        <v>4</v>
      </c>
      <c r="Z251">
        <v>2</v>
      </c>
    </row>
    <row r="252" spans="1:26" x14ac:dyDescent="0.2">
      <c r="A252">
        <v>251</v>
      </c>
      <c r="B252">
        <v>2086</v>
      </c>
      <c r="C252" t="s">
        <v>38</v>
      </c>
      <c r="D252">
        <v>2010</v>
      </c>
      <c r="E252" t="s">
        <v>64</v>
      </c>
      <c r="F252" t="s">
        <v>360</v>
      </c>
      <c r="G252" t="s">
        <v>66</v>
      </c>
      <c r="H252" t="s">
        <v>391</v>
      </c>
      <c r="I252" s="2">
        <v>38751</v>
      </c>
      <c r="J252" t="s">
        <v>106</v>
      </c>
      <c r="K252" t="s">
        <v>107</v>
      </c>
      <c r="L252">
        <v>0.79637999999999998</v>
      </c>
      <c r="M252">
        <v>-176.61091999999999</v>
      </c>
      <c r="N252" t="s">
        <v>66</v>
      </c>
      <c r="O252" t="s">
        <v>66</v>
      </c>
      <c r="P252">
        <v>2010</v>
      </c>
      <c r="Q252" t="s">
        <v>109</v>
      </c>
      <c r="R252">
        <v>0</v>
      </c>
      <c r="S252">
        <v>12.5</v>
      </c>
      <c r="T252">
        <v>48.75</v>
      </c>
      <c r="U252">
        <v>0</v>
      </c>
      <c r="V252">
        <v>0</v>
      </c>
      <c r="W252">
        <v>18.75</v>
      </c>
      <c r="X252" t="s">
        <v>362</v>
      </c>
      <c r="Y252">
        <v>4</v>
      </c>
      <c r="Z252">
        <v>2</v>
      </c>
    </row>
    <row r="253" spans="1:26" x14ac:dyDescent="0.2">
      <c r="A253">
        <v>252</v>
      </c>
      <c r="B253">
        <v>2087</v>
      </c>
      <c r="C253" t="s">
        <v>38</v>
      </c>
      <c r="D253">
        <v>2010</v>
      </c>
      <c r="E253" t="s">
        <v>64</v>
      </c>
      <c r="F253" t="s">
        <v>360</v>
      </c>
      <c r="G253" t="s">
        <v>66</v>
      </c>
      <c r="H253" t="s">
        <v>392</v>
      </c>
      <c r="I253" s="2">
        <v>38751</v>
      </c>
      <c r="J253" t="s">
        <v>106</v>
      </c>
      <c r="K253" t="s">
        <v>107</v>
      </c>
      <c r="L253">
        <v>0.81355999999999995</v>
      </c>
      <c r="M253">
        <v>-176.61225999999999</v>
      </c>
      <c r="N253" t="s">
        <v>66</v>
      </c>
      <c r="O253" t="s">
        <v>66</v>
      </c>
      <c r="P253">
        <v>2010</v>
      </c>
      <c r="Q253" t="s">
        <v>109</v>
      </c>
      <c r="R253">
        <v>0</v>
      </c>
      <c r="S253">
        <v>13.5</v>
      </c>
      <c r="T253">
        <v>61.25</v>
      </c>
      <c r="U253">
        <v>0</v>
      </c>
      <c r="V253">
        <v>0</v>
      </c>
      <c r="W253">
        <v>33.75</v>
      </c>
      <c r="X253" t="s">
        <v>362</v>
      </c>
      <c r="Y253">
        <v>4</v>
      </c>
      <c r="Z253">
        <v>2</v>
      </c>
    </row>
    <row r="254" spans="1:26" x14ac:dyDescent="0.2">
      <c r="A254">
        <v>253</v>
      </c>
      <c r="B254">
        <v>2091</v>
      </c>
      <c r="C254" t="s">
        <v>38</v>
      </c>
      <c r="D254">
        <v>2010</v>
      </c>
      <c r="E254" t="s">
        <v>64</v>
      </c>
      <c r="F254" t="s">
        <v>360</v>
      </c>
      <c r="G254" t="s">
        <v>66</v>
      </c>
      <c r="H254" t="s">
        <v>393</v>
      </c>
      <c r="I254" s="2">
        <v>38752</v>
      </c>
      <c r="J254" t="s">
        <v>106</v>
      </c>
      <c r="K254" t="s">
        <v>111</v>
      </c>
      <c r="L254">
        <v>0.78956999999999999</v>
      </c>
      <c r="M254">
        <v>-176.61537000000001</v>
      </c>
      <c r="N254" t="s">
        <v>66</v>
      </c>
      <c r="O254" t="s">
        <v>66</v>
      </c>
      <c r="P254">
        <v>2010</v>
      </c>
      <c r="Q254" t="s">
        <v>112</v>
      </c>
      <c r="R254">
        <v>0</v>
      </c>
      <c r="S254">
        <v>21.5</v>
      </c>
      <c r="T254">
        <v>22.5</v>
      </c>
      <c r="U254">
        <v>11.75</v>
      </c>
      <c r="V254">
        <v>0</v>
      </c>
      <c r="W254">
        <v>47.5</v>
      </c>
      <c r="X254" t="s">
        <v>362</v>
      </c>
      <c r="Y254">
        <v>4</v>
      </c>
      <c r="Z254">
        <v>2</v>
      </c>
    </row>
    <row r="255" spans="1:26" x14ac:dyDescent="0.2">
      <c r="A255">
        <v>254</v>
      </c>
      <c r="B255">
        <v>2092</v>
      </c>
      <c r="C255" t="s">
        <v>38</v>
      </c>
      <c r="D255">
        <v>2010</v>
      </c>
      <c r="E255" t="s">
        <v>64</v>
      </c>
      <c r="F255" t="s">
        <v>360</v>
      </c>
      <c r="G255" t="s">
        <v>66</v>
      </c>
      <c r="H255" t="s">
        <v>394</v>
      </c>
      <c r="I255" s="2">
        <v>38752</v>
      </c>
      <c r="J255" t="s">
        <v>106</v>
      </c>
      <c r="K255" t="s">
        <v>107</v>
      </c>
      <c r="L255">
        <v>0.80367999999999995</v>
      </c>
      <c r="M255">
        <v>-176.62111999999999</v>
      </c>
      <c r="N255" t="s">
        <v>66</v>
      </c>
      <c r="O255" t="s">
        <v>66</v>
      </c>
      <c r="P255">
        <v>2010</v>
      </c>
      <c r="Q255" t="s">
        <v>109</v>
      </c>
      <c r="R255">
        <v>0</v>
      </c>
      <c r="S255">
        <v>14</v>
      </c>
      <c r="T255">
        <v>10</v>
      </c>
      <c r="U255">
        <v>7.75</v>
      </c>
      <c r="V255">
        <v>0.25</v>
      </c>
      <c r="W255">
        <v>17.5</v>
      </c>
      <c r="X255" t="s">
        <v>362</v>
      </c>
      <c r="Y255">
        <v>4</v>
      </c>
      <c r="Z255">
        <v>2</v>
      </c>
    </row>
    <row r="256" spans="1:26" x14ac:dyDescent="0.2">
      <c r="A256">
        <v>255</v>
      </c>
      <c r="B256">
        <v>2093</v>
      </c>
      <c r="C256" t="s">
        <v>38</v>
      </c>
      <c r="D256">
        <v>2010</v>
      </c>
      <c r="E256" t="s">
        <v>64</v>
      </c>
      <c r="F256" t="s">
        <v>360</v>
      </c>
      <c r="G256" t="s">
        <v>66</v>
      </c>
      <c r="H256" t="s">
        <v>395</v>
      </c>
      <c r="I256" s="2">
        <v>38752</v>
      </c>
      <c r="J256" t="s">
        <v>106</v>
      </c>
      <c r="K256" t="s">
        <v>115</v>
      </c>
      <c r="L256">
        <v>0.81250999999999995</v>
      </c>
      <c r="M256">
        <v>-176.62303</v>
      </c>
      <c r="N256" t="s">
        <v>66</v>
      </c>
      <c r="O256" t="s">
        <v>66</v>
      </c>
      <c r="P256">
        <v>2010</v>
      </c>
      <c r="Q256" t="s">
        <v>116</v>
      </c>
      <c r="R256">
        <v>0</v>
      </c>
      <c r="S256">
        <v>3</v>
      </c>
      <c r="T256">
        <v>53.75</v>
      </c>
      <c r="U256">
        <v>0</v>
      </c>
      <c r="V256">
        <v>0</v>
      </c>
      <c r="W256">
        <v>30</v>
      </c>
      <c r="X256" t="s">
        <v>362</v>
      </c>
      <c r="Y256">
        <v>4</v>
      </c>
      <c r="Z256">
        <v>2</v>
      </c>
    </row>
    <row r="257" spans="1:26" x14ac:dyDescent="0.2">
      <c r="A257">
        <v>256</v>
      </c>
      <c r="B257">
        <v>2094</v>
      </c>
      <c r="C257" t="s">
        <v>38</v>
      </c>
      <c r="D257">
        <v>2010</v>
      </c>
      <c r="E257" t="s">
        <v>64</v>
      </c>
      <c r="F257" t="s">
        <v>360</v>
      </c>
      <c r="G257" t="s">
        <v>66</v>
      </c>
      <c r="H257" t="s">
        <v>396</v>
      </c>
      <c r="I257" s="2">
        <v>38752</v>
      </c>
      <c r="J257" t="s">
        <v>106</v>
      </c>
      <c r="K257" t="s">
        <v>115</v>
      </c>
      <c r="L257">
        <v>0.80193000000000003</v>
      </c>
      <c r="M257">
        <v>-176.62092999999999</v>
      </c>
      <c r="N257" t="s">
        <v>66</v>
      </c>
      <c r="O257" t="s">
        <v>66</v>
      </c>
      <c r="P257">
        <v>2010</v>
      </c>
      <c r="Q257" t="s">
        <v>116</v>
      </c>
      <c r="R257">
        <v>0</v>
      </c>
      <c r="S257">
        <v>3.5</v>
      </c>
      <c r="T257">
        <v>31.25</v>
      </c>
      <c r="U257">
        <v>0</v>
      </c>
      <c r="V257">
        <v>1.25</v>
      </c>
      <c r="W257">
        <v>52.5</v>
      </c>
      <c r="X257" t="s">
        <v>362</v>
      </c>
      <c r="Y257">
        <v>4</v>
      </c>
      <c r="Z257">
        <v>2</v>
      </c>
    </row>
    <row r="258" spans="1:26" x14ac:dyDescent="0.2">
      <c r="A258">
        <v>257</v>
      </c>
      <c r="B258">
        <v>2095</v>
      </c>
      <c r="C258" t="s">
        <v>38</v>
      </c>
      <c r="D258">
        <v>2010</v>
      </c>
      <c r="E258" t="s">
        <v>64</v>
      </c>
      <c r="F258" t="s">
        <v>360</v>
      </c>
      <c r="G258" t="s">
        <v>66</v>
      </c>
      <c r="H258" t="s">
        <v>397</v>
      </c>
      <c r="I258" s="2">
        <v>38752</v>
      </c>
      <c r="J258" t="s">
        <v>106</v>
      </c>
      <c r="K258" t="s">
        <v>111</v>
      </c>
      <c r="L258">
        <v>0.80149000000000004</v>
      </c>
      <c r="M258">
        <v>-176.6097</v>
      </c>
      <c r="N258" t="s">
        <v>66</v>
      </c>
      <c r="O258" t="s">
        <v>66</v>
      </c>
      <c r="P258">
        <v>2010</v>
      </c>
      <c r="Q258" t="s">
        <v>112</v>
      </c>
      <c r="R258">
        <v>0</v>
      </c>
      <c r="S258">
        <v>23.5</v>
      </c>
      <c r="T258">
        <v>7.5</v>
      </c>
      <c r="U258">
        <v>7.5</v>
      </c>
      <c r="V258">
        <v>0</v>
      </c>
      <c r="W258">
        <v>43.75</v>
      </c>
      <c r="X258" t="s">
        <v>362</v>
      </c>
      <c r="Y258">
        <v>4</v>
      </c>
      <c r="Z258">
        <v>2</v>
      </c>
    </row>
    <row r="259" spans="1:26" x14ac:dyDescent="0.2">
      <c r="A259">
        <v>258</v>
      </c>
      <c r="B259">
        <v>2099</v>
      </c>
      <c r="C259" t="s">
        <v>38</v>
      </c>
      <c r="D259">
        <v>2010</v>
      </c>
      <c r="E259" t="s">
        <v>64</v>
      </c>
      <c r="F259" t="s">
        <v>360</v>
      </c>
      <c r="G259" t="s">
        <v>65</v>
      </c>
      <c r="H259" t="s">
        <v>398</v>
      </c>
      <c r="I259" s="2">
        <v>38753</v>
      </c>
      <c r="J259" t="s">
        <v>106</v>
      </c>
      <c r="K259" t="s">
        <v>115</v>
      </c>
      <c r="L259">
        <v>0.18801999999999999</v>
      </c>
      <c r="M259">
        <v>-176.47308000000001</v>
      </c>
      <c r="N259" t="s">
        <v>65</v>
      </c>
      <c r="O259" t="s">
        <v>65</v>
      </c>
      <c r="P259">
        <v>2010</v>
      </c>
      <c r="Q259" t="s">
        <v>116</v>
      </c>
      <c r="R259">
        <v>0</v>
      </c>
      <c r="S259">
        <v>3.5</v>
      </c>
      <c r="T259">
        <v>22.5</v>
      </c>
      <c r="U259">
        <v>3.75</v>
      </c>
      <c r="V259">
        <v>2.5</v>
      </c>
      <c r="W259">
        <v>45</v>
      </c>
      <c r="X259" t="s">
        <v>362</v>
      </c>
      <c r="Y259">
        <v>4</v>
      </c>
      <c r="Z259">
        <v>2</v>
      </c>
    </row>
    <row r="260" spans="1:26" x14ac:dyDescent="0.2">
      <c r="A260">
        <v>259</v>
      </c>
      <c r="B260">
        <v>2100</v>
      </c>
      <c r="C260" t="s">
        <v>38</v>
      </c>
      <c r="D260">
        <v>2010</v>
      </c>
      <c r="E260" t="s">
        <v>64</v>
      </c>
      <c r="F260" t="s">
        <v>360</v>
      </c>
      <c r="G260" t="s">
        <v>65</v>
      </c>
      <c r="H260" t="s">
        <v>399</v>
      </c>
      <c r="I260" s="2">
        <v>38753</v>
      </c>
      <c r="J260" t="s">
        <v>106</v>
      </c>
      <c r="K260" t="s">
        <v>111</v>
      </c>
      <c r="L260">
        <v>0.18964</v>
      </c>
      <c r="M260">
        <v>-176.45961</v>
      </c>
      <c r="N260" t="s">
        <v>65</v>
      </c>
      <c r="O260" t="s">
        <v>65</v>
      </c>
      <c r="P260">
        <v>2010</v>
      </c>
      <c r="Q260" t="s">
        <v>112</v>
      </c>
      <c r="R260">
        <v>0</v>
      </c>
      <c r="S260">
        <v>21</v>
      </c>
      <c r="T260">
        <v>7.5</v>
      </c>
      <c r="U260">
        <v>0</v>
      </c>
      <c r="V260">
        <v>0.5</v>
      </c>
      <c r="W260">
        <v>82.5</v>
      </c>
      <c r="X260" t="s">
        <v>362</v>
      </c>
      <c r="Y260">
        <v>2</v>
      </c>
      <c r="Z260">
        <v>1</v>
      </c>
    </row>
    <row r="261" spans="1:26" x14ac:dyDescent="0.2">
      <c r="A261">
        <v>260</v>
      </c>
      <c r="B261">
        <v>2101</v>
      </c>
      <c r="C261" t="s">
        <v>38</v>
      </c>
      <c r="D261">
        <v>2010</v>
      </c>
      <c r="E261" t="s">
        <v>64</v>
      </c>
      <c r="F261" t="s">
        <v>360</v>
      </c>
      <c r="G261" t="s">
        <v>65</v>
      </c>
      <c r="H261" t="s">
        <v>400</v>
      </c>
      <c r="I261" s="2">
        <v>38753</v>
      </c>
      <c r="J261" t="s">
        <v>106</v>
      </c>
      <c r="K261" t="s">
        <v>111</v>
      </c>
      <c r="L261">
        <v>0.1867</v>
      </c>
      <c r="M261">
        <v>-176.45917</v>
      </c>
      <c r="N261" t="s">
        <v>65</v>
      </c>
      <c r="O261" t="s">
        <v>65</v>
      </c>
      <c r="P261">
        <v>2010</v>
      </c>
      <c r="Q261" t="s">
        <v>112</v>
      </c>
      <c r="R261">
        <v>0</v>
      </c>
      <c r="S261">
        <v>27</v>
      </c>
      <c r="T261">
        <v>22.5</v>
      </c>
      <c r="U261">
        <v>27.5</v>
      </c>
      <c r="V261">
        <v>7.5</v>
      </c>
      <c r="W261">
        <v>27.5</v>
      </c>
      <c r="X261" t="s">
        <v>362</v>
      </c>
      <c r="Y261">
        <v>2</v>
      </c>
      <c r="Z261">
        <v>1</v>
      </c>
    </row>
    <row r="262" spans="1:26" x14ac:dyDescent="0.2">
      <c r="A262">
        <v>261</v>
      </c>
      <c r="B262">
        <v>2102</v>
      </c>
      <c r="C262" t="s">
        <v>38</v>
      </c>
      <c r="D262">
        <v>2010</v>
      </c>
      <c r="E262" t="s">
        <v>64</v>
      </c>
      <c r="F262" t="s">
        <v>360</v>
      </c>
      <c r="G262" t="s">
        <v>65</v>
      </c>
      <c r="H262" t="s">
        <v>401</v>
      </c>
      <c r="I262" s="2">
        <v>38753</v>
      </c>
      <c r="J262" t="s">
        <v>106</v>
      </c>
      <c r="K262" t="s">
        <v>107</v>
      </c>
      <c r="L262">
        <v>0.19855999999999999</v>
      </c>
      <c r="M262">
        <v>-176.46338</v>
      </c>
      <c r="N262" t="s">
        <v>65</v>
      </c>
      <c r="O262" t="s">
        <v>65</v>
      </c>
      <c r="P262">
        <v>2010</v>
      </c>
      <c r="Q262" t="s">
        <v>109</v>
      </c>
      <c r="R262">
        <v>0</v>
      </c>
      <c r="S262">
        <v>9.5</v>
      </c>
      <c r="T262">
        <v>52.5</v>
      </c>
      <c r="U262">
        <v>3.5</v>
      </c>
      <c r="V262">
        <v>0.25</v>
      </c>
      <c r="W262">
        <v>32.5</v>
      </c>
      <c r="X262" t="s">
        <v>362</v>
      </c>
      <c r="Y262">
        <v>4</v>
      </c>
      <c r="Z262">
        <v>2</v>
      </c>
    </row>
    <row r="263" spans="1:26" x14ac:dyDescent="0.2">
      <c r="A263">
        <v>262</v>
      </c>
      <c r="B263">
        <v>2103</v>
      </c>
      <c r="C263" t="s">
        <v>38</v>
      </c>
      <c r="D263">
        <v>2010</v>
      </c>
      <c r="E263" t="s">
        <v>64</v>
      </c>
      <c r="F263" t="s">
        <v>360</v>
      </c>
      <c r="G263" t="s">
        <v>65</v>
      </c>
      <c r="H263" t="s">
        <v>402</v>
      </c>
      <c r="I263" s="2">
        <v>38753</v>
      </c>
      <c r="J263" t="s">
        <v>106</v>
      </c>
      <c r="K263" t="s">
        <v>111</v>
      </c>
      <c r="L263">
        <v>0.18665999999999999</v>
      </c>
      <c r="M263">
        <v>-176.46992</v>
      </c>
      <c r="N263" t="s">
        <v>65</v>
      </c>
      <c r="O263" t="s">
        <v>65</v>
      </c>
      <c r="P263">
        <v>2010</v>
      </c>
      <c r="Q263" t="s">
        <v>112</v>
      </c>
      <c r="R263">
        <v>0</v>
      </c>
      <c r="S263">
        <v>21</v>
      </c>
      <c r="T263">
        <v>25</v>
      </c>
      <c r="U263">
        <v>2.5</v>
      </c>
      <c r="V263">
        <v>1</v>
      </c>
      <c r="W263">
        <v>40</v>
      </c>
      <c r="X263" t="s">
        <v>362</v>
      </c>
      <c r="Y263">
        <v>2</v>
      </c>
      <c r="Z263">
        <v>1</v>
      </c>
    </row>
    <row r="264" spans="1:26" x14ac:dyDescent="0.2">
      <c r="A264">
        <v>263</v>
      </c>
      <c r="B264">
        <v>2104</v>
      </c>
      <c r="C264" t="s">
        <v>38</v>
      </c>
      <c r="D264">
        <v>2010</v>
      </c>
      <c r="E264" t="s">
        <v>64</v>
      </c>
      <c r="F264" t="s">
        <v>360</v>
      </c>
      <c r="G264" t="s">
        <v>65</v>
      </c>
      <c r="H264" t="s">
        <v>403</v>
      </c>
      <c r="I264" s="2">
        <v>38753</v>
      </c>
      <c r="J264" t="s">
        <v>106</v>
      </c>
      <c r="K264" t="s">
        <v>115</v>
      </c>
      <c r="L264">
        <v>0.19144</v>
      </c>
      <c r="M264">
        <v>-176.46838</v>
      </c>
      <c r="N264" t="s">
        <v>65</v>
      </c>
      <c r="O264" t="s">
        <v>65</v>
      </c>
      <c r="P264">
        <v>2010</v>
      </c>
      <c r="Q264" t="s">
        <v>116</v>
      </c>
      <c r="R264">
        <v>0</v>
      </c>
      <c r="S264">
        <v>4.5</v>
      </c>
      <c r="T264">
        <v>32.5</v>
      </c>
      <c r="U264">
        <v>17.5</v>
      </c>
      <c r="V264">
        <v>2.5</v>
      </c>
      <c r="W264">
        <v>40</v>
      </c>
      <c r="X264" t="s">
        <v>362</v>
      </c>
      <c r="Y264">
        <v>4</v>
      </c>
      <c r="Z264">
        <v>2</v>
      </c>
    </row>
    <row r="265" spans="1:26" x14ac:dyDescent="0.2">
      <c r="A265">
        <v>264</v>
      </c>
      <c r="B265">
        <v>2105</v>
      </c>
      <c r="C265" t="s">
        <v>38</v>
      </c>
      <c r="D265">
        <v>2010</v>
      </c>
      <c r="E265" t="s">
        <v>64</v>
      </c>
      <c r="F265" t="s">
        <v>360</v>
      </c>
      <c r="G265" t="s">
        <v>65</v>
      </c>
      <c r="H265" t="s">
        <v>404</v>
      </c>
      <c r="I265" s="2">
        <v>38753</v>
      </c>
      <c r="J265" t="s">
        <v>106</v>
      </c>
      <c r="K265" t="s">
        <v>115</v>
      </c>
      <c r="L265">
        <v>0.18831000000000001</v>
      </c>
      <c r="M265">
        <v>-176.47667000000001</v>
      </c>
      <c r="N265" t="s">
        <v>65</v>
      </c>
      <c r="O265" t="s">
        <v>65</v>
      </c>
      <c r="P265">
        <v>2010</v>
      </c>
      <c r="Q265" t="s">
        <v>116</v>
      </c>
      <c r="R265">
        <v>0</v>
      </c>
      <c r="S265">
        <v>3</v>
      </c>
      <c r="T265">
        <v>22.5</v>
      </c>
      <c r="U265">
        <v>0</v>
      </c>
      <c r="V265">
        <v>1</v>
      </c>
      <c r="W265">
        <v>59.5</v>
      </c>
      <c r="X265" t="s">
        <v>362</v>
      </c>
      <c r="Y265">
        <v>4</v>
      </c>
      <c r="Z265">
        <v>2</v>
      </c>
    </row>
    <row r="266" spans="1:26" x14ac:dyDescent="0.2">
      <c r="A266">
        <v>265</v>
      </c>
      <c r="B266">
        <v>2107</v>
      </c>
      <c r="C266" t="s">
        <v>38</v>
      </c>
      <c r="D266">
        <v>2010</v>
      </c>
      <c r="E266" t="s">
        <v>64</v>
      </c>
      <c r="F266" t="s">
        <v>360</v>
      </c>
      <c r="G266" t="s">
        <v>65</v>
      </c>
      <c r="H266" t="s">
        <v>405</v>
      </c>
      <c r="I266" s="2">
        <v>38753</v>
      </c>
      <c r="J266" t="s">
        <v>106</v>
      </c>
      <c r="K266" t="s">
        <v>111</v>
      </c>
      <c r="L266">
        <v>0.19028999999999999</v>
      </c>
      <c r="M266">
        <v>-176.45685</v>
      </c>
      <c r="N266" t="s">
        <v>65</v>
      </c>
      <c r="O266" t="s">
        <v>65</v>
      </c>
      <c r="P266">
        <v>2010</v>
      </c>
      <c r="Q266" t="s">
        <v>112</v>
      </c>
      <c r="R266">
        <v>0</v>
      </c>
      <c r="S266">
        <v>19</v>
      </c>
      <c r="T266">
        <v>33.75</v>
      </c>
      <c r="U266">
        <v>1.25</v>
      </c>
      <c r="V266">
        <v>3.75</v>
      </c>
      <c r="W266">
        <v>42.5</v>
      </c>
      <c r="X266" t="s">
        <v>362</v>
      </c>
      <c r="Y266">
        <v>4</v>
      </c>
      <c r="Z266">
        <v>2</v>
      </c>
    </row>
    <row r="267" spans="1:26" x14ac:dyDescent="0.2">
      <c r="A267">
        <v>266</v>
      </c>
      <c r="B267">
        <v>2108</v>
      </c>
      <c r="C267" t="s">
        <v>38</v>
      </c>
      <c r="D267">
        <v>2010</v>
      </c>
      <c r="E267" t="s">
        <v>64</v>
      </c>
      <c r="F267" t="s">
        <v>360</v>
      </c>
      <c r="G267" t="s">
        <v>65</v>
      </c>
      <c r="H267" t="s">
        <v>406</v>
      </c>
      <c r="I267" s="2">
        <v>38753</v>
      </c>
      <c r="J267" t="s">
        <v>106</v>
      </c>
      <c r="K267" t="s">
        <v>107</v>
      </c>
      <c r="L267">
        <v>0.18923999999999999</v>
      </c>
      <c r="M267">
        <v>-176.46619999999999</v>
      </c>
      <c r="N267" t="s">
        <v>65</v>
      </c>
      <c r="O267" t="s">
        <v>65</v>
      </c>
      <c r="P267">
        <v>2010</v>
      </c>
      <c r="Q267" t="s">
        <v>109</v>
      </c>
      <c r="R267">
        <v>0</v>
      </c>
      <c r="S267">
        <v>9</v>
      </c>
      <c r="T267">
        <v>73.75</v>
      </c>
      <c r="U267">
        <v>0</v>
      </c>
      <c r="V267">
        <v>0</v>
      </c>
      <c r="W267">
        <v>17.5</v>
      </c>
      <c r="X267" t="s">
        <v>362</v>
      </c>
      <c r="Y267">
        <v>4</v>
      </c>
      <c r="Z267">
        <v>2</v>
      </c>
    </row>
    <row r="268" spans="1:26" x14ac:dyDescent="0.2">
      <c r="A268">
        <v>267</v>
      </c>
      <c r="B268">
        <v>2112</v>
      </c>
      <c r="C268" t="s">
        <v>38</v>
      </c>
      <c r="D268">
        <v>2010</v>
      </c>
      <c r="E268" t="s">
        <v>64</v>
      </c>
      <c r="F268" t="s">
        <v>360</v>
      </c>
      <c r="G268" t="s">
        <v>65</v>
      </c>
      <c r="H268" t="s">
        <v>407</v>
      </c>
      <c r="I268" s="2">
        <v>38754</v>
      </c>
      <c r="J268" t="s">
        <v>106</v>
      </c>
      <c r="K268" t="s">
        <v>107</v>
      </c>
      <c r="L268">
        <v>0.18867999999999999</v>
      </c>
      <c r="M268">
        <v>-176.48416</v>
      </c>
      <c r="N268" t="s">
        <v>65</v>
      </c>
      <c r="O268" t="s">
        <v>65</v>
      </c>
      <c r="P268">
        <v>2010</v>
      </c>
      <c r="Q268" t="s">
        <v>109</v>
      </c>
      <c r="R268">
        <v>0</v>
      </c>
      <c r="S268">
        <v>14</v>
      </c>
      <c r="T268">
        <v>30</v>
      </c>
      <c r="U268">
        <v>3</v>
      </c>
      <c r="V268">
        <v>0</v>
      </c>
      <c r="W268">
        <v>35</v>
      </c>
      <c r="X268" t="s">
        <v>362</v>
      </c>
      <c r="Y268">
        <v>2</v>
      </c>
      <c r="Z268">
        <v>1</v>
      </c>
    </row>
    <row r="269" spans="1:26" x14ac:dyDescent="0.2">
      <c r="A269">
        <v>268</v>
      </c>
      <c r="B269">
        <v>2113</v>
      </c>
      <c r="C269" t="s">
        <v>38</v>
      </c>
      <c r="D269">
        <v>2010</v>
      </c>
      <c r="E269" t="s">
        <v>64</v>
      </c>
      <c r="F269" t="s">
        <v>360</v>
      </c>
      <c r="G269" t="s">
        <v>65</v>
      </c>
      <c r="H269" t="s">
        <v>408</v>
      </c>
      <c r="I269" s="2">
        <v>38754</v>
      </c>
      <c r="J269" t="s">
        <v>106</v>
      </c>
      <c r="K269" t="s">
        <v>107</v>
      </c>
      <c r="L269">
        <v>0.18747</v>
      </c>
      <c r="M269">
        <v>-176.47359</v>
      </c>
      <c r="N269" t="s">
        <v>65</v>
      </c>
      <c r="O269" t="s">
        <v>65</v>
      </c>
      <c r="P269">
        <v>2010</v>
      </c>
      <c r="Q269" t="s">
        <v>109</v>
      </c>
      <c r="R269">
        <v>0</v>
      </c>
      <c r="S269">
        <v>13</v>
      </c>
      <c r="T269">
        <v>31.25</v>
      </c>
      <c r="U269">
        <v>0.5</v>
      </c>
      <c r="V269">
        <v>1</v>
      </c>
      <c r="W269">
        <v>30</v>
      </c>
      <c r="X269" t="s">
        <v>362</v>
      </c>
      <c r="Y269">
        <v>4</v>
      </c>
      <c r="Z269">
        <v>2</v>
      </c>
    </row>
    <row r="270" spans="1:26" x14ac:dyDescent="0.2">
      <c r="A270">
        <v>269</v>
      </c>
      <c r="B270">
        <v>2114</v>
      </c>
      <c r="C270" t="s">
        <v>38</v>
      </c>
      <c r="D270">
        <v>2010</v>
      </c>
      <c r="E270" t="s">
        <v>64</v>
      </c>
      <c r="F270" t="s">
        <v>360</v>
      </c>
      <c r="G270" t="s">
        <v>65</v>
      </c>
      <c r="H270" t="s">
        <v>409</v>
      </c>
      <c r="I270" s="2">
        <v>38754</v>
      </c>
      <c r="J270" t="s">
        <v>106</v>
      </c>
      <c r="K270" t="s">
        <v>111</v>
      </c>
      <c r="L270">
        <v>0.19311</v>
      </c>
      <c r="M270">
        <v>-176.45694</v>
      </c>
      <c r="N270" t="s">
        <v>65</v>
      </c>
      <c r="O270" t="s">
        <v>65</v>
      </c>
      <c r="P270">
        <v>2010</v>
      </c>
      <c r="Q270" t="s">
        <v>112</v>
      </c>
      <c r="R270">
        <v>0</v>
      </c>
      <c r="S270">
        <v>23</v>
      </c>
      <c r="T270">
        <v>27.5</v>
      </c>
      <c r="U270">
        <v>0.5</v>
      </c>
      <c r="V270">
        <v>0.5</v>
      </c>
      <c r="W270">
        <v>54</v>
      </c>
      <c r="X270" t="s">
        <v>362</v>
      </c>
      <c r="Y270">
        <v>2</v>
      </c>
      <c r="Z270">
        <v>1</v>
      </c>
    </row>
    <row r="271" spans="1:26" x14ac:dyDescent="0.2">
      <c r="A271">
        <v>270</v>
      </c>
      <c r="B271">
        <v>2115</v>
      </c>
      <c r="C271" t="s">
        <v>38</v>
      </c>
      <c r="D271">
        <v>2010</v>
      </c>
      <c r="E271" t="s">
        <v>64</v>
      </c>
      <c r="F271" t="s">
        <v>360</v>
      </c>
      <c r="G271" t="s">
        <v>65</v>
      </c>
      <c r="H271" t="s">
        <v>410</v>
      </c>
      <c r="I271" s="2">
        <v>38754</v>
      </c>
      <c r="J271" t="s">
        <v>106</v>
      </c>
      <c r="K271" t="s">
        <v>107</v>
      </c>
      <c r="L271">
        <v>0.19384999999999999</v>
      </c>
      <c r="M271">
        <v>-176.46507</v>
      </c>
      <c r="N271" t="s">
        <v>65</v>
      </c>
      <c r="O271" t="s">
        <v>65</v>
      </c>
      <c r="P271">
        <v>2010</v>
      </c>
      <c r="Q271" t="s">
        <v>109</v>
      </c>
      <c r="R271">
        <v>0</v>
      </c>
      <c r="S271">
        <v>6</v>
      </c>
      <c r="T271">
        <v>16.25</v>
      </c>
      <c r="U271">
        <v>2.5</v>
      </c>
      <c r="V271">
        <v>2.5</v>
      </c>
      <c r="W271">
        <v>68.75</v>
      </c>
      <c r="X271" t="s">
        <v>362</v>
      </c>
      <c r="Y271">
        <v>4</v>
      </c>
      <c r="Z271">
        <v>2</v>
      </c>
    </row>
    <row r="272" spans="1:26" x14ac:dyDescent="0.2">
      <c r="A272">
        <v>271</v>
      </c>
      <c r="B272">
        <v>2117</v>
      </c>
      <c r="C272" t="s">
        <v>38</v>
      </c>
      <c r="D272">
        <v>2010</v>
      </c>
      <c r="E272" t="s">
        <v>64</v>
      </c>
      <c r="F272" t="s">
        <v>360</v>
      </c>
      <c r="G272" t="s">
        <v>65</v>
      </c>
      <c r="H272" t="s">
        <v>411</v>
      </c>
      <c r="I272" s="2">
        <v>38754</v>
      </c>
      <c r="J272" t="s">
        <v>106</v>
      </c>
      <c r="K272" t="s">
        <v>115</v>
      </c>
      <c r="L272">
        <v>0.20363999999999999</v>
      </c>
      <c r="M272">
        <v>-176.47369</v>
      </c>
      <c r="N272" t="s">
        <v>65</v>
      </c>
      <c r="O272" t="s">
        <v>65</v>
      </c>
      <c r="P272">
        <v>2010</v>
      </c>
      <c r="Q272" t="s">
        <v>116</v>
      </c>
      <c r="R272">
        <v>0</v>
      </c>
      <c r="S272">
        <v>5.25</v>
      </c>
      <c r="T272">
        <v>31.25</v>
      </c>
      <c r="U272">
        <v>7.5</v>
      </c>
      <c r="V272">
        <v>2.5</v>
      </c>
      <c r="W272">
        <v>42.5</v>
      </c>
      <c r="X272" t="s">
        <v>362</v>
      </c>
      <c r="Y272">
        <v>4</v>
      </c>
      <c r="Z272">
        <v>2</v>
      </c>
    </row>
    <row r="273" spans="1:26" x14ac:dyDescent="0.2">
      <c r="A273">
        <v>272</v>
      </c>
      <c r="B273">
        <v>2118</v>
      </c>
      <c r="C273" t="s">
        <v>38</v>
      </c>
      <c r="D273">
        <v>2010</v>
      </c>
      <c r="E273" t="s">
        <v>64</v>
      </c>
      <c r="F273" t="s">
        <v>360</v>
      </c>
      <c r="G273" t="s">
        <v>65</v>
      </c>
      <c r="H273" t="s">
        <v>412</v>
      </c>
      <c r="I273" s="2">
        <v>38754</v>
      </c>
      <c r="J273" t="s">
        <v>106</v>
      </c>
      <c r="K273" t="s">
        <v>115</v>
      </c>
      <c r="L273">
        <v>0.19606999999999999</v>
      </c>
      <c r="M273">
        <v>-176.46663000000001</v>
      </c>
      <c r="N273" t="s">
        <v>65</v>
      </c>
      <c r="O273" t="s">
        <v>65</v>
      </c>
      <c r="P273">
        <v>2010</v>
      </c>
      <c r="Q273" t="s">
        <v>116</v>
      </c>
      <c r="R273">
        <v>0</v>
      </c>
      <c r="S273">
        <v>5.5</v>
      </c>
      <c r="T273">
        <v>46.25</v>
      </c>
      <c r="U273">
        <v>1.25</v>
      </c>
      <c r="V273">
        <v>2.5</v>
      </c>
      <c r="W273">
        <v>36.25</v>
      </c>
      <c r="X273" t="s">
        <v>362</v>
      </c>
      <c r="Y273">
        <v>4</v>
      </c>
      <c r="Z273">
        <v>2</v>
      </c>
    </row>
    <row r="274" spans="1:26" x14ac:dyDescent="0.2">
      <c r="A274">
        <v>273</v>
      </c>
      <c r="B274">
        <v>2119</v>
      </c>
      <c r="C274" t="s">
        <v>38</v>
      </c>
      <c r="D274">
        <v>2010</v>
      </c>
      <c r="E274" t="s">
        <v>64</v>
      </c>
      <c r="F274" t="s">
        <v>360</v>
      </c>
      <c r="G274" t="s">
        <v>65</v>
      </c>
      <c r="H274" t="s">
        <v>413</v>
      </c>
      <c r="I274" s="2">
        <v>38754</v>
      </c>
      <c r="J274" t="s">
        <v>106</v>
      </c>
      <c r="K274" t="s">
        <v>107</v>
      </c>
      <c r="L274">
        <v>0.20372000000000001</v>
      </c>
      <c r="M274">
        <v>-176.47184999999999</v>
      </c>
      <c r="N274" t="s">
        <v>65</v>
      </c>
      <c r="O274" t="s">
        <v>65</v>
      </c>
      <c r="P274">
        <v>2010</v>
      </c>
      <c r="Q274" t="s">
        <v>109</v>
      </c>
      <c r="R274">
        <v>0</v>
      </c>
      <c r="S274">
        <v>9.75</v>
      </c>
      <c r="T274">
        <v>51.25</v>
      </c>
      <c r="U274">
        <v>3.75</v>
      </c>
      <c r="V274">
        <v>2.5</v>
      </c>
      <c r="W274">
        <v>37.5</v>
      </c>
      <c r="X274" t="s">
        <v>362</v>
      </c>
      <c r="Y274">
        <v>4</v>
      </c>
      <c r="Z274">
        <v>2</v>
      </c>
    </row>
    <row r="275" spans="1:26" x14ac:dyDescent="0.2">
      <c r="A275">
        <v>274</v>
      </c>
      <c r="B275">
        <v>2120</v>
      </c>
      <c r="C275" t="s">
        <v>38</v>
      </c>
      <c r="D275">
        <v>2010</v>
      </c>
      <c r="E275" t="s">
        <v>64</v>
      </c>
      <c r="F275" t="s">
        <v>360</v>
      </c>
      <c r="G275" t="s">
        <v>65</v>
      </c>
      <c r="H275" t="s">
        <v>414</v>
      </c>
      <c r="I275" s="2">
        <v>38754</v>
      </c>
      <c r="J275" t="s">
        <v>106</v>
      </c>
      <c r="K275" t="s">
        <v>111</v>
      </c>
      <c r="L275">
        <v>0.20152999999999999</v>
      </c>
      <c r="M275">
        <v>-176.46415999999999</v>
      </c>
      <c r="N275" t="s">
        <v>65</v>
      </c>
      <c r="O275" t="s">
        <v>65</v>
      </c>
      <c r="P275">
        <v>2010</v>
      </c>
      <c r="Q275" t="s">
        <v>112</v>
      </c>
      <c r="R275">
        <v>0</v>
      </c>
      <c r="S275">
        <v>21.5</v>
      </c>
      <c r="T275">
        <v>45</v>
      </c>
      <c r="U275">
        <v>2.5</v>
      </c>
      <c r="V275">
        <v>2.5</v>
      </c>
      <c r="W275">
        <v>47.5</v>
      </c>
      <c r="X275" t="s">
        <v>362</v>
      </c>
      <c r="Y275">
        <v>2</v>
      </c>
      <c r="Z275">
        <v>1</v>
      </c>
    </row>
    <row r="276" spans="1:26" x14ac:dyDescent="0.2">
      <c r="A276">
        <v>275</v>
      </c>
      <c r="B276">
        <v>2121</v>
      </c>
      <c r="C276" t="s">
        <v>38</v>
      </c>
      <c r="D276">
        <v>2010</v>
      </c>
      <c r="E276" t="s">
        <v>64</v>
      </c>
      <c r="F276" t="s">
        <v>360</v>
      </c>
      <c r="G276" t="s">
        <v>65</v>
      </c>
      <c r="H276" t="s">
        <v>415</v>
      </c>
      <c r="I276" s="2">
        <v>38754</v>
      </c>
      <c r="J276" t="s">
        <v>106</v>
      </c>
      <c r="K276" t="s">
        <v>111</v>
      </c>
      <c r="L276">
        <v>0.20655000000000001</v>
      </c>
      <c r="M276">
        <v>-176.47949</v>
      </c>
      <c r="N276" t="s">
        <v>65</v>
      </c>
      <c r="O276" t="s">
        <v>65</v>
      </c>
      <c r="P276">
        <v>2010</v>
      </c>
      <c r="Q276" t="s">
        <v>112</v>
      </c>
      <c r="R276">
        <v>0</v>
      </c>
      <c r="S276">
        <v>21.75</v>
      </c>
      <c r="T276">
        <v>27.5</v>
      </c>
      <c r="U276">
        <v>1.25</v>
      </c>
      <c r="V276">
        <v>1.25</v>
      </c>
      <c r="W276">
        <v>31.25</v>
      </c>
      <c r="X276" t="s">
        <v>362</v>
      </c>
      <c r="Y276">
        <v>4</v>
      </c>
      <c r="Z276">
        <v>2</v>
      </c>
    </row>
    <row r="277" spans="1:26" x14ac:dyDescent="0.2">
      <c r="A277">
        <v>276</v>
      </c>
      <c r="B277">
        <v>2124</v>
      </c>
      <c r="C277" t="s">
        <v>38</v>
      </c>
      <c r="D277">
        <v>2010</v>
      </c>
      <c r="E277" t="s">
        <v>64</v>
      </c>
      <c r="F277" t="s">
        <v>360</v>
      </c>
      <c r="G277" t="s">
        <v>65</v>
      </c>
      <c r="H277" t="s">
        <v>416</v>
      </c>
      <c r="I277" s="2">
        <v>38755</v>
      </c>
      <c r="J277" t="s">
        <v>106</v>
      </c>
      <c r="K277" t="s">
        <v>107</v>
      </c>
      <c r="L277">
        <v>0.20147999999999999</v>
      </c>
      <c r="M277">
        <v>-176.48318</v>
      </c>
      <c r="N277" t="s">
        <v>65</v>
      </c>
      <c r="O277" t="s">
        <v>65</v>
      </c>
      <c r="P277">
        <v>2010</v>
      </c>
      <c r="Q277" t="s">
        <v>109</v>
      </c>
      <c r="R277">
        <v>0</v>
      </c>
      <c r="S277">
        <v>13</v>
      </c>
      <c r="T277">
        <v>27.5</v>
      </c>
      <c r="U277">
        <v>0</v>
      </c>
      <c r="V277">
        <v>0.5</v>
      </c>
      <c r="W277">
        <v>25.75</v>
      </c>
      <c r="X277" t="s">
        <v>362</v>
      </c>
      <c r="Y277">
        <v>4</v>
      </c>
      <c r="Z277">
        <v>2</v>
      </c>
    </row>
    <row r="278" spans="1:26" x14ac:dyDescent="0.2">
      <c r="A278">
        <v>277</v>
      </c>
      <c r="B278">
        <v>2125</v>
      </c>
      <c r="C278" t="s">
        <v>38</v>
      </c>
      <c r="D278">
        <v>2010</v>
      </c>
      <c r="E278" t="s">
        <v>64</v>
      </c>
      <c r="F278" t="s">
        <v>360</v>
      </c>
      <c r="G278" t="s">
        <v>65</v>
      </c>
      <c r="H278" t="s">
        <v>417</v>
      </c>
      <c r="I278" s="2">
        <v>38755</v>
      </c>
      <c r="J278" t="s">
        <v>106</v>
      </c>
      <c r="K278" t="s">
        <v>107</v>
      </c>
      <c r="L278">
        <v>0.19746</v>
      </c>
      <c r="M278">
        <v>-176.48543000000001</v>
      </c>
      <c r="N278" t="s">
        <v>65</v>
      </c>
      <c r="O278" t="s">
        <v>65</v>
      </c>
      <c r="P278">
        <v>2010</v>
      </c>
      <c r="Q278" t="s">
        <v>109</v>
      </c>
      <c r="R278">
        <v>0</v>
      </c>
      <c r="S278">
        <v>14</v>
      </c>
      <c r="T278">
        <v>55</v>
      </c>
      <c r="U278">
        <v>0</v>
      </c>
      <c r="V278">
        <v>0</v>
      </c>
      <c r="W278">
        <v>13.75</v>
      </c>
      <c r="X278" t="s">
        <v>362</v>
      </c>
      <c r="Y278">
        <v>4</v>
      </c>
      <c r="Z278">
        <v>2</v>
      </c>
    </row>
    <row r="279" spans="1:26" x14ac:dyDescent="0.2">
      <c r="A279">
        <v>278</v>
      </c>
      <c r="B279">
        <v>2126</v>
      </c>
      <c r="C279" t="s">
        <v>38</v>
      </c>
      <c r="D279">
        <v>2010</v>
      </c>
      <c r="E279" t="s">
        <v>64</v>
      </c>
      <c r="F279" t="s">
        <v>360</v>
      </c>
      <c r="G279" t="s">
        <v>65</v>
      </c>
      <c r="H279" t="s">
        <v>418</v>
      </c>
      <c r="I279" s="2">
        <v>38755</v>
      </c>
      <c r="J279" t="s">
        <v>106</v>
      </c>
      <c r="K279" t="s">
        <v>111</v>
      </c>
      <c r="L279">
        <v>0.19500999999999999</v>
      </c>
      <c r="M279">
        <v>-176.48706000000001</v>
      </c>
      <c r="N279" t="s">
        <v>65</v>
      </c>
      <c r="O279" t="s">
        <v>65</v>
      </c>
      <c r="P279">
        <v>2010</v>
      </c>
      <c r="Q279" t="s">
        <v>112</v>
      </c>
      <c r="R279">
        <v>0</v>
      </c>
      <c r="S279">
        <v>24</v>
      </c>
      <c r="T279">
        <v>3.25</v>
      </c>
      <c r="U279">
        <v>3.75</v>
      </c>
      <c r="V279">
        <v>0</v>
      </c>
      <c r="W279">
        <v>26</v>
      </c>
      <c r="X279" t="s">
        <v>362</v>
      </c>
      <c r="Y279">
        <v>4</v>
      </c>
      <c r="Z279">
        <v>2</v>
      </c>
    </row>
    <row r="280" spans="1:26" x14ac:dyDescent="0.2">
      <c r="A280">
        <v>279</v>
      </c>
      <c r="B280">
        <v>2132</v>
      </c>
      <c r="C280" t="s">
        <v>38</v>
      </c>
      <c r="D280">
        <v>2010</v>
      </c>
      <c r="E280" t="s">
        <v>73</v>
      </c>
      <c r="F280" t="s">
        <v>419</v>
      </c>
      <c r="G280" t="s">
        <v>78</v>
      </c>
      <c r="H280" t="s">
        <v>420</v>
      </c>
      <c r="I280" s="2">
        <v>38764</v>
      </c>
      <c r="J280" t="s">
        <v>106</v>
      </c>
      <c r="K280" t="s">
        <v>111</v>
      </c>
      <c r="L280">
        <v>-14.31963</v>
      </c>
      <c r="M280">
        <v>-170.66150999999999</v>
      </c>
      <c r="N280" t="s">
        <v>421</v>
      </c>
      <c r="O280" t="s">
        <v>421</v>
      </c>
      <c r="P280">
        <v>2010</v>
      </c>
      <c r="Q280" t="s">
        <v>112</v>
      </c>
      <c r="R280">
        <v>0</v>
      </c>
      <c r="S280">
        <v>20.5</v>
      </c>
      <c r="T280">
        <v>16.75</v>
      </c>
      <c r="U280">
        <v>2</v>
      </c>
      <c r="V280">
        <v>10</v>
      </c>
      <c r="W280">
        <v>16.25</v>
      </c>
      <c r="X280" t="s">
        <v>362</v>
      </c>
      <c r="Y280">
        <v>3</v>
      </c>
      <c r="Z280">
        <v>2</v>
      </c>
    </row>
    <row r="281" spans="1:26" x14ac:dyDescent="0.2">
      <c r="A281">
        <v>280</v>
      </c>
      <c r="B281">
        <v>2133</v>
      </c>
      <c r="C281" t="s">
        <v>38</v>
      </c>
      <c r="D281">
        <v>2010</v>
      </c>
      <c r="E281" t="s">
        <v>73</v>
      </c>
      <c r="F281" t="s">
        <v>419</v>
      </c>
      <c r="G281" t="s">
        <v>78</v>
      </c>
      <c r="H281" t="s">
        <v>422</v>
      </c>
      <c r="I281" s="2">
        <v>38764</v>
      </c>
      <c r="J281" t="s">
        <v>106</v>
      </c>
      <c r="K281" t="s">
        <v>107</v>
      </c>
      <c r="L281">
        <v>-14.31301</v>
      </c>
      <c r="M281">
        <v>-170.65019000000001</v>
      </c>
      <c r="N281" t="s">
        <v>421</v>
      </c>
      <c r="O281" t="s">
        <v>421</v>
      </c>
      <c r="P281">
        <v>2010</v>
      </c>
      <c r="Q281" t="s">
        <v>109</v>
      </c>
      <c r="R281">
        <v>0</v>
      </c>
      <c r="S281">
        <v>13.5</v>
      </c>
      <c r="T281">
        <v>17.5</v>
      </c>
      <c r="U281">
        <v>0</v>
      </c>
      <c r="V281">
        <v>5</v>
      </c>
      <c r="W281">
        <v>66.25</v>
      </c>
      <c r="X281" t="s">
        <v>362</v>
      </c>
      <c r="Y281">
        <v>4</v>
      </c>
      <c r="Z281">
        <v>2</v>
      </c>
    </row>
    <row r="282" spans="1:26" x14ac:dyDescent="0.2">
      <c r="A282">
        <v>281</v>
      </c>
      <c r="B282">
        <v>2134</v>
      </c>
      <c r="C282" t="s">
        <v>38</v>
      </c>
      <c r="D282">
        <v>2010</v>
      </c>
      <c r="E282" t="s">
        <v>73</v>
      </c>
      <c r="F282" t="s">
        <v>419</v>
      </c>
      <c r="G282" t="s">
        <v>78</v>
      </c>
      <c r="H282" t="s">
        <v>423</v>
      </c>
      <c r="I282" s="2">
        <v>38764</v>
      </c>
      <c r="J282" t="s">
        <v>106</v>
      </c>
      <c r="K282" t="s">
        <v>115</v>
      </c>
      <c r="L282">
        <v>-14.286020000000001</v>
      </c>
      <c r="M282">
        <v>-170.63840999999999</v>
      </c>
      <c r="N282" t="s">
        <v>421</v>
      </c>
      <c r="O282" t="s">
        <v>421</v>
      </c>
      <c r="P282">
        <v>2010</v>
      </c>
      <c r="Q282" t="s">
        <v>116</v>
      </c>
      <c r="R282">
        <v>0</v>
      </c>
      <c r="S282">
        <v>4.5</v>
      </c>
      <c r="T282">
        <v>12.5</v>
      </c>
      <c r="U282">
        <v>0</v>
      </c>
      <c r="V282">
        <v>5</v>
      </c>
      <c r="W282">
        <v>45</v>
      </c>
      <c r="X282" t="s">
        <v>362</v>
      </c>
      <c r="Y282">
        <v>4</v>
      </c>
      <c r="Z282">
        <v>2</v>
      </c>
    </row>
    <row r="283" spans="1:26" x14ac:dyDescent="0.2">
      <c r="A283">
        <v>282</v>
      </c>
      <c r="B283">
        <v>2135</v>
      </c>
      <c r="C283" t="s">
        <v>38</v>
      </c>
      <c r="D283">
        <v>2010</v>
      </c>
      <c r="E283" t="s">
        <v>73</v>
      </c>
      <c r="F283" t="s">
        <v>419</v>
      </c>
      <c r="G283" t="s">
        <v>78</v>
      </c>
      <c r="H283" t="s">
        <v>424</v>
      </c>
      <c r="I283" s="2">
        <v>38764</v>
      </c>
      <c r="J283" t="s">
        <v>106</v>
      </c>
      <c r="K283" t="s">
        <v>107</v>
      </c>
      <c r="L283">
        <v>-14.314870000000001</v>
      </c>
      <c r="M283">
        <v>-170.65503000000001</v>
      </c>
      <c r="N283" t="s">
        <v>421</v>
      </c>
      <c r="O283" t="s">
        <v>421</v>
      </c>
      <c r="P283">
        <v>2010</v>
      </c>
      <c r="Q283" t="s">
        <v>109</v>
      </c>
      <c r="R283">
        <v>0</v>
      </c>
      <c r="S283">
        <v>11.5</v>
      </c>
      <c r="T283">
        <v>3.75</v>
      </c>
      <c r="U283">
        <v>7.5</v>
      </c>
      <c r="V283">
        <v>0</v>
      </c>
      <c r="W283">
        <v>77.5</v>
      </c>
      <c r="X283" t="s">
        <v>362</v>
      </c>
      <c r="Y283">
        <v>4</v>
      </c>
      <c r="Z283">
        <v>2</v>
      </c>
    </row>
    <row r="284" spans="1:26" x14ac:dyDescent="0.2">
      <c r="A284">
        <v>283</v>
      </c>
      <c r="B284">
        <v>2137</v>
      </c>
      <c r="C284" t="s">
        <v>38</v>
      </c>
      <c r="D284">
        <v>2010</v>
      </c>
      <c r="E284" t="s">
        <v>73</v>
      </c>
      <c r="F284" t="s">
        <v>419</v>
      </c>
      <c r="G284" t="s">
        <v>78</v>
      </c>
      <c r="H284" t="s">
        <v>425</v>
      </c>
      <c r="I284" s="2">
        <v>38764</v>
      </c>
      <c r="J284" t="s">
        <v>106</v>
      </c>
      <c r="K284" t="s">
        <v>115</v>
      </c>
      <c r="L284">
        <v>-14.292490000000001</v>
      </c>
      <c r="M284">
        <v>-170.65948</v>
      </c>
      <c r="N284" t="s">
        <v>421</v>
      </c>
      <c r="O284" t="s">
        <v>421</v>
      </c>
      <c r="P284">
        <v>2010</v>
      </c>
      <c r="Q284" t="s">
        <v>116</v>
      </c>
      <c r="R284">
        <v>0</v>
      </c>
      <c r="S284">
        <v>3.5</v>
      </c>
      <c r="T284">
        <v>22.5</v>
      </c>
      <c r="U284">
        <v>0</v>
      </c>
      <c r="V284">
        <v>3.75</v>
      </c>
      <c r="W284">
        <v>22.5</v>
      </c>
      <c r="X284" t="s">
        <v>362</v>
      </c>
      <c r="Y284">
        <v>4</v>
      </c>
      <c r="Z284">
        <v>2</v>
      </c>
    </row>
    <row r="285" spans="1:26" x14ac:dyDescent="0.2">
      <c r="A285">
        <v>284</v>
      </c>
      <c r="B285">
        <v>2138</v>
      </c>
      <c r="C285" t="s">
        <v>38</v>
      </c>
      <c r="D285">
        <v>2010</v>
      </c>
      <c r="E285" t="s">
        <v>73</v>
      </c>
      <c r="F285" t="s">
        <v>419</v>
      </c>
      <c r="G285" t="s">
        <v>78</v>
      </c>
      <c r="H285" t="s">
        <v>426</v>
      </c>
      <c r="I285" s="2">
        <v>38764</v>
      </c>
      <c r="J285" t="s">
        <v>106</v>
      </c>
      <c r="K285" t="s">
        <v>115</v>
      </c>
      <c r="L285">
        <v>-14.28314</v>
      </c>
      <c r="M285">
        <v>-170.63144</v>
      </c>
      <c r="N285" t="s">
        <v>421</v>
      </c>
      <c r="O285" t="s">
        <v>421</v>
      </c>
      <c r="P285">
        <v>2010</v>
      </c>
      <c r="Q285" t="s">
        <v>116</v>
      </c>
      <c r="R285">
        <v>0</v>
      </c>
      <c r="S285">
        <v>4.5</v>
      </c>
      <c r="T285">
        <v>15</v>
      </c>
      <c r="U285">
        <v>1.25</v>
      </c>
      <c r="V285">
        <v>3.75</v>
      </c>
      <c r="W285">
        <v>53.75</v>
      </c>
      <c r="X285" t="s">
        <v>362</v>
      </c>
      <c r="Y285">
        <v>4</v>
      </c>
      <c r="Z285">
        <v>2</v>
      </c>
    </row>
    <row r="286" spans="1:26" x14ac:dyDescent="0.2">
      <c r="A286">
        <v>285</v>
      </c>
      <c r="B286">
        <v>2139</v>
      </c>
      <c r="C286" t="s">
        <v>38</v>
      </c>
      <c r="D286">
        <v>2010</v>
      </c>
      <c r="E286" t="s">
        <v>73</v>
      </c>
      <c r="F286" t="s">
        <v>419</v>
      </c>
      <c r="G286" t="s">
        <v>78</v>
      </c>
      <c r="H286" t="s">
        <v>427</v>
      </c>
      <c r="I286" s="2">
        <v>38764</v>
      </c>
      <c r="J286" t="s">
        <v>106</v>
      </c>
      <c r="K286" t="s">
        <v>107</v>
      </c>
      <c r="L286">
        <v>-14.29448</v>
      </c>
      <c r="M286">
        <v>-170.62241</v>
      </c>
      <c r="N286" t="s">
        <v>421</v>
      </c>
      <c r="O286" t="s">
        <v>421</v>
      </c>
      <c r="P286">
        <v>2010</v>
      </c>
      <c r="Q286" t="s">
        <v>109</v>
      </c>
      <c r="R286">
        <v>0</v>
      </c>
      <c r="S286">
        <v>16</v>
      </c>
      <c r="T286">
        <v>21.25</v>
      </c>
      <c r="U286">
        <v>0</v>
      </c>
      <c r="V286">
        <v>3.75</v>
      </c>
      <c r="W286">
        <v>53.75</v>
      </c>
      <c r="X286" t="s">
        <v>362</v>
      </c>
      <c r="Y286">
        <v>4</v>
      </c>
      <c r="Z286">
        <v>2</v>
      </c>
    </row>
    <row r="287" spans="1:26" x14ac:dyDescent="0.2">
      <c r="A287">
        <v>286</v>
      </c>
      <c r="B287">
        <v>2140</v>
      </c>
      <c r="C287" t="s">
        <v>38</v>
      </c>
      <c r="D287">
        <v>2010</v>
      </c>
      <c r="E287" t="s">
        <v>73</v>
      </c>
      <c r="F287" t="s">
        <v>419</v>
      </c>
      <c r="G287" t="s">
        <v>78</v>
      </c>
      <c r="H287" t="s">
        <v>428</v>
      </c>
      <c r="I287" s="2">
        <v>38764</v>
      </c>
      <c r="J287" t="s">
        <v>106</v>
      </c>
      <c r="K287" t="s">
        <v>111</v>
      </c>
      <c r="L287">
        <v>-14.32498</v>
      </c>
      <c r="M287">
        <v>-170.67264</v>
      </c>
      <c r="N287" t="s">
        <v>421</v>
      </c>
      <c r="O287" t="s">
        <v>421</v>
      </c>
      <c r="P287">
        <v>2010</v>
      </c>
      <c r="Q287" t="s">
        <v>112</v>
      </c>
      <c r="R287">
        <v>0</v>
      </c>
      <c r="S287">
        <v>21</v>
      </c>
      <c r="T287">
        <v>35</v>
      </c>
      <c r="U287">
        <v>0</v>
      </c>
      <c r="V287">
        <v>2.5</v>
      </c>
      <c r="W287">
        <v>47.5</v>
      </c>
      <c r="X287" t="s">
        <v>362</v>
      </c>
      <c r="Y287">
        <v>3</v>
      </c>
      <c r="Z287">
        <v>2</v>
      </c>
    </row>
    <row r="288" spans="1:26" x14ac:dyDescent="0.2">
      <c r="A288">
        <v>287</v>
      </c>
      <c r="B288">
        <v>2141</v>
      </c>
      <c r="C288" t="s">
        <v>38</v>
      </c>
      <c r="D288">
        <v>2010</v>
      </c>
      <c r="E288" t="s">
        <v>73</v>
      </c>
      <c r="F288" t="s">
        <v>419</v>
      </c>
      <c r="G288" t="s">
        <v>78</v>
      </c>
      <c r="H288" t="s">
        <v>429</v>
      </c>
      <c r="I288" s="2">
        <v>38764</v>
      </c>
      <c r="J288" t="s">
        <v>106</v>
      </c>
      <c r="K288" t="s">
        <v>107</v>
      </c>
      <c r="L288">
        <v>-14.32362</v>
      </c>
      <c r="M288">
        <v>-170.67035000000001</v>
      </c>
      <c r="N288" t="s">
        <v>421</v>
      </c>
      <c r="O288" t="s">
        <v>421</v>
      </c>
      <c r="P288">
        <v>2010</v>
      </c>
      <c r="Q288" t="s">
        <v>109</v>
      </c>
      <c r="R288">
        <v>0</v>
      </c>
      <c r="S288">
        <v>14</v>
      </c>
      <c r="T288">
        <v>27</v>
      </c>
      <c r="U288">
        <v>0</v>
      </c>
      <c r="V288">
        <v>5</v>
      </c>
      <c r="W288">
        <v>42.5</v>
      </c>
      <c r="X288" t="s">
        <v>362</v>
      </c>
      <c r="Y288">
        <v>3</v>
      </c>
      <c r="Z288">
        <v>2</v>
      </c>
    </row>
    <row r="289" spans="1:26" x14ac:dyDescent="0.2">
      <c r="A289">
        <v>288</v>
      </c>
      <c r="B289">
        <v>2142</v>
      </c>
      <c r="C289" t="s">
        <v>38</v>
      </c>
      <c r="D289">
        <v>2010</v>
      </c>
      <c r="E289" t="s">
        <v>73</v>
      </c>
      <c r="F289" t="s">
        <v>419</v>
      </c>
      <c r="G289" t="s">
        <v>78</v>
      </c>
      <c r="H289" t="s">
        <v>430</v>
      </c>
      <c r="I289" s="2">
        <v>38764</v>
      </c>
      <c r="J289" t="s">
        <v>106</v>
      </c>
      <c r="K289" t="s">
        <v>111</v>
      </c>
      <c r="L289">
        <v>-14.32283</v>
      </c>
      <c r="M289">
        <v>-170.66772</v>
      </c>
      <c r="N289" t="s">
        <v>421</v>
      </c>
      <c r="O289" t="s">
        <v>421</v>
      </c>
      <c r="P289">
        <v>2010</v>
      </c>
      <c r="Q289" t="s">
        <v>112</v>
      </c>
      <c r="R289">
        <v>0</v>
      </c>
      <c r="S289">
        <v>21</v>
      </c>
      <c r="T289">
        <v>25.25</v>
      </c>
      <c r="U289">
        <v>0</v>
      </c>
      <c r="V289">
        <v>6</v>
      </c>
      <c r="W289">
        <v>42.5</v>
      </c>
      <c r="X289" t="s">
        <v>362</v>
      </c>
      <c r="Y289">
        <v>3</v>
      </c>
      <c r="Z289">
        <v>2</v>
      </c>
    </row>
    <row r="290" spans="1:26" x14ac:dyDescent="0.2">
      <c r="A290">
        <v>289</v>
      </c>
      <c r="B290">
        <v>2143</v>
      </c>
      <c r="C290" t="s">
        <v>38</v>
      </c>
      <c r="D290">
        <v>2010</v>
      </c>
      <c r="E290" t="s">
        <v>73</v>
      </c>
      <c r="F290" t="s">
        <v>419</v>
      </c>
      <c r="G290" t="s">
        <v>78</v>
      </c>
      <c r="H290" t="s">
        <v>431</v>
      </c>
      <c r="I290" s="2">
        <v>38764</v>
      </c>
      <c r="J290" t="s">
        <v>106</v>
      </c>
      <c r="K290" t="s">
        <v>115</v>
      </c>
      <c r="L290">
        <v>-14.31296</v>
      </c>
      <c r="M290">
        <v>-170.69318999999999</v>
      </c>
      <c r="N290" t="s">
        <v>421</v>
      </c>
      <c r="O290" t="s">
        <v>421</v>
      </c>
      <c r="P290">
        <v>2010</v>
      </c>
      <c r="Q290" t="s">
        <v>116</v>
      </c>
      <c r="R290">
        <v>0</v>
      </c>
      <c r="S290">
        <v>4.5</v>
      </c>
      <c r="T290">
        <v>11.5</v>
      </c>
      <c r="U290">
        <v>0</v>
      </c>
      <c r="V290">
        <v>3.75</v>
      </c>
      <c r="W290">
        <v>57.5</v>
      </c>
      <c r="X290" t="s">
        <v>362</v>
      </c>
      <c r="Y290">
        <v>3</v>
      </c>
      <c r="Z290">
        <v>2</v>
      </c>
    </row>
    <row r="291" spans="1:26" x14ac:dyDescent="0.2">
      <c r="A291">
        <v>290</v>
      </c>
      <c r="B291">
        <v>2144</v>
      </c>
      <c r="C291" t="s">
        <v>38</v>
      </c>
      <c r="D291">
        <v>2010</v>
      </c>
      <c r="E291" t="s">
        <v>73</v>
      </c>
      <c r="F291" t="s">
        <v>419</v>
      </c>
      <c r="G291" t="s">
        <v>78</v>
      </c>
      <c r="H291" t="s">
        <v>432</v>
      </c>
      <c r="I291" s="2">
        <v>38764</v>
      </c>
      <c r="J291" t="s">
        <v>106</v>
      </c>
      <c r="K291" t="s">
        <v>111</v>
      </c>
      <c r="L291">
        <v>-14.298959999999999</v>
      </c>
      <c r="M291">
        <v>-170.63693000000001</v>
      </c>
      <c r="N291" t="s">
        <v>421</v>
      </c>
      <c r="O291" t="s">
        <v>421</v>
      </c>
      <c r="P291">
        <v>2010</v>
      </c>
      <c r="Q291" t="s">
        <v>112</v>
      </c>
      <c r="R291">
        <v>0</v>
      </c>
      <c r="S291">
        <v>20</v>
      </c>
      <c r="T291">
        <v>12.5</v>
      </c>
      <c r="U291">
        <v>0</v>
      </c>
      <c r="V291">
        <v>2.5</v>
      </c>
      <c r="W291">
        <v>60</v>
      </c>
      <c r="X291" t="s">
        <v>362</v>
      </c>
      <c r="Y291">
        <v>2</v>
      </c>
      <c r="Z291">
        <v>1</v>
      </c>
    </row>
    <row r="292" spans="1:26" x14ac:dyDescent="0.2">
      <c r="A292">
        <v>291</v>
      </c>
      <c r="B292">
        <v>2146</v>
      </c>
      <c r="C292" t="s">
        <v>38</v>
      </c>
      <c r="D292">
        <v>2010</v>
      </c>
      <c r="E292" t="s">
        <v>73</v>
      </c>
      <c r="F292" t="s">
        <v>419</v>
      </c>
      <c r="G292" t="s">
        <v>78</v>
      </c>
      <c r="H292" t="s">
        <v>433</v>
      </c>
      <c r="I292" s="2">
        <v>38765</v>
      </c>
      <c r="J292" t="s">
        <v>106</v>
      </c>
      <c r="K292" t="s">
        <v>115</v>
      </c>
      <c r="L292">
        <v>-14.32108</v>
      </c>
      <c r="M292">
        <v>-170.69730999999999</v>
      </c>
      <c r="N292" t="s">
        <v>421</v>
      </c>
      <c r="O292" t="s">
        <v>421</v>
      </c>
      <c r="P292">
        <v>2010</v>
      </c>
      <c r="Q292" t="s">
        <v>116</v>
      </c>
      <c r="R292">
        <v>0</v>
      </c>
      <c r="S292">
        <v>2.5</v>
      </c>
      <c r="T292">
        <v>20</v>
      </c>
      <c r="U292">
        <v>0</v>
      </c>
      <c r="V292">
        <v>0</v>
      </c>
      <c r="W292">
        <v>42.5</v>
      </c>
      <c r="X292" t="s">
        <v>362</v>
      </c>
      <c r="Y292">
        <v>4</v>
      </c>
      <c r="Z292">
        <v>2</v>
      </c>
    </row>
    <row r="293" spans="1:26" x14ac:dyDescent="0.2">
      <c r="A293">
        <v>292</v>
      </c>
      <c r="B293">
        <v>2149</v>
      </c>
      <c r="C293" t="s">
        <v>38</v>
      </c>
      <c r="D293">
        <v>2010</v>
      </c>
      <c r="E293" t="s">
        <v>73</v>
      </c>
      <c r="F293" t="s">
        <v>419</v>
      </c>
      <c r="G293" t="s">
        <v>78</v>
      </c>
      <c r="H293" t="s">
        <v>434</v>
      </c>
      <c r="I293" s="2">
        <v>38765</v>
      </c>
      <c r="J293" t="s">
        <v>106</v>
      </c>
      <c r="K293" t="s">
        <v>115</v>
      </c>
      <c r="L293">
        <v>-14.33562</v>
      </c>
      <c r="M293">
        <v>-170.70432</v>
      </c>
      <c r="N293" t="s">
        <v>421</v>
      </c>
      <c r="O293" t="s">
        <v>421</v>
      </c>
      <c r="P293">
        <v>2010</v>
      </c>
      <c r="Q293" t="s">
        <v>116</v>
      </c>
      <c r="R293">
        <v>0</v>
      </c>
      <c r="S293">
        <v>6</v>
      </c>
      <c r="T293">
        <v>48.75</v>
      </c>
      <c r="U293">
        <v>1.25</v>
      </c>
      <c r="V293">
        <v>2.5</v>
      </c>
      <c r="W293">
        <v>25</v>
      </c>
      <c r="X293" t="s">
        <v>362</v>
      </c>
      <c r="Y293">
        <v>4</v>
      </c>
      <c r="Z293">
        <v>2</v>
      </c>
    </row>
    <row r="294" spans="1:26" x14ac:dyDescent="0.2">
      <c r="A294">
        <v>293</v>
      </c>
      <c r="B294">
        <v>2150</v>
      </c>
      <c r="C294" t="s">
        <v>38</v>
      </c>
      <c r="D294">
        <v>2010</v>
      </c>
      <c r="E294" t="s">
        <v>73</v>
      </c>
      <c r="F294" t="s">
        <v>419</v>
      </c>
      <c r="G294" t="s">
        <v>78</v>
      </c>
      <c r="H294" t="s">
        <v>435</v>
      </c>
      <c r="I294" s="2">
        <v>38765</v>
      </c>
      <c r="J294" t="s">
        <v>106</v>
      </c>
      <c r="K294" t="s">
        <v>115</v>
      </c>
      <c r="L294">
        <v>-14.31091</v>
      </c>
      <c r="M294">
        <v>-170.69309999999999</v>
      </c>
      <c r="N294" t="s">
        <v>421</v>
      </c>
      <c r="O294" t="s">
        <v>421</v>
      </c>
      <c r="P294">
        <v>2010</v>
      </c>
      <c r="Q294" t="s">
        <v>116</v>
      </c>
      <c r="R294">
        <v>0</v>
      </c>
      <c r="S294">
        <v>2.5</v>
      </c>
      <c r="T294">
        <v>13.75</v>
      </c>
      <c r="U294">
        <v>0</v>
      </c>
      <c r="V294">
        <v>6.25</v>
      </c>
      <c r="W294">
        <v>55</v>
      </c>
      <c r="X294" t="s">
        <v>362</v>
      </c>
      <c r="Y294">
        <v>4</v>
      </c>
      <c r="Z294">
        <v>2</v>
      </c>
    </row>
    <row r="295" spans="1:26" x14ac:dyDescent="0.2">
      <c r="A295">
        <v>294</v>
      </c>
      <c r="B295">
        <v>2151</v>
      </c>
      <c r="C295" t="s">
        <v>38</v>
      </c>
      <c r="D295">
        <v>2010</v>
      </c>
      <c r="E295" t="s">
        <v>73</v>
      </c>
      <c r="F295" t="s">
        <v>419</v>
      </c>
      <c r="G295" t="s">
        <v>78</v>
      </c>
      <c r="H295" t="s">
        <v>436</v>
      </c>
      <c r="I295" s="2">
        <v>38765</v>
      </c>
      <c r="J295" t="s">
        <v>106</v>
      </c>
      <c r="K295" t="s">
        <v>111</v>
      </c>
      <c r="L295">
        <v>-14.36741</v>
      </c>
      <c r="M295">
        <v>-170.77135999999999</v>
      </c>
      <c r="N295" t="s">
        <v>437</v>
      </c>
      <c r="O295" t="s">
        <v>437</v>
      </c>
      <c r="P295">
        <v>2010</v>
      </c>
      <c r="Q295" t="s">
        <v>112</v>
      </c>
      <c r="R295">
        <v>0</v>
      </c>
      <c r="S295">
        <v>22</v>
      </c>
      <c r="T295">
        <v>7.5</v>
      </c>
      <c r="U295">
        <v>10</v>
      </c>
      <c r="V295">
        <v>0</v>
      </c>
      <c r="W295">
        <v>68.75</v>
      </c>
      <c r="X295" t="s">
        <v>362</v>
      </c>
      <c r="Y295">
        <v>4</v>
      </c>
      <c r="Z295">
        <v>2</v>
      </c>
    </row>
    <row r="296" spans="1:26" x14ac:dyDescent="0.2">
      <c r="A296">
        <v>295</v>
      </c>
      <c r="B296">
        <v>2152</v>
      </c>
      <c r="C296" t="s">
        <v>38</v>
      </c>
      <c r="D296">
        <v>2010</v>
      </c>
      <c r="E296" t="s">
        <v>73</v>
      </c>
      <c r="F296" t="s">
        <v>419</v>
      </c>
      <c r="G296" t="s">
        <v>78</v>
      </c>
      <c r="H296" t="s">
        <v>438</v>
      </c>
      <c r="I296" s="2">
        <v>38765</v>
      </c>
      <c r="J296" t="s">
        <v>106</v>
      </c>
      <c r="K296" t="s">
        <v>107</v>
      </c>
      <c r="L296">
        <v>-14.35507</v>
      </c>
      <c r="M296">
        <v>-170.73052999999999</v>
      </c>
      <c r="N296" t="s">
        <v>421</v>
      </c>
      <c r="O296" t="s">
        <v>421</v>
      </c>
      <c r="P296">
        <v>2010</v>
      </c>
      <c r="Q296" t="s">
        <v>109</v>
      </c>
      <c r="R296">
        <v>0</v>
      </c>
      <c r="S296">
        <v>11.5</v>
      </c>
      <c r="T296">
        <v>20</v>
      </c>
      <c r="U296">
        <v>1.25</v>
      </c>
      <c r="V296">
        <v>3.75</v>
      </c>
      <c r="W296">
        <v>53.75</v>
      </c>
      <c r="X296" t="s">
        <v>362</v>
      </c>
      <c r="Y296">
        <v>4</v>
      </c>
      <c r="Z296">
        <v>2</v>
      </c>
    </row>
    <row r="297" spans="1:26" x14ac:dyDescent="0.2">
      <c r="A297">
        <v>296</v>
      </c>
      <c r="B297">
        <v>2153</v>
      </c>
      <c r="C297" t="s">
        <v>38</v>
      </c>
      <c r="D297">
        <v>2010</v>
      </c>
      <c r="E297" t="s">
        <v>73</v>
      </c>
      <c r="F297" t="s">
        <v>419</v>
      </c>
      <c r="G297" t="s">
        <v>78</v>
      </c>
      <c r="H297" t="s">
        <v>439</v>
      </c>
      <c r="I297" s="2">
        <v>38765</v>
      </c>
      <c r="J297" t="s">
        <v>106</v>
      </c>
      <c r="K297" t="s">
        <v>111</v>
      </c>
      <c r="L297">
        <v>-14.373100000000001</v>
      </c>
      <c r="M297">
        <v>-170.77518000000001</v>
      </c>
      <c r="N297" t="s">
        <v>437</v>
      </c>
      <c r="O297" t="s">
        <v>437</v>
      </c>
      <c r="P297">
        <v>2010</v>
      </c>
      <c r="Q297" t="s">
        <v>112</v>
      </c>
      <c r="R297">
        <v>0</v>
      </c>
      <c r="S297">
        <v>26</v>
      </c>
      <c r="T297">
        <v>40</v>
      </c>
      <c r="U297">
        <v>0</v>
      </c>
      <c r="V297">
        <v>0</v>
      </c>
      <c r="W297">
        <v>35</v>
      </c>
      <c r="X297" t="s">
        <v>362</v>
      </c>
      <c r="Y297">
        <v>2</v>
      </c>
      <c r="Z297">
        <v>1</v>
      </c>
    </row>
    <row r="298" spans="1:26" x14ac:dyDescent="0.2">
      <c r="A298">
        <v>297</v>
      </c>
      <c r="B298">
        <v>2154</v>
      </c>
      <c r="C298" t="s">
        <v>38</v>
      </c>
      <c r="D298">
        <v>2010</v>
      </c>
      <c r="E298" t="s">
        <v>73</v>
      </c>
      <c r="F298" t="s">
        <v>419</v>
      </c>
      <c r="G298" t="s">
        <v>78</v>
      </c>
      <c r="H298" t="s">
        <v>440</v>
      </c>
      <c r="I298" s="2">
        <v>38765</v>
      </c>
      <c r="J298" t="s">
        <v>106</v>
      </c>
      <c r="K298" t="s">
        <v>107</v>
      </c>
      <c r="L298">
        <v>-14.36436</v>
      </c>
      <c r="M298">
        <v>-170.76218</v>
      </c>
      <c r="N298" t="s">
        <v>441</v>
      </c>
      <c r="O298" t="s">
        <v>437</v>
      </c>
      <c r="P298">
        <v>2010</v>
      </c>
      <c r="Q298" t="s">
        <v>109</v>
      </c>
      <c r="R298">
        <v>0</v>
      </c>
      <c r="S298">
        <v>9</v>
      </c>
      <c r="T298">
        <v>15</v>
      </c>
      <c r="U298">
        <v>0</v>
      </c>
      <c r="V298">
        <v>3.75</v>
      </c>
      <c r="W298">
        <v>46.25</v>
      </c>
      <c r="X298" t="s">
        <v>362</v>
      </c>
      <c r="Y298">
        <v>4</v>
      </c>
      <c r="Z298">
        <v>2</v>
      </c>
    </row>
    <row r="299" spans="1:26" x14ac:dyDescent="0.2">
      <c r="A299">
        <v>298</v>
      </c>
      <c r="B299">
        <v>2155</v>
      </c>
      <c r="C299" t="s">
        <v>38</v>
      </c>
      <c r="D299">
        <v>2010</v>
      </c>
      <c r="E299" t="s">
        <v>73</v>
      </c>
      <c r="F299" t="s">
        <v>419</v>
      </c>
      <c r="G299" t="s">
        <v>78</v>
      </c>
      <c r="H299" t="s">
        <v>442</v>
      </c>
      <c r="I299" s="2">
        <v>38765</v>
      </c>
      <c r="J299" t="s">
        <v>106</v>
      </c>
      <c r="K299" t="s">
        <v>107</v>
      </c>
      <c r="L299">
        <v>-14.345969999999999</v>
      </c>
      <c r="M299">
        <v>-170.71994000000001</v>
      </c>
      <c r="N299" t="s">
        <v>421</v>
      </c>
      <c r="O299" t="s">
        <v>421</v>
      </c>
      <c r="P299">
        <v>2010</v>
      </c>
      <c r="Q299" t="s">
        <v>109</v>
      </c>
      <c r="R299">
        <v>0</v>
      </c>
      <c r="S299">
        <v>14</v>
      </c>
      <c r="T299">
        <v>9.25</v>
      </c>
      <c r="U299">
        <v>8.75</v>
      </c>
      <c r="V299">
        <v>3.75</v>
      </c>
      <c r="W299">
        <v>40</v>
      </c>
      <c r="X299" t="s">
        <v>362</v>
      </c>
      <c r="Y299">
        <v>4</v>
      </c>
      <c r="Z299">
        <v>2</v>
      </c>
    </row>
    <row r="300" spans="1:26" x14ac:dyDescent="0.2">
      <c r="A300">
        <v>299</v>
      </c>
      <c r="B300">
        <v>2156</v>
      </c>
      <c r="C300" t="s">
        <v>38</v>
      </c>
      <c r="D300">
        <v>2010</v>
      </c>
      <c r="E300" t="s">
        <v>73</v>
      </c>
      <c r="F300" t="s">
        <v>419</v>
      </c>
      <c r="G300" t="s">
        <v>78</v>
      </c>
      <c r="H300" t="s">
        <v>443</v>
      </c>
      <c r="I300" s="2">
        <v>38765</v>
      </c>
      <c r="J300" t="s">
        <v>106</v>
      </c>
      <c r="K300" t="s">
        <v>107</v>
      </c>
      <c r="L300">
        <v>-14.33555</v>
      </c>
      <c r="M300">
        <v>-170.70231999999999</v>
      </c>
      <c r="N300" t="s">
        <v>421</v>
      </c>
      <c r="O300" t="s">
        <v>421</v>
      </c>
      <c r="P300">
        <v>2010</v>
      </c>
      <c r="Q300" t="s">
        <v>109</v>
      </c>
      <c r="R300">
        <v>0</v>
      </c>
      <c r="S300">
        <v>12</v>
      </c>
      <c r="T300">
        <v>28</v>
      </c>
      <c r="U300">
        <v>0</v>
      </c>
      <c r="V300">
        <v>3.75</v>
      </c>
      <c r="W300">
        <v>33.75</v>
      </c>
      <c r="X300" t="s">
        <v>362</v>
      </c>
      <c r="Y300">
        <v>4</v>
      </c>
      <c r="Z300">
        <v>2</v>
      </c>
    </row>
    <row r="301" spans="1:26" x14ac:dyDescent="0.2">
      <c r="A301">
        <v>300</v>
      </c>
      <c r="B301">
        <v>2157</v>
      </c>
      <c r="C301" t="s">
        <v>38</v>
      </c>
      <c r="D301">
        <v>2010</v>
      </c>
      <c r="E301" t="s">
        <v>73</v>
      </c>
      <c r="F301" t="s">
        <v>419</v>
      </c>
      <c r="G301" t="s">
        <v>78</v>
      </c>
      <c r="H301" t="s">
        <v>444</v>
      </c>
      <c r="I301" s="2">
        <v>38765</v>
      </c>
      <c r="J301" t="s">
        <v>106</v>
      </c>
      <c r="K301" t="s">
        <v>115</v>
      </c>
      <c r="L301">
        <v>-14.3596</v>
      </c>
      <c r="M301">
        <v>-170.75059999999999</v>
      </c>
      <c r="N301" t="s">
        <v>437</v>
      </c>
      <c r="O301" t="s">
        <v>437</v>
      </c>
      <c r="P301">
        <v>2010</v>
      </c>
      <c r="Q301" t="s">
        <v>116</v>
      </c>
      <c r="R301">
        <v>0</v>
      </c>
      <c r="S301">
        <v>3.5</v>
      </c>
      <c r="T301">
        <v>8.75</v>
      </c>
      <c r="U301">
        <v>15</v>
      </c>
      <c r="V301">
        <v>0</v>
      </c>
      <c r="W301">
        <v>52.5</v>
      </c>
      <c r="X301" t="s">
        <v>362</v>
      </c>
      <c r="Y301">
        <v>4</v>
      </c>
      <c r="Z301">
        <v>2</v>
      </c>
    </row>
    <row r="302" spans="1:26" x14ac:dyDescent="0.2">
      <c r="A302">
        <v>301</v>
      </c>
      <c r="B302">
        <v>2158</v>
      </c>
      <c r="C302" t="s">
        <v>38</v>
      </c>
      <c r="D302">
        <v>2010</v>
      </c>
      <c r="E302" t="s">
        <v>73</v>
      </c>
      <c r="F302" t="s">
        <v>419</v>
      </c>
      <c r="G302" t="s">
        <v>78</v>
      </c>
      <c r="H302" t="s">
        <v>445</v>
      </c>
      <c r="I302" s="2">
        <v>38765</v>
      </c>
      <c r="J302" t="s">
        <v>106</v>
      </c>
      <c r="K302" t="s">
        <v>107</v>
      </c>
      <c r="L302">
        <v>-14.360060000000001</v>
      </c>
      <c r="M302">
        <v>-170.74939000000001</v>
      </c>
      <c r="N302" t="s">
        <v>437</v>
      </c>
      <c r="O302" t="s">
        <v>437</v>
      </c>
      <c r="P302">
        <v>2010</v>
      </c>
      <c r="Q302" t="s">
        <v>109</v>
      </c>
      <c r="R302">
        <v>0</v>
      </c>
      <c r="S302">
        <v>11.5</v>
      </c>
      <c r="T302">
        <v>32.5</v>
      </c>
      <c r="U302">
        <v>5</v>
      </c>
      <c r="V302">
        <v>5</v>
      </c>
      <c r="W302">
        <v>43.75</v>
      </c>
      <c r="X302" t="s">
        <v>362</v>
      </c>
      <c r="Y302">
        <v>4</v>
      </c>
      <c r="Z302">
        <v>2</v>
      </c>
    </row>
    <row r="303" spans="1:26" x14ac:dyDescent="0.2">
      <c r="A303">
        <v>302</v>
      </c>
      <c r="B303">
        <v>2159</v>
      </c>
      <c r="C303" t="s">
        <v>38</v>
      </c>
      <c r="D303">
        <v>2010</v>
      </c>
      <c r="E303" t="s">
        <v>73</v>
      </c>
      <c r="F303" t="s">
        <v>419</v>
      </c>
      <c r="G303" t="s">
        <v>78</v>
      </c>
      <c r="H303" t="s">
        <v>446</v>
      </c>
      <c r="I303" s="2">
        <v>38765</v>
      </c>
      <c r="J303" t="s">
        <v>106</v>
      </c>
      <c r="K303" t="s">
        <v>111</v>
      </c>
      <c r="L303">
        <v>-14.364710000000001</v>
      </c>
      <c r="M303">
        <v>-170.76340999999999</v>
      </c>
      <c r="N303" t="s">
        <v>441</v>
      </c>
      <c r="O303" t="s">
        <v>437</v>
      </c>
      <c r="P303">
        <v>2010</v>
      </c>
      <c r="Q303" t="s">
        <v>112</v>
      </c>
      <c r="R303">
        <v>0</v>
      </c>
      <c r="S303">
        <v>22</v>
      </c>
      <c r="T303">
        <v>23.5</v>
      </c>
      <c r="U303">
        <v>6.25</v>
      </c>
      <c r="V303">
        <v>11.25</v>
      </c>
      <c r="W303">
        <v>50</v>
      </c>
      <c r="X303" t="s">
        <v>362</v>
      </c>
      <c r="Y303">
        <v>4</v>
      </c>
      <c r="Z303">
        <v>2</v>
      </c>
    </row>
    <row r="304" spans="1:26" x14ac:dyDescent="0.2">
      <c r="A304">
        <v>303</v>
      </c>
      <c r="B304">
        <v>2160</v>
      </c>
      <c r="C304" t="s">
        <v>38</v>
      </c>
      <c r="D304">
        <v>2010</v>
      </c>
      <c r="E304" t="s">
        <v>73</v>
      </c>
      <c r="F304" t="s">
        <v>419</v>
      </c>
      <c r="G304" t="s">
        <v>78</v>
      </c>
      <c r="H304" t="s">
        <v>447</v>
      </c>
      <c r="I304" s="2">
        <v>38766</v>
      </c>
      <c r="J304" t="s">
        <v>106</v>
      </c>
      <c r="K304" t="s">
        <v>107</v>
      </c>
      <c r="L304">
        <v>-14.300979999999999</v>
      </c>
      <c r="M304">
        <v>-170.5779</v>
      </c>
      <c r="N304" t="s">
        <v>421</v>
      </c>
      <c r="O304" t="s">
        <v>421</v>
      </c>
      <c r="P304">
        <v>2010</v>
      </c>
      <c r="Q304" t="s">
        <v>109</v>
      </c>
      <c r="R304">
        <v>0</v>
      </c>
      <c r="S304">
        <v>16.5</v>
      </c>
      <c r="T304">
        <v>17.5</v>
      </c>
      <c r="U304">
        <v>8.75</v>
      </c>
      <c r="V304">
        <v>1.25</v>
      </c>
      <c r="W304">
        <v>47.5</v>
      </c>
      <c r="X304" t="s">
        <v>362</v>
      </c>
      <c r="Y304">
        <v>4</v>
      </c>
      <c r="Z304">
        <v>2</v>
      </c>
    </row>
    <row r="305" spans="1:26" x14ac:dyDescent="0.2">
      <c r="A305">
        <v>304</v>
      </c>
      <c r="B305">
        <v>2161</v>
      </c>
      <c r="C305" t="s">
        <v>38</v>
      </c>
      <c r="D305">
        <v>2010</v>
      </c>
      <c r="E305" t="s">
        <v>73</v>
      </c>
      <c r="F305" t="s">
        <v>419</v>
      </c>
      <c r="G305" t="s">
        <v>78</v>
      </c>
      <c r="H305" t="s">
        <v>448</v>
      </c>
      <c r="I305" s="2">
        <v>38766</v>
      </c>
      <c r="J305" t="s">
        <v>106</v>
      </c>
      <c r="K305" t="s">
        <v>107</v>
      </c>
      <c r="L305">
        <v>-14.275700000000001</v>
      </c>
      <c r="M305">
        <v>-170.55297999999999</v>
      </c>
      <c r="N305" t="s">
        <v>449</v>
      </c>
      <c r="O305" t="s">
        <v>449</v>
      </c>
      <c r="P305">
        <v>2010</v>
      </c>
      <c r="Q305" t="s">
        <v>109</v>
      </c>
      <c r="R305">
        <v>0</v>
      </c>
      <c r="S305">
        <v>10.5</v>
      </c>
      <c r="T305">
        <v>9</v>
      </c>
      <c r="U305">
        <v>40</v>
      </c>
      <c r="V305">
        <v>1.25</v>
      </c>
      <c r="W305">
        <v>34.75</v>
      </c>
      <c r="X305" t="s">
        <v>362</v>
      </c>
      <c r="Y305">
        <v>4</v>
      </c>
      <c r="Z305">
        <v>2</v>
      </c>
    </row>
    <row r="306" spans="1:26" x14ac:dyDescent="0.2">
      <c r="A306">
        <v>305</v>
      </c>
      <c r="B306">
        <v>2162</v>
      </c>
      <c r="C306" t="s">
        <v>38</v>
      </c>
      <c r="D306">
        <v>2010</v>
      </c>
      <c r="E306" t="s">
        <v>73</v>
      </c>
      <c r="F306" t="s">
        <v>419</v>
      </c>
      <c r="G306" t="s">
        <v>78</v>
      </c>
      <c r="H306" t="s">
        <v>450</v>
      </c>
      <c r="I306" s="2">
        <v>38766</v>
      </c>
      <c r="J306" t="s">
        <v>106</v>
      </c>
      <c r="K306" t="s">
        <v>111</v>
      </c>
      <c r="L306">
        <v>-14.29908</v>
      </c>
      <c r="M306">
        <v>-170.56349</v>
      </c>
      <c r="N306" t="s">
        <v>421</v>
      </c>
      <c r="O306" t="s">
        <v>421</v>
      </c>
      <c r="P306">
        <v>2010</v>
      </c>
      <c r="Q306" t="s">
        <v>112</v>
      </c>
      <c r="R306">
        <v>0</v>
      </c>
      <c r="S306">
        <v>23</v>
      </c>
      <c r="T306">
        <v>42.5</v>
      </c>
      <c r="U306">
        <v>0</v>
      </c>
      <c r="V306">
        <v>5</v>
      </c>
      <c r="W306">
        <v>35</v>
      </c>
      <c r="X306" t="s">
        <v>362</v>
      </c>
      <c r="Y306">
        <v>2</v>
      </c>
      <c r="Z306">
        <v>1</v>
      </c>
    </row>
    <row r="307" spans="1:26" x14ac:dyDescent="0.2">
      <c r="A307">
        <v>306</v>
      </c>
      <c r="B307">
        <v>2163</v>
      </c>
      <c r="C307" t="s">
        <v>38</v>
      </c>
      <c r="D307">
        <v>2010</v>
      </c>
      <c r="E307" t="s">
        <v>73</v>
      </c>
      <c r="F307" t="s">
        <v>419</v>
      </c>
      <c r="G307" t="s">
        <v>78</v>
      </c>
      <c r="H307" t="s">
        <v>451</v>
      </c>
      <c r="I307" s="2">
        <v>38766</v>
      </c>
      <c r="J307" t="s">
        <v>106</v>
      </c>
      <c r="K307" t="s">
        <v>111</v>
      </c>
      <c r="L307">
        <v>-14.27946</v>
      </c>
      <c r="M307">
        <v>-170.58725000000001</v>
      </c>
      <c r="N307" t="s">
        <v>421</v>
      </c>
      <c r="O307" t="s">
        <v>421</v>
      </c>
      <c r="P307">
        <v>2010</v>
      </c>
      <c r="Q307" t="s">
        <v>112</v>
      </c>
      <c r="R307">
        <v>0</v>
      </c>
      <c r="S307">
        <v>25</v>
      </c>
      <c r="T307">
        <v>5</v>
      </c>
      <c r="U307">
        <v>20</v>
      </c>
      <c r="V307">
        <v>25</v>
      </c>
      <c r="W307">
        <v>22.5</v>
      </c>
      <c r="X307" t="s">
        <v>362</v>
      </c>
      <c r="Y307">
        <v>2</v>
      </c>
      <c r="Z307">
        <v>1</v>
      </c>
    </row>
    <row r="308" spans="1:26" x14ac:dyDescent="0.2">
      <c r="A308">
        <v>307</v>
      </c>
      <c r="B308">
        <v>2165</v>
      </c>
      <c r="C308" t="s">
        <v>38</v>
      </c>
      <c r="D308">
        <v>2010</v>
      </c>
      <c r="E308" t="s">
        <v>73</v>
      </c>
      <c r="F308" t="s">
        <v>419</v>
      </c>
      <c r="G308" t="s">
        <v>78</v>
      </c>
      <c r="H308" t="s">
        <v>452</v>
      </c>
      <c r="I308" s="2">
        <v>38766</v>
      </c>
      <c r="J308" t="s">
        <v>106</v>
      </c>
      <c r="K308" t="s">
        <v>111</v>
      </c>
      <c r="L308">
        <v>-14.25745</v>
      </c>
      <c r="M308">
        <v>-170.50643350000001</v>
      </c>
      <c r="N308" t="s">
        <v>449</v>
      </c>
      <c r="O308" t="s">
        <v>449</v>
      </c>
      <c r="P308">
        <v>2010</v>
      </c>
      <c r="Q308" t="s">
        <v>112</v>
      </c>
      <c r="R308">
        <v>0</v>
      </c>
      <c r="S308">
        <v>25.5</v>
      </c>
      <c r="T308">
        <v>6.75</v>
      </c>
      <c r="U308">
        <v>3.25</v>
      </c>
      <c r="V308">
        <v>0</v>
      </c>
      <c r="W308">
        <v>40</v>
      </c>
      <c r="X308" t="s">
        <v>362</v>
      </c>
      <c r="Y308">
        <v>4</v>
      </c>
      <c r="Z308">
        <v>2</v>
      </c>
    </row>
    <row r="309" spans="1:26" x14ac:dyDescent="0.2">
      <c r="A309">
        <v>308</v>
      </c>
      <c r="B309">
        <v>2167</v>
      </c>
      <c r="C309" t="s">
        <v>38</v>
      </c>
      <c r="D309">
        <v>2010</v>
      </c>
      <c r="E309" t="s">
        <v>73</v>
      </c>
      <c r="F309" t="s">
        <v>419</v>
      </c>
      <c r="G309" t="s">
        <v>78</v>
      </c>
      <c r="H309" t="s">
        <v>453</v>
      </c>
      <c r="I309" s="2">
        <v>38766</v>
      </c>
      <c r="J309" t="s">
        <v>106</v>
      </c>
      <c r="K309" t="s">
        <v>111</v>
      </c>
      <c r="L309">
        <v>-14.27984</v>
      </c>
      <c r="M309">
        <v>-170.56089</v>
      </c>
      <c r="N309" t="s">
        <v>449</v>
      </c>
      <c r="O309" t="s">
        <v>449</v>
      </c>
      <c r="P309">
        <v>2010</v>
      </c>
      <c r="Q309" t="s">
        <v>112</v>
      </c>
      <c r="R309">
        <v>0</v>
      </c>
      <c r="S309">
        <v>22.5</v>
      </c>
      <c r="T309">
        <v>17.5</v>
      </c>
      <c r="U309">
        <v>22.5</v>
      </c>
      <c r="V309">
        <v>8.75</v>
      </c>
      <c r="W309">
        <v>11.25</v>
      </c>
      <c r="X309" t="s">
        <v>362</v>
      </c>
      <c r="Y309">
        <v>3</v>
      </c>
      <c r="Z309">
        <v>2</v>
      </c>
    </row>
    <row r="310" spans="1:26" x14ac:dyDescent="0.2">
      <c r="A310">
        <v>309</v>
      </c>
      <c r="B310">
        <v>2168</v>
      </c>
      <c r="C310" t="s">
        <v>38</v>
      </c>
      <c r="D310">
        <v>2010</v>
      </c>
      <c r="E310" t="s">
        <v>73</v>
      </c>
      <c r="F310" t="s">
        <v>419</v>
      </c>
      <c r="G310" t="s">
        <v>78</v>
      </c>
      <c r="H310" t="s">
        <v>454</v>
      </c>
      <c r="I310" s="2">
        <v>38766</v>
      </c>
      <c r="J310" t="s">
        <v>106</v>
      </c>
      <c r="K310" t="s">
        <v>107</v>
      </c>
      <c r="L310">
        <v>-14.272320000000001</v>
      </c>
      <c r="M310">
        <v>-170.61124000000001</v>
      </c>
      <c r="N310" t="s">
        <v>421</v>
      </c>
      <c r="O310" t="s">
        <v>421</v>
      </c>
      <c r="P310">
        <v>2010</v>
      </c>
      <c r="Q310" t="s">
        <v>109</v>
      </c>
      <c r="R310">
        <v>0</v>
      </c>
      <c r="S310">
        <v>9.5</v>
      </c>
      <c r="T310">
        <v>32.5</v>
      </c>
      <c r="U310">
        <v>3</v>
      </c>
      <c r="V310">
        <v>6.5</v>
      </c>
      <c r="W310">
        <v>30</v>
      </c>
      <c r="X310" t="s">
        <v>362</v>
      </c>
      <c r="Y310">
        <v>3</v>
      </c>
      <c r="Z310">
        <v>2</v>
      </c>
    </row>
    <row r="311" spans="1:26" x14ac:dyDescent="0.2">
      <c r="A311">
        <v>310</v>
      </c>
      <c r="B311">
        <v>2169</v>
      </c>
      <c r="C311" t="s">
        <v>38</v>
      </c>
      <c r="D311">
        <v>2010</v>
      </c>
      <c r="E311" t="s">
        <v>73</v>
      </c>
      <c r="F311" t="s">
        <v>419</v>
      </c>
      <c r="G311" t="s">
        <v>78</v>
      </c>
      <c r="H311" t="s">
        <v>455</v>
      </c>
      <c r="I311" s="2">
        <v>38766</v>
      </c>
      <c r="J311" t="s">
        <v>106</v>
      </c>
      <c r="K311" t="s">
        <v>111</v>
      </c>
      <c r="L311">
        <v>-14.27276</v>
      </c>
      <c r="M311">
        <v>-170.61171999999999</v>
      </c>
      <c r="N311" t="s">
        <v>421</v>
      </c>
      <c r="O311" t="s">
        <v>421</v>
      </c>
      <c r="P311">
        <v>2010</v>
      </c>
      <c r="Q311" t="s">
        <v>112</v>
      </c>
      <c r="R311">
        <v>0</v>
      </c>
      <c r="S311">
        <v>22.5</v>
      </c>
      <c r="T311">
        <v>8.5</v>
      </c>
      <c r="U311">
        <v>35</v>
      </c>
      <c r="V311">
        <v>1</v>
      </c>
      <c r="W311">
        <v>12.5</v>
      </c>
      <c r="X311" t="s">
        <v>362</v>
      </c>
      <c r="Y311">
        <v>3</v>
      </c>
      <c r="Z311">
        <v>2</v>
      </c>
    </row>
    <row r="312" spans="1:26" x14ac:dyDescent="0.2">
      <c r="A312">
        <v>311</v>
      </c>
      <c r="B312">
        <v>2171</v>
      </c>
      <c r="C312" t="s">
        <v>38</v>
      </c>
      <c r="D312">
        <v>2010</v>
      </c>
      <c r="E312" t="s">
        <v>73</v>
      </c>
      <c r="F312" t="s">
        <v>419</v>
      </c>
      <c r="G312" t="s">
        <v>78</v>
      </c>
      <c r="H312" t="s">
        <v>456</v>
      </c>
      <c r="I312" s="2">
        <v>38766</v>
      </c>
      <c r="J312" t="s">
        <v>106</v>
      </c>
      <c r="K312" t="s">
        <v>107</v>
      </c>
      <c r="L312">
        <v>-14.2736</v>
      </c>
      <c r="M312">
        <v>-170.61609000000001</v>
      </c>
      <c r="N312" t="s">
        <v>421</v>
      </c>
      <c r="O312" t="s">
        <v>421</v>
      </c>
      <c r="P312">
        <v>2010</v>
      </c>
      <c r="Q312" t="s">
        <v>109</v>
      </c>
      <c r="R312">
        <v>0</v>
      </c>
      <c r="S312">
        <v>13</v>
      </c>
      <c r="T312">
        <v>28.75</v>
      </c>
      <c r="U312">
        <v>1.75</v>
      </c>
      <c r="V312">
        <v>27.5</v>
      </c>
      <c r="W312">
        <v>26.25</v>
      </c>
      <c r="X312" t="s">
        <v>362</v>
      </c>
      <c r="Y312">
        <v>3</v>
      </c>
      <c r="Z312">
        <v>2</v>
      </c>
    </row>
    <row r="313" spans="1:26" x14ac:dyDescent="0.2">
      <c r="A313">
        <v>312</v>
      </c>
      <c r="B313">
        <v>2172</v>
      </c>
      <c r="C313" t="s">
        <v>38</v>
      </c>
      <c r="D313">
        <v>2010</v>
      </c>
      <c r="E313" t="s">
        <v>73</v>
      </c>
      <c r="F313" t="s">
        <v>419</v>
      </c>
      <c r="G313" t="s">
        <v>78</v>
      </c>
      <c r="H313" t="s">
        <v>457</v>
      </c>
      <c r="I313" s="2">
        <v>38766</v>
      </c>
      <c r="J313" t="s">
        <v>106</v>
      </c>
      <c r="K313" t="s">
        <v>115</v>
      </c>
      <c r="L313">
        <v>-14.27122</v>
      </c>
      <c r="M313">
        <v>-170.60866999999999</v>
      </c>
      <c r="N313" t="s">
        <v>421</v>
      </c>
      <c r="O313" t="s">
        <v>421</v>
      </c>
      <c r="P313">
        <v>2010</v>
      </c>
      <c r="Q313" t="s">
        <v>116</v>
      </c>
      <c r="R313">
        <v>0</v>
      </c>
      <c r="S313">
        <v>4</v>
      </c>
      <c r="T313">
        <v>5</v>
      </c>
      <c r="U313">
        <v>5</v>
      </c>
      <c r="V313">
        <v>0</v>
      </c>
      <c r="W313">
        <v>27.5</v>
      </c>
      <c r="X313" t="s">
        <v>362</v>
      </c>
      <c r="Y313">
        <v>3</v>
      </c>
      <c r="Z313">
        <v>2</v>
      </c>
    </row>
    <row r="314" spans="1:26" x14ac:dyDescent="0.2">
      <c r="A314">
        <v>313</v>
      </c>
      <c r="B314">
        <v>2173</v>
      </c>
      <c r="C314" t="s">
        <v>38</v>
      </c>
      <c r="D314">
        <v>2010</v>
      </c>
      <c r="E314" t="s">
        <v>73</v>
      </c>
      <c r="F314" t="s">
        <v>419</v>
      </c>
      <c r="G314" t="s">
        <v>78</v>
      </c>
      <c r="H314" t="s">
        <v>458</v>
      </c>
      <c r="I314" s="2">
        <v>38766</v>
      </c>
      <c r="J314" t="s">
        <v>106</v>
      </c>
      <c r="K314" t="s">
        <v>111</v>
      </c>
      <c r="L314">
        <v>-14.27929</v>
      </c>
      <c r="M314">
        <v>-170.51622</v>
      </c>
      <c r="N314" t="s">
        <v>459</v>
      </c>
      <c r="O314" t="s">
        <v>449</v>
      </c>
      <c r="P314">
        <v>2010</v>
      </c>
      <c r="Q314" t="s">
        <v>112</v>
      </c>
      <c r="R314">
        <v>0</v>
      </c>
      <c r="S314">
        <v>29</v>
      </c>
      <c r="T314">
        <v>20</v>
      </c>
      <c r="U314">
        <v>2.5</v>
      </c>
      <c r="V314">
        <v>2.5</v>
      </c>
      <c r="W314">
        <v>30</v>
      </c>
      <c r="X314" t="s">
        <v>362</v>
      </c>
      <c r="Y314">
        <v>2</v>
      </c>
      <c r="Z314">
        <v>1</v>
      </c>
    </row>
    <row r="315" spans="1:26" x14ac:dyDescent="0.2">
      <c r="A315">
        <v>314</v>
      </c>
      <c r="B315">
        <v>2174</v>
      </c>
      <c r="C315" t="s">
        <v>38</v>
      </c>
      <c r="D315">
        <v>2010</v>
      </c>
      <c r="E315" t="s">
        <v>73</v>
      </c>
      <c r="F315" t="s">
        <v>419</v>
      </c>
      <c r="G315" t="s">
        <v>78</v>
      </c>
      <c r="H315" t="s">
        <v>460</v>
      </c>
      <c r="I315" s="2">
        <v>38766</v>
      </c>
      <c r="J315" t="s">
        <v>106</v>
      </c>
      <c r="K315" t="s">
        <v>107</v>
      </c>
      <c r="L315">
        <v>-14.29588</v>
      </c>
      <c r="M315">
        <v>-170.56029000000001</v>
      </c>
      <c r="N315" t="s">
        <v>421</v>
      </c>
      <c r="O315" t="s">
        <v>421</v>
      </c>
      <c r="P315">
        <v>2010</v>
      </c>
      <c r="Q315" t="s">
        <v>109</v>
      </c>
      <c r="R315">
        <v>0</v>
      </c>
      <c r="S315">
        <v>12</v>
      </c>
      <c r="T315">
        <v>22.5</v>
      </c>
      <c r="U315">
        <v>7.5</v>
      </c>
      <c r="V315">
        <v>31.25</v>
      </c>
      <c r="W315">
        <v>12.5</v>
      </c>
      <c r="X315" t="s">
        <v>362</v>
      </c>
      <c r="Y315">
        <v>4</v>
      </c>
      <c r="Z315">
        <v>2</v>
      </c>
    </row>
    <row r="316" spans="1:26" x14ac:dyDescent="0.2">
      <c r="A316">
        <v>315</v>
      </c>
      <c r="B316">
        <v>2175</v>
      </c>
      <c r="C316" t="s">
        <v>38</v>
      </c>
      <c r="D316">
        <v>2010</v>
      </c>
      <c r="E316" t="s">
        <v>73</v>
      </c>
      <c r="F316" t="s">
        <v>419</v>
      </c>
      <c r="G316" t="s">
        <v>78</v>
      </c>
      <c r="H316" t="s">
        <v>461</v>
      </c>
      <c r="I316" s="2">
        <v>38766</v>
      </c>
      <c r="J316" t="s">
        <v>106</v>
      </c>
      <c r="K316" t="s">
        <v>107</v>
      </c>
      <c r="L316">
        <v>-14.283329999999999</v>
      </c>
      <c r="M316">
        <v>-170.59864999999999</v>
      </c>
      <c r="N316" t="s">
        <v>421</v>
      </c>
      <c r="O316" t="s">
        <v>421</v>
      </c>
      <c r="P316">
        <v>2010</v>
      </c>
      <c r="Q316" t="s">
        <v>109</v>
      </c>
      <c r="R316">
        <v>0</v>
      </c>
      <c r="S316">
        <v>13.5</v>
      </c>
      <c r="T316">
        <v>15</v>
      </c>
      <c r="U316">
        <v>0</v>
      </c>
      <c r="V316">
        <v>21.25</v>
      </c>
      <c r="W316">
        <v>36.25</v>
      </c>
      <c r="X316" t="s">
        <v>362</v>
      </c>
      <c r="Y316">
        <v>4</v>
      </c>
      <c r="Z316">
        <v>2</v>
      </c>
    </row>
    <row r="317" spans="1:26" x14ac:dyDescent="0.2">
      <c r="A317">
        <v>316</v>
      </c>
      <c r="B317">
        <v>2177</v>
      </c>
      <c r="C317" t="s">
        <v>38</v>
      </c>
      <c r="D317">
        <v>2010</v>
      </c>
      <c r="E317" t="s">
        <v>73</v>
      </c>
      <c r="F317" t="s">
        <v>419</v>
      </c>
      <c r="G317" t="s">
        <v>78</v>
      </c>
      <c r="H317" t="s">
        <v>462</v>
      </c>
      <c r="I317" s="2">
        <v>38767</v>
      </c>
      <c r="J317" t="s">
        <v>106</v>
      </c>
      <c r="K317" t="s">
        <v>111</v>
      </c>
      <c r="L317">
        <v>-14.364750000000001</v>
      </c>
      <c r="M317">
        <v>-170.78351000000001</v>
      </c>
      <c r="N317" t="s">
        <v>437</v>
      </c>
      <c r="O317" t="s">
        <v>437</v>
      </c>
      <c r="P317">
        <v>2010</v>
      </c>
      <c r="Q317" t="s">
        <v>112</v>
      </c>
      <c r="R317">
        <v>0</v>
      </c>
      <c r="S317">
        <v>29</v>
      </c>
      <c r="T317">
        <v>40</v>
      </c>
      <c r="U317">
        <v>12.5</v>
      </c>
      <c r="V317">
        <v>0</v>
      </c>
      <c r="W317">
        <v>11.25</v>
      </c>
      <c r="X317" t="s">
        <v>362</v>
      </c>
      <c r="Y317">
        <v>3</v>
      </c>
      <c r="Z317">
        <v>2</v>
      </c>
    </row>
    <row r="318" spans="1:26" x14ac:dyDescent="0.2">
      <c r="A318">
        <v>317</v>
      </c>
      <c r="B318">
        <v>2178</v>
      </c>
      <c r="C318" t="s">
        <v>38</v>
      </c>
      <c r="D318">
        <v>2010</v>
      </c>
      <c r="E318" t="s">
        <v>73</v>
      </c>
      <c r="F318" t="s">
        <v>419</v>
      </c>
      <c r="G318" t="s">
        <v>78</v>
      </c>
      <c r="H318" t="s">
        <v>463</v>
      </c>
      <c r="I318" s="2">
        <v>38767</v>
      </c>
      <c r="J318" t="s">
        <v>106</v>
      </c>
      <c r="K318" t="s">
        <v>107</v>
      </c>
      <c r="L318">
        <v>-14.359069999999999</v>
      </c>
      <c r="M318">
        <v>-170.78438</v>
      </c>
      <c r="N318" t="s">
        <v>437</v>
      </c>
      <c r="O318" t="s">
        <v>437</v>
      </c>
      <c r="P318">
        <v>2010</v>
      </c>
      <c r="Q318" t="s">
        <v>109</v>
      </c>
      <c r="R318">
        <v>0</v>
      </c>
      <c r="S318">
        <v>14</v>
      </c>
      <c r="T318">
        <v>37.5</v>
      </c>
      <c r="U318">
        <v>7.5</v>
      </c>
      <c r="V318">
        <v>0</v>
      </c>
      <c r="W318">
        <v>17.5</v>
      </c>
      <c r="X318" t="s">
        <v>362</v>
      </c>
      <c r="Y318">
        <v>3</v>
      </c>
      <c r="Z318">
        <v>2</v>
      </c>
    </row>
    <row r="319" spans="1:26" x14ac:dyDescent="0.2">
      <c r="A319">
        <v>318</v>
      </c>
      <c r="B319">
        <v>2179</v>
      </c>
      <c r="C319" t="s">
        <v>38</v>
      </c>
      <c r="D319">
        <v>2010</v>
      </c>
      <c r="E319" t="s">
        <v>73</v>
      </c>
      <c r="F319" t="s">
        <v>419</v>
      </c>
      <c r="G319" t="s">
        <v>78</v>
      </c>
      <c r="H319" t="s">
        <v>464</v>
      </c>
      <c r="I319" s="2">
        <v>38767</v>
      </c>
      <c r="J319" t="s">
        <v>106</v>
      </c>
      <c r="K319" t="s">
        <v>115</v>
      </c>
      <c r="L319">
        <v>-14.34014</v>
      </c>
      <c r="M319">
        <v>-170.79024000000001</v>
      </c>
      <c r="N319" t="s">
        <v>437</v>
      </c>
      <c r="O319" t="s">
        <v>437</v>
      </c>
      <c r="P319">
        <v>2010</v>
      </c>
      <c r="Q319" t="s">
        <v>116</v>
      </c>
      <c r="R319">
        <v>0</v>
      </c>
      <c r="S319">
        <v>3</v>
      </c>
      <c r="T319">
        <v>42.5</v>
      </c>
      <c r="U319">
        <v>0</v>
      </c>
      <c r="V319">
        <v>0.25</v>
      </c>
      <c r="W319">
        <v>35</v>
      </c>
      <c r="X319" t="s">
        <v>362</v>
      </c>
      <c r="Y319">
        <v>3</v>
      </c>
      <c r="Z319">
        <v>2</v>
      </c>
    </row>
    <row r="320" spans="1:26" x14ac:dyDescent="0.2">
      <c r="A320">
        <v>319</v>
      </c>
      <c r="B320">
        <v>2180</v>
      </c>
      <c r="C320" t="s">
        <v>38</v>
      </c>
      <c r="D320">
        <v>2010</v>
      </c>
      <c r="E320" t="s">
        <v>73</v>
      </c>
      <c r="F320" t="s">
        <v>419</v>
      </c>
      <c r="G320" t="s">
        <v>78</v>
      </c>
      <c r="H320" t="s">
        <v>465</v>
      </c>
      <c r="I320" s="2">
        <v>38767</v>
      </c>
      <c r="J320" t="s">
        <v>106</v>
      </c>
      <c r="K320" t="s">
        <v>111</v>
      </c>
      <c r="L320">
        <v>-14.365159999999999</v>
      </c>
      <c r="M320">
        <v>-170.77968999999999</v>
      </c>
      <c r="N320" t="s">
        <v>437</v>
      </c>
      <c r="O320" t="s">
        <v>437</v>
      </c>
      <c r="P320">
        <v>2010</v>
      </c>
      <c r="Q320" t="s">
        <v>112</v>
      </c>
      <c r="R320">
        <v>0</v>
      </c>
      <c r="S320">
        <v>23.5</v>
      </c>
      <c r="T320">
        <v>35</v>
      </c>
      <c r="U320">
        <v>8.5</v>
      </c>
      <c r="V320">
        <v>1.5</v>
      </c>
      <c r="W320">
        <v>37.5</v>
      </c>
      <c r="X320" t="s">
        <v>362</v>
      </c>
      <c r="Y320">
        <v>3</v>
      </c>
      <c r="Z320">
        <v>2</v>
      </c>
    </row>
    <row r="321" spans="1:26" x14ac:dyDescent="0.2">
      <c r="A321">
        <v>320</v>
      </c>
      <c r="B321">
        <v>2181</v>
      </c>
      <c r="C321" t="s">
        <v>38</v>
      </c>
      <c r="D321">
        <v>2010</v>
      </c>
      <c r="E321" t="s">
        <v>73</v>
      </c>
      <c r="F321" t="s">
        <v>419</v>
      </c>
      <c r="G321" t="s">
        <v>78</v>
      </c>
      <c r="H321" t="s">
        <v>466</v>
      </c>
      <c r="I321" s="2">
        <v>38767</v>
      </c>
      <c r="J321" t="s">
        <v>106</v>
      </c>
      <c r="K321" t="s">
        <v>107</v>
      </c>
      <c r="L321">
        <v>-14.35688</v>
      </c>
      <c r="M321">
        <v>-170.7874429</v>
      </c>
      <c r="N321" t="s">
        <v>437</v>
      </c>
      <c r="O321" t="s">
        <v>437</v>
      </c>
      <c r="P321">
        <v>2010</v>
      </c>
      <c r="Q321" t="s">
        <v>109</v>
      </c>
      <c r="R321">
        <v>0</v>
      </c>
      <c r="S321">
        <v>13</v>
      </c>
      <c r="T321">
        <v>27.5</v>
      </c>
      <c r="U321">
        <v>2.5</v>
      </c>
      <c r="V321">
        <v>0</v>
      </c>
      <c r="W321">
        <v>47.5</v>
      </c>
      <c r="X321" t="s">
        <v>362</v>
      </c>
      <c r="Y321">
        <v>3</v>
      </c>
      <c r="Z321">
        <v>2</v>
      </c>
    </row>
    <row r="322" spans="1:26" x14ac:dyDescent="0.2">
      <c r="A322">
        <v>321</v>
      </c>
      <c r="B322">
        <v>2183</v>
      </c>
      <c r="C322" t="s">
        <v>38</v>
      </c>
      <c r="D322">
        <v>2010</v>
      </c>
      <c r="E322" t="s">
        <v>73</v>
      </c>
      <c r="F322" t="s">
        <v>419</v>
      </c>
      <c r="G322" t="s">
        <v>78</v>
      </c>
      <c r="H322" t="s">
        <v>467</v>
      </c>
      <c r="I322" s="2">
        <v>38767</v>
      </c>
      <c r="J322" t="s">
        <v>106</v>
      </c>
      <c r="K322" t="s">
        <v>107</v>
      </c>
      <c r="L322">
        <v>-14.36295</v>
      </c>
      <c r="M322">
        <v>-170.77895000000001</v>
      </c>
      <c r="N322" t="s">
        <v>437</v>
      </c>
      <c r="O322" t="s">
        <v>437</v>
      </c>
      <c r="P322">
        <v>2010</v>
      </c>
      <c r="Q322" t="s">
        <v>109</v>
      </c>
      <c r="R322">
        <v>0</v>
      </c>
      <c r="S322">
        <v>16</v>
      </c>
      <c r="T322">
        <v>43.75</v>
      </c>
      <c r="U322">
        <v>0</v>
      </c>
      <c r="V322">
        <v>2.5</v>
      </c>
      <c r="W322">
        <v>28.75</v>
      </c>
      <c r="X322" t="s">
        <v>362</v>
      </c>
      <c r="Y322">
        <v>4</v>
      </c>
      <c r="Z322">
        <v>2</v>
      </c>
    </row>
    <row r="323" spans="1:26" x14ac:dyDescent="0.2">
      <c r="A323">
        <v>322</v>
      </c>
      <c r="B323">
        <v>2184</v>
      </c>
      <c r="C323" t="s">
        <v>38</v>
      </c>
      <c r="D323">
        <v>2010</v>
      </c>
      <c r="E323" t="s">
        <v>73</v>
      </c>
      <c r="F323" t="s">
        <v>419</v>
      </c>
      <c r="G323" t="s">
        <v>78</v>
      </c>
      <c r="H323" t="s">
        <v>468</v>
      </c>
      <c r="I323" s="2">
        <v>38767</v>
      </c>
      <c r="J323" t="s">
        <v>106</v>
      </c>
      <c r="K323" t="s">
        <v>115</v>
      </c>
      <c r="L323">
        <v>-14.353949999999999</v>
      </c>
      <c r="M323">
        <v>-170.78593000000001</v>
      </c>
      <c r="N323" t="s">
        <v>437</v>
      </c>
      <c r="O323" t="s">
        <v>437</v>
      </c>
      <c r="P323">
        <v>2010</v>
      </c>
      <c r="Q323" t="s">
        <v>116</v>
      </c>
      <c r="R323">
        <v>0</v>
      </c>
      <c r="S323">
        <v>5.5</v>
      </c>
      <c r="T323">
        <v>42.5</v>
      </c>
      <c r="U323">
        <v>17.5</v>
      </c>
      <c r="V323">
        <v>1.25</v>
      </c>
      <c r="W323">
        <v>25</v>
      </c>
      <c r="X323" t="s">
        <v>362</v>
      </c>
      <c r="Y323">
        <v>4</v>
      </c>
      <c r="Z323">
        <v>2</v>
      </c>
    </row>
    <row r="324" spans="1:26" x14ac:dyDescent="0.2">
      <c r="A324">
        <v>323</v>
      </c>
      <c r="B324">
        <v>2185</v>
      </c>
      <c r="C324" t="s">
        <v>38</v>
      </c>
      <c r="D324">
        <v>2010</v>
      </c>
      <c r="E324" t="s">
        <v>73</v>
      </c>
      <c r="F324" t="s">
        <v>419</v>
      </c>
      <c r="G324" t="s">
        <v>78</v>
      </c>
      <c r="H324" t="s">
        <v>469</v>
      </c>
      <c r="I324" s="2">
        <v>38767</v>
      </c>
      <c r="J324" t="s">
        <v>106</v>
      </c>
      <c r="K324" t="s">
        <v>115</v>
      </c>
      <c r="L324">
        <v>-14.35605</v>
      </c>
      <c r="M324">
        <v>-170.78665000000001</v>
      </c>
      <c r="N324" t="s">
        <v>437</v>
      </c>
      <c r="O324" t="s">
        <v>437</v>
      </c>
      <c r="P324">
        <v>2010</v>
      </c>
      <c r="Q324" t="s">
        <v>116</v>
      </c>
      <c r="R324">
        <v>0</v>
      </c>
      <c r="S324">
        <v>6.5</v>
      </c>
      <c r="T324">
        <v>8.75</v>
      </c>
      <c r="U324">
        <v>12.5</v>
      </c>
      <c r="V324">
        <v>2.5</v>
      </c>
      <c r="W324">
        <v>55</v>
      </c>
      <c r="X324" t="s">
        <v>362</v>
      </c>
      <c r="Y324">
        <v>4</v>
      </c>
      <c r="Z324">
        <v>2</v>
      </c>
    </row>
    <row r="325" spans="1:26" x14ac:dyDescent="0.2">
      <c r="A325">
        <v>324</v>
      </c>
      <c r="B325">
        <v>2186</v>
      </c>
      <c r="C325" t="s">
        <v>38</v>
      </c>
      <c r="D325">
        <v>2010</v>
      </c>
      <c r="E325" t="s">
        <v>73</v>
      </c>
      <c r="F325" t="s">
        <v>419</v>
      </c>
      <c r="G325" t="s">
        <v>78</v>
      </c>
      <c r="H325" t="s">
        <v>470</v>
      </c>
      <c r="I325" s="2">
        <v>38767</v>
      </c>
      <c r="J325" t="s">
        <v>106</v>
      </c>
      <c r="K325" t="s">
        <v>107</v>
      </c>
      <c r="L325">
        <v>-14.363060000000001</v>
      </c>
      <c r="M325">
        <v>-170.77499</v>
      </c>
      <c r="N325" t="s">
        <v>437</v>
      </c>
      <c r="O325" t="s">
        <v>437</v>
      </c>
      <c r="P325">
        <v>2010</v>
      </c>
      <c r="Q325" t="s">
        <v>109</v>
      </c>
      <c r="R325">
        <v>0</v>
      </c>
      <c r="S325">
        <v>13.5</v>
      </c>
      <c r="T325">
        <v>40</v>
      </c>
      <c r="U325">
        <v>8.75</v>
      </c>
      <c r="V325">
        <v>1.25</v>
      </c>
      <c r="W325">
        <v>25</v>
      </c>
      <c r="X325" t="s">
        <v>362</v>
      </c>
      <c r="Y325">
        <v>4</v>
      </c>
      <c r="Z325">
        <v>2</v>
      </c>
    </row>
    <row r="326" spans="1:26" x14ac:dyDescent="0.2">
      <c r="A326">
        <v>325</v>
      </c>
      <c r="B326">
        <v>2187</v>
      </c>
      <c r="C326" t="s">
        <v>38</v>
      </c>
      <c r="D326">
        <v>2010</v>
      </c>
      <c r="E326" t="s">
        <v>73</v>
      </c>
      <c r="F326" t="s">
        <v>419</v>
      </c>
      <c r="G326" t="s">
        <v>78</v>
      </c>
      <c r="H326" t="s">
        <v>471</v>
      </c>
      <c r="I326" s="2">
        <v>38767</v>
      </c>
      <c r="J326" t="s">
        <v>106</v>
      </c>
      <c r="K326" t="s">
        <v>111</v>
      </c>
      <c r="L326">
        <v>-14.365220000000001</v>
      </c>
      <c r="M326">
        <v>-170.77402000000001</v>
      </c>
      <c r="N326" t="s">
        <v>437</v>
      </c>
      <c r="O326" t="s">
        <v>437</v>
      </c>
      <c r="P326">
        <v>2010</v>
      </c>
      <c r="Q326" t="s">
        <v>112</v>
      </c>
      <c r="R326">
        <v>0</v>
      </c>
      <c r="S326">
        <v>21</v>
      </c>
      <c r="T326">
        <v>45</v>
      </c>
      <c r="U326">
        <v>10</v>
      </c>
      <c r="V326">
        <v>2.5</v>
      </c>
      <c r="W326">
        <v>22.5</v>
      </c>
      <c r="X326" t="s">
        <v>362</v>
      </c>
      <c r="Y326">
        <v>2</v>
      </c>
      <c r="Z326">
        <v>1</v>
      </c>
    </row>
    <row r="327" spans="1:26" x14ac:dyDescent="0.2">
      <c r="A327">
        <v>326</v>
      </c>
      <c r="B327">
        <v>2189</v>
      </c>
      <c r="C327" t="s">
        <v>38</v>
      </c>
      <c r="D327">
        <v>2010</v>
      </c>
      <c r="E327" t="s">
        <v>73</v>
      </c>
      <c r="F327" t="s">
        <v>419</v>
      </c>
      <c r="G327" t="s">
        <v>78</v>
      </c>
      <c r="H327" t="s">
        <v>472</v>
      </c>
      <c r="I327" s="2">
        <v>38767</v>
      </c>
      <c r="J327" t="s">
        <v>106</v>
      </c>
      <c r="K327" t="s">
        <v>107</v>
      </c>
      <c r="L327">
        <v>-14.33254</v>
      </c>
      <c r="M327">
        <v>-170.82017999999999</v>
      </c>
      <c r="N327" t="s">
        <v>437</v>
      </c>
      <c r="O327" t="s">
        <v>437</v>
      </c>
      <c r="P327">
        <v>2010</v>
      </c>
      <c r="Q327" t="s">
        <v>109</v>
      </c>
      <c r="R327">
        <v>0</v>
      </c>
      <c r="S327">
        <v>11.5</v>
      </c>
      <c r="T327">
        <v>38.75</v>
      </c>
      <c r="U327">
        <v>2.5</v>
      </c>
      <c r="V327">
        <v>8.75</v>
      </c>
      <c r="W327">
        <v>40</v>
      </c>
      <c r="X327" t="s">
        <v>362</v>
      </c>
      <c r="Y327">
        <v>4</v>
      </c>
      <c r="Z327">
        <v>2</v>
      </c>
    </row>
    <row r="328" spans="1:26" x14ac:dyDescent="0.2">
      <c r="A328">
        <v>327</v>
      </c>
      <c r="B328">
        <v>2190</v>
      </c>
      <c r="C328" t="s">
        <v>38</v>
      </c>
      <c r="D328">
        <v>2010</v>
      </c>
      <c r="E328" t="s">
        <v>73</v>
      </c>
      <c r="F328" t="s">
        <v>419</v>
      </c>
      <c r="G328" t="s">
        <v>78</v>
      </c>
      <c r="H328" t="s">
        <v>473</v>
      </c>
      <c r="I328" s="2">
        <v>38767</v>
      </c>
      <c r="J328" t="s">
        <v>106</v>
      </c>
      <c r="K328" t="s">
        <v>115</v>
      </c>
      <c r="L328">
        <v>-14.326499999999999</v>
      </c>
      <c r="M328">
        <v>-170.83542</v>
      </c>
      <c r="N328" t="s">
        <v>437</v>
      </c>
      <c r="O328" t="s">
        <v>437</v>
      </c>
      <c r="P328">
        <v>2010</v>
      </c>
      <c r="Q328" t="s">
        <v>116</v>
      </c>
      <c r="R328">
        <v>0</v>
      </c>
      <c r="S328">
        <v>4.5</v>
      </c>
      <c r="T328">
        <v>27.5</v>
      </c>
      <c r="U328">
        <v>2.5</v>
      </c>
      <c r="V328">
        <v>0</v>
      </c>
      <c r="W328">
        <v>51.25</v>
      </c>
      <c r="X328" t="s">
        <v>362</v>
      </c>
      <c r="Y328">
        <v>4</v>
      </c>
      <c r="Z328">
        <v>2</v>
      </c>
    </row>
    <row r="329" spans="1:26" x14ac:dyDescent="0.2">
      <c r="A329">
        <v>328</v>
      </c>
      <c r="B329">
        <v>2191</v>
      </c>
      <c r="C329" t="s">
        <v>38</v>
      </c>
      <c r="D329">
        <v>2010</v>
      </c>
      <c r="E329" t="s">
        <v>73</v>
      </c>
      <c r="F329" t="s">
        <v>419</v>
      </c>
      <c r="G329" t="s">
        <v>78</v>
      </c>
      <c r="H329" t="s">
        <v>474</v>
      </c>
      <c r="I329" s="2">
        <v>38767</v>
      </c>
      <c r="J329" t="s">
        <v>106</v>
      </c>
      <c r="K329" t="s">
        <v>115</v>
      </c>
      <c r="L329">
        <v>-14.33475</v>
      </c>
      <c r="M329">
        <v>-170.80322000000001</v>
      </c>
      <c r="N329" t="s">
        <v>437</v>
      </c>
      <c r="O329" t="s">
        <v>437</v>
      </c>
      <c r="P329">
        <v>2010</v>
      </c>
      <c r="Q329" t="s">
        <v>116</v>
      </c>
      <c r="R329">
        <v>0</v>
      </c>
      <c r="S329">
        <v>4.5</v>
      </c>
      <c r="T329">
        <v>50</v>
      </c>
      <c r="U329">
        <v>0</v>
      </c>
      <c r="V329">
        <v>2.5</v>
      </c>
      <c r="W329">
        <v>35</v>
      </c>
      <c r="X329" t="s">
        <v>362</v>
      </c>
      <c r="Y329">
        <v>4</v>
      </c>
      <c r="Z329">
        <v>2</v>
      </c>
    </row>
    <row r="330" spans="1:26" x14ac:dyDescent="0.2">
      <c r="A330">
        <v>329</v>
      </c>
      <c r="B330">
        <v>2192</v>
      </c>
      <c r="C330" t="s">
        <v>38</v>
      </c>
      <c r="D330">
        <v>2010</v>
      </c>
      <c r="E330" t="s">
        <v>73</v>
      </c>
      <c r="F330" t="s">
        <v>419</v>
      </c>
      <c r="G330" t="s">
        <v>78</v>
      </c>
      <c r="H330" t="s">
        <v>475</v>
      </c>
      <c r="I330" s="2">
        <v>38767</v>
      </c>
      <c r="J330" t="s">
        <v>106</v>
      </c>
      <c r="K330" t="s">
        <v>111</v>
      </c>
      <c r="L330">
        <v>-14.35976</v>
      </c>
      <c r="M330">
        <v>-170.78717</v>
      </c>
      <c r="N330" t="s">
        <v>437</v>
      </c>
      <c r="O330" t="s">
        <v>437</v>
      </c>
      <c r="P330">
        <v>2010</v>
      </c>
      <c r="Q330" t="s">
        <v>112</v>
      </c>
      <c r="R330">
        <v>0</v>
      </c>
      <c r="S330">
        <v>21.5</v>
      </c>
      <c r="T330">
        <v>35</v>
      </c>
      <c r="U330">
        <v>0</v>
      </c>
      <c r="V330">
        <v>6.25</v>
      </c>
      <c r="W330">
        <v>41.25</v>
      </c>
      <c r="X330" t="s">
        <v>362</v>
      </c>
      <c r="Y330">
        <v>4</v>
      </c>
      <c r="Z330">
        <v>2</v>
      </c>
    </row>
    <row r="331" spans="1:26" x14ac:dyDescent="0.2">
      <c r="A331">
        <v>330</v>
      </c>
      <c r="B331">
        <v>2193</v>
      </c>
      <c r="C331" t="s">
        <v>38</v>
      </c>
      <c r="D331">
        <v>2010</v>
      </c>
      <c r="E331" t="s">
        <v>73</v>
      </c>
      <c r="F331" t="s">
        <v>419</v>
      </c>
      <c r="G331" t="s">
        <v>78</v>
      </c>
      <c r="H331" t="s">
        <v>476</v>
      </c>
      <c r="I331" s="2">
        <v>38767</v>
      </c>
      <c r="J331" t="s">
        <v>106</v>
      </c>
      <c r="K331" t="s">
        <v>107</v>
      </c>
      <c r="L331">
        <v>-14.329879999999999</v>
      </c>
      <c r="M331">
        <v>-170.83168000000001</v>
      </c>
      <c r="N331" t="s">
        <v>437</v>
      </c>
      <c r="O331" t="s">
        <v>437</v>
      </c>
      <c r="P331">
        <v>2010</v>
      </c>
      <c r="Q331" t="s">
        <v>109</v>
      </c>
      <c r="R331">
        <v>0</v>
      </c>
      <c r="S331">
        <v>10.5</v>
      </c>
      <c r="T331">
        <v>33.75</v>
      </c>
      <c r="U331">
        <v>0</v>
      </c>
      <c r="V331">
        <v>2.5</v>
      </c>
      <c r="W331">
        <v>45</v>
      </c>
      <c r="X331" t="s">
        <v>362</v>
      </c>
      <c r="Y331">
        <v>4</v>
      </c>
      <c r="Z331">
        <v>2</v>
      </c>
    </row>
    <row r="332" spans="1:26" x14ac:dyDescent="0.2">
      <c r="A332">
        <v>331</v>
      </c>
      <c r="B332">
        <v>2194</v>
      </c>
      <c r="C332" t="s">
        <v>38</v>
      </c>
      <c r="D332">
        <v>2010</v>
      </c>
      <c r="E332" t="s">
        <v>73</v>
      </c>
      <c r="F332" t="s">
        <v>419</v>
      </c>
      <c r="G332" t="s">
        <v>78</v>
      </c>
      <c r="H332" t="s">
        <v>477</v>
      </c>
      <c r="I332" s="2">
        <v>38768</v>
      </c>
      <c r="J332" t="s">
        <v>106</v>
      </c>
      <c r="K332" t="s">
        <v>111</v>
      </c>
      <c r="L332">
        <v>-14.303380000000001</v>
      </c>
      <c r="M332">
        <v>-170.58090000000001</v>
      </c>
      <c r="N332" t="s">
        <v>421</v>
      </c>
      <c r="O332" t="s">
        <v>421</v>
      </c>
      <c r="P332">
        <v>2010</v>
      </c>
      <c r="Q332" t="s">
        <v>112</v>
      </c>
      <c r="R332">
        <v>0</v>
      </c>
      <c r="S332">
        <v>26</v>
      </c>
      <c r="T332">
        <v>32.5</v>
      </c>
      <c r="U332">
        <v>2.5</v>
      </c>
      <c r="V332">
        <v>7.5</v>
      </c>
      <c r="W332">
        <v>37.5</v>
      </c>
      <c r="X332" t="s">
        <v>362</v>
      </c>
      <c r="Y332">
        <v>2</v>
      </c>
      <c r="Z332">
        <v>1</v>
      </c>
    </row>
    <row r="333" spans="1:26" x14ac:dyDescent="0.2">
      <c r="A333">
        <v>332</v>
      </c>
      <c r="B333">
        <v>2195</v>
      </c>
      <c r="C333" t="s">
        <v>38</v>
      </c>
      <c r="D333">
        <v>2010</v>
      </c>
      <c r="E333" t="s">
        <v>73</v>
      </c>
      <c r="F333" t="s">
        <v>419</v>
      </c>
      <c r="G333" t="s">
        <v>78</v>
      </c>
      <c r="H333" t="s">
        <v>478</v>
      </c>
      <c r="I333" s="2">
        <v>38768</v>
      </c>
      <c r="J333" t="s">
        <v>106</v>
      </c>
      <c r="K333" t="s">
        <v>107</v>
      </c>
      <c r="L333">
        <v>-14.29602</v>
      </c>
      <c r="M333">
        <v>-170.56581</v>
      </c>
      <c r="N333" t="s">
        <v>421</v>
      </c>
      <c r="O333" t="s">
        <v>421</v>
      </c>
      <c r="P333">
        <v>2010</v>
      </c>
      <c r="Q333" t="s">
        <v>109</v>
      </c>
      <c r="R333">
        <v>0</v>
      </c>
      <c r="S333">
        <v>14</v>
      </c>
      <c r="T333">
        <v>6.25</v>
      </c>
      <c r="U333">
        <v>1.25</v>
      </c>
      <c r="V333">
        <v>35</v>
      </c>
      <c r="W333">
        <v>0</v>
      </c>
      <c r="X333" t="s">
        <v>362</v>
      </c>
      <c r="Y333">
        <v>4</v>
      </c>
      <c r="Z333">
        <v>2</v>
      </c>
    </row>
    <row r="334" spans="1:26" x14ac:dyDescent="0.2">
      <c r="A334">
        <v>333</v>
      </c>
      <c r="B334">
        <v>2196</v>
      </c>
      <c r="C334" t="s">
        <v>38</v>
      </c>
      <c r="D334">
        <v>2010</v>
      </c>
      <c r="E334" t="s">
        <v>73</v>
      </c>
      <c r="F334" t="s">
        <v>419</v>
      </c>
      <c r="G334" t="s">
        <v>78</v>
      </c>
      <c r="H334" t="s">
        <v>479</v>
      </c>
      <c r="I334" s="2">
        <v>38768</v>
      </c>
      <c r="J334" t="s">
        <v>106</v>
      </c>
      <c r="K334" t="s">
        <v>107</v>
      </c>
      <c r="L334">
        <v>-14.299720000000001</v>
      </c>
      <c r="M334">
        <v>-170.57118</v>
      </c>
      <c r="N334" t="s">
        <v>421</v>
      </c>
      <c r="O334" t="s">
        <v>421</v>
      </c>
      <c r="P334">
        <v>2010</v>
      </c>
      <c r="Q334" t="s">
        <v>109</v>
      </c>
      <c r="R334">
        <v>0</v>
      </c>
      <c r="S334">
        <v>17.5</v>
      </c>
      <c r="T334">
        <v>5</v>
      </c>
      <c r="U334">
        <v>0.5</v>
      </c>
      <c r="V334">
        <v>0</v>
      </c>
      <c r="W334">
        <v>12</v>
      </c>
      <c r="X334" t="s">
        <v>362</v>
      </c>
      <c r="Y334">
        <v>4</v>
      </c>
      <c r="Z334">
        <v>2</v>
      </c>
    </row>
    <row r="335" spans="1:26" x14ac:dyDescent="0.2">
      <c r="A335">
        <v>334</v>
      </c>
      <c r="B335">
        <v>2197</v>
      </c>
      <c r="C335" t="s">
        <v>38</v>
      </c>
      <c r="D335">
        <v>2010</v>
      </c>
      <c r="E335" t="s">
        <v>73</v>
      </c>
      <c r="F335" t="s">
        <v>419</v>
      </c>
      <c r="G335" t="s">
        <v>78</v>
      </c>
      <c r="H335" t="s">
        <v>480</v>
      </c>
      <c r="I335" s="2">
        <v>38768</v>
      </c>
      <c r="J335" t="s">
        <v>106</v>
      </c>
      <c r="K335" t="s">
        <v>111</v>
      </c>
      <c r="L335">
        <v>-14.30719</v>
      </c>
      <c r="M335">
        <v>-170.59362999999999</v>
      </c>
      <c r="N335" t="s">
        <v>421</v>
      </c>
      <c r="O335" t="s">
        <v>421</v>
      </c>
      <c r="P335">
        <v>2010</v>
      </c>
      <c r="Q335" t="s">
        <v>112</v>
      </c>
      <c r="R335">
        <v>0</v>
      </c>
      <c r="S335">
        <v>26</v>
      </c>
      <c r="T335">
        <v>38.5</v>
      </c>
      <c r="U335">
        <v>0</v>
      </c>
      <c r="V335">
        <v>4</v>
      </c>
      <c r="W335">
        <v>35</v>
      </c>
      <c r="X335" t="s">
        <v>362</v>
      </c>
      <c r="Y335">
        <v>2</v>
      </c>
      <c r="Z335">
        <v>1</v>
      </c>
    </row>
    <row r="336" spans="1:26" x14ac:dyDescent="0.2">
      <c r="A336">
        <v>335</v>
      </c>
      <c r="B336">
        <v>2198</v>
      </c>
      <c r="C336" t="s">
        <v>38</v>
      </c>
      <c r="D336">
        <v>2010</v>
      </c>
      <c r="E336" t="s">
        <v>73</v>
      </c>
      <c r="F336" t="s">
        <v>419</v>
      </c>
      <c r="G336" t="s">
        <v>78</v>
      </c>
      <c r="H336" t="s">
        <v>481</v>
      </c>
      <c r="I336" s="2">
        <v>38768</v>
      </c>
      <c r="J336" t="s">
        <v>106</v>
      </c>
      <c r="K336" t="s">
        <v>111</v>
      </c>
      <c r="L336">
        <v>-14.276529999999999</v>
      </c>
      <c r="M336">
        <v>-170.50916000000001</v>
      </c>
      <c r="N336" t="s">
        <v>459</v>
      </c>
      <c r="O336" t="s">
        <v>449</v>
      </c>
      <c r="P336">
        <v>2010</v>
      </c>
      <c r="Q336" t="s">
        <v>112</v>
      </c>
      <c r="R336">
        <v>0</v>
      </c>
      <c r="S336">
        <v>23</v>
      </c>
      <c r="T336">
        <v>3</v>
      </c>
      <c r="U336">
        <v>12</v>
      </c>
      <c r="V336">
        <v>2.5</v>
      </c>
      <c r="W336">
        <v>20</v>
      </c>
      <c r="X336" t="s">
        <v>362</v>
      </c>
      <c r="Y336">
        <v>2</v>
      </c>
      <c r="Z336">
        <v>1</v>
      </c>
    </row>
    <row r="337" spans="1:26" x14ac:dyDescent="0.2">
      <c r="A337">
        <v>336</v>
      </c>
      <c r="B337">
        <v>2199</v>
      </c>
      <c r="C337" t="s">
        <v>38</v>
      </c>
      <c r="D337">
        <v>2010</v>
      </c>
      <c r="E337" t="s">
        <v>73</v>
      </c>
      <c r="F337" t="s">
        <v>419</v>
      </c>
      <c r="G337" t="s">
        <v>78</v>
      </c>
      <c r="H337" t="s">
        <v>482</v>
      </c>
      <c r="I337" s="2">
        <v>38768</v>
      </c>
      <c r="J337" t="s">
        <v>106</v>
      </c>
      <c r="K337" t="s">
        <v>111</v>
      </c>
      <c r="L337">
        <v>-14.28659</v>
      </c>
      <c r="M337">
        <v>-170.53894</v>
      </c>
      <c r="N337" t="s">
        <v>449</v>
      </c>
      <c r="O337" t="s">
        <v>449</v>
      </c>
      <c r="P337">
        <v>2010</v>
      </c>
      <c r="Q337" t="s">
        <v>112</v>
      </c>
      <c r="R337">
        <v>0</v>
      </c>
      <c r="S337">
        <v>21</v>
      </c>
      <c r="T337">
        <v>1</v>
      </c>
      <c r="U337">
        <v>42</v>
      </c>
      <c r="V337">
        <v>0</v>
      </c>
      <c r="W337">
        <v>10</v>
      </c>
      <c r="X337" t="s">
        <v>362</v>
      </c>
      <c r="Y337">
        <v>2</v>
      </c>
      <c r="Z337">
        <v>1</v>
      </c>
    </row>
    <row r="338" spans="1:26" x14ac:dyDescent="0.2">
      <c r="A338">
        <v>337</v>
      </c>
      <c r="B338">
        <v>2200</v>
      </c>
      <c r="C338" t="s">
        <v>38</v>
      </c>
      <c r="D338">
        <v>2010</v>
      </c>
      <c r="E338" t="s">
        <v>73</v>
      </c>
      <c r="F338" t="s">
        <v>419</v>
      </c>
      <c r="G338" t="s">
        <v>78</v>
      </c>
      <c r="H338" t="s">
        <v>483</v>
      </c>
      <c r="I338" s="2">
        <v>38768</v>
      </c>
      <c r="J338" t="s">
        <v>106</v>
      </c>
      <c r="K338" t="s">
        <v>107</v>
      </c>
      <c r="L338">
        <v>-14.27318</v>
      </c>
      <c r="M338">
        <v>-170.56592000000001</v>
      </c>
      <c r="N338" t="s">
        <v>449</v>
      </c>
      <c r="O338" t="s">
        <v>449</v>
      </c>
      <c r="P338">
        <v>2010</v>
      </c>
      <c r="Q338" t="s">
        <v>109</v>
      </c>
      <c r="R338">
        <v>0</v>
      </c>
      <c r="S338">
        <v>13</v>
      </c>
      <c r="T338">
        <v>22.5</v>
      </c>
      <c r="U338">
        <v>17.5</v>
      </c>
      <c r="V338">
        <v>1.25</v>
      </c>
      <c r="W338">
        <v>26.25</v>
      </c>
      <c r="X338" t="s">
        <v>362</v>
      </c>
      <c r="Y338">
        <v>4</v>
      </c>
      <c r="Z338">
        <v>2</v>
      </c>
    </row>
    <row r="339" spans="1:26" x14ac:dyDescent="0.2">
      <c r="A339">
        <v>338</v>
      </c>
      <c r="B339">
        <v>2201</v>
      </c>
      <c r="C339" t="s">
        <v>38</v>
      </c>
      <c r="D339">
        <v>2010</v>
      </c>
      <c r="E339" t="s">
        <v>73</v>
      </c>
      <c r="F339" t="s">
        <v>419</v>
      </c>
      <c r="G339" t="s">
        <v>78</v>
      </c>
      <c r="H339" t="s">
        <v>484</v>
      </c>
      <c r="I339" s="2">
        <v>38768</v>
      </c>
      <c r="J339" t="s">
        <v>106</v>
      </c>
      <c r="K339" t="s">
        <v>115</v>
      </c>
      <c r="L339">
        <v>-14.27416</v>
      </c>
      <c r="M339">
        <v>-170.60561000000001</v>
      </c>
      <c r="N339" t="s">
        <v>421</v>
      </c>
      <c r="O339" t="s">
        <v>421</v>
      </c>
      <c r="P339">
        <v>2010</v>
      </c>
      <c r="Q339" t="s">
        <v>116</v>
      </c>
      <c r="R339">
        <v>0</v>
      </c>
      <c r="S339">
        <v>1.5</v>
      </c>
      <c r="T339">
        <v>14</v>
      </c>
      <c r="U339">
        <v>16.25</v>
      </c>
      <c r="V339">
        <v>7.5</v>
      </c>
      <c r="W339">
        <v>28.5</v>
      </c>
      <c r="X339" t="s">
        <v>362</v>
      </c>
      <c r="Y339">
        <v>4</v>
      </c>
      <c r="Z339">
        <v>2</v>
      </c>
    </row>
    <row r="340" spans="1:26" x14ac:dyDescent="0.2">
      <c r="A340">
        <v>339</v>
      </c>
      <c r="B340">
        <v>2202</v>
      </c>
      <c r="C340" t="s">
        <v>38</v>
      </c>
      <c r="D340">
        <v>2010</v>
      </c>
      <c r="E340" t="s">
        <v>73</v>
      </c>
      <c r="F340" t="s">
        <v>419</v>
      </c>
      <c r="G340" t="s">
        <v>78</v>
      </c>
      <c r="H340" t="s">
        <v>485</v>
      </c>
      <c r="I340" s="2">
        <v>38768</v>
      </c>
      <c r="J340" t="s">
        <v>106</v>
      </c>
      <c r="K340" t="s">
        <v>111</v>
      </c>
      <c r="L340">
        <v>-14.274609999999999</v>
      </c>
      <c r="M340">
        <v>-170.50751</v>
      </c>
      <c r="N340" t="s">
        <v>459</v>
      </c>
      <c r="O340" t="s">
        <v>449</v>
      </c>
      <c r="P340">
        <v>2010</v>
      </c>
      <c r="Q340" t="s">
        <v>112</v>
      </c>
      <c r="R340">
        <v>0</v>
      </c>
      <c r="S340">
        <v>23</v>
      </c>
      <c r="T340">
        <v>20</v>
      </c>
      <c r="U340">
        <v>2.5</v>
      </c>
      <c r="V340">
        <v>40</v>
      </c>
      <c r="W340">
        <v>10</v>
      </c>
      <c r="X340" t="s">
        <v>362</v>
      </c>
      <c r="Y340">
        <v>2</v>
      </c>
      <c r="Z340">
        <v>1</v>
      </c>
    </row>
    <row r="341" spans="1:26" x14ac:dyDescent="0.2">
      <c r="A341">
        <v>340</v>
      </c>
      <c r="B341">
        <v>2203</v>
      </c>
      <c r="C341" t="s">
        <v>38</v>
      </c>
      <c r="D341">
        <v>2010</v>
      </c>
      <c r="E341" t="s">
        <v>73</v>
      </c>
      <c r="F341" t="s">
        <v>419</v>
      </c>
      <c r="G341" t="s">
        <v>78</v>
      </c>
      <c r="H341" t="s">
        <v>486</v>
      </c>
      <c r="I341" s="2">
        <v>38768</v>
      </c>
      <c r="J341" t="s">
        <v>106</v>
      </c>
      <c r="K341" t="s">
        <v>107</v>
      </c>
      <c r="L341">
        <v>-14.28659</v>
      </c>
      <c r="M341">
        <v>-170.54605000000001</v>
      </c>
      <c r="N341" t="s">
        <v>449</v>
      </c>
      <c r="O341" t="s">
        <v>449</v>
      </c>
      <c r="P341">
        <v>2010</v>
      </c>
      <c r="Q341" t="s">
        <v>109</v>
      </c>
      <c r="R341">
        <v>0</v>
      </c>
      <c r="S341">
        <v>15</v>
      </c>
      <c r="T341">
        <v>18.75</v>
      </c>
      <c r="U341">
        <v>5</v>
      </c>
      <c r="V341">
        <v>0</v>
      </c>
      <c r="W341">
        <v>15</v>
      </c>
      <c r="X341" t="s">
        <v>362</v>
      </c>
      <c r="Y341">
        <v>4</v>
      </c>
      <c r="Z341">
        <v>2</v>
      </c>
    </row>
    <row r="342" spans="1:26" x14ac:dyDescent="0.2">
      <c r="A342">
        <v>341</v>
      </c>
      <c r="B342">
        <v>2204</v>
      </c>
      <c r="C342" t="s">
        <v>38</v>
      </c>
      <c r="D342">
        <v>2010</v>
      </c>
      <c r="E342" t="s">
        <v>73</v>
      </c>
      <c r="F342" t="s">
        <v>419</v>
      </c>
      <c r="G342" t="s">
        <v>78</v>
      </c>
      <c r="H342" t="s">
        <v>487</v>
      </c>
      <c r="I342" s="2">
        <v>38768</v>
      </c>
      <c r="J342" t="s">
        <v>106</v>
      </c>
      <c r="K342" t="s">
        <v>115</v>
      </c>
      <c r="L342">
        <v>-14.27632</v>
      </c>
      <c r="M342">
        <v>-170.5538</v>
      </c>
      <c r="N342" t="s">
        <v>449</v>
      </c>
      <c r="O342" t="s">
        <v>449</v>
      </c>
      <c r="P342">
        <v>2010</v>
      </c>
      <c r="Q342" t="s">
        <v>116</v>
      </c>
      <c r="R342">
        <v>0</v>
      </c>
      <c r="S342">
        <v>5.5</v>
      </c>
      <c r="T342">
        <v>10</v>
      </c>
      <c r="U342">
        <v>0</v>
      </c>
      <c r="V342">
        <v>0</v>
      </c>
      <c r="W342">
        <v>10</v>
      </c>
      <c r="X342" t="s">
        <v>362</v>
      </c>
      <c r="Y342">
        <v>4</v>
      </c>
      <c r="Z342">
        <v>2</v>
      </c>
    </row>
    <row r="343" spans="1:26" x14ac:dyDescent="0.2">
      <c r="A343">
        <v>342</v>
      </c>
      <c r="B343">
        <v>2205</v>
      </c>
      <c r="C343" t="s">
        <v>38</v>
      </c>
      <c r="D343">
        <v>2010</v>
      </c>
      <c r="E343" t="s">
        <v>73</v>
      </c>
      <c r="F343" t="s">
        <v>419</v>
      </c>
      <c r="G343" t="s">
        <v>78</v>
      </c>
      <c r="H343" t="s">
        <v>488</v>
      </c>
      <c r="I343" s="2">
        <v>38768</v>
      </c>
      <c r="J343" t="s">
        <v>106</v>
      </c>
      <c r="K343" t="s">
        <v>111</v>
      </c>
      <c r="L343">
        <v>-14.264340000000001</v>
      </c>
      <c r="M343">
        <v>-170.50506999999999</v>
      </c>
      <c r="N343" t="s">
        <v>449</v>
      </c>
      <c r="O343" t="s">
        <v>449</v>
      </c>
      <c r="P343">
        <v>2010</v>
      </c>
      <c r="Q343" t="s">
        <v>112</v>
      </c>
      <c r="R343">
        <v>0</v>
      </c>
      <c r="S343">
        <v>23</v>
      </c>
      <c r="T343">
        <v>15</v>
      </c>
      <c r="U343">
        <v>2.5</v>
      </c>
      <c r="V343">
        <v>5</v>
      </c>
      <c r="W343">
        <v>15</v>
      </c>
      <c r="X343" t="s">
        <v>362</v>
      </c>
      <c r="Y343">
        <v>2</v>
      </c>
      <c r="Z343">
        <v>1</v>
      </c>
    </row>
    <row r="344" spans="1:26" x14ac:dyDescent="0.2">
      <c r="A344">
        <v>343</v>
      </c>
      <c r="B344">
        <v>2208</v>
      </c>
      <c r="C344" t="s">
        <v>38</v>
      </c>
      <c r="D344">
        <v>2010</v>
      </c>
      <c r="E344" t="s">
        <v>73</v>
      </c>
      <c r="F344" t="s">
        <v>419</v>
      </c>
      <c r="G344" t="s">
        <v>78</v>
      </c>
      <c r="H344" t="s">
        <v>489</v>
      </c>
      <c r="I344" s="2">
        <v>38769</v>
      </c>
      <c r="J344" t="s">
        <v>106</v>
      </c>
      <c r="K344" t="s">
        <v>111</v>
      </c>
      <c r="L344">
        <v>-14.283910000000001</v>
      </c>
      <c r="M344">
        <v>-170.81412</v>
      </c>
      <c r="N344" t="s">
        <v>490</v>
      </c>
      <c r="O344" t="s">
        <v>490</v>
      </c>
      <c r="P344">
        <v>2010</v>
      </c>
      <c r="Q344" t="s">
        <v>112</v>
      </c>
      <c r="R344">
        <v>0</v>
      </c>
      <c r="S344">
        <v>26</v>
      </c>
      <c r="T344">
        <v>30</v>
      </c>
      <c r="U344">
        <v>22.5</v>
      </c>
      <c r="V344">
        <v>0</v>
      </c>
      <c r="W344">
        <v>25</v>
      </c>
      <c r="X344" t="s">
        <v>362</v>
      </c>
      <c r="Y344">
        <v>2</v>
      </c>
      <c r="Z344">
        <v>1</v>
      </c>
    </row>
    <row r="345" spans="1:26" x14ac:dyDescent="0.2">
      <c r="A345">
        <v>344</v>
      </c>
      <c r="B345">
        <v>2209</v>
      </c>
      <c r="C345" t="s">
        <v>38</v>
      </c>
      <c r="D345">
        <v>2010</v>
      </c>
      <c r="E345" t="s">
        <v>73</v>
      </c>
      <c r="F345" t="s">
        <v>419</v>
      </c>
      <c r="G345" t="s">
        <v>78</v>
      </c>
      <c r="H345" t="s">
        <v>491</v>
      </c>
      <c r="I345" s="2">
        <v>38769</v>
      </c>
      <c r="J345" t="s">
        <v>106</v>
      </c>
      <c r="K345" t="s">
        <v>111</v>
      </c>
      <c r="L345">
        <v>-14.29002</v>
      </c>
      <c r="M345">
        <v>-170.79230999999999</v>
      </c>
      <c r="N345" t="s">
        <v>490</v>
      </c>
      <c r="O345" t="s">
        <v>490</v>
      </c>
      <c r="P345">
        <v>2010</v>
      </c>
      <c r="Q345" t="s">
        <v>112</v>
      </c>
      <c r="R345">
        <v>0</v>
      </c>
      <c r="S345">
        <v>24</v>
      </c>
      <c r="T345">
        <v>25</v>
      </c>
      <c r="U345">
        <v>25</v>
      </c>
      <c r="V345">
        <v>7.5</v>
      </c>
      <c r="W345">
        <v>27.5</v>
      </c>
      <c r="X345" t="s">
        <v>362</v>
      </c>
      <c r="Y345">
        <v>2</v>
      </c>
      <c r="Z345">
        <v>1</v>
      </c>
    </row>
    <row r="346" spans="1:26" x14ac:dyDescent="0.2">
      <c r="A346">
        <v>345</v>
      </c>
      <c r="B346">
        <v>2210</v>
      </c>
      <c r="C346" t="s">
        <v>38</v>
      </c>
      <c r="D346">
        <v>2010</v>
      </c>
      <c r="E346" t="s">
        <v>73</v>
      </c>
      <c r="F346" t="s">
        <v>419</v>
      </c>
      <c r="G346" t="s">
        <v>78</v>
      </c>
      <c r="H346" t="s">
        <v>492</v>
      </c>
      <c r="I346" s="2">
        <v>38769</v>
      </c>
      <c r="J346" t="s">
        <v>106</v>
      </c>
      <c r="K346" t="s">
        <v>107</v>
      </c>
      <c r="L346">
        <v>-14.29101</v>
      </c>
      <c r="M346">
        <v>-170.80157</v>
      </c>
      <c r="N346" t="s">
        <v>490</v>
      </c>
      <c r="O346" t="s">
        <v>490</v>
      </c>
      <c r="P346">
        <v>2010</v>
      </c>
      <c r="Q346" t="s">
        <v>109</v>
      </c>
      <c r="R346">
        <v>0</v>
      </c>
      <c r="S346">
        <v>10.5</v>
      </c>
      <c r="T346">
        <v>60</v>
      </c>
      <c r="U346">
        <v>1.25</v>
      </c>
      <c r="V346">
        <v>0</v>
      </c>
      <c r="W346">
        <v>30</v>
      </c>
      <c r="X346" t="s">
        <v>362</v>
      </c>
      <c r="Y346">
        <v>4</v>
      </c>
      <c r="Z346">
        <v>2</v>
      </c>
    </row>
    <row r="347" spans="1:26" x14ac:dyDescent="0.2">
      <c r="A347">
        <v>346</v>
      </c>
      <c r="B347">
        <v>2211</v>
      </c>
      <c r="C347" t="s">
        <v>38</v>
      </c>
      <c r="D347">
        <v>2010</v>
      </c>
      <c r="E347" t="s">
        <v>73</v>
      </c>
      <c r="F347" t="s">
        <v>419</v>
      </c>
      <c r="G347" t="s">
        <v>78</v>
      </c>
      <c r="H347" t="s">
        <v>493</v>
      </c>
      <c r="I347" s="2">
        <v>38769</v>
      </c>
      <c r="J347" t="s">
        <v>106</v>
      </c>
      <c r="K347" t="s">
        <v>115</v>
      </c>
      <c r="L347">
        <v>-14.294269999999999</v>
      </c>
      <c r="M347">
        <v>-170.80898999999999</v>
      </c>
      <c r="N347" t="s">
        <v>490</v>
      </c>
      <c r="O347" t="s">
        <v>490</v>
      </c>
      <c r="P347">
        <v>2010</v>
      </c>
      <c r="Q347" t="s">
        <v>116</v>
      </c>
      <c r="R347">
        <v>0</v>
      </c>
      <c r="S347">
        <v>5</v>
      </c>
      <c r="T347">
        <v>16.25</v>
      </c>
      <c r="U347">
        <v>13.75</v>
      </c>
      <c r="V347">
        <v>10</v>
      </c>
      <c r="W347">
        <v>26.25</v>
      </c>
      <c r="X347" t="s">
        <v>362</v>
      </c>
      <c r="Y347">
        <v>4</v>
      </c>
      <c r="Z347">
        <v>2</v>
      </c>
    </row>
    <row r="348" spans="1:26" x14ac:dyDescent="0.2">
      <c r="A348">
        <v>347</v>
      </c>
      <c r="B348">
        <v>2212</v>
      </c>
      <c r="C348" t="s">
        <v>38</v>
      </c>
      <c r="D348">
        <v>2010</v>
      </c>
      <c r="E348" t="s">
        <v>73</v>
      </c>
      <c r="F348" t="s">
        <v>419</v>
      </c>
      <c r="G348" t="s">
        <v>78</v>
      </c>
      <c r="H348" t="s">
        <v>494</v>
      </c>
      <c r="I348" s="2">
        <v>38769</v>
      </c>
      <c r="J348" t="s">
        <v>106</v>
      </c>
      <c r="K348" t="s">
        <v>107</v>
      </c>
      <c r="L348">
        <v>-14.29105</v>
      </c>
      <c r="M348">
        <v>-170.7765</v>
      </c>
      <c r="N348" t="s">
        <v>490</v>
      </c>
      <c r="O348" t="s">
        <v>490</v>
      </c>
      <c r="P348">
        <v>2010</v>
      </c>
      <c r="Q348" t="s">
        <v>109</v>
      </c>
      <c r="R348">
        <v>0</v>
      </c>
      <c r="S348">
        <v>16</v>
      </c>
      <c r="T348">
        <v>30</v>
      </c>
      <c r="U348">
        <v>5</v>
      </c>
      <c r="V348">
        <v>5</v>
      </c>
      <c r="W348">
        <v>20</v>
      </c>
      <c r="X348" t="s">
        <v>362</v>
      </c>
      <c r="Y348">
        <v>2</v>
      </c>
      <c r="Z348">
        <v>1</v>
      </c>
    </row>
    <row r="349" spans="1:26" x14ac:dyDescent="0.2">
      <c r="A349">
        <v>348</v>
      </c>
      <c r="B349">
        <v>2213</v>
      </c>
      <c r="C349" t="s">
        <v>38</v>
      </c>
      <c r="D349">
        <v>2010</v>
      </c>
      <c r="E349" t="s">
        <v>73</v>
      </c>
      <c r="F349" t="s">
        <v>419</v>
      </c>
      <c r="G349" t="s">
        <v>78</v>
      </c>
      <c r="H349" t="s">
        <v>495</v>
      </c>
      <c r="I349" s="2">
        <v>38769</v>
      </c>
      <c r="J349" t="s">
        <v>106</v>
      </c>
      <c r="K349" t="s">
        <v>115</v>
      </c>
      <c r="L349">
        <v>-14.29218</v>
      </c>
      <c r="M349">
        <v>-170.7739</v>
      </c>
      <c r="N349" t="s">
        <v>490</v>
      </c>
      <c r="O349" t="s">
        <v>490</v>
      </c>
      <c r="P349">
        <v>2010</v>
      </c>
      <c r="Q349" t="s">
        <v>116</v>
      </c>
      <c r="R349">
        <v>0</v>
      </c>
      <c r="S349">
        <v>3</v>
      </c>
      <c r="T349">
        <v>7.5</v>
      </c>
      <c r="U349">
        <v>0.75</v>
      </c>
      <c r="V349">
        <v>0.5</v>
      </c>
      <c r="W349">
        <v>37.5</v>
      </c>
      <c r="X349" t="s">
        <v>362</v>
      </c>
      <c r="Y349">
        <v>4</v>
      </c>
      <c r="Z349">
        <v>2</v>
      </c>
    </row>
    <row r="350" spans="1:26" x14ac:dyDescent="0.2">
      <c r="A350">
        <v>349</v>
      </c>
      <c r="B350">
        <v>2214</v>
      </c>
      <c r="C350" t="s">
        <v>38</v>
      </c>
      <c r="D350">
        <v>2010</v>
      </c>
      <c r="E350" t="s">
        <v>73</v>
      </c>
      <c r="F350" t="s">
        <v>419</v>
      </c>
      <c r="G350" t="s">
        <v>78</v>
      </c>
      <c r="H350" t="s">
        <v>496</v>
      </c>
      <c r="I350" s="2">
        <v>38769</v>
      </c>
      <c r="J350" t="s">
        <v>106</v>
      </c>
      <c r="K350" t="s">
        <v>111</v>
      </c>
      <c r="L350">
        <v>-14.28012</v>
      </c>
      <c r="M350">
        <v>-170.81322</v>
      </c>
      <c r="N350" t="s">
        <v>490</v>
      </c>
      <c r="O350" t="s">
        <v>490</v>
      </c>
      <c r="P350">
        <v>2010</v>
      </c>
      <c r="Q350" t="s">
        <v>112</v>
      </c>
      <c r="R350">
        <v>0</v>
      </c>
      <c r="S350">
        <v>24</v>
      </c>
      <c r="T350">
        <v>12.5</v>
      </c>
      <c r="U350">
        <v>4</v>
      </c>
      <c r="V350">
        <v>3.5</v>
      </c>
      <c r="W350">
        <v>32.5</v>
      </c>
      <c r="X350" t="s">
        <v>362</v>
      </c>
      <c r="Y350">
        <v>2</v>
      </c>
      <c r="Z350">
        <v>1</v>
      </c>
    </row>
    <row r="351" spans="1:26" x14ac:dyDescent="0.2">
      <c r="A351">
        <v>350</v>
      </c>
      <c r="B351">
        <v>2215</v>
      </c>
      <c r="C351" t="s">
        <v>38</v>
      </c>
      <c r="D351">
        <v>2010</v>
      </c>
      <c r="E351" t="s">
        <v>73</v>
      </c>
      <c r="F351" t="s">
        <v>419</v>
      </c>
      <c r="G351" t="s">
        <v>78</v>
      </c>
      <c r="H351" t="s">
        <v>497</v>
      </c>
      <c r="I351" s="2">
        <v>38769</v>
      </c>
      <c r="J351" t="s">
        <v>106</v>
      </c>
      <c r="K351" t="s">
        <v>107</v>
      </c>
      <c r="L351">
        <v>-14.290279999999999</v>
      </c>
      <c r="M351">
        <v>-170.77148</v>
      </c>
      <c r="N351" t="s">
        <v>490</v>
      </c>
      <c r="O351" t="s">
        <v>490</v>
      </c>
      <c r="P351">
        <v>2010</v>
      </c>
      <c r="Q351" t="s">
        <v>109</v>
      </c>
      <c r="R351">
        <v>0</v>
      </c>
      <c r="S351">
        <v>13</v>
      </c>
      <c r="T351">
        <v>12.5</v>
      </c>
      <c r="U351">
        <v>3.75</v>
      </c>
      <c r="V351">
        <v>7.5</v>
      </c>
      <c r="W351">
        <v>43.75</v>
      </c>
      <c r="X351" t="s">
        <v>362</v>
      </c>
      <c r="Y351">
        <v>4</v>
      </c>
      <c r="Z351">
        <v>2</v>
      </c>
    </row>
    <row r="352" spans="1:26" x14ac:dyDescent="0.2">
      <c r="A352">
        <v>351</v>
      </c>
      <c r="B352">
        <v>2216</v>
      </c>
      <c r="C352" t="s">
        <v>38</v>
      </c>
      <c r="D352">
        <v>2010</v>
      </c>
      <c r="E352" t="s">
        <v>73</v>
      </c>
      <c r="F352" t="s">
        <v>419</v>
      </c>
      <c r="G352" t="s">
        <v>78</v>
      </c>
      <c r="H352" t="s">
        <v>498</v>
      </c>
      <c r="I352" s="2">
        <v>38769</v>
      </c>
      <c r="J352" t="s">
        <v>106</v>
      </c>
      <c r="K352" t="s">
        <v>111</v>
      </c>
      <c r="L352">
        <v>-14.28876</v>
      </c>
      <c r="M352">
        <v>-170.75702999999999</v>
      </c>
      <c r="N352" t="s">
        <v>490</v>
      </c>
      <c r="O352" t="s">
        <v>490</v>
      </c>
      <c r="P352">
        <v>2010</v>
      </c>
      <c r="Q352" t="s">
        <v>112</v>
      </c>
      <c r="R352">
        <v>0</v>
      </c>
      <c r="S352">
        <v>21.5</v>
      </c>
      <c r="T352">
        <v>6.25</v>
      </c>
      <c r="U352">
        <v>38.75</v>
      </c>
      <c r="V352">
        <v>5</v>
      </c>
      <c r="W352">
        <v>25</v>
      </c>
      <c r="X352" t="s">
        <v>362</v>
      </c>
      <c r="Y352">
        <v>4</v>
      </c>
      <c r="Z352">
        <v>2</v>
      </c>
    </row>
    <row r="353" spans="1:26" x14ac:dyDescent="0.2">
      <c r="A353">
        <v>352</v>
      </c>
      <c r="B353">
        <v>2217</v>
      </c>
      <c r="C353" t="s">
        <v>38</v>
      </c>
      <c r="D353">
        <v>2010</v>
      </c>
      <c r="E353" t="s">
        <v>73</v>
      </c>
      <c r="F353" t="s">
        <v>419</v>
      </c>
      <c r="G353" t="s">
        <v>78</v>
      </c>
      <c r="H353" t="s">
        <v>499</v>
      </c>
      <c r="I353" s="2">
        <v>38769</v>
      </c>
      <c r="J353" t="s">
        <v>106</v>
      </c>
      <c r="K353" t="s">
        <v>115</v>
      </c>
      <c r="L353">
        <v>-14.290559999999999</v>
      </c>
      <c r="M353">
        <v>-170.75977</v>
      </c>
      <c r="N353" t="s">
        <v>490</v>
      </c>
      <c r="O353" t="s">
        <v>490</v>
      </c>
      <c r="P353">
        <v>2010</v>
      </c>
      <c r="Q353" t="s">
        <v>116</v>
      </c>
      <c r="R353">
        <v>0</v>
      </c>
      <c r="S353">
        <v>3</v>
      </c>
      <c r="T353">
        <v>5</v>
      </c>
      <c r="U353">
        <v>0</v>
      </c>
      <c r="V353">
        <v>0</v>
      </c>
      <c r="W353">
        <v>40</v>
      </c>
      <c r="X353" t="s">
        <v>362</v>
      </c>
      <c r="Y353">
        <v>2</v>
      </c>
      <c r="Z353">
        <v>1</v>
      </c>
    </row>
    <row r="354" spans="1:26" x14ac:dyDescent="0.2">
      <c r="A354">
        <v>353</v>
      </c>
      <c r="B354">
        <v>2219</v>
      </c>
      <c r="C354" t="s">
        <v>38</v>
      </c>
      <c r="D354">
        <v>2010</v>
      </c>
      <c r="E354" t="s">
        <v>73</v>
      </c>
      <c r="F354" t="s">
        <v>419</v>
      </c>
      <c r="G354" t="s">
        <v>78</v>
      </c>
      <c r="H354" t="s">
        <v>500</v>
      </c>
      <c r="I354" s="2">
        <v>38770</v>
      </c>
      <c r="J354" t="s">
        <v>106</v>
      </c>
      <c r="K354" t="s">
        <v>111</v>
      </c>
      <c r="L354">
        <v>-14.228910000000001</v>
      </c>
      <c r="M354">
        <v>-170.69750999999999</v>
      </c>
      <c r="N354" t="s">
        <v>449</v>
      </c>
      <c r="O354" t="s">
        <v>449</v>
      </c>
      <c r="P354">
        <v>2010</v>
      </c>
      <c r="Q354" t="s">
        <v>112</v>
      </c>
      <c r="R354">
        <v>0</v>
      </c>
      <c r="S354">
        <v>27</v>
      </c>
      <c r="T354">
        <v>5</v>
      </c>
      <c r="U354">
        <v>17.5</v>
      </c>
      <c r="V354">
        <v>0</v>
      </c>
      <c r="W354">
        <v>5</v>
      </c>
      <c r="X354" t="s">
        <v>362</v>
      </c>
      <c r="Y354">
        <v>2</v>
      </c>
      <c r="Z354">
        <v>1</v>
      </c>
    </row>
    <row r="355" spans="1:26" x14ac:dyDescent="0.2">
      <c r="A355">
        <v>354</v>
      </c>
      <c r="B355">
        <v>2220</v>
      </c>
      <c r="C355" t="s">
        <v>38</v>
      </c>
      <c r="D355">
        <v>2010</v>
      </c>
      <c r="E355" t="s">
        <v>73</v>
      </c>
      <c r="F355" t="s">
        <v>419</v>
      </c>
      <c r="G355" t="s">
        <v>78</v>
      </c>
      <c r="H355" t="s">
        <v>501</v>
      </c>
      <c r="I355" s="2">
        <v>38770</v>
      </c>
      <c r="J355" t="s">
        <v>106</v>
      </c>
      <c r="K355" t="s">
        <v>107</v>
      </c>
      <c r="L355">
        <v>-14.24653</v>
      </c>
      <c r="M355">
        <v>-170.66847999999999</v>
      </c>
      <c r="N355" t="s">
        <v>449</v>
      </c>
      <c r="O355" t="s">
        <v>449</v>
      </c>
      <c r="P355">
        <v>2010</v>
      </c>
      <c r="Q355" t="s">
        <v>109</v>
      </c>
      <c r="R355">
        <v>0</v>
      </c>
      <c r="S355">
        <v>13</v>
      </c>
      <c r="T355">
        <v>17.5</v>
      </c>
      <c r="U355">
        <v>4.25</v>
      </c>
      <c r="V355">
        <v>0</v>
      </c>
      <c r="W355">
        <v>4.5</v>
      </c>
      <c r="X355" t="s">
        <v>362</v>
      </c>
      <c r="Y355">
        <v>4</v>
      </c>
      <c r="Z355">
        <v>2</v>
      </c>
    </row>
    <row r="356" spans="1:26" x14ac:dyDescent="0.2">
      <c r="A356">
        <v>355</v>
      </c>
      <c r="B356">
        <v>2221</v>
      </c>
      <c r="C356" t="s">
        <v>38</v>
      </c>
      <c r="D356">
        <v>2010</v>
      </c>
      <c r="E356" t="s">
        <v>73</v>
      </c>
      <c r="F356" t="s">
        <v>419</v>
      </c>
      <c r="G356" t="s">
        <v>78</v>
      </c>
      <c r="H356" t="s">
        <v>502</v>
      </c>
      <c r="I356" s="2">
        <v>38770</v>
      </c>
      <c r="J356" t="s">
        <v>106</v>
      </c>
      <c r="K356" t="s">
        <v>107</v>
      </c>
      <c r="L356">
        <v>-14.233409999999999</v>
      </c>
      <c r="M356">
        <v>-170.67128</v>
      </c>
      <c r="N356" t="s">
        <v>449</v>
      </c>
      <c r="O356" t="s">
        <v>449</v>
      </c>
      <c r="P356">
        <v>2010</v>
      </c>
      <c r="Q356" t="s">
        <v>109</v>
      </c>
      <c r="R356">
        <v>0</v>
      </c>
      <c r="S356">
        <v>14.5</v>
      </c>
      <c r="T356">
        <v>10</v>
      </c>
      <c r="U356">
        <v>6.25</v>
      </c>
      <c r="V356">
        <v>7.5</v>
      </c>
      <c r="W356">
        <v>15</v>
      </c>
      <c r="X356" t="s">
        <v>362</v>
      </c>
      <c r="Y356">
        <v>4</v>
      </c>
      <c r="Z356">
        <v>2</v>
      </c>
    </row>
    <row r="357" spans="1:26" x14ac:dyDescent="0.2">
      <c r="A357">
        <v>356</v>
      </c>
      <c r="B357">
        <v>2222</v>
      </c>
      <c r="C357" t="s">
        <v>38</v>
      </c>
      <c r="D357">
        <v>2010</v>
      </c>
      <c r="E357" t="s">
        <v>73</v>
      </c>
      <c r="F357" t="s">
        <v>419</v>
      </c>
      <c r="G357" t="s">
        <v>78</v>
      </c>
      <c r="H357" t="s">
        <v>503</v>
      </c>
      <c r="I357" s="2">
        <v>38770</v>
      </c>
      <c r="J357" t="s">
        <v>106</v>
      </c>
      <c r="K357" t="s">
        <v>111</v>
      </c>
      <c r="L357">
        <v>-14.229710000000001</v>
      </c>
      <c r="M357">
        <v>-170.67081999999999</v>
      </c>
      <c r="N357" t="s">
        <v>449</v>
      </c>
      <c r="O357" t="s">
        <v>449</v>
      </c>
      <c r="P357">
        <v>2010</v>
      </c>
      <c r="Q357" t="s">
        <v>112</v>
      </c>
      <c r="R357">
        <v>0</v>
      </c>
      <c r="S357">
        <v>22.5</v>
      </c>
      <c r="T357">
        <v>8.75</v>
      </c>
      <c r="U357">
        <v>1.25</v>
      </c>
      <c r="V357">
        <v>0</v>
      </c>
      <c r="W357">
        <v>13.75</v>
      </c>
      <c r="X357" t="s">
        <v>362</v>
      </c>
      <c r="Y357">
        <v>4</v>
      </c>
      <c r="Z357">
        <v>2</v>
      </c>
    </row>
    <row r="358" spans="1:26" x14ac:dyDescent="0.2">
      <c r="A358">
        <v>357</v>
      </c>
      <c r="B358">
        <v>2223</v>
      </c>
      <c r="C358" t="s">
        <v>38</v>
      </c>
      <c r="D358">
        <v>2010</v>
      </c>
      <c r="E358" t="s">
        <v>73</v>
      </c>
      <c r="F358" t="s">
        <v>419</v>
      </c>
      <c r="G358" t="s">
        <v>78</v>
      </c>
      <c r="H358" t="s">
        <v>504</v>
      </c>
      <c r="I358" s="2">
        <v>38770</v>
      </c>
      <c r="J358" t="s">
        <v>106</v>
      </c>
      <c r="K358" t="s">
        <v>111</v>
      </c>
      <c r="L358">
        <v>-14.27843</v>
      </c>
      <c r="M358">
        <v>-170.72424000000001</v>
      </c>
      <c r="N358" t="s">
        <v>490</v>
      </c>
      <c r="O358" t="s">
        <v>490</v>
      </c>
      <c r="P358">
        <v>2010</v>
      </c>
      <c r="Q358" t="s">
        <v>112</v>
      </c>
      <c r="R358">
        <v>0</v>
      </c>
      <c r="S358">
        <v>26</v>
      </c>
      <c r="T358">
        <v>3.5</v>
      </c>
      <c r="U358">
        <v>20</v>
      </c>
      <c r="V358">
        <v>22.5</v>
      </c>
      <c r="W358">
        <v>6.5</v>
      </c>
      <c r="X358" t="s">
        <v>362</v>
      </c>
      <c r="Y358">
        <v>2</v>
      </c>
      <c r="Z358">
        <v>1</v>
      </c>
    </row>
    <row r="359" spans="1:26" x14ac:dyDescent="0.2">
      <c r="A359">
        <v>358</v>
      </c>
      <c r="B359">
        <v>2224</v>
      </c>
      <c r="C359" t="s">
        <v>38</v>
      </c>
      <c r="D359">
        <v>2010</v>
      </c>
      <c r="E359" t="s">
        <v>73</v>
      </c>
      <c r="F359" t="s">
        <v>419</v>
      </c>
      <c r="G359" t="s">
        <v>78</v>
      </c>
      <c r="H359" t="s">
        <v>505</v>
      </c>
      <c r="I359" s="2">
        <v>38770</v>
      </c>
      <c r="J359" t="s">
        <v>106</v>
      </c>
      <c r="K359" t="s">
        <v>107</v>
      </c>
      <c r="L359">
        <v>-14.23976</v>
      </c>
      <c r="M359">
        <v>-170.67563000000001</v>
      </c>
      <c r="N359" t="s">
        <v>449</v>
      </c>
      <c r="O359" t="s">
        <v>449</v>
      </c>
      <c r="P359">
        <v>2010</v>
      </c>
      <c r="Q359" t="s">
        <v>109</v>
      </c>
      <c r="R359">
        <v>0</v>
      </c>
      <c r="S359">
        <v>9</v>
      </c>
      <c r="T359">
        <v>42.5</v>
      </c>
      <c r="U359">
        <v>0</v>
      </c>
      <c r="V359">
        <v>0.25</v>
      </c>
      <c r="W359">
        <v>30</v>
      </c>
      <c r="X359" t="s">
        <v>362</v>
      </c>
      <c r="Y359">
        <v>4</v>
      </c>
      <c r="Z359">
        <v>2</v>
      </c>
    </row>
    <row r="360" spans="1:26" x14ac:dyDescent="0.2">
      <c r="A360">
        <v>359</v>
      </c>
      <c r="B360">
        <v>2225</v>
      </c>
      <c r="C360" t="s">
        <v>38</v>
      </c>
      <c r="D360">
        <v>2010</v>
      </c>
      <c r="E360" t="s">
        <v>73</v>
      </c>
      <c r="F360" t="s">
        <v>419</v>
      </c>
      <c r="G360" t="s">
        <v>78</v>
      </c>
      <c r="H360" t="s">
        <v>506</v>
      </c>
      <c r="I360" s="2">
        <v>38770</v>
      </c>
      <c r="J360" t="s">
        <v>106</v>
      </c>
      <c r="K360" t="s">
        <v>107</v>
      </c>
      <c r="L360">
        <v>-14.271789999999999</v>
      </c>
      <c r="M360">
        <v>-170.7234</v>
      </c>
      <c r="N360" t="s">
        <v>490</v>
      </c>
      <c r="O360" t="s">
        <v>490</v>
      </c>
      <c r="P360">
        <v>2010</v>
      </c>
      <c r="Q360" t="s">
        <v>109</v>
      </c>
      <c r="R360">
        <v>0</v>
      </c>
      <c r="S360">
        <v>15</v>
      </c>
      <c r="T360">
        <v>20.75</v>
      </c>
      <c r="U360">
        <v>0</v>
      </c>
      <c r="V360">
        <v>1.25</v>
      </c>
      <c r="W360">
        <v>24.25</v>
      </c>
      <c r="X360" t="s">
        <v>362</v>
      </c>
      <c r="Y360">
        <v>4</v>
      </c>
      <c r="Z360">
        <v>2</v>
      </c>
    </row>
    <row r="361" spans="1:26" x14ac:dyDescent="0.2">
      <c r="A361">
        <v>360</v>
      </c>
      <c r="B361">
        <v>2226</v>
      </c>
      <c r="C361" t="s">
        <v>38</v>
      </c>
      <c r="D361">
        <v>2010</v>
      </c>
      <c r="E361" t="s">
        <v>73</v>
      </c>
      <c r="F361" t="s">
        <v>419</v>
      </c>
      <c r="G361" t="s">
        <v>78</v>
      </c>
      <c r="H361" t="s">
        <v>507</v>
      </c>
      <c r="I361" s="2">
        <v>38770</v>
      </c>
      <c r="J361" t="s">
        <v>106</v>
      </c>
      <c r="K361" t="s">
        <v>111</v>
      </c>
      <c r="L361">
        <v>-14.23</v>
      </c>
      <c r="M361">
        <v>-170.69741999999999</v>
      </c>
      <c r="N361" t="s">
        <v>449</v>
      </c>
      <c r="O361" t="s">
        <v>449</v>
      </c>
      <c r="P361">
        <v>2010</v>
      </c>
      <c r="Q361" t="s">
        <v>112</v>
      </c>
      <c r="R361">
        <v>0</v>
      </c>
      <c r="S361">
        <v>24</v>
      </c>
      <c r="T361">
        <v>2.5</v>
      </c>
      <c r="U361">
        <v>37.5</v>
      </c>
      <c r="V361">
        <v>0</v>
      </c>
      <c r="W361">
        <v>15</v>
      </c>
      <c r="X361" t="s">
        <v>362</v>
      </c>
      <c r="Y361">
        <v>2</v>
      </c>
      <c r="Z361">
        <v>1</v>
      </c>
    </row>
    <row r="362" spans="1:26" x14ac:dyDescent="0.2">
      <c r="A362">
        <v>361</v>
      </c>
      <c r="B362">
        <v>2227</v>
      </c>
      <c r="C362" t="s">
        <v>38</v>
      </c>
      <c r="D362">
        <v>2010</v>
      </c>
      <c r="E362" t="s">
        <v>73</v>
      </c>
      <c r="F362" t="s">
        <v>419</v>
      </c>
      <c r="G362" t="s">
        <v>78</v>
      </c>
      <c r="H362" t="s">
        <v>508</v>
      </c>
      <c r="I362" s="2">
        <v>38769</v>
      </c>
      <c r="J362" t="s">
        <v>106</v>
      </c>
      <c r="K362" t="s">
        <v>111</v>
      </c>
      <c r="L362">
        <v>-14.27839</v>
      </c>
      <c r="M362">
        <v>-170.80985999999999</v>
      </c>
      <c r="N362" t="s">
        <v>490</v>
      </c>
      <c r="O362" t="s">
        <v>490</v>
      </c>
      <c r="P362">
        <v>2010</v>
      </c>
      <c r="Q362" t="s">
        <v>112</v>
      </c>
      <c r="R362">
        <v>0</v>
      </c>
      <c r="S362">
        <v>28</v>
      </c>
      <c r="T362">
        <v>30</v>
      </c>
      <c r="U362">
        <v>5</v>
      </c>
      <c r="V362">
        <v>0</v>
      </c>
      <c r="W362">
        <v>40</v>
      </c>
      <c r="X362" t="s">
        <v>362</v>
      </c>
      <c r="Y362">
        <v>1</v>
      </c>
      <c r="Z362">
        <v>1</v>
      </c>
    </row>
    <row r="363" spans="1:26" x14ac:dyDescent="0.2">
      <c r="A363">
        <v>362</v>
      </c>
      <c r="B363">
        <v>2228</v>
      </c>
      <c r="C363" t="s">
        <v>38</v>
      </c>
      <c r="D363">
        <v>2010</v>
      </c>
      <c r="E363" t="s">
        <v>73</v>
      </c>
      <c r="F363" t="s">
        <v>419</v>
      </c>
      <c r="G363" t="s">
        <v>78</v>
      </c>
      <c r="H363" t="s">
        <v>509</v>
      </c>
      <c r="I363" s="2">
        <v>38769</v>
      </c>
      <c r="J363" t="s">
        <v>106</v>
      </c>
      <c r="K363" t="s">
        <v>111</v>
      </c>
      <c r="L363">
        <v>-14.288119999999999</v>
      </c>
      <c r="M363">
        <v>-170.78068999999999</v>
      </c>
      <c r="N363" t="s">
        <v>490</v>
      </c>
      <c r="O363" t="s">
        <v>490</v>
      </c>
      <c r="P363">
        <v>2010</v>
      </c>
      <c r="Q363" t="s">
        <v>112</v>
      </c>
      <c r="R363">
        <v>0</v>
      </c>
      <c r="S363">
        <v>23</v>
      </c>
      <c r="T363">
        <v>40</v>
      </c>
      <c r="U363">
        <v>5</v>
      </c>
      <c r="V363">
        <v>5</v>
      </c>
      <c r="W363">
        <v>30</v>
      </c>
      <c r="X363" t="s">
        <v>362</v>
      </c>
      <c r="Y363">
        <v>1</v>
      </c>
      <c r="Z363">
        <v>1</v>
      </c>
    </row>
    <row r="364" spans="1:26" x14ac:dyDescent="0.2">
      <c r="A364">
        <v>363</v>
      </c>
      <c r="B364">
        <v>2229</v>
      </c>
      <c r="C364" t="s">
        <v>38</v>
      </c>
      <c r="D364">
        <v>2010</v>
      </c>
      <c r="E364" t="s">
        <v>73</v>
      </c>
      <c r="F364" t="s">
        <v>419</v>
      </c>
      <c r="G364" t="s">
        <v>78</v>
      </c>
      <c r="H364" t="s">
        <v>510</v>
      </c>
      <c r="I364" s="2">
        <v>38769</v>
      </c>
      <c r="J364" t="s">
        <v>106</v>
      </c>
      <c r="K364" t="s">
        <v>107</v>
      </c>
      <c r="L364">
        <v>-14.28932</v>
      </c>
      <c r="M364">
        <v>-170.79051000000001</v>
      </c>
      <c r="N364" t="s">
        <v>490</v>
      </c>
      <c r="O364" t="s">
        <v>490</v>
      </c>
      <c r="P364">
        <v>2010</v>
      </c>
      <c r="Q364" t="s">
        <v>109</v>
      </c>
      <c r="R364">
        <v>0</v>
      </c>
      <c r="S364">
        <v>13.5</v>
      </c>
      <c r="T364">
        <v>45</v>
      </c>
      <c r="U364">
        <v>2.5</v>
      </c>
      <c r="V364">
        <v>5</v>
      </c>
      <c r="W364">
        <v>30</v>
      </c>
      <c r="X364" t="s">
        <v>362</v>
      </c>
      <c r="Y364">
        <v>2</v>
      </c>
      <c r="Z364">
        <v>2</v>
      </c>
    </row>
    <row r="365" spans="1:26" x14ac:dyDescent="0.2">
      <c r="A365">
        <v>364</v>
      </c>
      <c r="B365">
        <v>2230</v>
      </c>
      <c r="C365" t="s">
        <v>38</v>
      </c>
      <c r="D365">
        <v>2010</v>
      </c>
      <c r="E365" t="s">
        <v>73</v>
      </c>
      <c r="F365" t="s">
        <v>419</v>
      </c>
      <c r="G365" t="s">
        <v>78</v>
      </c>
      <c r="H365" t="s">
        <v>511</v>
      </c>
      <c r="I365" s="2">
        <v>38769</v>
      </c>
      <c r="J365" t="s">
        <v>106</v>
      </c>
      <c r="K365" t="s">
        <v>107</v>
      </c>
      <c r="L365">
        <v>-14.29</v>
      </c>
      <c r="M365">
        <v>-170.77087</v>
      </c>
      <c r="N365" t="s">
        <v>490</v>
      </c>
      <c r="O365" t="s">
        <v>490</v>
      </c>
      <c r="P365">
        <v>2010</v>
      </c>
      <c r="Q365" t="s">
        <v>109</v>
      </c>
      <c r="R365">
        <v>0</v>
      </c>
      <c r="S365">
        <v>9.5</v>
      </c>
      <c r="T365">
        <v>30</v>
      </c>
      <c r="U365">
        <v>0</v>
      </c>
      <c r="V365">
        <v>7.5</v>
      </c>
      <c r="W365">
        <v>47.5</v>
      </c>
      <c r="X365" t="s">
        <v>362</v>
      </c>
      <c r="Y365">
        <v>2</v>
      </c>
      <c r="Z365">
        <v>2</v>
      </c>
    </row>
    <row r="366" spans="1:26" x14ac:dyDescent="0.2">
      <c r="A366">
        <v>365</v>
      </c>
      <c r="B366">
        <v>2234</v>
      </c>
      <c r="C366" t="s">
        <v>38</v>
      </c>
      <c r="D366">
        <v>2010</v>
      </c>
      <c r="E366" t="s">
        <v>73</v>
      </c>
      <c r="F366" t="s">
        <v>419</v>
      </c>
      <c r="G366" t="s">
        <v>78</v>
      </c>
      <c r="H366" t="s">
        <v>512</v>
      </c>
      <c r="I366" s="2">
        <v>38771</v>
      </c>
      <c r="J366" t="s">
        <v>106</v>
      </c>
      <c r="K366" t="s">
        <v>111</v>
      </c>
      <c r="L366">
        <v>-14.245480000000001</v>
      </c>
      <c r="M366">
        <v>-170.58090000000001</v>
      </c>
      <c r="N366" t="s">
        <v>449</v>
      </c>
      <c r="O366" t="s">
        <v>449</v>
      </c>
      <c r="P366">
        <v>2010</v>
      </c>
      <c r="Q366" t="s">
        <v>112</v>
      </c>
      <c r="R366">
        <v>0</v>
      </c>
      <c r="S366">
        <v>26</v>
      </c>
      <c r="T366">
        <v>10</v>
      </c>
      <c r="U366">
        <v>1</v>
      </c>
      <c r="V366">
        <v>7.5</v>
      </c>
      <c r="W366">
        <v>17.5</v>
      </c>
      <c r="X366" t="s">
        <v>362</v>
      </c>
      <c r="Y366">
        <v>2</v>
      </c>
      <c r="Z366">
        <v>1</v>
      </c>
    </row>
    <row r="367" spans="1:26" x14ac:dyDescent="0.2">
      <c r="A367">
        <v>366</v>
      </c>
      <c r="B367">
        <v>2235</v>
      </c>
      <c r="C367" t="s">
        <v>38</v>
      </c>
      <c r="D367">
        <v>2010</v>
      </c>
      <c r="E367" t="s">
        <v>73</v>
      </c>
      <c r="F367" t="s">
        <v>419</v>
      </c>
      <c r="G367" t="s">
        <v>78</v>
      </c>
      <c r="H367" t="s">
        <v>513</v>
      </c>
      <c r="I367" s="2">
        <v>38771</v>
      </c>
      <c r="J367" t="s">
        <v>106</v>
      </c>
      <c r="K367" t="s">
        <v>107</v>
      </c>
      <c r="L367">
        <v>-14.25637</v>
      </c>
      <c r="M367">
        <v>-170.60568000000001</v>
      </c>
      <c r="N367" t="s">
        <v>449</v>
      </c>
      <c r="O367" t="s">
        <v>449</v>
      </c>
      <c r="P367">
        <v>2010</v>
      </c>
      <c r="Q367" t="s">
        <v>109</v>
      </c>
      <c r="R367">
        <v>0</v>
      </c>
      <c r="S367">
        <v>11.5</v>
      </c>
      <c r="T367">
        <v>31.25</v>
      </c>
      <c r="U367">
        <v>16.25</v>
      </c>
      <c r="V367">
        <v>2</v>
      </c>
      <c r="W367">
        <v>10</v>
      </c>
      <c r="X367" t="s">
        <v>362</v>
      </c>
      <c r="Y367">
        <v>4</v>
      </c>
      <c r="Z367">
        <v>2</v>
      </c>
    </row>
    <row r="368" spans="1:26" x14ac:dyDescent="0.2">
      <c r="A368">
        <v>367</v>
      </c>
      <c r="B368">
        <v>2236</v>
      </c>
      <c r="C368" t="s">
        <v>38</v>
      </c>
      <c r="D368">
        <v>2010</v>
      </c>
      <c r="E368" t="s">
        <v>73</v>
      </c>
      <c r="F368" t="s">
        <v>419</v>
      </c>
      <c r="G368" t="s">
        <v>78</v>
      </c>
      <c r="H368" t="s">
        <v>514</v>
      </c>
      <c r="I368" s="2">
        <v>38771</v>
      </c>
      <c r="J368" t="s">
        <v>106</v>
      </c>
      <c r="K368" t="s">
        <v>107</v>
      </c>
      <c r="L368">
        <v>-14.24624</v>
      </c>
      <c r="M368">
        <v>-170.57898</v>
      </c>
      <c r="N368" t="s">
        <v>449</v>
      </c>
      <c r="O368" t="s">
        <v>449</v>
      </c>
      <c r="P368">
        <v>2010</v>
      </c>
      <c r="Q368" t="s">
        <v>109</v>
      </c>
      <c r="R368">
        <v>0</v>
      </c>
      <c r="S368">
        <v>16</v>
      </c>
      <c r="T368">
        <v>15</v>
      </c>
      <c r="U368">
        <v>2.5</v>
      </c>
      <c r="V368">
        <v>0</v>
      </c>
      <c r="W368">
        <v>48.75</v>
      </c>
      <c r="X368" t="s">
        <v>362</v>
      </c>
      <c r="Y368">
        <v>4</v>
      </c>
      <c r="Z368">
        <v>2</v>
      </c>
    </row>
    <row r="369" spans="1:26" x14ac:dyDescent="0.2">
      <c r="A369">
        <v>368</v>
      </c>
      <c r="B369">
        <v>2237</v>
      </c>
      <c r="C369" t="s">
        <v>38</v>
      </c>
      <c r="D369">
        <v>2010</v>
      </c>
      <c r="E369" t="s">
        <v>73</v>
      </c>
      <c r="F369" t="s">
        <v>419</v>
      </c>
      <c r="G369" t="s">
        <v>78</v>
      </c>
      <c r="H369" t="s">
        <v>515</v>
      </c>
      <c r="I369" s="2">
        <v>38771</v>
      </c>
      <c r="J369" t="s">
        <v>106</v>
      </c>
      <c r="K369" t="s">
        <v>107</v>
      </c>
      <c r="L369">
        <v>-14.25376</v>
      </c>
      <c r="M369">
        <v>-170.60896</v>
      </c>
      <c r="N369" t="s">
        <v>449</v>
      </c>
      <c r="O369" t="s">
        <v>449</v>
      </c>
      <c r="P369">
        <v>2010</v>
      </c>
      <c r="Q369" t="s">
        <v>109</v>
      </c>
      <c r="R369">
        <v>0</v>
      </c>
      <c r="S369">
        <v>14.5</v>
      </c>
      <c r="T369">
        <v>11.5</v>
      </c>
      <c r="U369">
        <v>1</v>
      </c>
      <c r="V369">
        <v>9.75</v>
      </c>
      <c r="W369">
        <v>25</v>
      </c>
      <c r="X369" t="s">
        <v>362</v>
      </c>
      <c r="Y369">
        <v>4</v>
      </c>
      <c r="Z369">
        <v>2</v>
      </c>
    </row>
    <row r="370" spans="1:26" x14ac:dyDescent="0.2">
      <c r="A370">
        <v>369</v>
      </c>
      <c r="B370">
        <v>2240</v>
      </c>
      <c r="C370" t="s">
        <v>38</v>
      </c>
      <c r="D370">
        <v>2010</v>
      </c>
      <c r="E370" t="s">
        <v>73</v>
      </c>
      <c r="F370" t="s">
        <v>419</v>
      </c>
      <c r="G370" t="s">
        <v>78</v>
      </c>
      <c r="H370" t="s">
        <v>516</v>
      </c>
      <c r="I370" s="2">
        <v>38772</v>
      </c>
      <c r="J370" t="s">
        <v>106</v>
      </c>
      <c r="K370" t="s">
        <v>115</v>
      </c>
      <c r="L370">
        <v>-14.254490000000001</v>
      </c>
      <c r="M370">
        <v>-170.56273999999999</v>
      </c>
      <c r="N370" t="s">
        <v>449</v>
      </c>
      <c r="O370" t="s">
        <v>449</v>
      </c>
      <c r="P370">
        <v>2010</v>
      </c>
      <c r="Q370" t="s">
        <v>116</v>
      </c>
      <c r="R370">
        <v>0</v>
      </c>
      <c r="S370">
        <v>5</v>
      </c>
      <c r="T370">
        <v>27.5</v>
      </c>
      <c r="U370">
        <v>12.5</v>
      </c>
      <c r="V370">
        <v>0</v>
      </c>
      <c r="W370">
        <v>25</v>
      </c>
      <c r="X370" t="s">
        <v>362</v>
      </c>
      <c r="Y370">
        <v>2</v>
      </c>
      <c r="Z370">
        <v>1</v>
      </c>
    </row>
    <row r="371" spans="1:26" x14ac:dyDescent="0.2">
      <c r="A371">
        <v>370</v>
      </c>
      <c r="B371">
        <v>2241</v>
      </c>
      <c r="C371" t="s">
        <v>38</v>
      </c>
      <c r="D371">
        <v>2010</v>
      </c>
      <c r="E371" t="s">
        <v>73</v>
      </c>
      <c r="F371" t="s">
        <v>419</v>
      </c>
      <c r="G371" t="s">
        <v>78</v>
      </c>
      <c r="H371" t="s">
        <v>517</v>
      </c>
      <c r="I371" s="2">
        <v>38772</v>
      </c>
      <c r="J371" t="s">
        <v>106</v>
      </c>
      <c r="K371" t="s">
        <v>107</v>
      </c>
      <c r="L371">
        <v>-14.24804</v>
      </c>
      <c r="M371">
        <v>-170.56103999999999</v>
      </c>
      <c r="N371" t="s">
        <v>449</v>
      </c>
      <c r="O371" t="s">
        <v>449</v>
      </c>
      <c r="P371">
        <v>2010</v>
      </c>
      <c r="Q371" t="s">
        <v>109</v>
      </c>
      <c r="R371">
        <v>0</v>
      </c>
      <c r="S371">
        <v>10.5</v>
      </c>
      <c r="T371">
        <v>18.75</v>
      </c>
      <c r="U371">
        <v>21.25</v>
      </c>
      <c r="V371">
        <v>0</v>
      </c>
      <c r="W371">
        <v>10</v>
      </c>
      <c r="X371" t="s">
        <v>362</v>
      </c>
      <c r="Y371">
        <v>4</v>
      </c>
      <c r="Z371">
        <v>2</v>
      </c>
    </row>
    <row r="372" spans="1:26" x14ac:dyDescent="0.2">
      <c r="A372">
        <v>371</v>
      </c>
      <c r="B372">
        <v>2242</v>
      </c>
      <c r="C372" t="s">
        <v>38</v>
      </c>
      <c r="D372">
        <v>2010</v>
      </c>
      <c r="E372" t="s">
        <v>73</v>
      </c>
      <c r="F372" t="s">
        <v>419</v>
      </c>
      <c r="G372" t="s">
        <v>78</v>
      </c>
      <c r="H372" t="s">
        <v>518</v>
      </c>
      <c r="I372" s="2">
        <v>38772</v>
      </c>
      <c r="J372" t="s">
        <v>106</v>
      </c>
      <c r="K372" t="s">
        <v>107</v>
      </c>
      <c r="L372">
        <v>-14.259119999999999</v>
      </c>
      <c r="M372">
        <v>-170.55797000000001</v>
      </c>
      <c r="N372" t="s">
        <v>449</v>
      </c>
      <c r="O372" t="s">
        <v>449</v>
      </c>
      <c r="P372">
        <v>2010</v>
      </c>
      <c r="Q372" t="s">
        <v>109</v>
      </c>
      <c r="R372">
        <v>0</v>
      </c>
      <c r="S372">
        <v>13.5</v>
      </c>
      <c r="T372">
        <v>48.25</v>
      </c>
      <c r="U372">
        <v>13</v>
      </c>
      <c r="V372">
        <v>0.5</v>
      </c>
      <c r="W372">
        <v>22.5</v>
      </c>
      <c r="X372" t="s">
        <v>362</v>
      </c>
      <c r="Y372">
        <v>4</v>
      </c>
      <c r="Z372">
        <v>2</v>
      </c>
    </row>
    <row r="373" spans="1:26" x14ac:dyDescent="0.2">
      <c r="A373">
        <v>372</v>
      </c>
      <c r="B373">
        <v>2243</v>
      </c>
      <c r="C373" t="s">
        <v>38</v>
      </c>
      <c r="D373">
        <v>2010</v>
      </c>
      <c r="E373" t="s">
        <v>73</v>
      </c>
      <c r="F373" t="s">
        <v>419</v>
      </c>
      <c r="G373" t="s">
        <v>78</v>
      </c>
      <c r="H373" t="s">
        <v>519</v>
      </c>
      <c r="I373" s="2">
        <v>38772</v>
      </c>
      <c r="J373" t="s">
        <v>106</v>
      </c>
      <c r="K373" t="s">
        <v>115</v>
      </c>
      <c r="L373">
        <v>-14.2623</v>
      </c>
      <c r="M373">
        <v>-170.56103999999999</v>
      </c>
      <c r="N373" t="s">
        <v>449</v>
      </c>
      <c r="O373" t="s">
        <v>449</v>
      </c>
      <c r="P373">
        <v>2010</v>
      </c>
      <c r="Q373" t="s">
        <v>116</v>
      </c>
      <c r="R373">
        <v>0</v>
      </c>
      <c r="S373">
        <v>5.5</v>
      </c>
      <c r="T373">
        <v>46.25</v>
      </c>
      <c r="U373">
        <v>0</v>
      </c>
      <c r="V373">
        <v>1.25</v>
      </c>
      <c r="W373">
        <v>31.25</v>
      </c>
      <c r="X373" t="s">
        <v>362</v>
      </c>
      <c r="Y373">
        <v>4</v>
      </c>
      <c r="Z373">
        <v>2</v>
      </c>
    </row>
    <row r="374" spans="1:26" x14ac:dyDescent="0.2">
      <c r="A374">
        <v>373</v>
      </c>
      <c r="B374">
        <v>2249</v>
      </c>
      <c r="C374" t="s">
        <v>38</v>
      </c>
      <c r="D374">
        <v>2010</v>
      </c>
      <c r="E374" t="s">
        <v>73</v>
      </c>
      <c r="F374" t="s">
        <v>419</v>
      </c>
      <c r="G374" t="s">
        <v>78</v>
      </c>
      <c r="H374" t="s">
        <v>520</v>
      </c>
      <c r="I374" s="2">
        <v>38773</v>
      </c>
      <c r="J374" t="s">
        <v>106</v>
      </c>
      <c r="K374" t="s">
        <v>107</v>
      </c>
      <c r="L374">
        <v>-14.28579</v>
      </c>
      <c r="M374">
        <v>-170.63815</v>
      </c>
      <c r="N374" t="s">
        <v>421</v>
      </c>
      <c r="O374" t="s">
        <v>421</v>
      </c>
      <c r="P374">
        <v>2010</v>
      </c>
      <c r="Q374" t="s">
        <v>109</v>
      </c>
      <c r="R374">
        <v>0</v>
      </c>
      <c r="S374">
        <v>13.25</v>
      </c>
      <c r="T374">
        <v>11.25</v>
      </c>
      <c r="U374">
        <v>3.25</v>
      </c>
      <c r="V374">
        <v>26.75</v>
      </c>
      <c r="W374">
        <v>38.75</v>
      </c>
      <c r="X374" t="s">
        <v>362</v>
      </c>
      <c r="Y374">
        <v>4</v>
      </c>
      <c r="Z374">
        <v>2</v>
      </c>
    </row>
    <row r="375" spans="1:26" x14ac:dyDescent="0.2">
      <c r="A375">
        <v>374</v>
      </c>
      <c r="B375">
        <v>2250</v>
      </c>
      <c r="C375" t="s">
        <v>38</v>
      </c>
      <c r="D375">
        <v>2010</v>
      </c>
      <c r="E375" t="s">
        <v>73</v>
      </c>
      <c r="F375" t="s">
        <v>419</v>
      </c>
      <c r="G375" t="s">
        <v>78</v>
      </c>
      <c r="H375" t="s">
        <v>521</v>
      </c>
      <c r="I375" s="2">
        <v>38773</v>
      </c>
      <c r="J375" t="s">
        <v>106</v>
      </c>
      <c r="K375" t="s">
        <v>107</v>
      </c>
      <c r="L375">
        <v>-14.293583290000001</v>
      </c>
      <c r="M375">
        <v>-170.65463</v>
      </c>
      <c r="N375" t="s">
        <v>421</v>
      </c>
      <c r="O375" t="s">
        <v>421</v>
      </c>
      <c r="P375">
        <v>2010</v>
      </c>
      <c r="Q375" t="s">
        <v>109</v>
      </c>
      <c r="R375">
        <v>0</v>
      </c>
      <c r="S375">
        <v>13.5</v>
      </c>
      <c r="T375">
        <v>14.5</v>
      </c>
      <c r="U375">
        <v>0</v>
      </c>
      <c r="V375">
        <v>6</v>
      </c>
      <c r="W375">
        <v>51.25</v>
      </c>
      <c r="X375" t="s">
        <v>362</v>
      </c>
      <c r="Y375">
        <v>4</v>
      </c>
      <c r="Z375">
        <v>2</v>
      </c>
    </row>
    <row r="376" spans="1:26" x14ac:dyDescent="0.2">
      <c r="A376">
        <v>375</v>
      </c>
      <c r="B376">
        <v>2251</v>
      </c>
      <c r="C376" t="s">
        <v>38</v>
      </c>
      <c r="D376">
        <v>2010</v>
      </c>
      <c r="E376" t="s">
        <v>73</v>
      </c>
      <c r="F376" t="s">
        <v>419</v>
      </c>
      <c r="G376" t="s">
        <v>78</v>
      </c>
      <c r="H376" t="s">
        <v>522</v>
      </c>
      <c r="I376" s="2">
        <v>38773</v>
      </c>
      <c r="J376" t="s">
        <v>106</v>
      </c>
      <c r="K376" t="s">
        <v>107</v>
      </c>
      <c r="L376">
        <v>-14.277710000000001</v>
      </c>
      <c r="M376">
        <v>-170.62154000000001</v>
      </c>
      <c r="N376" t="s">
        <v>421</v>
      </c>
      <c r="O376" t="s">
        <v>421</v>
      </c>
      <c r="P376">
        <v>2010</v>
      </c>
      <c r="Q376" t="s">
        <v>109</v>
      </c>
      <c r="R376">
        <v>0</v>
      </c>
      <c r="S376">
        <v>11</v>
      </c>
      <c r="T376">
        <v>10</v>
      </c>
      <c r="U376">
        <v>2</v>
      </c>
      <c r="V376">
        <v>6.5</v>
      </c>
      <c r="W376">
        <v>35</v>
      </c>
      <c r="X376" t="s">
        <v>362</v>
      </c>
      <c r="Y376">
        <v>4</v>
      </c>
      <c r="Z376">
        <v>2</v>
      </c>
    </row>
    <row r="377" spans="1:26" x14ac:dyDescent="0.2">
      <c r="A377">
        <v>376</v>
      </c>
      <c r="B377">
        <v>2253</v>
      </c>
      <c r="C377" t="s">
        <v>38</v>
      </c>
      <c r="D377">
        <v>2010</v>
      </c>
      <c r="E377" t="s">
        <v>73</v>
      </c>
      <c r="F377" t="s">
        <v>419</v>
      </c>
      <c r="G377" t="s">
        <v>78</v>
      </c>
      <c r="H377" t="s">
        <v>523</v>
      </c>
      <c r="I377" s="2">
        <v>38773</v>
      </c>
      <c r="J377" t="s">
        <v>106</v>
      </c>
      <c r="K377" t="s">
        <v>115</v>
      </c>
      <c r="L377">
        <v>-14.28185</v>
      </c>
      <c r="M377">
        <v>-170.63767999999999</v>
      </c>
      <c r="N377" t="s">
        <v>421</v>
      </c>
      <c r="O377" t="s">
        <v>421</v>
      </c>
      <c r="P377">
        <v>2010</v>
      </c>
      <c r="Q377" t="s">
        <v>116</v>
      </c>
      <c r="R377">
        <v>0</v>
      </c>
      <c r="S377">
        <v>6.5</v>
      </c>
      <c r="T377">
        <v>27.5</v>
      </c>
      <c r="U377">
        <v>0</v>
      </c>
      <c r="V377">
        <v>7.5</v>
      </c>
      <c r="W377">
        <v>30</v>
      </c>
      <c r="X377" t="s">
        <v>362</v>
      </c>
      <c r="Y377">
        <v>4</v>
      </c>
      <c r="Z377">
        <v>2</v>
      </c>
    </row>
    <row r="378" spans="1:26" x14ac:dyDescent="0.2">
      <c r="A378">
        <v>377</v>
      </c>
      <c r="B378">
        <v>2254</v>
      </c>
      <c r="C378" t="s">
        <v>38</v>
      </c>
      <c r="D378">
        <v>2010</v>
      </c>
      <c r="E378" t="s">
        <v>73</v>
      </c>
      <c r="F378" t="s">
        <v>419</v>
      </c>
      <c r="G378" t="s">
        <v>78</v>
      </c>
      <c r="H378" t="s">
        <v>524</v>
      </c>
      <c r="I378" s="2">
        <v>38774</v>
      </c>
      <c r="J378" t="s">
        <v>106</v>
      </c>
      <c r="K378" t="s">
        <v>107</v>
      </c>
      <c r="L378">
        <v>-14.29871</v>
      </c>
      <c r="M378">
        <v>-170.81966</v>
      </c>
      <c r="N378" t="s">
        <v>490</v>
      </c>
      <c r="O378" t="s">
        <v>490</v>
      </c>
      <c r="P378">
        <v>2010</v>
      </c>
      <c r="Q378" t="s">
        <v>109</v>
      </c>
      <c r="R378">
        <v>0</v>
      </c>
      <c r="S378">
        <v>11.5</v>
      </c>
      <c r="T378">
        <v>15</v>
      </c>
      <c r="U378">
        <v>2.5</v>
      </c>
      <c r="V378">
        <v>0</v>
      </c>
      <c r="W378">
        <v>57.5</v>
      </c>
      <c r="X378" t="s">
        <v>362</v>
      </c>
      <c r="Y378">
        <v>4</v>
      </c>
      <c r="Z378">
        <v>2</v>
      </c>
    </row>
    <row r="379" spans="1:26" x14ac:dyDescent="0.2">
      <c r="A379">
        <v>378</v>
      </c>
      <c r="B379">
        <v>2255</v>
      </c>
      <c r="C379" t="s">
        <v>38</v>
      </c>
      <c r="D379">
        <v>2010</v>
      </c>
      <c r="E379" t="s">
        <v>73</v>
      </c>
      <c r="F379" t="s">
        <v>419</v>
      </c>
      <c r="G379" t="s">
        <v>78</v>
      </c>
      <c r="H379" t="s">
        <v>525</v>
      </c>
      <c r="I379" s="2">
        <v>38774</v>
      </c>
      <c r="J379" t="s">
        <v>106</v>
      </c>
      <c r="K379" t="s">
        <v>107</v>
      </c>
      <c r="L379">
        <v>-14.314640000000001</v>
      </c>
      <c r="M379">
        <v>-170.83716999999999</v>
      </c>
      <c r="N379" t="s">
        <v>490</v>
      </c>
      <c r="O379" t="s">
        <v>490</v>
      </c>
      <c r="P379">
        <v>2010</v>
      </c>
      <c r="Q379" t="s">
        <v>109</v>
      </c>
      <c r="R379">
        <v>0</v>
      </c>
      <c r="S379">
        <v>9</v>
      </c>
      <c r="T379">
        <v>23.75</v>
      </c>
      <c r="U379">
        <v>2.5</v>
      </c>
      <c r="V379">
        <v>0</v>
      </c>
      <c r="W379">
        <v>36.25</v>
      </c>
      <c r="X379" t="s">
        <v>362</v>
      </c>
      <c r="Y379">
        <v>4</v>
      </c>
      <c r="Z379">
        <v>2</v>
      </c>
    </row>
    <row r="380" spans="1:26" x14ac:dyDescent="0.2">
      <c r="A380">
        <v>379</v>
      </c>
      <c r="B380">
        <v>2256</v>
      </c>
      <c r="C380" t="s">
        <v>38</v>
      </c>
      <c r="D380">
        <v>2010</v>
      </c>
      <c r="E380" t="s">
        <v>73</v>
      </c>
      <c r="F380" t="s">
        <v>419</v>
      </c>
      <c r="G380" t="s">
        <v>78</v>
      </c>
      <c r="H380" t="s">
        <v>526</v>
      </c>
      <c r="I380" s="2">
        <v>38774</v>
      </c>
      <c r="J380" t="s">
        <v>106</v>
      </c>
      <c r="K380" t="s">
        <v>111</v>
      </c>
      <c r="L380">
        <v>-14.29955</v>
      </c>
      <c r="M380">
        <v>-170.81781000000001</v>
      </c>
      <c r="N380" t="s">
        <v>490</v>
      </c>
      <c r="O380" t="s">
        <v>490</v>
      </c>
      <c r="P380">
        <v>2010</v>
      </c>
      <c r="Q380" t="s">
        <v>112</v>
      </c>
      <c r="R380">
        <v>0</v>
      </c>
      <c r="S380">
        <v>24</v>
      </c>
      <c r="T380">
        <v>35</v>
      </c>
      <c r="U380">
        <v>45</v>
      </c>
      <c r="V380">
        <v>2.5</v>
      </c>
      <c r="W380">
        <v>5</v>
      </c>
      <c r="X380" t="s">
        <v>362</v>
      </c>
      <c r="Y380">
        <v>2</v>
      </c>
      <c r="Z380">
        <v>1</v>
      </c>
    </row>
    <row r="381" spans="1:26" x14ac:dyDescent="0.2">
      <c r="A381">
        <v>380</v>
      </c>
      <c r="B381">
        <v>2258</v>
      </c>
      <c r="C381" t="s">
        <v>38</v>
      </c>
      <c r="D381">
        <v>2010</v>
      </c>
      <c r="E381" t="s">
        <v>73</v>
      </c>
      <c r="F381" t="s">
        <v>419</v>
      </c>
      <c r="G381" t="s">
        <v>78</v>
      </c>
      <c r="H381" t="s">
        <v>527</v>
      </c>
      <c r="I381" s="2">
        <v>38774</v>
      </c>
      <c r="J381" t="s">
        <v>106</v>
      </c>
      <c r="K381" t="s">
        <v>107</v>
      </c>
      <c r="L381">
        <v>-14.31953</v>
      </c>
      <c r="M381">
        <v>-170.84417999999999</v>
      </c>
      <c r="N381" t="s">
        <v>490</v>
      </c>
      <c r="O381" t="s">
        <v>490</v>
      </c>
      <c r="P381">
        <v>2010</v>
      </c>
      <c r="Q381" t="s">
        <v>109</v>
      </c>
      <c r="R381">
        <v>0</v>
      </c>
      <c r="S381">
        <v>10</v>
      </c>
      <c r="T381">
        <v>12.5</v>
      </c>
      <c r="U381">
        <v>1</v>
      </c>
      <c r="V381">
        <v>4</v>
      </c>
      <c r="W381">
        <v>7.5</v>
      </c>
      <c r="X381" t="s">
        <v>362</v>
      </c>
      <c r="Y381">
        <v>2</v>
      </c>
      <c r="Z381">
        <v>2</v>
      </c>
    </row>
    <row r="382" spans="1:26" x14ac:dyDescent="0.2">
      <c r="A382">
        <v>381</v>
      </c>
      <c r="B382">
        <v>2259</v>
      </c>
      <c r="C382" t="s">
        <v>38</v>
      </c>
      <c r="D382">
        <v>2010</v>
      </c>
      <c r="E382" t="s">
        <v>73</v>
      </c>
      <c r="F382" t="s">
        <v>419</v>
      </c>
      <c r="G382" t="s">
        <v>78</v>
      </c>
      <c r="H382" t="s">
        <v>528</v>
      </c>
      <c r="I382" s="2">
        <v>38774</v>
      </c>
      <c r="J382" t="s">
        <v>106</v>
      </c>
      <c r="K382" t="s">
        <v>107</v>
      </c>
      <c r="L382">
        <v>-14.306889999999999</v>
      </c>
      <c r="M382">
        <v>-170.83036999999999</v>
      </c>
      <c r="N382" t="s">
        <v>490</v>
      </c>
      <c r="O382" t="s">
        <v>490</v>
      </c>
      <c r="P382">
        <v>2010</v>
      </c>
      <c r="Q382" t="s">
        <v>109</v>
      </c>
      <c r="R382">
        <v>0</v>
      </c>
      <c r="S382">
        <v>10</v>
      </c>
      <c r="T382">
        <v>10</v>
      </c>
      <c r="U382">
        <v>0</v>
      </c>
      <c r="V382">
        <v>1</v>
      </c>
      <c r="W382">
        <v>69</v>
      </c>
      <c r="X382" t="s">
        <v>362</v>
      </c>
      <c r="Y382">
        <v>2</v>
      </c>
      <c r="Z382">
        <v>2</v>
      </c>
    </row>
    <row r="383" spans="1:26" x14ac:dyDescent="0.2">
      <c r="A383">
        <v>382</v>
      </c>
      <c r="B383">
        <v>2260</v>
      </c>
      <c r="C383" t="s">
        <v>38</v>
      </c>
      <c r="D383">
        <v>2010</v>
      </c>
      <c r="E383" t="s">
        <v>73</v>
      </c>
      <c r="F383" t="s">
        <v>419</v>
      </c>
      <c r="G383" t="s">
        <v>78</v>
      </c>
      <c r="H383" t="s">
        <v>529</v>
      </c>
      <c r="I383" s="2">
        <v>38774</v>
      </c>
      <c r="J383" t="s">
        <v>106</v>
      </c>
      <c r="K383" t="s">
        <v>115</v>
      </c>
      <c r="L383">
        <v>-14.301589999999999</v>
      </c>
      <c r="M383">
        <v>-170.82288</v>
      </c>
      <c r="N383" t="s">
        <v>490</v>
      </c>
      <c r="O383" t="s">
        <v>490</v>
      </c>
      <c r="P383">
        <v>2010</v>
      </c>
      <c r="Q383" t="s">
        <v>116</v>
      </c>
      <c r="R383">
        <v>0</v>
      </c>
      <c r="S383">
        <v>5.5</v>
      </c>
      <c r="T383">
        <v>7.5</v>
      </c>
      <c r="U383">
        <v>5</v>
      </c>
      <c r="V383">
        <v>0</v>
      </c>
      <c r="W383">
        <v>22.5</v>
      </c>
      <c r="X383" t="s">
        <v>362</v>
      </c>
      <c r="Y383">
        <v>2</v>
      </c>
      <c r="Z383">
        <v>2</v>
      </c>
    </row>
    <row r="384" spans="1:26" x14ac:dyDescent="0.2">
      <c r="A384">
        <v>383</v>
      </c>
      <c r="B384">
        <v>2263</v>
      </c>
      <c r="C384" t="s">
        <v>38</v>
      </c>
      <c r="D384">
        <v>2010</v>
      </c>
      <c r="E384" t="s">
        <v>73</v>
      </c>
      <c r="F384" t="s">
        <v>419</v>
      </c>
      <c r="G384" t="s">
        <v>78</v>
      </c>
      <c r="H384" t="s">
        <v>530</v>
      </c>
      <c r="I384" s="2">
        <v>38775</v>
      </c>
      <c r="J384" t="s">
        <v>106</v>
      </c>
      <c r="K384" t="s">
        <v>111</v>
      </c>
      <c r="L384">
        <v>-14.366110000000001</v>
      </c>
      <c r="M384">
        <v>-170.77164999999999</v>
      </c>
      <c r="N384" t="s">
        <v>437</v>
      </c>
      <c r="O384" t="s">
        <v>437</v>
      </c>
      <c r="P384">
        <v>2010</v>
      </c>
      <c r="Q384" t="s">
        <v>112</v>
      </c>
      <c r="R384">
        <v>0</v>
      </c>
      <c r="S384">
        <v>22</v>
      </c>
      <c r="T384">
        <v>27.5</v>
      </c>
      <c r="U384">
        <v>12.5</v>
      </c>
      <c r="V384">
        <v>5</v>
      </c>
      <c r="W384">
        <v>22.5</v>
      </c>
      <c r="X384" t="s">
        <v>362</v>
      </c>
      <c r="Y384">
        <v>2</v>
      </c>
      <c r="Z384">
        <v>1</v>
      </c>
    </row>
    <row r="385" spans="1:26" x14ac:dyDescent="0.2">
      <c r="A385">
        <v>384</v>
      </c>
      <c r="B385">
        <v>2264</v>
      </c>
      <c r="C385" t="s">
        <v>38</v>
      </c>
      <c r="D385">
        <v>2010</v>
      </c>
      <c r="E385" t="s">
        <v>73</v>
      </c>
      <c r="F385" t="s">
        <v>419</v>
      </c>
      <c r="G385" t="s">
        <v>78</v>
      </c>
      <c r="H385" t="s">
        <v>531</v>
      </c>
      <c r="I385" s="2">
        <v>38775</v>
      </c>
      <c r="J385" t="s">
        <v>106</v>
      </c>
      <c r="K385" t="s">
        <v>111</v>
      </c>
      <c r="L385">
        <v>-14.364039999999999</v>
      </c>
      <c r="M385">
        <v>-170.77991</v>
      </c>
      <c r="N385" t="s">
        <v>437</v>
      </c>
      <c r="O385" t="s">
        <v>437</v>
      </c>
      <c r="P385">
        <v>2010</v>
      </c>
      <c r="Q385" t="s">
        <v>112</v>
      </c>
      <c r="R385">
        <v>0</v>
      </c>
      <c r="S385">
        <v>20</v>
      </c>
      <c r="T385">
        <v>47.5</v>
      </c>
      <c r="U385">
        <v>0</v>
      </c>
      <c r="V385">
        <v>5</v>
      </c>
      <c r="W385">
        <v>35</v>
      </c>
      <c r="X385" t="s">
        <v>362</v>
      </c>
      <c r="Y385">
        <v>2</v>
      </c>
      <c r="Z385">
        <v>1</v>
      </c>
    </row>
    <row r="386" spans="1:26" x14ac:dyDescent="0.2">
      <c r="A386">
        <v>385</v>
      </c>
      <c r="B386">
        <v>2265</v>
      </c>
      <c r="C386" t="s">
        <v>38</v>
      </c>
      <c r="D386">
        <v>2010</v>
      </c>
      <c r="E386" t="s">
        <v>73</v>
      </c>
      <c r="F386" t="s">
        <v>419</v>
      </c>
      <c r="G386" t="s">
        <v>78</v>
      </c>
      <c r="H386" t="s">
        <v>532</v>
      </c>
      <c r="I386" s="2">
        <v>38775</v>
      </c>
      <c r="J386" t="s">
        <v>106</v>
      </c>
      <c r="K386" t="s">
        <v>115</v>
      </c>
      <c r="L386">
        <v>-14.332269999999999</v>
      </c>
      <c r="M386">
        <v>-170.80858000000001</v>
      </c>
      <c r="N386" t="s">
        <v>437</v>
      </c>
      <c r="O386" t="s">
        <v>437</v>
      </c>
      <c r="P386">
        <v>2010</v>
      </c>
      <c r="Q386" t="s">
        <v>116</v>
      </c>
      <c r="R386">
        <v>0</v>
      </c>
      <c r="S386">
        <v>4.5</v>
      </c>
      <c r="T386">
        <v>30</v>
      </c>
      <c r="U386">
        <v>0</v>
      </c>
      <c r="V386">
        <v>10</v>
      </c>
      <c r="W386">
        <v>48.75</v>
      </c>
      <c r="X386" t="s">
        <v>362</v>
      </c>
      <c r="Y386">
        <v>4</v>
      </c>
      <c r="Z386">
        <v>2</v>
      </c>
    </row>
    <row r="387" spans="1:26" x14ac:dyDescent="0.2">
      <c r="A387">
        <v>386</v>
      </c>
      <c r="B387">
        <v>2269</v>
      </c>
      <c r="C387" t="s">
        <v>38</v>
      </c>
      <c r="D387">
        <v>2010</v>
      </c>
      <c r="E387" t="s">
        <v>73</v>
      </c>
      <c r="F387" t="s">
        <v>419</v>
      </c>
      <c r="G387" t="s">
        <v>78</v>
      </c>
      <c r="H387" t="s">
        <v>533</v>
      </c>
      <c r="I387" s="2">
        <v>38775</v>
      </c>
      <c r="J387" t="s">
        <v>106</v>
      </c>
      <c r="K387" t="s">
        <v>115</v>
      </c>
      <c r="L387">
        <v>-14.33398</v>
      </c>
      <c r="M387">
        <v>-170.8015</v>
      </c>
      <c r="N387" t="s">
        <v>437</v>
      </c>
      <c r="O387" t="s">
        <v>437</v>
      </c>
      <c r="P387">
        <v>2010</v>
      </c>
      <c r="Q387" t="s">
        <v>116</v>
      </c>
      <c r="R387">
        <v>0</v>
      </c>
      <c r="S387">
        <v>3.5</v>
      </c>
      <c r="T387">
        <v>55</v>
      </c>
      <c r="U387">
        <v>0</v>
      </c>
      <c r="V387">
        <v>1.25</v>
      </c>
      <c r="W387">
        <v>27.5</v>
      </c>
      <c r="X387" t="s">
        <v>362</v>
      </c>
      <c r="Y387">
        <v>4</v>
      </c>
      <c r="Z387">
        <v>2</v>
      </c>
    </row>
    <row r="388" spans="1:26" x14ac:dyDescent="0.2">
      <c r="A388">
        <v>387</v>
      </c>
      <c r="B388">
        <v>2270</v>
      </c>
      <c r="C388" t="s">
        <v>38</v>
      </c>
      <c r="D388">
        <v>2010</v>
      </c>
      <c r="E388" t="s">
        <v>73</v>
      </c>
      <c r="F388" t="s">
        <v>419</v>
      </c>
      <c r="G388" t="s">
        <v>78</v>
      </c>
      <c r="H388" t="s">
        <v>534</v>
      </c>
      <c r="I388" s="2">
        <v>38775</v>
      </c>
      <c r="J388" t="s">
        <v>106</v>
      </c>
      <c r="K388" t="s">
        <v>111</v>
      </c>
      <c r="L388">
        <v>-14.337400000000001</v>
      </c>
      <c r="M388">
        <v>-170.79521</v>
      </c>
      <c r="N388" t="s">
        <v>437</v>
      </c>
      <c r="O388" t="s">
        <v>437</v>
      </c>
      <c r="P388">
        <v>2010</v>
      </c>
      <c r="Q388" t="s">
        <v>112</v>
      </c>
      <c r="R388">
        <v>0</v>
      </c>
      <c r="S388">
        <v>21</v>
      </c>
      <c r="T388">
        <v>40</v>
      </c>
      <c r="U388">
        <v>0</v>
      </c>
      <c r="V388">
        <v>9.5</v>
      </c>
      <c r="W388">
        <v>25</v>
      </c>
      <c r="X388" t="s">
        <v>362</v>
      </c>
      <c r="Y388">
        <v>2</v>
      </c>
      <c r="Z388">
        <v>1</v>
      </c>
    </row>
    <row r="389" spans="1:26" x14ac:dyDescent="0.2">
      <c r="A389">
        <v>388</v>
      </c>
      <c r="B389">
        <v>2271</v>
      </c>
      <c r="C389" t="s">
        <v>38</v>
      </c>
      <c r="D389">
        <v>2010</v>
      </c>
      <c r="E389" t="s">
        <v>73</v>
      </c>
      <c r="F389" t="s">
        <v>419</v>
      </c>
      <c r="G389" t="s">
        <v>78</v>
      </c>
      <c r="H389" t="s">
        <v>535</v>
      </c>
      <c r="I389" s="2">
        <v>38775</v>
      </c>
      <c r="J389" t="s">
        <v>106</v>
      </c>
      <c r="K389" t="s">
        <v>111</v>
      </c>
      <c r="L389">
        <v>-14.33291</v>
      </c>
      <c r="M389">
        <v>-170.81322</v>
      </c>
      <c r="N389" t="s">
        <v>437</v>
      </c>
      <c r="O389" t="s">
        <v>437</v>
      </c>
      <c r="P389">
        <v>2010</v>
      </c>
      <c r="Q389" t="s">
        <v>112</v>
      </c>
      <c r="R389">
        <v>0</v>
      </c>
      <c r="S389">
        <v>25</v>
      </c>
      <c r="T389">
        <v>42.5</v>
      </c>
      <c r="U389">
        <v>15</v>
      </c>
      <c r="V389">
        <v>7.5</v>
      </c>
      <c r="W389">
        <v>22.5</v>
      </c>
      <c r="X389" t="s">
        <v>362</v>
      </c>
      <c r="Y389">
        <v>2</v>
      </c>
      <c r="Z389">
        <v>1</v>
      </c>
    </row>
    <row r="390" spans="1:26" x14ac:dyDescent="0.2">
      <c r="A390">
        <v>389</v>
      </c>
      <c r="B390">
        <v>2272</v>
      </c>
      <c r="C390" t="s">
        <v>38</v>
      </c>
      <c r="D390">
        <v>2010</v>
      </c>
      <c r="E390" t="s">
        <v>73</v>
      </c>
      <c r="F390" t="s">
        <v>419</v>
      </c>
      <c r="G390" t="s">
        <v>78</v>
      </c>
      <c r="H390" t="s">
        <v>536</v>
      </c>
      <c r="I390" s="2">
        <v>38775</v>
      </c>
      <c r="J390" t="s">
        <v>106</v>
      </c>
      <c r="K390" t="s">
        <v>115</v>
      </c>
      <c r="L390">
        <v>-14.326689999999999</v>
      </c>
      <c r="M390">
        <v>-170.83447000000001</v>
      </c>
      <c r="N390" t="s">
        <v>437</v>
      </c>
      <c r="O390" t="s">
        <v>437</v>
      </c>
      <c r="P390">
        <v>2010</v>
      </c>
      <c r="Q390" t="s">
        <v>116</v>
      </c>
      <c r="R390">
        <v>0</v>
      </c>
      <c r="S390">
        <v>6</v>
      </c>
      <c r="T390">
        <v>44</v>
      </c>
      <c r="U390">
        <v>0.75</v>
      </c>
      <c r="V390">
        <v>0</v>
      </c>
      <c r="W390">
        <v>28.75</v>
      </c>
      <c r="X390" t="s">
        <v>362</v>
      </c>
      <c r="Y390">
        <v>4</v>
      </c>
      <c r="Z390">
        <v>2</v>
      </c>
    </row>
    <row r="391" spans="1:26" x14ac:dyDescent="0.2">
      <c r="A391">
        <v>390</v>
      </c>
      <c r="B391">
        <v>2273</v>
      </c>
      <c r="C391" t="s">
        <v>38</v>
      </c>
      <c r="D391">
        <v>2010</v>
      </c>
      <c r="E391" t="s">
        <v>73</v>
      </c>
      <c r="F391" t="s">
        <v>419</v>
      </c>
      <c r="G391" t="s">
        <v>78</v>
      </c>
      <c r="H391" t="s">
        <v>537</v>
      </c>
      <c r="I391" s="2">
        <v>38775</v>
      </c>
      <c r="J391" t="s">
        <v>106</v>
      </c>
      <c r="K391" t="s">
        <v>115</v>
      </c>
      <c r="L391">
        <v>-14.325240000000001</v>
      </c>
      <c r="M391">
        <v>-170.84182999999999</v>
      </c>
      <c r="N391" t="s">
        <v>437</v>
      </c>
      <c r="O391" t="s">
        <v>437</v>
      </c>
      <c r="P391">
        <v>2010</v>
      </c>
      <c r="Q391" t="s">
        <v>116</v>
      </c>
      <c r="R391">
        <v>0</v>
      </c>
      <c r="S391">
        <v>5.5</v>
      </c>
      <c r="T391">
        <v>51.25</v>
      </c>
      <c r="U391">
        <v>1.5</v>
      </c>
      <c r="V391">
        <v>0</v>
      </c>
      <c r="W391">
        <v>23.75</v>
      </c>
      <c r="X391" t="s">
        <v>362</v>
      </c>
      <c r="Y391">
        <v>4</v>
      </c>
      <c r="Z391">
        <v>2</v>
      </c>
    </row>
    <row r="392" spans="1:26" x14ac:dyDescent="0.2">
      <c r="A392">
        <v>391</v>
      </c>
      <c r="B392">
        <v>2274</v>
      </c>
      <c r="C392" t="s">
        <v>38</v>
      </c>
      <c r="D392">
        <v>2010</v>
      </c>
      <c r="E392" t="s">
        <v>73</v>
      </c>
      <c r="F392" t="s">
        <v>419</v>
      </c>
      <c r="G392" t="s">
        <v>78</v>
      </c>
      <c r="H392" t="s">
        <v>538</v>
      </c>
      <c r="I392" s="2">
        <v>38775</v>
      </c>
      <c r="J392" t="s">
        <v>106</v>
      </c>
      <c r="K392" t="s">
        <v>107</v>
      </c>
      <c r="L392">
        <v>-14.32264</v>
      </c>
      <c r="M392">
        <v>-170.84791999999999</v>
      </c>
      <c r="N392" t="s">
        <v>437</v>
      </c>
      <c r="O392" t="s">
        <v>437</v>
      </c>
      <c r="P392">
        <v>2010</v>
      </c>
      <c r="Q392" t="s">
        <v>109</v>
      </c>
      <c r="R392">
        <v>0</v>
      </c>
      <c r="S392">
        <v>15.5</v>
      </c>
      <c r="T392">
        <v>11.25</v>
      </c>
      <c r="U392">
        <v>4</v>
      </c>
      <c r="V392">
        <v>0</v>
      </c>
      <c r="W392">
        <v>50</v>
      </c>
      <c r="X392" t="s">
        <v>362</v>
      </c>
      <c r="Y392">
        <v>4</v>
      </c>
      <c r="Z392">
        <v>2</v>
      </c>
    </row>
    <row r="393" spans="1:26" x14ac:dyDescent="0.2">
      <c r="A393">
        <v>392</v>
      </c>
      <c r="B393">
        <v>2275</v>
      </c>
      <c r="C393" t="s">
        <v>38</v>
      </c>
      <c r="D393">
        <v>2010</v>
      </c>
      <c r="E393" t="s">
        <v>73</v>
      </c>
      <c r="F393" t="s">
        <v>419</v>
      </c>
      <c r="G393" t="s">
        <v>75</v>
      </c>
      <c r="H393" t="s">
        <v>539</v>
      </c>
      <c r="I393" s="2">
        <v>38777</v>
      </c>
      <c r="J393" t="s">
        <v>106</v>
      </c>
      <c r="K393" t="s">
        <v>115</v>
      </c>
      <c r="L393">
        <v>-14.53654</v>
      </c>
      <c r="M393">
        <v>-168.16541000000001</v>
      </c>
      <c r="N393" t="s">
        <v>540</v>
      </c>
      <c r="O393" t="s">
        <v>75</v>
      </c>
      <c r="P393">
        <v>2010</v>
      </c>
      <c r="Q393" t="s">
        <v>116</v>
      </c>
      <c r="R393">
        <v>0</v>
      </c>
      <c r="S393">
        <v>5</v>
      </c>
      <c r="T393">
        <v>3.5</v>
      </c>
      <c r="U393">
        <v>0</v>
      </c>
      <c r="V393">
        <v>2.5</v>
      </c>
      <c r="W393">
        <v>73.75</v>
      </c>
      <c r="X393" t="s">
        <v>362</v>
      </c>
      <c r="Y393">
        <v>4</v>
      </c>
      <c r="Z393">
        <v>2</v>
      </c>
    </row>
    <row r="394" spans="1:26" x14ac:dyDescent="0.2">
      <c r="A394">
        <v>393</v>
      </c>
      <c r="B394">
        <v>2276</v>
      </c>
      <c r="C394" t="s">
        <v>38</v>
      </c>
      <c r="D394">
        <v>2010</v>
      </c>
      <c r="E394" t="s">
        <v>73</v>
      </c>
      <c r="F394" t="s">
        <v>419</v>
      </c>
      <c r="G394" t="s">
        <v>75</v>
      </c>
      <c r="H394" t="s">
        <v>541</v>
      </c>
      <c r="I394" s="2">
        <v>38777</v>
      </c>
      <c r="J394" t="s">
        <v>106</v>
      </c>
      <c r="K394" t="s">
        <v>107</v>
      </c>
      <c r="L394">
        <v>-14.5387</v>
      </c>
      <c r="M394">
        <v>-168.17234999999999</v>
      </c>
      <c r="N394" t="s">
        <v>540</v>
      </c>
      <c r="O394" t="s">
        <v>75</v>
      </c>
      <c r="P394">
        <v>2010</v>
      </c>
      <c r="Q394" t="s">
        <v>109</v>
      </c>
      <c r="R394">
        <v>0</v>
      </c>
      <c r="S394">
        <v>14</v>
      </c>
      <c r="T394">
        <v>5.75</v>
      </c>
      <c r="U394">
        <v>0</v>
      </c>
      <c r="V394">
        <v>20</v>
      </c>
      <c r="W394">
        <v>66.75</v>
      </c>
      <c r="X394" t="s">
        <v>362</v>
      </c>
      <c r="Y394">
        <v>4</v>
      </c>
      <c r="Z394">
        <v>2</v>
      </c>
    </row>
    <row r="395" spans="1:26" x14ac:dyDescent="0.2">
      <c r="A395">
        <v>394</v>
      </c>
      <c r="B395">
        <v>2277</v>
      </c>
      <c r="C395" t="s">
        <v>38</v>
      </c>
      <c r="D395">
        <v>2010</v>
      </c>
      <c r="E395" t="s">
        <v>73</v>
      </c>
      <c r="F395" t="s">
        <v>419</v>
      </c>
      <c r="G395" t="s">
        <v>75</v>
      </c>
      <c r="H395" t="s">
        <v>542</v>
      </c>
      <c r="I395" s="2">
        <v>38777</v>
      </c>
      <c r="J395" t="s">
        <v>106</v>
      </c>
      <c r="K395" t="s">
        <v>107</v>
      </c>
      <c r="L395">
        <v>-14.54129</v>
      </c>
      <c r="M395">
        <v>-168.17271</v>
      </c>
      <c r="N395" t="s">
        <v>540</v>
      </c>
      <c r="O395" t="s">
        <v>75</v>
      </c>
      <c r="P395">
        <v>2010</v>
      </c>
      <c r="Q395" t="s">
        <v>109</v>
      </c>
      <c r="R395">
        <v>0</v>
      </c>
      <c r="S395">
        <v>14.75</v>
      </c>
      <c r="T395">
        <v>7.5</v>
      </c>
      <c r="U395">
        <v>7.75</v>
      </c>
      <c r="V395">
        <v>4.25</v>
      </c>
      <c r="W395">
        <v>73.75</v>
      </c>
      <c r="X395" t="s">
        <v>362</v>
      </c>
      <c r="Y395">
        <v>4</v>
      </c>
      <c r="Z395">
        <v>2</v>
      </c>
    </row>
    <row r="396" spans="1:26" x14ac:dyDescent="0.2">
      <c r="A396">
        <v>395</v>
      </c>
      <c r="B396">
        <v>2278</v>
      </c>
      <c r="C396" t="s">
        <v>38</v>
      </c>
      <c r="D396">
        <v>2010</v>
      </c>
      <c r="E396" t="s">
        <v>73</v>
      </c>
      <c r="F396" t="s">
        <v>419</v>
      </c>
      <c r="G396" t="s">
        <v>75</v>
      </c>
      <c r="H396" t="s">
        <v>543</v>
      </c>
      <c r="I396" s="2">
        <v>38777</v>
      </c>
      <c r="J396" t="s">
        <v>106</v>
      </c>
      <c r="K396" t="s">
        <v>111</v>
      </c>
      <c r="L396">
        <v>-14.550979999999999</v>
      </c>
      <c r="M396">
        <v>-168.16701</v>
      </c>
      <c r="N396" t="s">
        <v>540</v>
      </c>
      <c r="O396" t="s">
        <v>75</v>
      </c>
      <c r="P396">
        <v>2010</v>
      </c>
      <c r="Q396" t="s">
        <v>112</v>
      </c>
      <c r="R396">
        <v>0</v>
      </c>
      <c r="S396">
        <v>22</v>
      </c>
      <c r="T396">
        <v>7.5</v>
      </c>
      <c r="U396">
        <v>0</v>
      </c>
      <c r="V396">
        <v>0</v>
      </c>
      <c r="W396">
        <v>30</v>
      </c>
      <c r="X396" t="s">
        <v>362</v>
      </c>
      <c r="Y396">
        <v>2</v>
      </c>
      <c r="Z396">
        <v>1</v>
      </c>
    </row>
    <row r="397" spans="1:26" x14ac:dyDescent="0.2">
      <c r="A397">
        <v>396</v>
      </c>
      <c r="B397">
        <v>2279</v>
      </c>
      <c r="C397" t="s">
        <v>38</v>
      </c>
      <c r="D397">
        <v>2010</v>
      </c>
      <c r="E397" t="s">
        <v>73</v>
      </c>
      <c r="F397" t="s">
        <v>419</v>
      </c>
      <c r="G397" t="s">
        <v>75</v>
      </c>
      <c r="H397" t="s">
        <v>544</v>
      </c>
      <c r="I397" s="2">
        <v>38777</v>
      </c>
      <c r="J397" t="s">
        <v>106</v>
      </c>
      <c r="K397" t="s">
        <v>111</v>
      </c>
      <c r="L397">
        <v>-14.547219999999999</v>
      </c>
      <c r="M397">
        <v>-168.17</v>
      </c>
      <c r="N397" t="s">
        <v>540</v>
      </c>
      <c r="O397" t="s">
        <v>75</v>
      </c>
      <c r="P397">
        <v>2010</v>
      </c>
      <c r="Q397" t="s">
        <v>112</v>
      </c>
      <c r="R397">
        <v>0</v>
      </c>
      <c r="S397">
        <v>22</v>
      </c>
      <c r="T397">
        <v>7.5</v>
      </c>
      <c r="U397">
        <v>0</v>
      </c>
      <c r="V397">
        <v>27.5</v>
      </c>
      <c r="W397">
        <v>52.5</v>
      </c>
      <c r="X397" t="s">
        <v>362</v>
      </c>
      <c r="Y397">
        <v>2</v>
      </c>
      <c r="Z397">
        <v>1</v>
      </c>
    </row>
    <row r="398" spans="1:26" x14ac:dyDescent="0.2">
      <c r="A398">
        <v>397</v>
      </c>
      <c r="B398">
        <v>2280</v>
      </c>
      <c r="C398" t="s">
        <v>38</v>
      </c>
      <c r="D398">
        <v>2010</v>
      </c>
      <c r="E398" t="s">
        <v>73</v>
      </c>
      <c r="F398" t="s">
        <v>419</v>
      </c>
      <c r="G398" t="s">
        <v>75</v>
      </c>
      <c r="H398" t="s">
        <v>545</v>
      </c>
      <c r="I398" s="2">
        <v>38777</v>
      </c>
      <c r="J398" t="s">
        <v>106</v>
      </c>
      <c r="K398" t="s">
        <v>107</v>
      </c>
      <c r="L398">
        <v>-14.540369999999999</v>
      </c>
      <c r="M398">
        <v>-168.17276000000001</v>
      </c>
      <c r="N398" t="s">
        <v>540</v>
      </c>
      <c r="O398" t="s">
        <v>75</v>
      </c>
      <c r="P398">
        <v>2010</v>
      </c>
      <c r="Q398" t="s">
        <v>109</v>
      </c>
      <c r="R398">
        <v>0</v>
      </c>
      <c r="S398">
        <v>15</v>
      </c>
      <c r="T398">
        <v>15</v>
      </c>
      <c r="U398">
        <v>0</v>
      </c>
      <c r="V398">
        <v>7.5</v>
      </c>
      <c r="W398">
        <v>56.25</v>
      </c>
      <c r="X398" t="s">
        <v>362</v>
      </c>
      <c r="Y398">
        <v>4</v>
      </c>
      <c r="Z398">
        <v>2</v>
      </c>
    </row>
    <row r="399" spans="1:26" x14ac:dyDescent="0.2">
      <c r="A399">
        <v>398</v>
      </c>
      <c r="B399">
        <v>2281</v>
      </c>
      <c r="C399" t="s">
        <v>38</v>
      </c>
      <c r="D399">
        <v>2010</v>
      </c>
      <c r="E399" t="s">
        <v>73</v>
      </c>
      <c r="F399" t="s">
        <v>419</v>
      </c>
      <c r="G399" t="s">
        <v>75</v>
      </c>
      <c r="H399" t="s">
        <v>546</v>
      </c>
      <c r="I399" s="2">
        <v>38777</v>
      </c>
      <c r="J399" t="s">
        <v>106</v>
      </c>
      <c r="K399" t="s">
        <v>107</v>
      </c>
      <c r="L399">
        <v>-14.537240000000001</v>
      </c>
      <c r="M399">
        <v>-168.16988000000001</v>
      </c>
      <c r="N399" t="s">
        <v>540</v>
      </c>
      <c r="O399" t="s">
        <v>75</v>
      </c>
      <c r="P399">
        <v>2010</v>
      </c>
      <c r="Q399" t="s">
        <v>109</v>
      </c>
      <c r="R399">
        <v>0</v>
      </c>
      <c r="S399">
        <v>13</v>
      </c>
      <c r="T399">
        <v>18.75</v>
      </c>
      <c r="U399">
        <v>0</v>
      </c>
      <c r="V399">
        <v>25</v>
      </c>
      <c r="W399">
        <v>48.75</v>
      </c>
      <c r="X399" t="s">
        <v>362</v>
      </c>
      <c r="Y399">
        <v>4</v>
      </c>
      <c r="Z399">
        <v>2</v>
      </c>
    </row>
    <row r="400" spans="1:26" x14ac:dyDescent="0.2">
      <c r="A400">
        <v>399</v>
      </c>
      <c r="B400">
        <v>2282</v>
      </c>
      <c r="C400" t="s">
        <v>38</v>
      </c>
      <c r="D400">
        <v>2010</v>
      </c>
      <c r="E400" t="s">
        <v>73</v>
      </c>
      <c r="F400" t="s">
        <v>419</v>
      </c>
      <c r="G400" t="s">
        <v>75</v>
      </c>
      <c r="H400" t="s">
        <v>547</v>
      </c>
      <c r="I400" s="2">
        <v>38777</v>
      </c>
      <c r="J400" t="s">
        <v>106</v>
      </c>
      <c r="K400" t="s">
        <v>107</v>
      </c>
      <c r="L400">
        <v>-14.533799999999999</v>
      </c>
      <c r="M400">
        <v>-168.15907000000001</v>
      </c>
      <c r="N400" t="s">
        <v>540</v>
      </c>
      <c r="O400" t="s">
        <v>75</v>
      </c>
      <c r="P400">
        <v>2010</v>
      </c>
      <c r="Q400" t="s">
        <v>109</v>
      </c>
      <c r="R400">
        <v>0</v>
      </c>
      <c r="S400">
        <v>11.5</v>
      </c>
      <c r="T400">
        <v>11.25</v>
      </c>
      <c r="U400">
        <v>0</v>
      </c>
      <c r="V400">
        <v>13.75</v>
      </c>
      <c r="W400">
        <v>47.5</v>
      </c>
      <c r="X400" t="s">
        <v>362</v>
      </c>
      <c r="Y400">
        <v>4</v>
      </c>
      <c r="Z400">
        <v>2</v>
      </c>
    </row>
    <row r="401" spans="1:26" x14ac:dyDescent="0.2">
      <c r="A401">
        <v>400</v>
      </c>
      <c r="B401">
        <v>2286</v>
      </c>
      <c r="C401" t="s">
        <v>38</v>
      </c>
      <c r="D401">
        <v>2010</v>
      </c>
      <c r="E401" t="s">
        <v>73</v>
      </c>
      <c r="F401" t="s">
        <v>419</v>
      </c>
      <c r="G401" t="s">
        <v>75</v>
      </c>
      <c r="H401" t="s">
        <v>548</v>
      </c>
      <c r="I401" s="2">
        <v>38778</v>
      </c>
      <c r="J401" t="s">
        <v>106</v>
      </c>
      <c r="K401" t="s">
        <v>111</v>
      </c>
      <c r="L401">
        <v>-14.5383862</v>
      </c>
      <c r="M401">
        <v>-168.14582229999999</v>
      </c>
      <c r="N401" t="s">
        <v>540</v>
      </c>
      <c r="O401" t="s">
        <v>75</v>
      </c>
      <c r="P401">
        <v>2010</v>
      </c>
      <c r="Q401" t="s">
        <v>112</v>
      </c>
      <c r="R401">
        <v>0</v>
      </c>
      <c r="S401">
        <v>25</v>
      </c>
      <c r="T401">
        <v>27.5</v>
      </c>
      <c r="U401">
        <v>17.5</v>
      </c>
      <c r="V401">
        <v>15</v>
      </c>
      <c r="W401">
        <v>22.5</v>
      </c>
      <c r="X401" t="s">
        <v>362</v>
      </c>
      <c r="Y401">
        <v>2</v>
      </c>
      <c r="Z401">
        <v>1</v>
      </c>
    </row>
    <row r="402" spans="1:26" x14ac:dyDescent="0.2">
      <c r="A402">
        <v>401</v>
      </c>
      <c r="B402">
        <v>2287</v>
      </c>
      <c r="C402" t="s">
        <v>38</v>
      </c>
      <c r="D402">
        <v>2010</v>
      </c>
      <c r="E402" t="s">
        <v>73</v>
      </c>
      <c r="F402" t="s">
        <v>419</v>
      </c>
      <c r="G402" t="s">
        <v>75</v>
      </c>
      <c r="H402" t="s">
        <v>549</v>
      </c>
      <c r="I402" s="2">
        <v>38778</v>
      </c>
      <c r="J402" t="s">
        <v>106</v>
      </c>
      <c r="K402" t="s">
        <v>115</v>
      </c>
      <c r="L402">
        <v>-14.534979999999999</v>
      </c>
      <c r="M402">
        <v>-168.14818</v>
      </c>
      <c r="N402" t="s">
        <v>540</v>
      </c>
      <c r="O402" t="s">
        <v>75</v>
      </c>
      <c r="P402">
        <v>2010</v>
      </c>
      <c r="Q402" t="s">
        <v>116</v>
      </c>
      <c r="R402">
        <v>0</v>
      </c>
      <c r="S402">
        <v>4.5</v>
      </c>
      <c r="T402">
        <v>4.5</v>
      </c>
      <c r="U402">
        <v>3.75</v>
      </c>
      <c r="V402">
        <v>13</v>
      </c>
      <c r="W402">
        <v>41.25</v>
      </c>
      <c r="X402" t="s">
        <v>362</v>
      </c>
      <c r="Y402">
        <v>4</v>
      </c>
      <c r="Z402">
        <v>2</v>
      </c>
    </row>
    <row r="403" spans="1:26" x14ac:dyDescent="0.2">
      <c r="A403">
        <v>402</v>
      </c>
      <c r="B403">
        <v>2288</v>
      </c>
      <c r="C403" t="s">
        <v>38</v>
      </c>
      <c r="D403">
        <v>2010</v>
      </c>
      <c r="E403" t="s">
        <v>73</v>
      </c>
      <c r="F403" t="s">
        <v>419</v>
      </c>
      <c r="G403" t="s">
        <v>75</v>
      </c>
      <c r="H403" t="s">
        <v>550</v>
      </c>
      <c r="I403" s="2">
        <v>38778</v>
      </c>
      <c r="J403" t="s">
        <v>106</v>
      </c>
      <c r="K403" t="s">
        <v>107</v>
      </c>
      <c r="L403">
        <v>-14.52962</v>
      </c>
      <c r="M403">
        <v>-168.15074000000001</v>
      </c>
      <c r="N403" t="s">
        <v>540</v>
      </c>
      <c r="O403" t="s">
        <v>75</v>
      </c>
      <c r="P403">
        <v>2010</v>
      </c>
      <c r="Q403" t="s">
        <v>109</v>
      </c>
      <c r="R403">
        <v>0</v>
      </c>
      <c r="S403">
        <v>11</v>
      </c>
      <c r="T403">
        <v>12.5</v>
      </c>
      <c r="U403">
        <v>8.75</v>
      </c>
      <c r="V403">
        <v>12.5</v>
      </c>
      <c r="W403">
        <v>41.25</v>
      </c>
      <c r="X403" t="s">
        <v>362</v>
      </c>
      <c r="Y403">
        <v>4</v>
      </c>
      <c r="Z403">
        <v>2</v>
      </c>
    </row>
    <row r="404" spans="1:26" x14ac:dyDescent="0.2">
      <c r="A404">
        <v>403</v>
      </c>
      <c r="B404">
        <v>2289</v>
      </c>
      <c r="C404" t="s">
        <v>38</v>
      </c>
      <c r="D404">
        <v>2010</v>
      </c>
      <c r="E404" t="s">
        <v>73</v>
      </c>
      <c r="F404" t="s">
        <v>419</v>
      </c>
      <c r="G404" t="s">
        <v>75</v>
      </c>
      <c r="H404" t="s">
        <v>551</v>
      </c>
      <c r="I404" s="2">
        <v>38778</v>
      </c>
      <c r="J404" t="s">
        <v>106</v>
      </c>
      <c r="K404" t="s">
        <v>111</v>
      </c>
      <c r="L404">
        <v>-14.550979999999999</v>
      </c>
      <c r="M404">
        <v>-168.16701</v>
      </c>
      <c r="N404" t="s">
        <v>540</v>
      </c>
      <c r="O404" t="s">
        <v>75</v>
      </c>
      <c r="P404">
        <v>2010</v>
      </c>
      <c r="Q404" t="s">
        <v>112</v>
      </c>
      <c r="R404">
        <v>0</v>
      </c>
      <c r="S404">
        <v>24</v>
      </c>
      <c r="T404">
        <v>16</v>
      </c>
      <c r="U404">
        <v>0</v>
      </c>
      <c r="V404">
        <v>17.5</v>
      </c>
      <c r="W404">
        <v>37.5</v>
      </c>
      <c r="X404" t="s">
        <v>362</v>
      </c>
      <c r="Y404">
        <v>2</v>
      </c>
      <c r="Z404">
        <v>1</v>
      </c>
    </row>
    <row r="405" spans="1:26" x14ac:dyDescent="0.2">
      <c r="A405">
        <v>404</v>
      </c>
      <c r="B405">
        <v>2290</v>
      </c>
      <c r="C405" t="s">
        <v>38</v>
      </c>
      <c r="D405">
        <v>2010</v>
      </c>
      <c r="E405" t="s">
        <v>73</v>
      </c>
      <c r="F405" t="s">
        <v>419</v>
      </c>
      <c r="G405" t="s">
        <v>75</v>
      </c>
      <c r="H405" t="s">
        <v>552</v>
      </c>
      <c r="I405" s="2">
        <v>38778</v>
      </c>
      <c r="J405" t="s">
        <v>106</v>
      </c>
      <c r="K405" t="s">
        <v>107</v>
      </c>
      <c r="L405">
        <v>-14.54937</v>
      </c>
      <c r="M405">
        <v>-168.13808</v>
      </c>
      <c r="N405" t="s">
        <v>540</v>
      </c>
      <c r="O405" t="s">
        <v>75</v>
      </c>
      <c r="P405">
        <v>2010</v>
      </c>
      <c r="Q405" t="s">
        <v>109</v>
      </c>
      <c r="R405">
        <v>0</v>
      </c>
      <c r="S405">
        <v>12</v>
      </c>
      <c r="T405">
        <v>63.75</v>
      </c>
      <c r="U405">
        <v>0</v>
      </c>
      <c r="V405">
        <v>7.5</v>
      </c>
      <c r="W405">
        <v>21.25</v>
      </c>
      <c r="X405" t="s">
        <v>362</v>
      </c>
      <c r="Y405">
        <v>4</v>
      </c>
      <c r="Z405">
        <v>2</v>
      </c>
    </row>
    <row r="406" spans="1:26" x14ac:dyDescent="0.2">
      <c r="A406">
        <v>405</v>
      </c>
      <c r="B406">
        <v>2291</v>
      </c>
      <c r="C406" t="s">
        <v>38</v>
      </c>
      <c r="D406">
        <v>2010</v>
      </c>
      <c r="E406" t="s">
        <v>73</v>
      </c>
      <c r="F406" t="s">
        <v>419</v>
      </c>
      <c r="G406" t="s">
        <v>75</v>
      </c>
      <c r="H406" t="s">
        <v>553</v>
      </c>
      <c r="I406" s="2">
        <v>38778</v>
      </c>
      <c r="J406" t="s">
        <v>106</v>
      </c>
      <c r="K406" t="s">
        <v>107</v>
      </c>
      <c r="L406">
        <v>-14.54227</v>
      </c>
      <c r="M406">
        <v>-168.14359999999999</v>
      </c>
      <c r="N406" t="s">
        <v>540</v>
      </c>
      <c r="O406" t="s">
        <v>75</v>
      </c>
      <c r="P406">
        <v>2010</v>
      </c>
      <c r="Q406" t="s">
        <v>109</v>
      </c>
      <c r="R406">
        <v>0</v>
      </c>
      <c r="S406">
        <v>12</v>
      </c>
      <c r="T406">
        <v>32.5</v>
      </c>
      <c r="U406">
        <v>1.25</v>
      </c>
      <c r="V406">
        <v>13.25</v>
      </c>
      <c r="W406">
        <v>40.5</v>
      </c>
      <c r="X406" t="s">
        <v>362</v>
      </c>
      <c r="Y406">
        <v>4</v>
      </c>
      <c r="Z406">
        <v>2</v>
      </c>
    </row>
    <row r="407" spans="1:26" x14ac:dyDescent="0.2">
      <c r="A407">
        <v>406</v>
      </c>
      <c r="B407">
        <v>2292</v>
      </c>
      <c r="C407" t="s">
        <v>38</v>
      </c>
      <c r="D407">
        <v>2010</v>
      </c>
      <c r="E407" t="s">
        <v>73</v>
      </c>
      <c r="F407" t="s">
        <v>419</v>
      </c>
      <c r="G407" t="s">
        <v>75</v>
      </c>
      <c r="H407" t="s">
        <v>554</v>
      </c>
      <c r="I407" s="2">
        <v>38778</v>
      </c>
      <c r="J407" t="s">
        <v>106</v>
      </c>
      <c r="K407" t="s">
        <v>115</v>
      </c>
      <c r="L407">
        <v>-14.54134</v>
      </c>
      <c r="M407">
        <v>-168.14458999999999</v>
      </c>
      <c r="N407" t="s">
        <v>540</v>
      </c>
      <c r="O407" t="s">
        <v>75</v>
      </c>
      <c r="P407">
        <v>2010</v>
      </c>
      <c r="Q407" t="s">
        <v>116</v>
      </c>
      <c r="R407">
        <v>0</v>
      </c>
      <c r="S407">
        <v>5.5</v>
      </c>
      <c r="T407">
        <v>18.75</v>
      </c>
      <c r="U407">
        <v>7.5</v>
      </c>
      <c r="V407">
        <v>8.75</v>
      </c>
      <c r="W407">
        <v>52.5</v>
      </c>
      <c r="X407" t="s">
        <v>362</v>
      </c>
      <c r="Y407">
        <v>4</v>
      </c>
      <c r="Z407">
        <v>2</v>
      </c>
    </row>
    <row r="408" spans="1:26" x14ac:dyDescent="0.2">
      <c r="A408">
        <v>407</v>
      </c>
      <c r="B408">
        <v>2293</v>
      </c>
      <c r="C408" t="s">
        <v>38</v>
      </c>
      <c r="D408">
        <v>2010</v>
      </c>
      <c r="E408" t="s">
        <v>73</v>
      </c>
      <c r="F408" t="s">
        <v>419</v>
      </c>
      <c r="G408" t="s">
        <v>75</v>
      </c>
      <c r="H408" t="s">
        <v>555</v>
      </c>
      <c r="I408" s="2">
        <v>38778</v>
      </c>
      <c r="J408" t="s">
        <v>106</v>
      </c>
      <c r="K408" t="s">
        <v>111</v>
      </c>
      <c r="L408">
        <v>-14.54607</v>
      </c>
      <c r="M408">
        <v>-168.13921999999999</v>
      </c>
      <c r="N408" t="s">
        <v>540</v>
      </c>
      <c r="O408" t="s">
        <v>75</v>
      </c>
      <c r="P408">
        <v>2010</v>
      </c>
      <c r="Q408" t="s">
        <v>112</v>
      </c>
      <c r="R408">
        <v>0</v>
      </c>
      <c r="S408">
        <v>24</v>
      </c>
      <c r="T408">
        <v>55</v>
      </c>
      <c r="U408">
        <v>0</v>
      </c>
      <c r="V408">
        <v>10</v>
      </c>
      <c r="W408">
        <v>25</v>
      </c>
      <c r="X408" t="s">
        <v>362</v>
      </c>
      <c r="Y408">
        <v>2</v>
      </c>
      <c r="Z408">
        <v>1</v>
      </c>
    </row>
    <row r="409" spans="1:26" x14ac:dyDescent="0.2">
      <c r="A409">
        <v>408</v>
      </c>
      <c r="B409">
        <v>2299</v>
      </c>
      <c r="C409" t="s">
        <v>38</v>
      </c>
      <c r="D409">
        <v>2010</v>
      </c>
      <c r="E409" t="s">
        <v>73</v>
      </c>
      <c r="F409" t="s">
        <v>419</v>
      </c>
      <c r="G409" t="s">
        <v>75</v>
      </c>
      <c r="H409" t="s">
        <v>556</v>
      </c>
      <c r="I409" s="2">
        <v>38779</v>
      </c>
      <c r="J409" t="s">
        <v>106</v>
      </c>
      <c r="K409" t="s">
        <v>111</v>
      </c>
      <c r="L409">
        <v>-14.5542</v>
      </c>
      <c r="M409">
        <v>-168.14409000000001</v>
      </c>
      <c r="N409" t="s">
        <v>540</v>
      </c>
      <c r="O409" t="s">
        <v>75</v>
      </c>
      <c r="P409">
        <v>2010</v>
      </c>
      <c r="Q409" t="s">
        <v>112</v>
      </c>
      <c r="R409">
        <v>0</v>
      </c>
      <c r="S409">
        <v>21</v>
      </c>
      <c r="T409">
        <v>12.5</v>
      </c>
      <c r="U409">
        <v>0</v>
      </c>
      <c r="V409">
        <v>15</v>
      </c>
      <c r="W409">
        <v>25</v>
      </c>
      <c r="X409" t="s">
        <v>362</v>
      </c>
      <c r="Y409">
        <v>2</v>
      </c>
      <c r="Z409">
        <v>1</v>
      </c>
    </row>
    <row r="410" spans="1:26" x14ac:dyDescent="0.2">
      <c r="A410">
        <v>409</v>
      </c>
      <c r="B410">
        <v>2300</v>
      </c>
      <c r="C410" t="s">
        <v>38</v>
      </c>
      <c r="D410">
        <v>2010</v>
      </c>
      <c r="E410" t="s">
        <v>73</v>
      </c>
      <c r="F410" t="s">
        <v>419</v>
      </c>
      <c r="G410" t="s">
        <v>75</v>
      </c>
      <c r="H410" t="s">
        <v>557</v>
      </c>
      <c r="I410" s="2">
        <v>38779</v>
      </c>
      <c r="J410" t="s">
        <v>106</v>
      </c>
      <c r="K410" t="s">
        <v>111</v>
      </c>
      <c r="L410">
        <v>-14.55199</v>
      </c>
      <c r="M410">
        <v>-168.16633999999999</v>
      </c>
      <c r="N410" t="s">
        <v>540</v>
      </c>
      <c r="O410" t="s">
        <v>75</v>
      </c>
      <c r="P410">
        <v>2010</v>
      </c>
      <c r="Q410" t="s">
        <v>112</v>
      </c>
      <c r="R410">
        <v>0</v>
      </c>
      <c r="S410">
        <v>24</v>
      </c>
      <c r="T410">
        <v>7.5</v>
      </c>
      <c r="U410">
        <v>0</v>
      </c>
      <c r="V410">
        <v>43.75</v>
      </c>
      <c r="W410">
        <v>30</v>
      </c>
      <c r="X410" t="s">
        <v>362</v>
      </c>
      <c r="Y410">
        <v>4</v>
      </c>
      <c r="Z410">
        <v>2</v>
      </c>
    </row>
    <row r="411" spans="1:26" x14ac:dyDescent="0.2">
      <c r="A411">
        <v>410</v>
      </c>
      <c r="B411">
        <v>2301</v>
      </c>
      <c r="C411" t="s">
        <v>38</v>
      </c>
      <c r="D411">
        <v>2010</v>
      </c>
      <c r="E411" t="s">
        <v>73</v>
      </c>
      <c r="F411" t="s">
        <v>419</v>
      </c>
      <c r="G411" t="s">
        <v>75</v>
      </c>
      <c r="H411" t="s">
        <v>558</v>
      </c>
      <c r="I411" s="2">
        <v>38779</v>
      </c>
      <c r="J411" t="s">
        <v>106</v>
      </c>
      <c r="K411" t="s">
        <v>107</v>
      </c>
      <c r="L411">
        <v>-14.557919999999999</v>
      </c>
      <c r="M411">
        <v>-168.15314000000001</v>
      </c>
      <c r="N411" t="s">
        <v>540</v>
      </c>
      <c r="O411" t="s">
        <v>75</v>
      </c>
      <c r="P411">
        <v>2010</v>
      </c>
      <c r="Q411" t="s">
        <v>109</v>
      </c>
      <c r="R411">
        <v>0</v>
      </c>
      <c r="S411">
        <v>12</v>
      </c>
      <c r="T411">
        <v>10</v>
      </c>
      <c r="U411">
        <v>0</v>
      </c>
      <c r="V411">
        <v>40</v>
      </c>
      <c r="W411">
        <v>41.25</v>
      </c>
      <c r="X411" t="s">
        <v>362</v>
      </c>
      <c r="Y411">
        <v>4</v>
      </c>
      <c r="Z411">
        <v>2</v>
      </c>
    </row>
    <row r="412" spans="1:26" x14ac:dyDescent="0.2">
      <c r="A412">
        <v>411</v>
      </c>
      <c r="B412">
        <v>2302</v>
      </c>
      <c r="C412" t="s">
        <v>38</v>
      </c>
      <c r="D412">
        <v>2010</v>
      </c>
      <c r="E412" t="s">
        <v>73</v>
      </c>
      <c r="F412" t="s">
        <v>419</v>
      </c>
      <c r="G412" t="s">
        <v>75</v>
      </c>
      <c r="H412" t="s">
        <v>559</v>
      </c>
      <c r="I412" s="2">
        <v>38779</v>
      </c>
      <c r="J412" t="s">
        <v>106</v>
      </c>
      <c r="K412" t="s">
        <v>115</v>
      </c>
      <c r="L412">
        <v>-14.559279999999999</v>
      </c>
      <c r="M412">
        <v>-168.15553</v>
      </c>
      <c r="N412" t="s">
        <v>540</v>
      </c>
      <c r="O412" t="s">
        <v>75</v>
      </c>
      <c r="P412">
        <v>2010</v>
      </c>
      <c r="Q412" t="s">
        <v>116</v>
      </c>
      <c r="R412">
        <v>0</v>
      </c>
      <c r="S412">
        <v>7</v>
      </c>
      <c r="T412">
        <v>10</v>
      </c>
      <c r="U412">
        <v>1.25</v>
      </c>
      <c r="V412">
        <v>4.5</v>
      </c>
      <c r="W412">
        <v>73.75</v>
      </c>
      <c r="X412" t="s">
        <v>362</v>
      </c>
      <c r="Y412">
        <v>4</v>
      </c>
      <c r="Z412">
        <v>2</v>
      </c>
    </row>
    <row r="413" spans="1:26" x14ac:dyDescent="0.2">
      <c r="A413">
        <v>412</v>
      </c>
      <c r="B413">
        <v>2303</v>
      </c>
      <c r="C413" t="s">
        <v>38</v>
      </c>
      <c r="D413">
        <v>2010</v>
      </c>
      <c r="E413" t="s">
        <v>73</v>
      </c>
      <c r="F413" t="s">
        <v>419</v>
      </c>
      <c r="G413" t="s">
        <v>75</v>
      </c>
      <c r="H413" t="s">
        <v>560</v>
      </c>
      <c r="I413" s="2">
        <v>38779</v>
      </c>
      <c r="J413" t="s">
        <v>106</v>
      </c>
      <c r="K413" t="s">
        <v>115</v>
      </c>
      <c r="L413">
        <v>-14.559979999999999</v>
      </c>
      <c r="M413">
        <v>-168.1591</v>
      </c>
      <c r="N413" t="s">
        <v>540</v>
      </c>
      <c r="O413" t="s">
        <v>75</v>
      </c>
      <c r="P413">
        <v>2010</v>
      </c>
      <c r="Q413" t="s">
        <v>116</v>
      </c>
      <c r="R413">
        <v>0</v>
      </c>
      <c r="S413">
        <v>5.5</v>
      </c>
      <c r="T413">
        <v>27.5</v>
      </c>
      <c r="U413">
        <v>0</v>
      </c>
      <c r="V413">
        <v>10</v>
      </c>
      <c r="W413">
        <v>47.5</v>
      </c>
      <c r="X413" t="s">
        <v>362</v>
      </c>
      <c r="Y413">
        <v>4</v>
      </c>
      <c r="Z413">
        <v>2</v>
      </c>
    </row>
    <row r="414" spans="1:26" x14ac:dyDescent="0.2">
      <c r="A414">
        <v>413</v>
      </c>
      <c r="B414">
        <v>2306</v>
      </c>
      <c r="C414" t="s">
        <v>38</v>
      </c>
      <c r="D414">
        <v>2010</v>
      </c>
      <c r="E414" t="s">
        <v>73</v>
      </c>
      <c r="F414" t="s">
        <v>419</v>
      </c>
      <c r="G414" t="s">
        <v>75</v>
      </c>
      <c r="H414" t="s">
        <v>561</v>
      </c>
      <c r="I414" s="2">
        <v>38778</v>
      </c>
      <c r="J414" t="s">
        <v>106</v>
      </c>
      <c r="K414" t="s">
        <v>115</v>
      </c>
      <c r="L414">
        <v>-14.558920000000001</v>
      </c>
      <c r="M414">
        <v>-168.16049000000001</v>
      </c>
      <c r="N414" t="s">
        <v>540</v>
      </c>
      <c r="O414" t="s">
        <v>75</v>
      </c>
      <c r="P414">
        <v>2010</v>
      </c>
      <c r="Q414" t="s">
        <v>116</v>
      </c>
      <c r="R414">
        <v>0</v>
      </c>
      <c r="S414">
        <v>5</v>
      </c>
      <c r="T414">
        <v>27.5</v>
      </c>
      <c r="U414">
        <v>0</v>
      </c>
      <c r="V414">
        <v>12.5</v>
      </c>
      <c r="W414">
        <v>47.5</v>
      </c>
      <c r="X414" t="s">
        <v>362</v>
      </c>
      <c r="Y414">
        <v>4</v>
      </c>
      <c r="Z414">
        <v>2</v>
      </c>
    </row>
    <row r="415" spans="1:26" x14ac:dyDescent="0.2">
      <c r="A415">
        <v>414</v>
      </c>
      <c r="B415">
        <v>2307</v>
      </c>
      <c r="C415" t="s">
        <v>38</v>
      </c>
      <c r="D415">
        <v>2010</v>
      </c>
      <c r="E415" t="s">
        <v>73</v>
      </c>
      <c r="F415" t="s">
        <v>419</v>
      </c>
      <c r="G415" t="s">
        <v>75</v>
      </c>
      <c r="H415" t="s">
        <v>562</v>
      </c>
      <c r="I415" s="2">
        <v>38779</v>
      </c>
      <c r="J415" t="s">
        <v>106</v>
      </c>
      <c r="K415" t="s">
        <v>111</v>
      </c>
      <c r="L415">
        <v>-14.553290000000001</v>
      </c>
      <c r="M415">
        <v>-168.16541000000001</v>
      </c>
      <c r="N415" t="s">
        <v>540</v>
      </c>
      <c r="O415" t="s">
        <v>75</v>
      </c>
      <c r="P415">
        <v>2010</v>
      </c>
      <c r="Q415" t="s">
        <v>112</v>
      </c>
      <c r="R415">
        <v>0</v>
      </c>
      <c r="S415">
        <v>20</v>
      </c>
      <c r="T415">
        <v>20</v>
      </c>
      <c r="U415">
        <v>0</v>
      </c>
      <c r="V415">
        <v>30</v>
      </c>
      <c r="W415">
        <v>36.25</v>
      </c>
      <c r="X415" t="s">
        <v>362</v>
      </c>
      <c r="Y415">
        <v>4</v>
      </c>
      <c r="Z415">
        <v>2</v>
      </c>
    </row>
    <row r="416" spans="1:26" x14ac:dyDescent="0.2">
      <c r="A416">
        <v>415</v>
      </c>
      <c r="B416">
        <v>2314</v>
      </c>
      <c r="C416" t="s">
        <v>38</v>
      </c>
      <c r="D416">
        <v>2010</v>
      </c>
      <c r="E416" t="s">
        <v>73</v>
      </c>
      <c r="F416" t="s">
        <v>419</v>
      </c>
      <c r="G416" t="s">
        <v>75</v>
      </c>
      <c r="H416" t="s">
        <v>563</v>
      </c>
      <c r="I416" s="2">
        <v>38779</v>
      </c>
      <c r="J416" t="s">
        <v>106</v>
      </c>
      <c r="K416" t="s">
        <v>115</v>
      </c>
      <c r="L416">
        <v>-14.560280000000001</v>
      </c>
      <c r="M416">
        <v>-168.15827999999999</v>
      </c>
      <c r="N416" t="s">
        <v>540</v>
      </c>
      <c r="O416" t="s">
        <v>75</v>
      </c>
      <c r="P416">
        <v>2010</v>
      </c>
      <c r="Q416" t="s">
        <v>116</v>
      </c>
      <c r="R416">
        <v>0</v>
      </c>
      <c r="S416">
        <v>8</v>
      </c>
      <c r="T416">
        <v>20.5</v>
      </c>
      <c r="U416">
        <v>7</v>
      </c>
      <c r="V416">
        <v>6.25</v>
      </c>
      <c r="W416">
        <v>48.25</v>
      </c>
      <c r="X416" t="s">
        <v>362</v>
      </c>
      <c r="Y416">
        <v>4</v>
      </c>
      <c r="Z416">
        <v>2</v>
      </c>
    </row>
    <row r="417" spans="1:26" x14ac:dyDescent="0.2">
      <c r="A417">
        <v>416</v>
      </c>
      <c r="B417">
        <v>2335</v>
      </c>
      <c r="C417" t="s">
        <v>38</v>
      </c>
      <c r="D417">
        <v>2010</v>
      </c>
      <c r="E417" t="s">
        <v>73</v>
      </c>
      <c r="F417" t="s">
        <v>419</v>
      </c>
      <c r="G417" t="s">
        <v>78</v>
      </c>
      <c r="H417" t="s">
        <v>564</v>
      </c>
      <c r="I417" s="2">
        <v>38782</v>
      </c>
      <c r="J417" t="s">
        <v>106</v>
      </c>
      <c r="K417" t="s">
        <v>111</v>
      </c>
      <c r="L417">
        <v>-14.27647</v>
      </c>
      <c r="M417">
        <v>-170.73969</v>
      </c>
      <c r="N417" t="s">
        <v>490</v>
      </c>
      <c r="O417" t="s">
        <v>490</v>
      </c>
      <c r="P417">
        <v>2010</v>
      </c>
      <c r="Q417" t="s">
        <v>112</v>
      </c>
      <c r="R417">
        <v>0</v>
      </c>
      <c r="S417">
        <v>25</v>
      </c>
      <c r="T417">
        <v>33.75</v>
      </c>
      <c r="U417">
        <v>3.75</v>
      </c>
      <c r="V417">
        <v>0</v>
      </c>
      <c r="W417">
        <v>27.5</v>
      </c>
      <c r="X417" t="s">
        <v>362</v>
      </c>
      <c r="Y417">
        <v>4</v>
      </c>
      <c r="Z417">
        <v>2</v>
      </c>
    </row>
    <row r="418" spans="1:26" x14ac:dyDescent="0.2">
      <c r="A418">
        <v>417</v>
      </c>
      <c r="B418">
        <v>2336</v>
      </c>
      <c r="C418" t="s">
        <v>38</v>
      </c>
      <c r="D418">
        <v>2010</v>
      </c>
      <c r="E418" t="s">
        <v>73</v>
      </c>
      <c r="F418" t="s">
        <v>419</v>
      </c>
      <c r="G418" t="s">
        <v>78</v>
      </c>
      <c r="H418" t="s">
        <v>565</v>
      </c>
      <c r="I418" s="2">
        <v>38782</v>
      </c>
      <c r="J418" t="s">
        <v>106</v>
      </c>
      <c r="K418" t="s">
        <v>111</v>
      </c>
      <c r="L418">
        <v>-14.245150000000001</v>
      </c>
      <c r="M418">
        <v>-170.67088000000001</v>
      </c>
      <c r="N418" t="s">
        <v>449</v>
      </c>
      <c r="O418" t="s">
        <v>449</v>
      </c>
      <c r="P418">
        <v>2010</v>
      </c>
      <c r="Q418" t="s">
        <v>112</v>
      </c>
      <c r="R418">
        <v>0</v>
      </c>
      <c r="S418">
        <v>21</v>
      </c>
      <c r="T418">
        <v>9.25</v>
      </c>
      <c r="U418">
        <v>67.5</v>
      </c>
      <c r="V418">
        <v>15</v>
      </c>
      <c r="W418">
        <v>0</v>
      </c>
      <c r="X418" t="s">
        <v>362</v>
      </c>
      <c r="Y418">
        <v>4</v>
      </c>
      <c r="Z418">
        <v>2</v>
      </c>
    </row>
    <row r="419" spans="1:26" x14ac:dyDescent="0.2">
      <c r="A419">
        <v>418</v>
      </c>
      <c r="B419">
        <v>2337</v>
      </c>
      <c r="C419" t="s">
        <v>38</v>
      </c>
      <c r="D419">
        <v>2010</v>
      </c>
      <c r="E419" t="s">
        <v>73</v>
      </c>
      <c r="F419" t="s">
        <v>419</v>
      </c>
      <c r="G419" t="s">
        <v>78</v>
      </c>
      <c r="H419" t="s">
        <v>566</v>
      </c>
      <c r="I419" s="2">
        <v>38782</v>
      </c>
      <c r="J419" t="s">
        <v>106</v>
      </c>
      <c r="K419" t="s">
        <v>107</v>
      </c>
      <c r="L419">
        <v>-14.236190000000001</v>
      </c>
      <c r="M419">
        <v>-170.66936000000001</v>
      </c>
      <c r="N419" t="s">
        <v>449</v>
      </c>
      <c r="O419" t="s">
        <v>449</v>
      </c>
      <c r="P419">
        <v>2010</v>
      </c>
      <c r="Q419" t="s">
        <v>109</v>
      </c>
      <c r="R419">
        <v>0</v>
      </c>
      <c r="S419">
        <v>15</v>
      </c>
      <c r="T419">
        <v>38.75</v>
      </c>
      <c r="U419">
        <v>7.5</v>
      </c>
      <c r="V419">
        <v>0</v>
      </c>
      <c r="W419">
        <v>38.75</v>
      </c>
      <c r="X419" t="s">
        <v>362</v>
      </c>
      <c r="Y419">
        <v>4</v>
      </c>
      <c r="Z419">
        <v>2</v>
      </c>
    </row>
    <row r="420" spans="1:26" x14ac:dyDescent="0.2">
      <c r="A420">
        <v>419</v>
      </c>
      <c r="B420">
        <v>2340</v>
      </c>
      <c r="C420" t="s">
        <v>38</v>
      </c>
      <c r="D420">
        <v>2010</v>
      </c>
      <c r="E420" t="s">
        <v>73</v>
      </c>
      <c r="F420" t="s">
        <v>419</v>
      </c>
      <c r="G420" t="s">
        <v>78</v>
      </c>
      <c r="H420" t="s">
        <v>567</v>
      </c>
      <c r="I420" s="2">
        <v>38784</v>
      </c>
      <c r="J420" t="s">
        <v>106</v>
      </c>
      <c r="K420" t="s">
        <v>107</v>
      </c>
      <c r="L420">
        <v>-14.300940000000001</v>
      </c>
      <c r="M420">
        <v>-170.68098000000001</v>
      </c>
      <c r="N420" t="s">
        <v>421</v>
      </c>
      <c r="O420" t="s">
        <v>421</v>
      </c>
      <c r="P420">
        <v>2010</v>
      </c>
      <c r="Q420" t="s">
        <v>109</v>
      </c>
      <c r="R420">
        <v>0</v>
      </c>
      <c r="S420">
        <v>15.5</v>
      </c>
      <c r="T420">
        <v>28.75</v>
      </c>
      <c r="U420">
        <v>10</v>
      </c>
      <c r="V420">
        <v>12.5</v>
      </c>
      <c r="W420">
        <v>17.5</v>
      </c>
      <c r="X420" t="s">
        <v>362</v>
      </c>
      <c r="Y420">
        <v>4</v>
      </c>
      <c r="Z420">
        <v>2</v>
      </c>
    </row>
    <row r="421" spans="1:26" x14ac:dyDescent="0.2">
      <c r="A421">
        <v>420</v>
      </c>
      <c r="B421">
        <v>2341</v>
      </c>
      <c r="C421" t="s">
        <v>38</v>
      </c>
      <c r="D421">
        <v>2010</v>
      </c>
      <c r="E421" t="s">
        <v>73</v>
      </c>
      <c r="F421" t="s">
        <v>419</v>
      </c>
      <c r="G421" t="s">
        <v>78</v>
      </c>
      <c r="H421" t="s">
        <v>568</v>
      </c>
      <c r="I421" s="2">
        <v>38784</v>
      </c>
      <c r="J421" t="s">
        <v>106</v>
      </c>
      <c r="K421" t="s">
        <v>107</v>
      </c>
      <c r="L421">
        <v>-14.321709999999999</v>
      </c>
      <c r="M421">
        <v>-170.66896</v>
      </c>
      <c r="N421" t="s">
        <v>421</v>
      </c>
      <c r="O421" t="s">
        <v>421</v>
      </c>
      <c r="P421">
        <v>2010</v>
      </c>
      <c r="Q421" t="s">
        <v>109</v>
      </c>
      <c r="R421">
        <v>0</v>
      </c>
      <c r="S421">
        <v>13</v>
      </c>
      <c r="T421">
        <v>8.75</v>
      </c>
      <c r="U421">
        <v>3.25</v>
      </c>
      <c r="V421">
        <v>2.25</v>
      </c>
      <c r="W421">
        <v>33.75</v>
      </c>
      <c r="X421" t="s">
        <v>362</v>
      </c>
      <c r="Y421">
        <v>4</v>
      </c>
      <c r="Z421">
        <v>2</v>
      </c>
    </row>
    <row r="422" spans="1:26" x14ac:dyDescent="0.2">
      <c r="A422">
        <v>421</v>
      </c>
      <c r="B422">
        <v>2342</v>
      </c>
      <c r="C422" t="s">
        <v>38</v>
      </c>
      <c r="D422">
        <v>2010</v>
      </c>
      <c r="E422" t="s">
        <v>73</v>
      </c>
      <c r="F422" t="s">
        <v>419</v>
      </c>
      <c r="G422" t="s">
        <v>78</v>
      </c>
      <c r="H422" t="s">
        <v>569</v>
      </c>
      <c r="I422" s="2">
        <v>38784</v>
      </c>
      <c r="J422" t="s">
        <v>106</v>
      </c>
      <c r="K422" t="s">
        <v>115</v>
      </c>
      <c r="L422">
        <v>-14.30883</v>
      </c>
      <c r="M422">
        <v>-170.69318000000001</v>
      </c>
      <c r="N422" t="s">
        <v>421</v>
      </c>
      <c r="O422" t="s">
        <v>421</v>
      </c>
      <c r="P422">
        <v>2010</v>
      </c>
      <c r="Q422" t="s">
        <v>116</v>
      </c>
      <c r="R422">
        <v>0</v>
      </c>
      <c r="S422">
        <v>7</v>
      </c>
      <c r="T422">
        <v>13.75</v>
      </c>
      <c r="U422">
        <v>5</v>
      </c>
      <c r="V422">
        <v>7.5</v>
      </c>
      <c r="W422">
        <v>40</v>
      </c>
      <c r="X422" t="s">
        <v>362</v>
      </c>
      <c r="Y422">
        <v>4</v>
      </c>
      <c r="Z422">
        <v>2</v>
      </c>
    </row>
    <row r="423" spans="1:26" x14ac:dyDescent="0.2">
      <c r="A423">
        <v>422</v>
      </c>
      <c r="B423">
        <v>2343</v>
      </c>
      <c r="C423" t="s">
        <v>38</v>
      </c>
      <c r="D423">
        <v>2010</v>
      </c>
      <c r="E423" t="s">
        <v>73</v>
      </c>
      <c r="F423" t="s">
        <v>419</v>
      </c>
      <c r="G423" t="s">
        <v>78</v>
      </c>
      <c r="H423" t="s">
        <v>570</v>
      </c>
      <c r="I423" s="2">
        <v>38784</v>
      </c>
      <c r="J423" t="s">
        <v>106</v>
      </c>
      <c r="K423" t="s">
        <v>115</v>
      </c>
      <c r="L423">
        <v>-14.33183</v>
      </c>
      <c r="M423">
        <v>-170.69904</v>
      </c>
      <c r="N423" t="s">
        <v>421</v>
      </c>
      <c r="O423" t="s">
        <v>421</v>
      </c>
      <c r="P423">
        <v>2010</v>
      </c>
      <c r="Q423" t="s">
        <v>116</v>
      </c>
      <c r="R423">
        <v>0</v>
      </c>
      <c r="S423">
        <v>5</v>
      </c>
      <c r="T423">
        <v>15</v>
      </c>
      <c r="U423">
        <v>2.25</v>
      </c>
      <c r="V423">
        <v>1</v>
      </c>
      <c r="W423">
        <v>24.75</v>
      </c>
      <c r="X423" t="s">
        <v>362</v>
      </c>
      <c r="Y423">
        <v>4</v>
      </c>
      <c r="Z423">
        <v>2</v>
      </c>
    </row>
    <row r="424" spans="1:26" x14ac:dyDescent="0.2">
      <c r="A424">
        <v>423</v>
      </c>
      <c r="B424">
        <v>2344</v>
      </c>
      <c r="C424" t="s">
        <v>38</v>
      </c>
      <c r="D424">
        <v>2010</v>
      </c>
      <c r="E424" t="s">
        <v>73</v>
      </c>
      <c r="F424" t="s">
        <v>419</v>
      </c>
      <c r="G424" t="s">
        <v>78</v>
      </c>
      <c r="H424" t="s">
        <v>571</v>
      </c>
      <c r="I424" s="2">
        <v>38784</v>
      </c>
      <c r="J424" t="s">
        <v>106</v>
      </c>
      <c r="K424" t="s">
        <v>115</v>
      </c>
      <c r="L424">
        <v>-14.342700000000001</v>
      </c>
      <c r="M424">
        <v>-170.72064</v>
      </c>
      <c r="N424" t="s">
        <v>421</v>
      </c>
      <c r="O424" t="s">
        <v>421</v>
      </c>
      <c r="P424">
        <v>2010</v>
      </c>
      <c r="Q424" t="s">
        <v>116</v>
      </c>
      <c r="R424">
        <v>0</v>
      </c>
      <c r="S424">
        <v>5.5</v>
      </c>
      <c r="T424">
        <v>7</v>
      </c>
      <c r="U424">
        <v>6.75</v>
      </c>
      <c r="V424">
        <v>0</v>
      </c>
      <c r="W424">
        <v>28.75</v>
      </c>
      <c r="X424" t="s">
        <v>362</v>
      </c>
      <c r="Y424">
        <v>4</v>
      </c>
      <c r="Z424">
        <v>2</v>
      </c>
    </row>
    <row r="425" spans="1:26" x14ac:dyDescent="0.2">
      <c r="A425">
        <v>424</v>
      </c>
      <c r="B425">
        <v>2346</v>
      </c>
      <c r="C425" t="s">
        <v>38</v>
      </c>
      <c r="D425">
        <v>2010</v>
      </c>
      <c r="E425" t="s">
        <v>73</v>
      </c>
      <c r="F425" t="s">
        <v>419</v>
      </c>
      <c r="G425" t="s">
        <v>74</v>
      </c>
      <c r="H425" t="s">
        <v>572</v>
      </c>
      <c r="I425" s="2">
        <v>38785</v>
      </c>
      <c r="J425" t="s">
        <v>106</v>
      </c>
      <c r="K425" t="s">
        <v>111</v>
      </c>
      <c r="L425">
        <v>-14.173590000000001</v>
      </c>
      <c r="M425">
        <v>-169.63547</v>
      </c>
      <c r="N425" t="s">
        <v>74</v>
      </c>
      <c r="O425" t="s">
        <v>74</v>
      </c>
      <c r="P425">
        <v>2010</v>
      </c>
      <c r="Q425" t="s">
        <v>112</v>
      </c>
      <c r="R425">
        <v>0</v>
      </c>
      <c r="S425">
        <v>25</v>
      </c>
      <c r="T425">
        <v>25</v>
      </c>
      <c r="U425">
        <v>7.5</v>
      </c>
      <c r="V425">
        <v>20</v>
      </c>
      <c r="W425">
        <v>35</v>
      </c>
      <c r="X425" t="s">
        <v>362</v>
      </c>
      <c r="Y425">
        <v>2</v>
      </c>
      <c r="Z425">
        <v>1</v>
      </c>
    </row>
    <row r="426" spans="1:26" x14ac:dyDescent="0.2">
      <c r="A426">
        <v>425</v>
      </c>
      <c r="B426">
        <v>2347</v>
      </c>
      <c r="C426" t="s">
        <v>38</v>
      </c>
      <c r="D426">
        <v>2010</v>
      </c>
      <c r="E426" t="s">
        <v>73</v>
      </c>
      <c r="F426" t="s">
        <v>419</v>
      </c>
      <c r="G426" t="s">
        <v>74</v>
      </c>
      <c r="H426" t="s">
        <v>573</v>
      </c>
      <c r="I426" s="2">
        <v>38785</v>
      </c>
      <c r="J426" t="s">
        <v>106</v>
      </c>
      <c r="K426" t="s">
        <v>107</v>
      </c>
      <c r="L426">
        <v>-14.19178</v>
      </c>
      <c r="M426">
        <v>-169.61617000000001</v>
      </c>
      <c r="N426" t="s">
        <v>74</v>
      </c>
      <c r="O426" t="s">
        <v>74</v>
      </c>
      <c r="P426">
        <v>2010</v>
      </c>
      <c r="Q426" t="s">
        <v>109</v>
      </c>
      <c r="R426">
        <v>0</v>
      </c>
      <c r="S426">
        <v>11.5</v>
      </c>
      <c r="T426">
        <v>33.75</v>
      </c>
      <c r="U426">
        <v>2.5</v>
      </c>
      <c r="V426">
        <v>4.25</v>
      </c>
      <c r="W426">
        <v>41.25</v>
      </c>
      <c r="X426" t="s">
        <v>362</v>
      </c>
      <c r="Y426">
        <v>4</v>
      </c>
      <c r="Z426">
        <v>2</v>
      </c>
    </row>
    <row r="427" spans="1:26" x14ac:dyDescent="0.2">
      <c r="A427">
        <v>426</v>
      </c>
      <c r="B427">
        <v>2348</v>
      </c>
      <c r="C427" t="s">
        <v>38</v>
      </c>
      <c r="D427">
        <v>2010</v>
      </c>
      <c r="E427" t="s">
        <v>73</v>
      </c>
      <c r="F427" t="s">
        <v>419</v>
      </c>
      <c r="G427" t="s">
        <v>74</v>
      </c>
      <c r="H427" t="s">
        <v>574</v>
      </c>
      <c r="I427" s="2">
        <v>38785</v>
      </c>
      <c r="J427" t="s">
        <v>106</v>
      </c>
      <c r="K427" t="s">
        <v>111</v>
      </c>
      <c r="L427">
        <v>-14.192920000000001</v>
      </c>
      <c r="M427">
        <v>-169.60651999999999</v>
      </c>
      <c r="N427" t="s">
        <v>74</v>
      </c>
      <c r="O427" t="s">
        <v>74</v>
      </c>
      <c r="P427">
        <v>2010</v>
      </c>
      <c r="Q427" t="s">
        <v>112</v>
      </c>
      <c r="R427">
        <v>0</v>
      </c>
      <c r="S427">
        <v>21</v>
      </c>
      <c r="T427">
        <v>30</v>
      </c>
      <c r="U427">
        <v>0</v>
      </c>
      <c r="V427">
        <v>25</v>
      </c>
      <c r="W427">
        <v>35</v>
      </c>
      <c r="X427" t="s">
        <v>362</v>
      </c>
      <c r="Y427">
        <v>2</v>
      </c>
      <c r="Z427">
        <v>1</v>
      </c>
    </row>
    <row r="428" spans="1:26" x14ac:dyDescent="0.2">
      <c r="A428">
        <v>427</v>
      </c>
      <c r="B428">
        <v>2351</v>
      </c>
      <c r="C428" t="s">
        <v>38</v>
      </c>
      <c r="D428">
        <v>2010</v>
      </c>
      <c r="E428" t="s">
        <v>73</v>
      </c>
      <c r="F428" t="s">
        <v>419</v>
      </c>
      <c r="G428" t="s">
        <v>74</v>
      </c>
      <c r="H428" t="s">
        <v>575</v>
      </c>
      <c r="I428" s="2">
        <v>38785</v>
      </c>
      <c r="J428" t="s">
        <v>106</v>
      </c>
      <c r="K428" t="s">
        <v>107</v>
      </c>
      <c r="L428">
        <v>-14.18741</v>
      </c>
      <c r="M428">
        <v>-169.62174999999999</v>
      </c>
      <c r="N428" t="s">
        <v>74</v>
      </c>
      <c r="O428" t="s">
        <v>74</v>
      </c>
      <c r="P428">
        <v>2010</v>
      </c>
      <c r="Q428" t="s">
        <v>109</v>
      </c>
      <c r="R428">
        <v>0</v>
      </c>
      <c r="S428">
        <v>10.5</v>
      </c>
      <c r="T428">
        <v>26.25</v>
      </c>
      <c r="U428">
        <v>0</v>
      </c>
      <c r="V428">
        <v>17.5</v>
      </c>
      <c r="W428">
        <v>21.25</v>
      </c>
      <c r="X428" t="s">
        <v>362</v>
      </c>
      <c r="Y428">
        <v>4</v>
      </c>
      <c r="Z428">
        <v>2</v>
      </c>
    </row>
    <row r="429" spans="1:26" x14ac:dyDescent="0.2">
      <c r="A429">
        <v>428</v>
      </c>
      <c r="B429">
        <v>2352</v>
      </c>
      <c r="C429" t="s">
        <v>38</v>
      </c>
      <c r="D429">
        <v>2010</v>
      </c>
      <c r="E429" t="s">
        <v>73</v>
      </c>
      <c r="F429" t="s">
        <v>419</v>
      </c>
      <c r="G429" t="s">
        <v>74</v>
      </c>
      <c r="H429" t="s">
        <v>576</v>
      </c>
      <c r="I429" s="2">
        <v>38785</v>
      </c>
      <c r="J429" t="s">
        <v>106</v>
      </c>
      <c r="K429" t="s">
        <v>115</v>
      </c>
      <c r="L429">
        <v>-14.185779999999999</v>
      </c>
      <c r="M429">
        <v>-169.66230999999999</v>
      </c>
      <c r="N429" t="s">
        <v>74</v>
      </c>
      <c r="O429" t="s">
        <v>74</v>
      </c>
      <c r="P429">
        <v>2010</v>
      </c>
      <c r="Q429" t="s">
        <v>116</v>
      </c>
      <c r="R429">
        <v>0</v>
      </c>
      <c r="S429">
        <v>6</v>
      </c>
      <c r="T429">
        <v>11.25</v>
      </c>
      <c r="U429">
        <v>0</v>
      </c>
      <c r="V429">
        <v>7.5</v>
      </c>
      <c r="W429">
        <v>52.5</v>
      </c>
      <c r="X429" t="s">
        <v>362</v>
      </c>
      <c r="Y429">
        <v>4</v>
      </c>
      <c r="Z429">
        <v>2</v>
      </c>
    </row>
    <row r="430" spans="1:26" x14ac:dyDescent="0.2">
      <c r="A430">
        <v>429</v>
      </c>
      <c r="B430">
        <v>2357</v>
      </c>
      <c r="C430" t="s">
        <v>38</v>
      </c>
      <c r="D430">
        <v>2010</v>
      </c>
      <c r="E430" t="s">
        <v>73</v>
      </c>
      <c r="F430" t="s">
        <v>419</v>
      </c>
      <c r="G430" t="s">
        <v>74</v>
      </c>
      <c r="H430" t="s">
        <v>577</v>
      </c>
      <c r="I430" s="2">
        <v>38786</v>
      </c>
      <c r="J430" t="s">
        <v>106</v>
      </c>
      <c r="K430" t="s">
        <v>111</v>
      </c>
      <c r="L430">
        <v>-14.161960000000001</v>
      </c>
      <c r="M430">
        <v>-169.60632000000001</v>
      </c>
      <c r="N430" t="s">
        <v>74</v>
      </c>
      <c r="O430" t="s">
        <v>74</v>
      </c>
      <c r="P430">
        <v>2010</v>
      </c>
      <c r="Q430" t="s">
        <v>112</v>
      </c>
      <c r="R430">
        <v>0</v>
      </c>
      <c r="S430">
        <v>24</v>
      </c>
      <c r="T430">
        <v>42.5</v>
      </c>
      <c r="U430">
        <v>0</v>
      </c>
      <c r="V430">
        <v>12.5</v>
      </c>
      <c r="W430">
        <v>35</v>
      </c>
      <c r="X430" t="s">
        <v>362</v>
      </c>
      <c r="Y430">
        <v>2</v>
      </c>
      <c r="Z430">
        <v>1</v>
      </c>
    </row>
    <row r="431" spans="1:26" x14ac:dyDescent="0.2">
      <c r="A431">
        <v>430</v>
      </c>
      <c r="B431">
        <v>2358</v>
      </c>
      <c r="C431" t="s">
        <v>38</v>
      </c>
      <c r="D431">
        <v>2010</v>
      </c>
      <c r="E431" t="s">
        <v>73</v>
      </c>
      <c r="F431" t="s">
        <v>419</v>
      </c>
      <c r="G431" t="s">
        <v>74</v>
      </c>
      <c r="H431" t="s">
        <v>578</v>
      </c>
      <c r="I431" s="2">
        <v>38786</v>
      </c>
      <c r="J431" t="s">
        <v>106</v>
      </c>
      <c r="K431" t="s">
        <v>107</v>
      </c>
      <c r="L431">
        <v>-14.15714</v>
      </c>
      <c r="M431">
        <v>-169.60817</v>
      </c>
      <c r="N431" t="s">
        <v>74</v>
      </c>
      <c r="O431" t="s">
        <v>74</v>
      </c>
      <c r="P431">
        <v>2010</v>
      </c>
      <c r="Q431" t="s">
        <v>109</v>
      </c>
      <c r="R431">
        <v>0</v>
      </c>
      <c r="S431">
        <v>13.5</v>
      </c>
      <c r="T431">
        <v>19.75</v>
      </c>
      <c r="U431">
        <v>12.5</v>
      </c>
      <c r="V431">
        <v>2.5</v>
      </c>
      <c r="W431">
        <v>31.25</v>
      </c>
      <c r="X431" t="s">
        <v>362</v>
      </c>
      <c r="Y431">
        <v>4</v>
      </c>
      <c r="Z431">
        <v>2</v>
      </c>
    </row>
    <row r="432" spans="1:26" x14ac:dyDescent="0.2">
      <c r="A432">
        <v>431</v>
      </c>
      <c r="B432">
        <v>2359</v>
      </c>
      <c r="C432" t="s">
        <v>38</v>
      </c>
      <c r="D432">
        <v>2010</v>
      </c>
      <c r="E432" t="s">
        <v>73</v>
      </c>
      <c r="F432" t="s">
        <v>419</v>
      </c>
      <c r="G432" t="s">
        <v>74</v>
      </c>
      <c r="H432" t="s">
        <v>579</v>
      </c>
      <c r="I432" s="2">
        <v>38786</v>
      </c>
      <c r="J432" t="s">
        <v>106</v>
      </c>
      <c r="K432" t="s">
        <v>107</v>
      </c>
      <c r="L432">
        <v>-14.17399</v>
      </c>
      <c r="M432">
        <v>-169.68170000000001</v>
      </c>
      <c r="N432" t="s">
        <v>74</v>
      </c>
      <c r="O432" t="s">
        <v>74</v>
      </c>
      <c r="P432">
        <v>2010</v>
      </c>
      <c r="Q432" t="s">
        <v>109</v>
      </c>
      <c r="R432">
        <v>0</v>
      </c>
      <c r="S432">
        <v>9</v>
      </c>
      <c r="T432">
        <v>37.5</v>
      </c>
      <c r="U432">
        <v>0</v>
      </c>
      <c r="V432">
        <v>1.25</v>
      </c>
      <c r="W432">
        <v>40</v>
      </c>
      <c r="X432" t="s">
        <v>362</v>
      </c>
      <c r="Y432">
        <v>4</v>
      </c>
      <c r="Z432">
        <v>2</v>
      </c>
    </row>
    <row r="433" spans="1:26" x14ac:dyDescent="0.2">
      <c r="A433">
        <v>432</v>
      </c>
      <c r="B433">
        <v>2360</v>
      </c>
      <c r="C433" t="s">
        <v>38</v>
      </c>
      <c r="D433">
        <v>2010</v>
      </c>
      <c r="E433" t="s">
        <v>73</v>
      </c>
      <c r="F433" t="s">
        <v>419</v>
      </c>
      <c r="G433" t="s">
        <v>74</v>
      </c>
      <c r="H433" t="s">
        <v>580</v>
      </c>
      <c r="I433" s="2">
        <v>38786</v>
      </c>
      <c r="J433" t="s">
        <v>106</v>
      </c>
      <c r="K433" t="s">
        <v>115</v>
      </c>
      <c r="L433">
        <v>-14.179600000000001</v>
      </c>
      <c r="M433">
        <v>-169.67922999999999</v>
      </c>
      <c r="N433" t="s">
        <v>74</v>
      </c>
      <c r="O433" t="s">
        <v>74</v>
      </c>
      <c r="P433">
        <v>2010</v>
      </c>
      <c r="Q433" t="s">
        <v>116</v>
      </c>
      <c r="R433">
        <v>0</v>
      </c>
      <c r="S433">
        <v>4.5</v>
      </c>
      <c r="T433">
        <v>25</v>
      </c>
      <c r="U433">
        <v>2.5</v>
      </c>
      <c r="V433">
        <v>0</v>
      </c>
      <c r="W433">
        <v>45</v>
      </c>
      <c r="X433" t="s">
        <v>362</v>
      </c>
      <c r="Y433">
        <v>4</v>
      </c>
      <c r="Z433">
        <v>2</v>
      </c>
    </row>
    <row r="434" spans="1:26" x14ac:dyDescent="0.2">
      <c r="A434">
        <v>433</v>
      </c>
      <c r="B434">
        <v>2361</v>
      </c>
      <c r="C434" t="s">
        <v>38</v>
      </c>
      <c r="D434">
        <v>2010</v>
      </c>
      <c r="E434" t="s">
        <v>73</v>
      </c>
      <c r="F434" t="s">
        <v>419</v>
      </c>
      <c r="G434" t="s">
        <v>74</v>
      </c>
      <c r="H434" t="s">
        <v>581</v>
      </c>
      <c r="I434" s="2">
        <v>38786</v>
      </c>
      <c r="J434" t="s">
        <v>106</v>
      </c>
      <c r="K434" t="s">
        <v>115</v>
      </c>
      <c r="L434">
        <v>-14.183590000000001</v>
      </c>
      <c r="M434">
        <v>-169.67668</v>
      </c>
      <c r="N434" t="s">
        <v>74</v>
      </c>
      <c r="O434" t="s">
        <v>74</v>
      </c>
      <c r="P434">
        <v>2010</v>
      </c>
      <c r="Q434" t="s">
        <v>116</v>
      </c>
      <c r="R434">
        <v>0</v>
      </c>
      <c r="S434">
        <v>6</v>
      </c>
      <c r="T434">
        <v>37.5</v>
      </c>
      <c r="U434">
        <v>0</v>
      </c>
      <c r="V434">
        <v>0</v>
      </c>
      <c r="W434">
        <v>50</v>
      </c>
      <c r="X434" t="s">
        <v>362</v>
      </c>
      <c r="Y434">
        <v>2</v>
      </c>
      <c r="Z434">
        <v>1</v>
      </c>
    </row>
    <row r="435" spans="1:26" x14ac:dyDescent="0.2">
      <c r="A435">
        <v>434</v>
      </c>
      <c r="B435">
        <v>2362</v>
      </c>
      <c r="C435" t="s">
        <v>38</v>
      </c>
      <c r="D435">
        <v>2010</v>
      </c>
      <c r="E435" t="s">
        <v>73</v>
      </c>
      <c r="F435" t="s">
        <v>419</v>
      </c>
      <c r="G435" t="s">
        <v>74</v>
      </c>
      <c r="H435" t="s">
        <v>582</v>
      </c>
      <c r="I435" s="2">
        <v>38786</v>
      </c>
      <c r="J435" t="s">
        <v>106</v>
      </c>
      <c r="K435" t="s">
        <v>111</v>
      </c>
      <c r="L435">
        <v>-14.17801461</v>
      </c>
      <c r="M435">
        <v>-169.62856099999999</v>
      </c>
      <c r="N435" t="s">
        <v>74</v>
      </c>
      <c r="O435" t="s">
        <v>74</v>
      </c>
      <c r="P435">
        <v>2010</v>
      </c>
      <c r="Q435" t="s">
        <v>112</v>
      </c>
      <c r="R435">
        <v>0</v>
      </c>
      <c r="S435">
        <v>24</v>
      </c>
      <c r="T435">
        <v>30</v>
      </c>
      <c r="U435">
        <v>12.5</v>
      </c>
      <c r="V435">
        <v>0</v>
      </c>
      <c r="W435">
        <v>30</v>
      </c>
      <c r="X435" t="s">
        <v>362</v>
      </c>
      <c r="Y435">
        <v>2</v>
      </c>
      <c r="Z435">
        <v>1</v>
      </c>
    </row>
    <row r="436" spans="1:26" x14ac:dyDescent="0.2">
      <c r="A436">
        <v>435</v>
      </c>
      <c r="B436">
        <v>2363</v>
      </c>
      <c r="C436" t="s">
        <v>38</v>
      </c>
      <c r="D436">
        <v>2010</v>
      </c>
      <c r="E436" t="s">
        <v>73</v>
      </c>
      <c r="F436" t="s">
        <v>419</v>
      </c>
      <c r="G436" t="s">
        <v>74</v>
      </c>
      <c r="H436" t="s">
        <v>583</v>
      </c>
      <c r="I436" s="2">
        <v>38786</v>
      </c>
      <c r="J436" t="s">
        <v>106</v>
      </c>
      <c r="K436" t="s">
        <v>107</v>
      </c>
      <c r="L436">
        <v>-14.17554</v>
      </c>
      <c r="M436">
        <v>-169.62782000000001</v>
      </c>
      <c r="N436" t="s">
        <v>74</v>
      </c>
      <c r="O436" t="s">
        <v>74</v>
      </c>
      <c r="P436">
        <v>2010</v>
      </c>
      <c r="Q436" t="s">
        <v>109</v>
      </c>
      <c r="R436">
        <v>0</v>
      </c>
      <c r="S436">
        <v>10.5</v>
      </c>
      <c r="T436">
        <v>21.25</v>
      </c>
      <c r="U436">
        <v>26.25</v>
      </c>
      <c r="V436">
        <v>0</v>
      </c>
      <c r="W436">
        <v>28.75</v>
      </c>
      <c r="X436" t="s">
        <v>362</v>
      </c>
      <c r="Y436">
        <v>4</v>
      </c>
      <c r="Z436">
        <v>2</v>
      </c>
    </row>
    <row r="437" spans="1:26" x14ac:dyDescent="0.2">
      <c r="A437">
        <v>436</v>
      </c>
      <c r="B437">
        <v>2364</v>
      </c>
      <c r="C437" t="s">
        <v>38</v>
      </c>
      <c r="D437">
        <v>2010</v>
      </c>
      <c r="E437" t="s">
        <v>73</v>
      </c>
      <c r="F437" t="s">
        <v>419</v>
      </c>
      <c r="G437" t="s">
        <v>74</v>
      </c>
      <c r="H437" t="s">
        <v>584</v>
      </c>
      <c r="I437" s="2">
        <v>38786</v>
      </c>
      <c r="J437" t="s">
        <v>106</v>
      </c>
      <c r="K437" t="s">
        <v>115</v>
      </c>
      <c r="L437">
        <v>-14.187290000000001</v>
      </c>
      <c r="M437">
        <v>-169.62186</v>
      </c>
      <c r="N437" t="s">
        <v>74</v>
      </c>
      <c r="O437" t="s">
        <v>74</v>
      </c>
      <c r="P437">
        <v>2010</v>
      </c>
      <c r="Q437" t="s">
        <v>116</v>
      </c>
      <c r="R437">
        <v>0</v>
      </c>
      <c r="S437">
        <v>4</v>
      </c>
      <c r="T437">
        <v>8.75</v>
      </c>
      <c r="U437">
        <v>0.5</v>
      </c>
      <c r="V437">
        <v>0</v>
      </c>
      <c r="W437">
        <v>61.25</v>
      </c>
      <c r="X437" t="s">
        <v>362</v>
      </c>
      <c r="Y437">
        <v>4</v>
      </c>
      <c r="Z437">
        <v>2</v>
      </c>
    </row>
    <row r="438" spans="1:26" x14ac:dyDescent="0.2">
      <c r="A438">
        <v>437</v>
      </c>
      <c r="B438">
        <v>2365</v>
      </c>
      <c r="C438" t="s">
        <v>38</v>
      </c>
      <c r="D438">
        <v>2010</v>
      </c>
      <c r="E438" t="s">
        <v>73</v>
      </c>
      <c r="F438" t="s">
        <v>419</v>
      </c>
      <c r="G438" t="s">
        <v>74</v>
      </c>
      <c r="H438" t="s">
        <v>585</v>
      </c>
      <c r="I438" s="2">
        <v>38786</v>
      </c>
      <c r="J438" t="s">
        <v>106</v>
      </c>
      <c r="K438" t="s">
        <v>115</v>
      </c>
      <c r="L438">
        <v>-14.187900000000001</v>
      </c>
      <c r="M438">
        <v>-169.66806</v>
      </c>
      <c r="N438" t="s">
        <v>74</v>
      </c>
      <c r="O438" t="s">
        <v>74</v>
      </c>
      <c r="P438">
        <v>2010</v>
      </c>
      <c r="Q438" t="s">
        <v>116</v>
      </c>
      <c r="R438">
        <v>0</v>
      </c>
      <c r="S438">
        <v>4</v>
      </c>
      <c r="T438">
        <v>11.25</v>
      </c>
      <c r="U438">
        <v>0</v>
      </c>
      <c r="V438">
        <v>0</v>
      </c>
      <c r="W438">
        <v>53.75</v>
      </c>
      <c r="X438" t="s">
        <v>362</v>
      </c>
      <c r="Y438">
        <v>4</v>
      </c>
      <c r="Z438">
        <v>2</v>
      </c>
    </row>
    <row r="439" spans="1:26" x14ac:dyDescent="0.2">
      <c r="A439">
        <v>438</v>
      </c>
      <c r="B439">
        <v>2368</v>
      </c>
      <c r="C439" t="s">
        <v>38</v>
      </c>
      <c r="D439">
        <v>2010</v>
      </c>
      <c r="E439" t="s">
        <v>73</v>
      </c>
      <c r="F439" t="s">
        <v>419</v>
      </c>
      <c r="G439" t="s">
        <v>77</v>
      </c>
      <c r="H439" t="s">
        <v>586</v>
      </c>
      <c r="I439" s="2">
        <v>38787</v>
      </c>
      <c r="J439" t="s">
        <v>106</v>
      </c>
      <c r="K439" t="s">
        <v>111</v>
      </c>
      <c r="L439">
        <v>-14.247019999999999</v>
      </c>
      <c r="M439">
        <v>-169.50575000000001</v>
      </c>
      <c r="N439" t="s">
        <v>587</v>
      </c>
      <c r="O439" t="s">
        <v>77</v>
      </c>
      <c r="P439">
        <v>2010</v>
      </c>
      <c r="Q439" t="s">
        <v>112</v>
      </c>
      <c r="R439">
        <v>0</v>
      </c>
      <c r="S439">
        <v>22</v>
      </c>
      <c r="T439">
        <v>40</v>
      </c>
      <c r="U439">
        <v>21</v>
      </c>
      <c r="V439">
        <v>4</v>
      </c>
      <c r="W439">
        <v>15</v>
      </c>
      <c r="X439" t="s">
        <v>362</v>
      </c>
      <c r="Y439">
        <v>2</v>
      </c>
      <c r="Z439">
        <v>1</v>
      </c>
    </row>
    <row r="440" spans="1:26" x14ac:dyDescent="0.2">
      <c r="A440">
        <v>439</v>
      </c>
      <c r="B440">
        <v>2369</v>
      </c>
      <c r="C440" t="s">
        <v>38</v>
      </c>
      <c r="D440">
        <v>2010</v>
      </c>
      <c r="E440" t="s">
        <v>73</v>
      </c>
      <c r="F440" t="s">
        <v>419</v>
      </c>
      <c r="G440" t="s">
        <v>77</v>
      </c>
      <c r="H440" t="s">
        <v>588</v>
      </c>
      <c r="I440" s="2">
        <v>38787</v>
      </c>
      <c r="J440" t="s">
        <v>106</v>
      </c>
      <c r="K440" t="s">
        <v>111</v>
      </c>
      <c r="L440">
        <v>-14.23598</v>
      </c>
      <c r="M440">
        <v>-169.51752999999999</v>
      </c>
      <c r="N440" t="s">
        <v>587</v>
      </c>
      <c r="O440" t="s">
        <v>77</v>
      </c>
      <c r="P440">
        <v>2010</v>
      </c>
      <c r="Q440" t="s">
        <v>112</v>
      </c>
      <c r="R440">
        <v>0</v>
      </c>
      <c r="S440">
        <v>21</v>
      </c>
      <c r="T440">
        <v>22.5</v>
      </c>
      <c r="U440">
        <v>0</v>
      </c>
      <c r="V440">
        <v>7.5</v>
      </c>
      <c r="W440">
        <v>30</v>
      </c>
      <c r="X440" t="s">
        <v>362</v>
      </c>
      <c r="Y440">
        <v>2</v>
      </c>
      <c r="Z440">
        <v>1</v>
      </c>
    </row>
    <row r="441" spans="1:26" x14ac:dyDescent="0.2">
      <c r="A441">
        <v>440</v>
      </c>
      <c r="B441">
        <v>2370</v>
      </c>
      <c r="C441" t="s">
        <v>38</v>
      </c>
      <c r="D441">
        <v>2010</v>
      </c>
      <c r="E441" t="s">
        <v>73</v>
      </c>
      <c r="F441" t="s">
        <v>419</v>
      </c>
      <c r="G441" t="s">
        <v>77</v>
      </c>
      <c r="H441" t="s">
        <v>589</v>
      </c>
      <c r="I441" s="2">
        <v>38787</v>
      </c>
      <c r="J441" t="s">
        <v>106</v>
      </c>
      <c r="K441" t="s">
        <v>107</v>
      </c>
      <c r="L441">
        <v>-14.23053</v>
      </c>
      <c r="M441">
        <v>-169.51933</v>
      </c>
      <c r="N441" t="s">
        <v>587</v>
      </c>
      <c r="O441" t="s">
        <v>77</v>
      </c>
      <c r="P441">
        <v>2010</v>
      </c>
      <c r="Q441" t="s">
        <v>109</v>
      </c>
      <c r="R441">
        <v>0</v>
      </c>
      <c r="S441">
        <v>14</v>
      </c>
      <c r="T441">
        <v>7.5</v>
      </c>
      <c r="U441">
        <v>17.5</v>
      </c>
      <c r="V441">
        <v>7.5</v>
      </c>
      <c r="W441">
        <v>7.5</v>
      </c>
      <c r="X441" t="s">
        <v>362</v>
      </c>
      <c r="Y441">
        <v>4</v>
      </c>
      <c r="Z441">
        <v>2</v>
      </c>
    </row>
    <row r="442" spans="1:26" x14ac:dyDescent="0.2">
      <c r="A442">
        <v>441</v>
      </c>
      <c r="B442">
        <v>2371</v>
      </c>
      <c r="C442" t="s">
        <v>38</v>
      </c>
      <c r="D442">
        <v>2010</v>
      </c>
      <c r="E442" t="s">
        <v>73</v>
      </c>
      <c r="F442" t="s">
        <v>419</v>
      </c>
      <c r="G442" t="s">
        <v>77</v>
      </c>
      <c r="H442" t="s">
        <v>590</v>
      </c>
      <c r="I442" s="2">
        <v>38787</v>
      </c>
      <c r="J442" t="s">
        <v>106</v>
      </c>
      <c r="K442" t="s">
        <v>115</v>
      </c>
      <c r="L442">
        <v>-14.243690000000001</v>
      </c>
      <c r="M442">
        <v>-169.50818000000001</v>
      </c>
      <c r="N442" t="s">
        <v>587</v>
      </c>
      <c r="O442" t="s">
        <v>77</v>
      </c>
      <c r="P442">
        <v>2010</v>
      </c>
      <c r="Q442" t="s">
        <v>116</v>
      </c>
      <c r="R442">
        <v>0</v>
      </c>
      <c r="S442">
        <v>4</v>
      </c>
      <c r="T442">
        <v>15</v>
      </c>
      <c r="U442">
        <v>0</v>
      </c>
      <c r="V442">
        <v>2.5</v>
      </c>
      <c r="W442">
        <v>32.5</v>
      </c>
      <c r="X442" t="s">
        <v>362</v>
      </c>
      <c r="Y442">
        <v>4</v>
      </c>
      <c r="Z442">
        <v>2</v>
      </c>
    </row>
    <row r="443" spans="1:26" x14ac:dyDescent="0.2">
      <c r="A443">
        <v>442</v>
      </c>
      <c r="B443">
        <v>2373</v>
      </c>
      <c r="C443" t="s">
        <v>38</v>
      </c>
      <c r="D443">
        <v>2010</v>
      </c>
      <c r="E443" t="s">
        <v>73</v>
      </c>
      <c r="F443" t="s">
        <v>419</v>
      </c>
      <c r="G443" t="s">
        <v>77</v>
      </c>
      <c r="H443" t="s">
        <v>591</v>
      </c>
      <c r="I443" s="2">
        <v>38787</v>
      </c>
      <c r="J443" t="s">
        <v>106</v>
      </c>
      <c r="K443" t="s">
        <v>111</v>
      </c>
      <c r="L443">
        <v>-14.21402</v>
      </c>
      <c r="M443">
        <v>-169.49039999999999</v>
      </c>
      <c r="N443" t="s">
        <v>587</v>
      </c>
      <c r="O443" t="s">
        <v>77</v>
      </c>
      <c r="P443">
        <v>2010</v>
      </c>
      <c r="Q443" t="s">
        <v>112</v>
      </c>
      <c r="R443">
        <v>0</v>
      </c>
      <c r="S443">
        <v>23</v>
      </c>
      <c r="T443">
        <v>20</v>
      </c>
      <c r="U443">
        <v>22.5</v>
      </c>
      <c r="V443">
        <v>3</v>
      </c>
      <c r="W443">
        <v>20</v>
      </c>
      <c r="X443" t="s">
        <v>362</v>
      </c>
      <c r="Y443">
        <v>2</v>
      </c>
      <c r="Z443">
        <v>1</v>
      </c>
    </row>
    <row r="444" spans="1:26" x14ac:dyDescent="0.2">
      <c r="A444">
        <v>443</v>
      </c>
      <c r="B444">
        <v>2374</v>
      </c>
      <c r="C444" t="s">
        <v>38</v>
      </c>
      <c r="D444">
        <v>2010</v>
      </c>
      <c r="E444" t="s">
        <v>73</v>
      </c>
      <c r="F444" t="s">
        <v>419</v>
      </c>
      <c r="G444" t="s">
        <v>77</v>
      </c>
      <c r="H444" t="s">
        <v>592</v>
      </c>
      <c r="I444" s="2">
        <v>38787</v>
      </c>
      <c r="J444" t="s">
        <v>106</v>
      </c>
      <c r="K444" t="s">
        <v>107</v>
      </c>
      <c r="L444">
        <v>-14.213699999999999</v>
      </c>
      <c r="M444">
        <v>-169.4785</v>
      </c>
      <c r="N444" t="s">
        <v>587</v>
      </c>
      <c r="O444" t="s">
        <v>77</v>
      </c>
      <c r="P444">
        <v>2010</v>
      </c>
      <c r="Q444" t="s">
        <v>109</v>
      </c>
      <c r="R444">
        <v>0</v>
      </c>
      <c r="S444">
        <v>15</v>
      </c>
      <c r="T444">
        <v>26.25</v>
      </c>
      <c r="U444">
        <v>26.25</v>
      </c>
      <c r="V444">
        <v>2.5</v>
      </c>
      <c r="W444">
        <v>21.25</v>
      </c>
      <c r="X444" t="s">
        <v>362</v>
      </c>
      <c r="Y444">
        <v>4</v>
      </c>
      <c r="Z444">
        <v>2</v>
      </c>
    </row>
    <row r="445" spans="1:26" x14ac:dyDescent="0.2">
      <c r="A445">
        <v>444</v>
      </c>
      <c r="B445">
        <v>2375</v>
      </c>
      <c r="C445" t="s">
        <v>38</v>
      </c>
      <c r="D445">
        <v>2010</v>
      </c>
      <c r="E445" t="s">
        <v>73</v>
      </c>
      <c r="F445" t="s">
        <v>419</v>
      </c>
      <c r="G445" t="s">
        <v>77</v>
      </c>
      <c r="H445" t="s">
        <v>593</v>
      </c>
      <c r="I445" s="2">
        <v>38787</v>
      </c>
      <c r="J445" t="s">
        <v>106</v>
      </c>
      <c r="K445" t="s">
        <v>107</v>
      </c>
      <c r="L445">
        <v>-14.213979999999999</v>
      </c>
      <c r="M445">
        <v>-169.46942000000001</v>
      </c>
      <c r="N445" t="s">
        <v>587</v>
      </c>
      <c r="O445" t="s">
        <v>77</v>
      </c>
      <c r="P445">
        <v>2010</v>
      </c>
      <c r="Q445" t="s">
        <v>109</v>
      </c>
      <c r="R445">
        <v>0</v>
      </c>
      <c r="S445">
        <v>12.5</v>
      </c>
      <c r="T445">
        <v>12.5</v>
      </c>
      <c r="U445">
        <v>10</v>
      </c>
      <c r="V445">
        <v>1.25</v>
      </c>
      <c r="W445">
        <v>27.5</v>
      </c>
      <c r="X445" t="s">
        <v>362</v>
      </c>
      <c r="Y445">
        <v>4</v>
      </c>
      <c r="Z445">
        <v>2</v>
      </c>
    </row>
    <row r="446" spans="1:26" x14ac:dyDescent="0.2">
      <c r="A446">
        <v>445</v>
      </c>
      <c r="B446">
        <v>2376</v>
      </c>
      <c r="C446" t="s">
        <v>38</v>
      </c>
      <c r="D446">
        <v>2010</v>
      </c>
      <c r="E446" t="s">
        <v>73</v>
      </c>
      <c r="F446" t="s">
        <v>419</v>
      </c>
      <c r="G446" t="s">
        <v>77</v>
      </c>
      <c r="H446" t="s">
        <v>594</v>
      </c>
      <c r="I446" s="2">
        <v>38787</v>
      </c>
      <c r="J446" t="s">
        <v>106</v>
      </c>
      <c r="K446" t="s">
        <v>115</v>
      </c>
      <c r="L446">
        <v>-14.237579999999999</v>
      </c>
      <c r="M446">
        <v>-169.51543000000001</v>
      </c>
      <c r="N446" t="s">
        <v>587</v>
      </c>
      <c r="O446" t="s">
        <v>77</v>
      </c>
      <c r="P446">
        <v>2010</v>
      </c>
      <c r="Q446" t="s">
        <v>116</v>
      </c>
      <c r="R446">
        <v>0</v>
      </c>
      <c r="S446">
        <v>4.5</v>
      </c>
      <c r="T446">
        <v>6.5</v>
      </c>
      <c r="U446">
        <v>1.75</v>
      </c>
      <c r="V446">
        <v>7</v>
      </c>
      <c r="W446">
        <v>31</v>
      </c>
      <c r="X446" t="s">
        <v>362</v>
      </c>
      <c r="Y446">
        <v>4</v>
      </c>
      <c r="Z446">
        <v>2</v>
      </c>
    </row>
    <row r="447" spans="1:26" x14ac:dyDescent="0.2">
      <c r="A447">
        <v>446</v>
      </c>
      <c r="B447">
        <v>2379</v>
      </c>
      <c r="C447" t="s">
        <v>38</v>
      </c>
      <c r="D447">
        <v>2010</v>
      </c>
      <c r="E447" t="s">
        <v>73</v>
      </c>
      <c r="F447" t="s">
        <v>419</v>
      </c>
      <c r="G447" t="s">
        <v>77</v>
      </c>
      <c r="H447" t="s">
        <v>595</v>
      </c>
      <c r="I447" s="2">
        <v>38788</v>
      </c>
      <c r="J447" t="s">
        <v>106</v>
      </c>
      <c r="K447" t="s">
        <v>111</v>
      </c>
      <c r="L447">
        <v>-14.212009999999999</v>
      </c>
      <c r="M447">
        <v>-169.42337000000001</v>
      </c>
      <c r="N447" t="s">
        <v>587</v>
      </c>
      <c r="O447" t="s">
        <v>77</v>
      </c>
      <c r="P447">
        <v>2010</v>
      </c>
      <c r="Q447" t="s">
        <v>112</v>
      </c>
      <c r="R447">
        <v>0</v>
      </c>
      <c r="S447">
        <v>20</v>
      </c>
      <c r="T447">
        <v>30</v>
      </c>
      <c r="U447">
        <v>5</v>
      </c>
      <c r="V447">
        <v>7.5</v>
      </c>
      <c r="W447">
        <v>32.5</v>
      </c>
      <c r="X447" t="s">
        <v>362</v>
      </c>
      <c r="Y447">
        <v>2</v>
      </c>
      <c r="Z447">
        <v>1</v>
      </c>
    </row>
    <row r="448" spans="1:26" x14ac:dyDescent="0.2">
      <c r="A448">
        <v>447</v>
      </c>
      <c r="B448">
        <v>2380</v>
      </c>
      <c r="C448" t="s">
        <v>38</v>
      </c>
      <c r="D448">
        <v>2010</v>
      </c>
      <c r="E448" t="s">
        <v>73</v>
      </c>
      <c r="F448" t="s">
        <v>419</v>
      </c>
      <c r="G448" t="s">
        <v>77</v>
      </c>
      <c r="H448" t="s">
        <v>596</v>
      </c>
      <c r="I448" s="2">
        <v>38788</v>
      </c>
      <c r="J448" t="s">
        <v>106</v>
      </c>
      <c r="K448" t="s">
        <v>111</v>
      </c>
      <c r="L448">
        <v>-14.22983</v>
      </c>
      <c r="M448">
        <v>-169.41718</v>
      </c>
      <c r="N448" t="s">
        <v>587</v>
      </c>
      <c r="O448" t="s">
        <v>77</v>
      </c>
      <c r="P448">
        <v>2010</v>
      </c>
      <c r="Q448" t="s">
        <v>112</v>
      </c>
      <c r="R448">
        <v>0</v>
      </c>
      <c r="S448">
        <v>20</v>
      </c>
      <c r="T448">
        <v>42.5</v>
      </c>
      <c r="U448">
        <v>0.5</v>
      </c>
      <c r="V448">
        <v>12</v>
      </c>
      <c r="W448">
        <v>32.5</v>
      </c>
      <c r="X448" t="s">
        <v>362</v>
      </c>
      <c r="Y448">
        <v>2</v>
      </c>
      <c r="Z448">
        <v>1</v>
      </c>
    </row>
    <row r="449" spans="1:26" x14ac:dyDescent="0.2">
      <c r="A449">
        <v>448</v>
      </c>
      <c r="B449">
        <v>2381</v>
      </c>
      <c r="C449" t="s">
        <v>38</v>
      </c>
      <c r="D449">
        <v>2010</v>
      </c>
      <c r="E449" t="s">
        <v>73</v>
      </c>
      <c r="F449" t="s">
        <v>419</v>
      </c>
      <c r="G449" t="s">
        <v>77</v>
      </c>
      <c r="H449" t="s">
        <v>597</v>
      </c>
      <c r="I449" s="2">
        <v>38788</v>
      </c>
      <c r="J449" t="s">
        <v>106</v>
      </c>
      <c r="K449" t="s">
        <v>115</v>
      </c>
      <c r="L449">
        <v>-14.241429999999999</v>
      </c>
      <c r="M449">
        <v>-169.41949</v>
      </c>
      <c r="N449" t="s">
        <v>587</v>
      </c>
      <c r="O449" t="s">
        <v>77</v>
      </c>
      <c r="P449">
        <v>2010</v>
      </c>
      <c r="Q449" t="s">
        <v>116</v>
      </c>
      <c r="R449">
        <v>0</v>
      </c>
      <c r="S449">
        <v>6</v>
      </c>
      <c r="T449">
        <v>50</v>
      </c>
      <c r="U449">
        <v>2.5</v>
      </c>
      <c r="V449">
        <v>0</v>
      </c>
      <c r="W449">
        <v>23.75</v>
      </c>
      <c r="X449" t="s">
        <v>362</v>
      </c>
      <c r="Y449">
        <v>4</v>
      </c>
      <c r="Z449">
        <v>2</v>
      </c>
    </row>
    <row r="450" spans="1:26" x14ac:dyDescent="0.2">
      <c r="A450">
        <v>449</v>
      </c>
      <c r="B450">
        <v>2382</v>
      </c>
      <c r="C450" t="s">
        <v>38</v>
      </c>
      <c r="D450">
        <v>2010</v>
      </c>
      <c r="E450" t="s">
        <v>73</v>
      </c>
      <c r="F450" t="s">
        <v>419</v>
      </c>
      <c r="G450" t="s">
        <v>77</v>
      </c>
      <c r="H450" t="s">
        <v>598</v>
      </c>
      <c r="I450" s="2">
        <v>38788</v>
      </c>
      <c r="J450" t="s">
        <v>106</v>
      </c>
      <c r="K450" t="s">
        <v>115</v>
      </c>
      <c r="L450">
        <v>-14.249790000000001</v>
      </c>
      <c r="M450">
        <v>-169.46038999999999</v>
      </c>
      <c r="N450" t="s">
        <v>587</v>
      </c>
      <c r="O450" t="s">
        <v>77</v>
      </c>
      <c r="P450">
        <v>2010</v>
      </c>
      <c r="Q450" t="s">
        <v>116</v>
      </c>
      <c r="R450">
        <v>0</v>
      </c>
      <c r="S450">
        <v>6</v>
      </c>
      <c r="T450">
        <v>12.5</v>
      </c>
      <c r="U450">
        <v>0</v>
      </c>
      <c r="V450">
        <v>0</v>
      </c>
      <c r="W450">
        <v>2.5</v>
      </c>
      <c r="X450" t="s">
        <v>362</v>
      </c>
      <c r="Y450">
        <v>2</v>
      </c>
      <c r="Z450">
        <v>1</v>
      </c>
    </row>
    <row r="451" spans="1:26" x14ac:dyDescent="0.2">
      <c r="A451">
        <v>450</v>
      </c>
      <c r="B451">
        <v>2385</v>
      </c>
      <c r="C451" t="s">
        <v>38</v>
      </c>
      <c r="D451">
        <v>2010</v>
      </c>
      <c r="E451" t="s">
        <v>73</v>
      </c>
      <c r="F451" t="s">
        <v>419</v>
      </c>
      <c r="G451" t="s">
        <v>77</v>
      </c>
      <c r="H451" t="s">
        <v>599</v>
      </c>
      <c r="I451" s="2">
        <v>38788</v>
      </c>
      <c r="J451" t="s">
        <v>106</v>
      </c>
      <c r="K451" t="s">
        <v>115</v>
      </c>
      <c r="L451">
        <v>-14.254</v>
      </c>
      <c r="M451">
        <v>-169.44225</v>
      </c>
      <c r="N451" t="s">
        <v>587</v>
      </c>
      <c r="O451" t="s">
        <v>77</v>
      </c>
      <c r="P451">
        <v>2010</v>
      </c>
      <c r="Q451" t="s">
        <v>116</v>
      </c>
      <c r="R451">
        <v>0</v>
      </c>
      <c r="S451">
        <v>3</v>
      </c>
      <c r="T451">
        <v>8.75</v>
      </c>
      <c r="U451">
        <v>0.75</v>
      </c>
      <c r="V451">
        <v>3</v>
      </c>
      <c r="W451">
        <v>41.25</v>
      </c>
      <c r="X451" t="s">
        <v>362</v>
      </c>
      <c r="Y451">
        <v>4</v>
      </c>
      <c r="Z451">
        <v>2</v>
      </c>
    </row>
    <row r="452" spans="1:26" x14ac:dyDescent="0.2">
      <c r="A452">
        <v>451</v>
      </c>
      <c r="B452">
        <v>2386</v>
      </c>
      <c r="C452" t="s">
        <v>38</v>
      </c>
      <c r="D452">
        <v>2010</v>
      </c>
      <c r="E452" t="s">
        <v>73</v>
      </c>
      <c r="F452" t="s">
        <v>419</v>
      </c>
      <c r="G452" t="s">
        <v>77</v>
      </c>
      <c r="H452" t="s">
        <v>600</v>
      </c>
      <c r="I452" s="2">
        <v>38788</v>
      </c>
      <c r="J452" t="s">
        <v>106</v>
      </c>
      <c r="K452" t="s">
        <v>107</v>
      </c>
      <c r="L452">
        <v>-14.257440000000001</v>
      </c>
      <c r="M452">
        <v>-169.42033000000001</v>
      </c>
      <c r="N452" t="s">
        <v>587</v>
      </c>
      <c r="O452" t="s">
        <v>77</v>
      </c>
      <c r="P452">
        <v>2010</v>
      </c>
      <c r="Q452" t="s">
        <v>109</v>
      </c>
      <c r="R452">
        <v>0</v>
      </c>
      <c r="S452">
        <v>16.5</v>
      </c>
      <c r="T452">
        <v>17.5</v>
      </c>
      <c r="U452">
        <v>2.5</v>
      </c>
      <c r="V452">
        <v>10</v>
      </c>
      <c r="W452">
        <v>48.75</v>
      </c>
      <c r="X452" t="s">
        <v>362</v>
      </c>
      <c r="Y452">
        <v>4</v>
      </c>
      <c r="Z452">
        <v>2</v>
      </c>
    </row>
    <row r="453" spans="1:26" x14ac:dyDescent="0.2">
      <c r="A453">
        <v>452</v>
      </c>
      <c r="B453">
        <v>2387</v>
      </c>
      <c r="C453" t="s">
        <v>38</v>
      </c>
      <c r="D453">
        <v>2010</v>
      </c>
      <c r="E453" t="s">
        <v>73</v>
      </c>
      <c r="F453" t="s">
        <v>419</v>
      </c>
      <c r="G453" t="s">
        <v>77</v>
      </c>
      <c r="H453" t="s">
        <v>601</v>
      </c>
      <c r="I453" s="2">
        <v>38788</v>
      </c>
      <c r="J453" t="s">
        <v>106</v>
      </c>
      <c r="K453" t="s">
        <v>107</v>
      </c>
      <c r="L453">
        <v>-14.24823</v>
      </c>
      <c r="M453">
        <v>-169.41865999999999</v>
      </c>
      <c r="N453" t="s">
        <v>587</v>
      </c>
      <c r="O453" t="s">
        <v>77</v>
      </c>
      <c r="P453">
        <v>2010</v>
      </c>
      <c r="Q453" t="s">
        <v>109</v>
      </c>
      <c r="R453">
        <v>0</v>
      </c>
      <c r="S453">
        <v>15</v>
      </c>
      <c r="T453">
        <v>19.25</v>
      </c>
      <c r="U453">
        <v>0</v>
      </c>
      <c r="V453">
        <v>9.5</v>
      </c>
      <c r="W453">
        <v>42.5</v>
      </c>
      <c r="X453" t="s">
        <v>362</v>
      </c>
      <c r="Y453">
        <v>4</v>
      </c>
      <c r="Z453">
        <v>2</v>
      </c>
    </row>
    <row r="454" spans="1:26" x14ac:dyDescent="0.2">
      <c r="A454">
        <v>453</v>
      </c>
      <c r="B454">
        <v>2388</v>
      </c>
      <c r="C454" t="s">
        <v>38</v>
      </c>
      <c r="D454">
        <v>2010</v>
      </c>
      <c r="E454" t="s">
        <v>73</v>
      </c>
      <c r="F454" t="s">
        <v>419</v>
      </c>
      <c r="G454" t="s">
        <v>77</v>
      </c>
      <c r="H454" t="s">
        <v>602</v>
      </c>
      <c r="I454" s="2">
        <v>38788</v>
      </c>
      <c r="J454" t="s">
        <v>106</v>
      </c>
      <c r="K454" t="s">
        <v>111</v>
      </c>
      <c r="L454">
        <v>-14.23542</v>
      </c>
      <c r="M454">
        <v>-169.41848999999999</v>
      </c>
      <c r="N454" t="s">
        <v>587</v>
      </c>
      <c r="O454" t="s">
        <v>77</v>
      </c>
      <c r="P454">
        <v>2010</v>
      </c>
      <c r="Q454" t="s">
        <v>112</v>
      </c>
      <c r="R454">
        <v>0</v>
      </c>
      <c r="S454">
        <v>24</v>
      </c>
      <c r="T454">
        <v>22.5</v>
      </c>
      <c r="U454">
        <v>0</v>
      </c>
      <c r="V454">
        <v>32.5</v>
      </c>
      <c r="W454">
        <v>22.5</v>
      </c>
      <c r="X454" t="s">
        <v>362</v>
      </c>
      <c r="Y454">
        <v>2</v>
      </c>
      <c r="Z454">
        <v>1</v>
      </c>
    </row>
    <row r="455" spans="1:26" x14ac:dyDescent="0.2">
      <c r="A455">
        <v>454</v>
      </c>
      <c r="B455">
        <v>2392</v>
      </c>
      <c r="C455" t="s">
        <v>38</v>
      </c>
      <c r="D455">
        <v>2010</v>
      </c>
      <c r="E455" t="s">
        <v>73</v>
      </c>
      <c r="F455" t="s">
        <v>419</v>
      </c>
      <c r="G455" t="s">
        <v>74</v>
      </c>
      <c r="H455" t="s">
        <v>603</v>
      </c>
      <c r="I455" s="2">
        <v>38789</v>
      </c>
      <c r="J455" t="s">
        <v>106</v>
      </c>
      <c r="K455" t="s">
        <v>107</v>
      </c>
      <c r="L455">
        <v>-14.185700000000001</v>
      </c>
      <c r="M455">
        <v>-169.67502999999999</v>
      </c>
      <c r="N455" t="s">
        <v>74</v>
      </c>
      <c r="O455" t="s">
        <v>74</v>
      </c>
      <c r="P455">
        <v>2010</v>
      </c>
      <c r="Q455" t="s">
        <v>109</v>
      </c>
      <c r="R455">
        <v>0</v>
      </c>
      <c r="S455">
        <v>12</v>
      </c>
      <c r="T455">
        <v>35</v>
      </c>
      <c r="U455">
        <v>1.25</v>
      </c>
      <c r="V455">
        <v>6.25</v>
      </c>
      <c r="W455">
        <v>32.5</v>
      </c>
      <c r="X455" t="s">
        <v>362</v>
      </c>
      <c r="Y455">
        <v>4</v>
      </c>
      <c r="Z455">
        <v>2</v>
      </c>
    </row>
    <row r="456" spans="1:26" x14ac:dyDescent="0.2">
      <c r="A456">
        <v>455</v>
      </c>
      <c r="B456">
        <v>2393</v>
      </c>
      <c r="C456" t="s">
        <v>38</v>
      </c>
      <c r="D456">
        <v>2010</v>
      </c>
      <c r="E456" t="s">
        <v>73</v>
      </c>
      <c r="F456" t="s">
        <v>419</v>
      </c>
      <c r="G456" t="s">
        <v>74</v>
      </c>
      <c r="H456" t="s">
        <v>604</v>
      </c>
      <c r="I456" s="2">
        <v>38789</v>
      </c>
      <c r="J456" t="s">
        <v>106</v>
      </c>
      <c r="K456" t="s">
        <v>107</v>
      </c>
      <c r="L456">
        <v>-14.17146</v>
      </c>
      <c r="M456">
        <v>-169.68546000000001</v>
      </c>
      <c r="N456" t="s">
        <v>74</v>
      </c>
      <c r="O456" t="s">
        <v>74</v>
      </c>
      <c r="P456">
        <v>2010</v>
      </c>
      <c r="Q456" t="s">
        <v>109</v>
      </c>
      <c r="R456">
        <v>0</v>
      </c>
      <c r="S456">
        <v>12</v>
      </c>
      <c r="T456">
        <v>31.25</v>
      </c>
      <c r="U456">
        <v>0</v>
      </c>
      <c r="V456">
        <v>27.5</v>
      </c>
      <c r="W456">
        <v>28.75</v>
      </c>
      <c r="X456" t="s">
        <v>362</v>
      </c>
      <c r="Y456">
        <v>4</v>
      </c>
      <c r="Z456">
        <v>2</v>
      </c>
    </row>
    <row r="457" spans="1:26" x14ac:dyDescent="0.2">
      <c r="A457">
        <v>456</v>
      </c>
      <c r="B457">
        <v>2394</v>
      </c>
      <c r="C457" t="s">
        <v>38</v>
      </c>
      <c r="D457">
        <v>2010</v>
      </c>
      <c r="E457" t="s">
        <v>73</v>
      </c>
      <c r="F457" t="s">
        <v>419</v>
      </c>
      <c r="G457" t="s">
        <v>74</v>
      </c>
      <c r="H457" t="s">
        <v>605</v>
      </c>
      <c r="I457" s="2">
        <v>38789</v>
      </c>
      <c r="J457" t="s">
        <v>106</v>
      </c>
      <c r="K457" t="s">
        <v>111</v>
      </c>
      <c r="L457">
        <v>-14.152710000000001</v>
      </c>
      <c r="M457">
        <v>-169.67869999999999</v>
      </c>
      <c r="N457" t="s">
        <v>74</v>
      </c>
      <c r="O457" t="s">
        <v>74</v>
      </c>
      <c r="P457">
        <v>2010</v>
      </c>
      <c r="Q457" t="s">
        <v>112</v>
      </c>
      <c r="R457">
        <v>0</v>
      </c>
      <c r="S457">
        <v>23</v>
      </c>
      <c r="T457">
        <v>35</v>
      </c>
      <c r="U457">
        <v>12.5</v>
      </c>
      <c r="V457">
        <v>0</v>
      </c>
      <c r="W457">
        <v>22.5</v>
      </c>
      <c r="X457" t="s">
        <v>362</v>
      </c>
      <c r="Y457">
        <v>2</v>
      </c>
      <c r="Z457">
        <v>1</v>
      </c>
    </row>
    <row r="458" spans="1:26" x14ac:dyDescent="0.2">
      <c r="A458">
        <v>457</v>
      </c>
      <c r="B458">
        <v>2395</v>
      </c>
      <c r="C458" t="s">
        <v>38</v>
      </c>
      <c r="D458">
        <v>2010</v>
      </c>
      <c r="E458" t="s">
        <v>73</v>
      </c>
      <c r="F458" t="s">
        <v>419</v>
      </c>
      <c r="G458" t="s">
        <v>74</v>
      </c>
      <c r="H458" t="s">
        <v>606</v>
      </c>
      <c r="I458" s="2">
        <v>38789</v>
      </c>
      <c r="J458" t="s">
        <v>106</v>
      </c>
      <c r="K458" t="s">
        <v>107</v>
      </c>
      <c r="L458">
        <v>-14.160959999999999</v>
      </c>
      <c r="M458">
        <v>-169.63669999999999</v>
      </c>
      <c r="N458" t="s">
        <v>74</v>
      </c>
      <c r="O458" t="s">
        <v>74</v>
      </c>
      <c r="P458">
        <v>2010</v>
      </c>
      <c r="Q458" t="s">
        <v>109</v>
      </c>
      <c r="R458">
        <v>0</v>
      </c>
      <c r="S458">
        <v>13.5</v>
      </c>
      <c r="T458">
        <v>5.75</v>
      </c>
      <c r="U458">
        <v>15.5</v>
      </c>
      <c r="V458">
        <v>0</v>
      </c>
      <c r="W458">
        <v>16.25</v>
      </c>
      <c r="X458" t="s">
        <v>362</v>
      </c>
      <c r="Y458">
        <v>4</v>
      </c>
      <c r="Z458">
        <v>2</v>
      </c>
    </row>
    <row r="459" spans="1:26" x14ac:dyDescent="0.2">
      <c r="A459">
        <v>458</v>
      </c>
      <c r="B459">
        <v>2396</v>
      </c>
      <c r="C459" t="s">
        <v>38</v>
      </c>
      <c r="D459">
        <v>2010</v>
      </c>
      <c r="E459" t="s">
        <v>73</v>
      </c>
      <c r="F459" t="s">
        <v>419</v>
      </c>
      <c r="G459" t="s">
        <v>74</v>
      </c>
      <c r="H459" t="s">
        <v>607</v>
      </c>
      <c r="I459" s="2">
        <v>38789</v>
      </c>
      <c r="J459" t="s">
        <v>106</v>
      </c>
      <c r="K459" t="s">
        <v>111</v>
      </c>
      <c r="L459">
        <v>-14.15203</v>
      </c>
      <c r="M459">
        <v>-169.68029999999999</v>
      </c>
      <c r="N459" t="s">
        <v>74</v>
      </c>
      <c r="O459" t="s">
        <v>74</v>
      </c>
      <c r="P459">
        <v>2010</v>
      </c>
      <c r="Q459" t="s">
        <v>112</v>
      </c>
      <c r="R459">
        <v>0</v>
      </c>
      <c r="S459">
        <v>24</v>
      </c>
      <c r="T459">
        <v>27.5</v>
      </c>
      <c r="U459">
        <v>5</v>
      </c>
      <c r="V459">
        <v>7.5</v>
      </c>
      <c r="W459">
        <v>40</v>
      </c>
      <c r="X459" t="s">
        <v>362</v>
      </c>
      <c r="Y459">
        <v>2</v>
      </c>
      <c r="Z459">
        <v>1</v>
      </c>
    </row>
    <row r="460" spans="1:26" x14ac:dyDescent="0.2">
      <c r="A460">
        <v>459</v>
      </c>
      <c r="B460">
        <v>2397</v>
      </c>
      <c r="C460" t="s">
        <v>38</v>
      </c>
      <c r="D460">
        <v>2010</v>
      </c>
      <c r="E460" t="s">
        <v>73</v>
      </c>
      <c r="F460" t="s">
        <v>419</v>
      </c>
      <c r="G460" t="s">
        <v>74</v>
      </c>
      <c r="H460" t="s">
        <v>608</v>
      </c>
      <c r="I460" s="2">
        <v>38789</v>
      </c>
      <c r="J460" t="s">
        <v>106</v>
      </c>
      <c r="K460" t="s">
        <v>111</v>
      </c>
      <c r="L460">
        <v>-14.153309999999999</v>
      </c>
      <c r="M460">
        <v>-169.6772</v>
      </c>
      <c r="N460" t="s">
        <v>74</v>
      </c>
      <c r="O460" t="s">
        <v>74</v>
      </c>
      <c r="P460">
        <v>2010</v>
      </c>
      <c r="Q460" t="s">
        <v>112</v>
      </c>
      <c r="R460">
        <v>0</v>
      </c>
      <c r="S460">
        <v>23</v>
      </c>
      <c r="T460">
        <v>12.5</v>
      </c>
      <c r="U460">
        <v>0</v>
      </c>
      <c r="V460">
        <v>22.5</v>
      </c>
      <c r="W460">
        <v>40</v>
      </c>
      <c r="X460" t="s">
        <v>362</v>
      </c>
      <c r="Y460">
        <v>2</v>
      </c>
      <c r="Z460">
        <v>1</v>
      </c>
    </row>
    <row r="461" spans="1:26" x14ac:dyDescent="0.2">
      <c r="A461">
        <v>460</v>
      </c>
      <c r="B461">
        <v>2398</v>
      </c>
      <c r="C461" t="s">
        <v>38</v>
      </c>
      <c r="D461">
        <v>2010</v>
      </c>
      <c r="E461" t="s">
        <v>73</v>
      </c>
      <c r="F461" t="s">
        <v>419</v>
      </c>
      <c r="G461" t="s">
        <v>74</v>
      </c>
      <c r="H461" t="s">
        <v>609</v>
      </c>
      <c r="I461" s="2">
        <v>38789</v>
      </c>
      <c r="J461" t="s">
        <v>106</v>
      </c>
      <c r="K461" t="s">
        <v>107</v>
      </c>
      <c r="L461">
        <v>-14.162750000000001</v>
      </c>
      <c r="M461">
        <v>-169.66373999999999</v>
      </c>
      <c r="N461" t="s">
        <v>74</v>
      </c>
      <c r="O461" t="s">
        <v>74</v>
      </c>
      <c r="P461">
        <v>2010</v>
      </c>
      <c r="Q461" t="s">
        <v>109</v>
      </c>
      <c r="R461">
        <v>0</v>
      </c>
      <c r="S461">
        <v>11</v>
      </c>
      <c r="T461">
        <v>27.5</v>
      </c>
      <c r="U461">
        <v>8.75</v>
      </c>
      <c r="V461">
        <v>18.75</v>
      </c>
      <c r="W461">
        <v>30</v>
      </c>
      <c r="X461" t="s">
        <v>362</v>
      </c>
      <c r="Y461">
        <v>4</v>
      </c>
      <c r="Z461">
        <v>2</v>
      </c>
    </row>
    <row r="462" spans="1:26" x14ac:dyDescent="0.2">
      <c r="A462">
        <v>461</v>
      </c>
      <c r="B462">
        <v>2399</v>
      </c>
      <c r="C462" t="s">
        <v>38</v>
      </c>
      <c r="D462">
        <v>2010</v>
      </c>
      <c r="E462" t="s">
        <v>73</v>
      </c>
      <c r="F462" t="s">
        <v>419</v>
      </c>
      <c r="G462" t="s">
        <v>74</v>
      </c>
      <c r="H462" t="s">
        <v>610</v>
      </c>
      <c r="I462" s="2">
        <v>38789</v>
      </c>
      <c r="J462" t="s">
        <v>106</v>
      </c>
      <c r="K462" t="s">
        <v>115</v>
      </c>
      <c r="L462">
        <v>-14.172359999999999</v>
      </c>
      <c r="M462">
        <v>-169.63640000000001</v>
      </c>
      <c r="N462" t="s">
        <v>74</v>
      </c>
      <c r="O462" t="s">
        <v>74</v>
      </c>
      <c r="P462">
        <v>2010</v>
      </c>
      <c r="Q462" t="s">
        <v>116</v>
      </c>
      <c r="R462">
        <v>0</v>
      </c>
      <c r="S462">
        <v>4.5</v>
      </c>
      <c r="T462">
        <v>30</v>
      </c>
      <c r="U462">
        <v>0</v>
      </c>
      <c r="V462">
        <v>1.25</v>
      </c>
      <c r="W462">
        <v>63.75</v>
      </c>
      <c r="X462" t="s">
        <v>362</v>
      </c>
      <c r="Y462">
        <v>4</v>
      </c>
      <c r="Z462">
        <v>2</v>
      </c>
    </row>
    <row r="463" spans="1:26" x14ac:dyDescent="0.2">
      <c r="A463">
        <v>462</v>
      </c>
      <c r="B463">
        <v>2402</v>
      </c>
      <c r="C463" t="s">
        <v>38</v>
      </c>
      <c r="D463">
        <v>2010</v>
      </c>
      <c r="E463" t="s">
        <v>73</v>
      </c>
      <c r="F463" t="s">
        <v>419</v>
      </c>
      <c r="G463" t="s">
        <v>76</v>
      </c>
      <c r="H463" t="s">
        <v>611</v>
      </c>
      <c r="I463" s="2">
        <v>38791</v>
      </c>
      <c r="J463" t="s">
        <v>106</v>
      </c>
      <c r="K463" t="s">
        <v>111</v>
      </c>
      <c r="L463">
        <v>-11.0665</v>
      </c>
      <c r="M463">
        <v>-171.08430000000001</v>
      </c>
      <c r="N463" t="s">
        <v>612</v>
      </c>
      <c r="O463" t="s">
        <v>76</v>
      </c>
      <c r="P463">
        <v>2010</v>
      </c>
      <c r="Q463" t="s">
        <v>112</v>
      </c>
      <c r="R463">
        <v>0</v>
      </c>
      <c r="S463">
        <v>23</v>
      </c>
      <c r="T463">
        <v>30</v>
      </c>
      <c r="U463">
        <v>5</v>
      </c>
      <c r="V463">
        <v>30</v>
      </c>
      <c r="W463">
        <v>30</v>
      </c>
      <c r="X463" t="s">
        <v>362</v>
      </c>
      <c r="Y463">
        <v>2</v>
      </c>
      <c r="Z463">
        <v>1</v>
      </c>
    </row>
    <row r="464" spans="1:26" x14ac:dyDescent="0.2">
      <c r="A464">
        <v>463</v>
      </c>
      <c r="B464">
        <v>2403</v>
      </c>
      <c r="C464" t="s">
        <v>38</v>
      </c>
      <c r="D464">
        <v>2010</v>
      </c>
      <c r="E464" t="s">
        <v>73</v>
      </c>
      <c r="F464" t="s">
        <v>419</v>
      </c>
      <c r="G464" t="s">
        <v>76</v>
      </c>
      <c r="H464" t="s">
        <v>613</v>
      </c>
      <c r="I464" s="2">
        <v>38791</v>
      </c>
      <c r="J464" t="s">
        <v>106</v>
      </c>
      <c r="K464" t="s">
        <v>107</v>
      </c>
      <c r="L464">
        <v>-11.061959999999999</v>
      </c>
      <c r="M464">
        <v>-171.08865</v>
      </c>
      <c r="N464" t="s">
        <v>612</v>
      </c>
      <c r="O464" t="s">
        <v>76</v>
      </c>
      <c r="P464">
        <v>2010</v>
      </c>
      <c r="Q464" t="s">
        <v>109</v>
      </c>
      <c r="R464">
        <v>0</v>
      </c>
      <c r="S464">
        <v>14</v>
      </c>
      <c r="T464">
        <v>45</v>
      </c>
      <c r="U464">
        <v>1.25</v>
      </c>
      <c r="V464">
        <v>30</v>
      </c>
      <c r="W464">
        <v>22.5</v>
      </c>
      <c r="X464" t="s">
        <v>362</v>
      </c>
      <c r="Y464">
        <v>4</v>
      </c>
      <c r="Z464">
        <v>2</v>
      </c>
    </row>
    <row r="465" spans="1:26" x14ac:dyDescent="0.2">
      <c r="A465">
        <v>464</v>
      </c>
      <c r="B465">
        <v>2404</v>
      </c>
      <c r="C465" t="s">
        <v>38</v>
      </c>
      <c r="D465">
        <v>2010</v>
      </c>
      <c r="E465" t="s">
        <v>73</v>
      </c>
      <c r="F465" t="s">
        <v>419</v>
      </c>
      <c r="G465" t="s">
        <v>76</v>
      </c>
      <c r="H465" t="s">
        <v>614</v>
      </c>
      <c r="I465" s="2">
        <v>38791</v>
      </c>
      <c r="J465" t="s">
        <v>106</v>
      </c>
      <c r="K465" t="s">
        <v>107</v>
      </c>
      <c r="L465">
        <v>-11.067679999999999</v>
      </c>
      <c r="M465">
        <v>-171.08246</v>
      </c>
      <c r="N465" t="s">
        <v>612</v>
      </c>
      <c r="O465" t="s">
        <v>76</v>
      </c>
      <c r="P465">
        <v>2010</v>
      </c>
      <c r="Q465" t="s">
        <v>109</v>
      </c>
      <c r="R465">
        <v>0</v>
      </c>
      <c r="S465">
        <v>13</v>
      </c>
      <c r="T465">
        <v>51.25</v>
      </c>
      <c r="U465">
        <v>0</v>
      </c>
      <c r="V465">
        <v>23.75</v>
      </c>
      <c r="W465">
        <v>21.25</v>
      </c>
      <c r="X465" t="s">
        <v>362</v>
      </c>
      <c r="Y465">
        <v>4</v>
      </c>
      <c r="Z465">
        <v>2</v>
      </c>
    </row>
    <row r="466" spans="1:26" x14ac:dyDescent="0.2">
      <c r="A466">
        <v>465</v>
      </c>
      <c r="B466">
        <v>2405</v>
      </c>
      <c r="C466" t="s">
        <v>38</v>
      </c>
      <c r="D466">
        <v>2010</v>
      </c>
      <c r="E466" t="s">
        <v>73</v>
      </c>
      <c r="F466" t="s">
        <v>419</v>
      </c>
      <c r="G466" t="s">
        <v>76</v>
      </c>
      <c r="H466" t="s">
        <v>615</v>
      </c>
      <c r="I466" s="2">
        <v>38791</v>
      </c>
      <c r="J466" t="s">
        <v>106</v>
      </c>
      <c r="K466" t="s">
        <v>115</v>
      </c>
      <c r="L466">
        <v>-11.06371</v>
      </c>
      <c r="M466">
        <v>-171.08688000000001</v>
      </c>
      <c r="N466" t="s">
        <v>612</v>
      </c>
      <c r="O466" t="s">
        <v>76</v>
      </c>
      <c r="P466">
        <v>2010</v>
      </c>
      <c r="Q466" t="s">
        <v>116</v>
      </c>
      <c r="R466">
        <v>0</v>
      </c>
      <c r="S466">
        <v>6</v>
      </c>
      <c r="T466">
        <v>61.25</v>
      </c>
      <c r="U466">
        <v>2</v>
      </c>
      <c r="V466">
        <v>0</v>
      </c>
      <c r="W466">
        <v>33.75</v>
      </c>
      <c r="X466" t="s">
        <v>362</v>
      </c>
      <c r="Y466">
        <v>4</v>
      </c>
      <c r="Z466">
        <v>2</v>
      </c>
    </row>
    <row r="467" spans="1:26" x14ac:dyDescent="0.2">
      <c r="A467">
        <v>466</v>
      </c>
      <c r="B467">
        <v>2406</v>
      </c>
      <c r="C467" t="s">
        <v>38</v>
      </c>
      <c r="D467">
        <v>2010</v>
      </c>
      <c r="E467" t="s">
        <v>73</v>
      </c>
      <c r="F467" t="s">
        <v>419</v>
      </c>
      <c r="G467" t="s">
        <v>76</v>
      </c>
      <c r="H467" t="s">
        <v>616</v>
      </c>
      <c r="I467" s="2">
        <v>38791</v>
      </c>
      <c r="J467" t="s">
        <v>106</v>
      </c>
      <c r="K467" t="s">
        <v>111</v>
      </c>
      <c r="L467">
        <v>-11.06024</v>
      </c>
      <c r="M467">
        <v>-171.06711000000001</v>
      </c>
      <c r="N467" t="s">
        <v>612</v>
      </c>
      <c r="O467" t="s">
        <v>76</v>
      </c>
      <c r="P467">
        <v>2010</v>
      </c>
      <c r="Q467" t="s">
        <v>112</v>
      </c>
      <c r="R467">
        <v>0</v>
      </c>
      <c r="S467">
        <v>21</v>
      </c>
      <c r="T467">
        <v>32.5</v>
      </c>
      <c r="U467">
        <v>0</v>
      </c>
      <c r="V467">
        <v>37.5</v>
      </c>
      <c r="W467">
        <v>20</v>
      </c>
      <c r="X467" t="s">
        <v>362</v>
      </c>
      <c r="Y467">
        <v>2</v>
      </c>
      <c r="Z467">
        <v>1</v>
      </c>
    </row>
    <row r="468" spans="1:26" x14ac:dyDescent="0.2">
      <c r="A468">
        <v>467</v>
      </c>
      <c r="B468">
        <v>2408</v>
      </c>
      <c r="C468" t="s">
        <v>38</v>
      </c>
      <c r="D468">
        <v>2010</v>
      </c>
      <c r="E468" t="s">
        <v>73</v>
      </c>
      <c r="F468" t="s">
        <v>419</v>
      </c>
      <c r="G468" t="s">
        <v>76</v>
      </c>
      <c r="H468" t="s">
        <v>617</v>
      </c>
      <c r="I468" s="2">
        <v>38791</v>
      </c>
      <c r="J468" t="s">
        <v>106</v>
      </c>
      <c r="K468" t="s">
        <v>115</v>
      </c>
      <c r="L468">
        <v>-11.061999999999999</v>
      </c>
      <c r="M468">
        <v>-171.06931</v>
      </c>
      <c r="N468" t="s">
        <v>618</v>
      </c>
      <c r="O468" t="s">
        <v>76</v>
      </c>
      <c r="P468">
        <v>2010</v>
      </c>
      <c r="Q468" t="s">
        <v>116</v>
      </c>
      <c r="R468">
        <v>0</v>
      </c>
      <c r="S468">
        <v>5.5</v>
      </c>
      <c r="T468">
        <v>41.25</v>
      </c>
      <c r="U468">
        <v>0</v>
      </c>
      <c r="V468">
        <v>15</v>
      </c>
      <c r="W468">
        <v>32.5</v>
      </c>
      <c r="X468" t="s">
        <v>362</v>
      </c>
      <c r="Y468">
        <v>4</v>
      </c>
      <c r="Z468">
        <v>2</v>
      </c>
    </row>
    <row r="469" spans="1:26" x14ac:dyDescent="0.2">
      <c r="A469">
        <v>468</v>
      </c>
      <c r="B469">
        <v>2409</v>
      </c>
      <c r="C469" t="s">
        <v>38</v>
      </c>
      <c r="D469">
        <v>2010</v>
      </c>
      <c r="E469" t="s">
        <v>73</v>
      </c>
      <c r="F469" t="s">
        <v>419</v>
      </c>
      <c r="G469" t="s">
        <v>76</v>
      </c>
      <c r="H469" t="s">
        <v>619</v>
      </c>
      <c r="I469" s="2">
        <v>38791</v>
      </c>
      <c r="J469" t="s">
        <v>106</v>
      </c>
      <c r="K469" t="s">
        <v>107</v>
      </c>
      <c r="L469">
        <v>-11.06798</v>
      </c>
      <c r="M469">
        <v>-171.07784000000001</v>
      </c>
      <c r="N469" t="s">
        <v>612</v>
      </c>
      <c r="O469" t="s">
        <v>76</v>
      </c>
      <c r="P469">
        <v>2010</v>
      </c>
      <c r="Q469" t="s">
        <v>109</v>
      </c>
      <c r="R469">
        <v>0</v>
      </c>
      <c r="S469">
        <v>11</v>
      </c>
      <c r="T469">
        <v>46.25</v>
      </c>
      <c r="U469">
        <v>0</v>
      </c>
      <c r="V469">
        <v>37.5</v>
      </c>
      <c r="W469">
        <v>12.5</v>
      </c>
      <c r="X469" t="s">
        <v>362</v>
      </c>
      <c r="Y469">
        <v>4</v>
      </c>
      <c r="Z469">
        <v>2</v>
      </c>
    </row>
    <row r="470" spans="1:26" x14ac:dyDescent="0.2">
      <c r="A470">
        <v>469</v>
      </c>
      <c r="B470">
        <v>2410</v>
      </c>
      <c r="C470" t="s">
        <v>38</v>
      </c>
      <c r="D470">
        <v>2010</v>
      </c>
      <c r="E470" t="s">
        <v>73</v>
      </c>
      <c r="F470" t="s">
        <v>419</v>
      </c>
      <c r="G470" t="s">
        <v>76</v>
      </c>
      <c r="H470" t="s">
        <v>620</v>
      </c>
      <c r="I470" s="2">
        <v>38791</v>
      </c>
      <c r="J470" t="s">
        <v>106</v>
      </c>
      <c r="K470" t="s">
        <v>111</v>
      </c>
      <c r="L470">
        <v>-11.06475</v>
      </c>
      <c r="M470">
        <v>-171.07210000000001</v>
      </c>
      <c r="N470" t="s">
        <v>618</v>
      </c>
      <c r="O470" t="s">
        <v>76</v>
      </c>
      <c r="P470">
        <v>2010</v>
      </c>
      <c r="Q470" t="s">
        <v>112</v>
      </c>
      <c r="R470">
        <v>0</v>
      </c>
      <c r="S470">
        <v>21</v>
      </c>
      <c r="T470">
        <v>20</v>
      </c>
      <c r="U470">
        <v>0</v>
      </c>
      <c r="V470">
        <v>60</v>
      </c>
      <c r="W470">
        <v>17.5</v>
      </c>
      <c r="X470" t="s">
        <v>362</v>
      </c>
      <c r="Y470">
        <v>2</v>
      </c>
      <c r="Z470">
        <v>1</v>
      </c>
    </row>
    <row r="471" spans="1:26" x14ac:dyDescent="0.2">
      <c r="A471">
        <v>470</v>
      </c>
      <c r="B471">
        <v>2414</v>
      </c>
      <c r="C471" t="s">
        <v>38</v>
      </c>
      <c r="D471">
        <v>2010</v>
      </c>
      <c r="E471" t="s">
        <v>73</v>
      </c>
      <c r="F471" t="s">
        <v>419</v>
      </c>
      <c r="G471" t="s">
        <v>76</v>
      </c>
      <c r="H471" t="s">
        <v>621</v>
      </c>
      <c r="I471" s="2">
        <v>38792</v>
      </c>
      <c r="J471" t="s">
        <v>106</v>
      </c>
      <c r="K471" t="s">
        <v>115</v>
      </c>
      <c r="L471">
        <v>-11.048439999999999</v>
      </c>
      <c r="M471">
        <v>-171.08915999999999</v>
      </c>
      <c r="N471" t="s">
        <v>612</v>
      </c>
      <c r="O471" t="s">
        <v>76</v>
      </c>
      <c r="P471">
        <v>2010</v>
      </c>
      <c r="Q471" t="s">
        <v>116</v>
      </c>
      <c r="R471">
        <v>0</v>
      </c>
      <c r="S471">
        <v>6.5</v>
      </c>
      <c r="T471">
        <v>37.5</v>
      </c>
      <c r="U471">
        <v>2.5</v>
      </c>
      <c r="V471">
        <v>2.5</v>
      </c>
      <c r="W471">
        <v>35</v>
      </c>
      <c r="X471" t="s">
        <v>362</v>
      </c>
      <c r="Y471">
        <v>4</v>
      </c>
      <c r="Z471">
        <v>2</v>
      </c>
    </row>
    <row r="472" spans="1:26" x14ac:dyDescent="0.2">
      <c r="A472">
        <v>471</v>
      </c>
      <c r="B472">
        <v>2415</v>
      </c>
      <c r="C472" t="s">
        <v>38</v>
      </c>
      <c r="D472">
        <v>2010</v>
      </c>
      <c r="E472" t="s">
        <v>73</v>
      </c>
      <c r="F472" t="s">
        <v>419</v>
      </c>
      <c r="G472" t="s">
        <v>76</v>
      </c>
      <c r="H472" t="s">
        <v>622</v>
      </c>
      <c r="I472" s="2">
        <v>38792</v>
      </c>
      <c r="J472" t="s">
        <v>106</v>
      </c>
      <c r="K472" t="s">
        <v>115</v>
      </c>
      <c r="L472">
        <v>-11.05165</v>
      </c>
      <c r="M472">
        <v>-171.06535</v>
      </c>
      <c r="N472" t="s">
        <v>612</v>
      </c>
      <c r="O472" t="s">
        <v>76</v>
      </c>
      <c r="P472">
        <v>2010</v>
      </c>
      <c r="Q472" t="s">
        <v>116</v>
      </c>
      <c r="R472">
        <v>0</v>
      </c>
      <c r="S472">
        <v>5.5</v>
      </c>
      <c r="T472">
        <v>60</v>
      </c>
      <c r="U472">
        <v>0</v>
      </c>
      <c r="V472">
        <v>7.5</v>
      </c>
      <c r="W472">
        <v>22.5</v>
      </c>
      <c r="X472" t="s">
        <v>362</v>
      </c>
      <c r="Y472">
        <v>4</v>
      </c>
      <c r="Z472">
        <v>2</v>
      </c>
    </row>
    <row r="473" spans="1:26" x14ac:dyDescent="0.2">
      <c r="A473">
        <v>472</v>
      </c>
      <c r="B473">
        <v>2416</v>
      </c>
      <c r="C473" t="s">
        <v>38</v>
      </c>
      <c r="D473">
        <v>2010</v>
      </c>
      <c r="E473" t="s">
        <v>73</v>
      </c>
      <c r="F473" t="s">
        <v>419</v>
      </c>
      <c r="G473" t="s">
        <v>76</v>
      </c>
      <c r="H473" t="s">
        <v>623</v>
      </c>
      <c r="I473" s="2">
        <v>38792</v>
      </c>
      <c r="J473" t="s">
        <v>106</v>
      </c>
      <c r="K473" t="s">
        <v>115</v>
      </c>
      <c r="L473">
        <v>-11.04555</v>
      </c>
      <c r="M473">
        <v>-171.07262</v>
      </c>
      <c r="N473" t="s">
        <v>612</v>
      </c>
      <c r="O473" t="s">
        <v>76</v>
      </c>
      <c r="P473">
        <v>2010</v>
      </c>
      <c r="Q473" t="s">
        <v>116</v>
      </c>
      <c r="R473">
        <v>0</v>
      </c>
      <c r="S473">
        <v>6</v>
      </c>
      <c r="T473">
        <v>56.25</v>
      </c>
      <c r="U473">
        <v>0</v>
      </c>
      <c r="V473">
        <v>3.75</v>
      </c>
      <c r="W473">
        <v>28.75</v>
      </c>
      <c r="X473" t="s">
        <v>362</v>
      </c>
      <c r="Y473">
        <v>4</v>
      </c>
      <c r="Z473">
        <v>2</v>
      </c>
    </row>
    <row r="474" spans="1:26" x14ac:dyDescent="0.2">
      <c r="A474">
        <v>473</v>
      </c>
      <c r="B474">
        <v>2417</v>
      </c>
      <c r="C474" t="s">
        <v>38</v>
      </c>
      <c r="D474">
        <v>2010</v>
      </c>
      <c r="E474" t="s">
        <v>73</v>
      </c>
      <c r="F474" t="s">
        <v>419</v>
      </c>
      <c r="G474" t="s">
        <v>76</v>
      </c>
      <c r="H474" t="s">
        <v>624</v>
      </c>
      <c r="I474" s="2">
        <v>38792</v>
      </c>
      <c r="J474" t="s">
        <v>106</v>
      </c>
      <c r="K474" t="s">
        <v>107</v>
      </c>
      <c r="L474">
        <v>-11.053369999999999</v>
      </c>
      <c r="M474">
        <v>-171.06438</v>
      </c>
      <c r="N474" t="s">
        <v>612</v>
      </c>
      <c r="O474" t="s">
        <v>76</v>
      </c>
      <c r="P474">
        <v>2010</v>
      </c>
      <c r="Q474" t="s">
        <v>109</v>
      </c>
      <c r="R474">
        <v>0</v>
      </c>
      <c r="S474">
        <v>14</v>
      </c>
      <c r="T474">
        <v>47.5</v>
      </c>
      <c r="U474">
        <v>1.25</v>
      </c>
      <c r="V474">
        <v>17.5</v>
      </c>
      <c r="W474">
        <v>21.25</v>
      </c>
      <c r="X474" t="s">
        <v>362</v>
      </c>
      <c r="Y474">
        <v>4</v>
      </c>
      <c r="Z474">
        <v>2</v>
      </c>
    </row>
    <row r="475" spans="1:26" x14ac:dyDescent="0.2">
      <c r="A475">
        <v>474</v>
      </c>
      <c r="B475">
        <v>2418</v>
      </c>
      <c r="C475" t="s">
        <v>38</v>
      </c>
      <c r="D475">
        <v>2010</v>
      </c>
      <c r="E475" t="s">
        <v>73</v>
      </c>
      <c r="F475" t="s">
        <v>419</v>
      </c>
      <c r="G475" t="s">
        <v>76</v>
      </c>
      <c r="H475" t="s">
        <v>625</v>
      </c>
      <c r="I475" s="2">
        <v>38792</v>
      </c>
      <c r="J475" t="s">
        <v>106</v>
      </c>
      <c r="K475" t="s">
        <v>111</v>
      </c>
      <c r="L475">
        <v>-11.05444</v>
      </c>
      <c r="M475">
        <v>-171.06388999999999</v>
      </c>
      <c r="N475" t="s">
        <v>612</v>
      </c>
      <c r="O475" t="s">
        <v>76</v>
      </c>
      <c r="P475">
        <v>2010</v>
      </c>
      <c r="Q475" t="s">
        <v>112</v>
      </c>
      <c r="R475">
        <v>0</v>
      </c>
      <c r="S475">
        <v>23</v>
      </c>
      <c r="T475">
        <v>32.5</v>
      </c>
      <c r="U475">
        <v>11</v>
      </c>
      <c r="V475">
        <v>15</v>
      </c>
      <c r="W475">
        <v>20</v>
      </c>
      <c r="X475" t="s">
        <v>362</v>
      </c>
      <c r="Y475">
        <v>2</v>
      </c>
      <c r="Z475">
        <v>1</v>
      </c>
    </row>
    <row r="476" spans="1:26" x14ac:dyDescent="0.2">
      <c r="A476">
        <v>475</v>
      </c>
      <c r="B476">
        <v>2419</v>
      </c>
      <c r="C476" t="s">
        <v>38</v>
      </c>
      <c r="D476">
        <v>2010</v>
      </c>
      <c r="E476" t="s">
        <v>73</v>
      </c>
      <c r="F476" t="s">
        <v>419</v>
      </c>
      <c r="G476" t="s">
        <v>76</v>
      </c>
      <c r="H476" t="s">
        <v>626</v>
      </c>
      <c r="I476" s="2">
        <v>38792</v>
      </c>
      <c r="J476" t="s">
        <v>106</v>
      </c>
      <c r="K476" t="s">
        <v>111</v>
      </c>
      <c r="L476">
        <v>-11.058439999999999</v>
      </c>
      <c r="M476">
        <v>-171.06532000000001</v>
      </c>
      <c r="N476" t="s">
        <v>612</v>
      </c>
      <c r="O476" t="s">
        <v>76</v>
      </c>
      <c r="P476">
        <v>2010</v>
      </c>
      <c r="Q476" t="s">
        <v>112</v>
      </c>
      <c r="R476">
        <v>0</v>
      </c>
      <c r="S476">
        <v>22</v>
      </c>
      <c r="T476">
        <v>25</v>
      </c>
      <c r="U476">
        <v>0</v>
      </c>
      <c r="V476">
        <v>47.5</v>
      </c>
      <c r="W476">
        <v>17.5</v>
      </c>
      <c r="X476" t="s">
        <v>362</v>
      </c>
      <c r="Y476">
        <v>2</v>
      </c>
      <c r="Z476">
        <v>1</v>
      </c>
    </row>
    <row r="477" spans="1:26" x14ac:dyDescent="0.2">
      <c r="A477">
        <v>476</v>
      </c>
      <c r="B477">
        <v>2420</v>
      </c>
      <c r="C477" t="s">
        <v>38</v>
      </c>
      <c r="D477">
        <v>2010</v>
      </c>
      <c r="E477" t="s">
        <v>73</v>
      </c>
      <c r="F477" t="s">
        <v>419</v>
      </c>
      <c r="G477" t="s">
        <v>76</v>
      </c>
      <c r="H477" t="s">
        <v>627</v>
      </c>
      <c r="I477" s="2">
        <v>38792</v>
      </c>
      <c r="J477" t="s">
        <v>106</v>
      </c>
      <c r="K477" t="s">
        <v>107</v>
      </c>
      <c r="L477">
        <v>-11.057320000000001</v>
      </c>
      <c r="M477">
        <v>-171.06489999999999</v>
      </c>
      <c r="N477" t="s">
        <v>612</v>
      </c>
      <c r="O477" t="s">
        <v>76</v>
      </c>
      <c r="P477">
        <v>2010</v>
      </c>
      <c r="Q477" t="s">
        <v>109</v>
      </c>
      <c r="R477">
        <v>0</v>
      </c>
      <c r="S477">
        <v>14</v>
      </c>
      <c r="T477">
        <v>26.25</v>
      </c>
      <c r="U477">
        <v>0</v>
      </c>
      <c r="V477">
        <v>38.75</v>
      </c>
      <c r="W477">
        <v>21.25</v>
      </c>
      <c r="X477" t="s">
        <v>362</v>
      </c>
      <c r="Y477">
        <v>4</v>
      </c>
      <c r="Z477">
        <v>2</v>
      </c>
    </row>
    <row r="478" spans="1:26" x14ac:dyDescent="0.2">
      <c r="A478">
        <v>477</v>
      </c>
      <c r="B478">
        <v>2421</v>
      </c>
      <c r="C478" t="s">
        <v>38</v>
      </c>
      <c r="D478">
        <v>2010</v>
      </c>
      <c r="E478" t="s">
        <v>73</v>
      </c>
      <c r="F478" t="s">
        <v>419</v>
      </c>
      <c r="G478" t="s">
        <v>76</v>
      </c>
      <c r="H478" t="s">
        <v>628</v>
      </c>
      <c r="I478" s="2">
        <v>38792</v>
      </c>
      <c r="J478" t="s">
        <v>106</v>
      </c>
      <c r="K478" t="s">
        <v>107</v>
      </c>
      <c r="L478">
        <v>-11.04749</v>
      </c>
      <c r="M478">
        <v>-171.06853000000001</v>
      </c>
      <c r="N478" t="s">
        <v>612</v>
      </c>
      <c r="O478" t="s">
        <v>76</v>
      </c>
      <c r="P478">
        <v>2010</v>
      </c>
      <c r="Q478" t="s">
        <v>109</v>
      </c>
      <c r="R478">
        <v>0</v>
      </c>
      <c r="S478">
        <v>12.5</v>
      </c>
      <c r="T478">
        <v>65</v>
      </c>
      <c r="U478">
        <v>5.5</v>
      </c>
      <c r="V478">
        <v>3.25</v>
      </c>
      <c r="W478">
        <v>17.5</v>
      </c>
      <c r="X478" t="s">
        <v>362</v>
      </c>
      <c r="Y478">
        <v>4</v>
      </c>
      <c r="Z478">
        <v>2</v>
      </c>
    </row>
    <row r="479" spans="1:26" x14ac:dyDescent="0.2">
      <c r="A479">
        <v>478</v>
      </c>
      <c r="B479">
        <v>2422</v>
      </c>
      <c r="C479" t="s">
        <v>38</v>
      </c>
      <c r="D479">
        <v>2010</v>
      </c>
      <c r="E479" t="s">
        <v>73</v>
      </c>
      <c r="F479" t="s">
        <v>419</v>
      </c>
      <c r="G479" t="s">
        <v>76</v>
      </c>
      <c r="H479" t="s">
        <v>629</v>
      </c>
      <c r="I479" s="2">
        <v>38792</v>
      </c>
      <c r="J479" t="s">
        <v>106</v>
      </c>
      <c r="K479" t="s">
        <v>115</v>
      </c>
      <c r="L479">
        <v>-11.04654</v>
      </c>
      <c r="M479">
        <v>-171.08100999999999</v>
      </c>
      <c r="N479" t="s">
        <v>612</v>
      </c>
      <c r="O479" t="s">
        <v>76</v>
      </c>
      <c r="P479">
        <v>2010</v>
      </c>
      <c r="Q479" t="s">
        <v>116</v>
      </c>
      <c r="R479">
        <v>0</v>
      </c>
      <c r="S479">
        <v>5</v>
      </c>
      <c r="T479">
        <v>30</v>
      </c>
      <c r="U479">
        <v>0</v>
      </c>
      <c r="V479">
        <v>0</v>
      </c>
      <c r="W479">
        <v>30</v>
      </c>
      <c r="X479" t="s">
        <v>362</v>
      </c>
      <c r="Y479">
        <v>4</v>
      </c>
      <c r="Z479">
        <v>2</v>
      </c>
    </row>
    <row r="480" spans="1:26" x14ac:dyDescent="0.2">
      <c r="A480">
        <v>479</v>
      </c>
      <c r="B480">
        <v>2426</v>
      </c>
      <c r="C480" t="s">
        <v>38</v>
      </c>
      <c r="D480">
        <v>2010</v>
      </c>
      <c r="E480" t="s">
        <v>73</v>
      </c>
      <c r="F480" t="s">
        <v>419</v>
      </c>
      <c r="G480" t="s">
        <v>76</v>
      </c>
      <c r="H480" t="s">
        <v>630</v>
      </c>
      <c r="I480" s="2">
        <v>38793</v>
      </c>
      <c r="J480" t="s">
        <v>106</v>
      </c>
      <c r="K480" t="s">
        <v>111</v>
      </c>
      <c r="L480">
        <v>-11.05922</v>
      </c>
      <c r="M480">
        <v>-171.0909</v>
      </c>
      <c r="N480" t="s">
        <v>618</v>
      </c>
      <c r="O480" t="s">
        <v>76</v>
      </c>
      <c r="P480">
        <v>2010</v>
      </c>
      <c r="Q480" t="s">
        <v>112</v>
      </c>
      <c r="R480">
        <v>0</v>
      </c>
      <c r="S480">
        <v>24</v>
      </c>
      <c r="T480">
        <v>20</v>
      </c>
      <c r="U480">
        <v>0</v>
      </c>
      <c r="V480">
        <v>42.5</v>
      </c>
      <c r="W480">
        <v>22.5</v>
      </c>
      <c r="X480" t="s">
        <v>362</v>
      </c>
      <c r="Y480">
        <v>2</v>
      </c>
      <c r="Z480">
        <v>1</v>
      </c>
    </row>
    <row r="481" spans="1:26" x14ac:dyDescent="0.2">
      <c r="A481">
        <v>480</v>
      </c>
      <c r="B481">
        <v>2427</v>
      </c>
      <c r="C481" t="s">
        <v>38</v>
      </c>
      <c r="D481">
        <v>2010</v>
      </c>
      <c r="E481" t="s">
        <v>73</v>
      </c>
      <c r="F481" t="s">
        <v>419</v>
      </c>
      <c r="G481" t="s">
        <v>76</v>
      </c>
      <c r="H481" t="s">
        <v>631</v>
      </c>
      <c r="I481" s="2">
        <v>38793</v>
      </c>
      <c r="J481" t="s">
        <v>106</v>
      </c>
      <c r="K481" t="s">
        <v>107</v>
      </c>
      <c r="L481">
        <v>-11.051600000000001</v>
      </c>
      <c r="M481">
        <v>-171.09241</v>
      </c>
      <c r="N481" t="s">
        <v>618</v>
      </c>
      <c r="O481" t="s">
        <v>76</v>
      </c>
      <c r="P481">
        <v>2010</v>
      </c>
      <c r="Q481" t="s">
        <v>109</v>
      </c>
      <c r="R481">
        <v>0</v>
      </c>
      <c r="S481">
        <v>14</v>
      </c>
      <c r="T481">
        <v>37.5</v>
      </c>
      <c r="U481">
        <v>0</v>
      </c>
      <c r="V481">
        <v>20</v>
      </c>
      <c r="W481">
        <v>30</v>
      </c>
      <c r="X481" t="s">
        <v>362</v>
      </c>
      <c r="Y481">
        <v>4</v>
      </c>
      <c r="Z481">
        <v>2</v>
      </c>
    </row>
    <row r="482" spans="1:26" x14ac:dyDescent="0.2">
      <c r="A482">
        <v>481</v>
      </c>
      <c r="B482">
        <v>2428</v>
      </c>
      <c r="C482" t="s">
        <v>38</v>
      </c>
      <c r="D482">
        <v>2010</v>
      </c>
      <c r="E482" t="s">
        <v>73</v>
      </c>
      <c r="F482" t="s">
        <v>419</v>
      </c>
      <c r="G482" t="s">
        <v>76</v>
      </c>
      <c r="H482" t="s">
        <v>632</v>
      </c>
      <c r="I482" s="2">
        <v>38793</v>
      </c>
      <c r="J482" t="s">
        <v>106</v>
      </c>
      <c r="K482" t="s">
        <v>115</v>
      </c>
      <c r="L482">
        <v>-11.05233</v>
      </c>
      <c r="M482">
        <v>-171.09207000000001</v>
      </c>
      <c r="N482" t="s">
        <v>618</v>
      </c>
      <c r="O482" t="s">
        <v>76</v>
      </c>
      <c r="P482">
        <v>2010</v>
      </c>
      <c r="Q482" t="s">
        <v>116</v>
      </c>
      <c r="R482">
        <v>0</v>
      </c>
      <c r="S482">
        <v>5.5</v>
      </c>
      <c r="T482">
        <v>11.25</v>
      </c>
      <c r="U482">
        <v>5</v>
      </c>
      <c r="V482">
        <v>0</v>
      </c>
      <c r="W482">
        <v>55</v>
      </c>
      <c r="X482" t="s">
        <v>362</v>
      </c>
      <c r="Y482">
        <v>4</v>
      </c>
      <c r="Z482">
        <v>2</v>
      </c>
    </row>
    <row r="483" spans="1:26" x14ac:dyDescent="0.2">
      <c r="A483">
        <v>482</v>
      </c>
      <c r="B483">
        <v>2429</v>
      </c>
      <c r="C483" t="s">
        <v>38</v>
      </c>
      <c r="D483">
        <v>2010</v>
      </c>
      <c r="E483" t="s">
        <v>73</v>
      </c>
      <c r="F483" t="s">
        <v>419</v>
      </c>
      <c r="G483" t="s">
        <v>76</v>
      </c>
      <c r="H483" t="s">
        <v>633</v>
      </c>
      <c r="I483" s="2">
        <v>38793</v>
      </c>
      <c r="J483" t="s">
        <v>106</v>
      </c>
      <c r="K483" t="s">
        <v>107</v>
      </c>
      <c r="L483">
        <v>-11.04752</v>
      </c>
      <c r="M483">
        <v>-171.08742000000001</v>
      </c>
      <c r="N483" t="s">
        <v>612</v>
      </c>
      <c r="O483" t="s">
        <v>76</v>
      </c>
      <c r="P483">
        <v>2010</v>
      </c>
      <c r="Q483" t="s">
        <v>109</v>
      </c>
      <c r="R483">
        <v>0</v>
      </c>
      <c r="S483">
        <v>10</v>
      </c>
      <c r="T483">
        <v>22.5</v>
      </c>
      <c r="U483">
        <v>0</v>
      </c>
      <c r="V483">
        <v>0</v>
      </c>
      <c r="W483">
        <v>17.5</v>
      </c>
      <c r="X483" t="s">
        <v>362</v>
      </c>
      <c r="Y483">
        <v>4</v>
      </c>
      <c r="Z483">
        <v>2</v>
      </c>
    </row>
    <row r="484" spans="1:26" x14ac:dyDescent="0.2">
      <c r="A484">
        <v>483</v>
      </c>
      <c r="B484">
        <v>2430</v>
      </c>
      <c r="C484" t="s">
        <v>38</v>
      </c>
      <c r="D484">
        <v>2010</v>
      </c>
      <c r="E484" t="s">
        <v>73</v>
      </c>
      <c r="F484" t="s">
        <v>419</v>
      </c>
      <c r="G484" t="s">
        <v>76</v>
      </c>
      <c r="H484" t="s">
        <v>634</v>
      </c>
      <c r="I484" s="2">
        <v>38793</v>
      </c>
      <c r="J484" t="s">
        <v>106</v>
      </c>
      <c r="K484" t="s">
        <v>111</v>
      </c>
      <c r="L484">
        <v>-11.04524</v>
      </c>
      <c r="M484">
        <v>-171.07542000000001</v>
      </c>
      <c r="N484" t="s">
        <v>612</v>
      </c>
      <c r="O484" t="s">
        <v>76</v>
      </c>
      <c r="P484">
        <v>2010</v>
      </c>
      <c r="Q484" t="s">
        <v>112</v>
      </c>
      <c r="R484">
        <v>0</v>
      </c>
      <c r="S484">
        <v>21</v>
      </c>
      <c r="T484">
        <v>32.5</v>
      </c>
      <c r="U484">
        <v>3.5</v>
      </c>
      <c r="V484">
        <v>14</v>
      </c>
      <c r="W484">
        <v>22.5</v>
      </c>
      <c r="X484" t="s">
        <v>362</v>
      </c>
      <c r="Y484">
        <v>2</v>
      </c>
      <c r="Z484">
        <v>1</v>
      </c>
    </row>
    <row r="485" spans="1:26" x14ac:dyDescent="0.2">
      <c r="A485">
        <v>484</v>
      </c>
      <c r="B485">
        <v>2431</v>
      </c>
      <c r="C485" t="s">
        <v>38</v>
      </c>
      <c r="D485">
        <v>2010</v>
      </c>
      <c r="E485" t="s">
        <v>73</v>
      </c>
      <c r="F485" t="s">
        <v>419</v>
      </c>
      <c r="G485" t="s">
        <v>76</v>
      </c>
      <c r="H485" t="s">
        <v>635</v>
      </c>
      <c r="I485" s="2">
        <v>38793</v>
      </c>
      <c r="J485" t="s">
        <v>106</v>
      </c>
      <c r="K485" t="s">
        <v>111</v>
      </c>
      <c r="L485">
        <v>-11.056620000000001</v>
      </c>
      <c r="M485">
        <v>-171.09173999999999</v>
      </c>
      <c r="N485" t="s">
        <v>618</v>
      </c>
      <c r="O485" t="s">
        <v>76</v>
      </c>
      <c r="P485">
        <v>2010</v>
      </c>
      <c r="Q485" t="s">
        <v>112</v>
      </c>
      <c r="R485">
        <v>0</v>
      </c>
      <c r="S485">
        <v>23</v>
      </c>
      <c r="T485">
        <v>27.5</v>
      </c>
      <c r="U485">
        <v>1</v>
      </c>
      <c r="V485">
        <v>34</v>
      </c>
      <c r="W485">
        <v>30</v>
      </c>
      <c r="X485" t="s">
        <v>362</v>
      </c>
      <c r="Y485">
        <v>2</v>
      </c>
      <c r="Z485">
        <v>1</v>
      </c>
    </row>
    <row r="486" spans="1:26" x14ac:dyDescent="0.2">
      <c r="A486">
        <v>485</v>
      </c>
      <c r="B486">
        <v>2433</v>
      </c>
      <c r="C486" t="s">
        <v>38</v>
      </c>
      <c r="D486">
        <v>2010</v>
      </c>
      <c r="E486" t="s">
        <v>73</v>
      </c>
      <c r="F486" t="s">
        <v>419</v>
      </c>
      <c r="G486" t="s">
        <v>76</v>
      </c>
      <c r="H486" t="s">
        <v>636</v>
      </c>
      <c r="I486" s="2">
        <v>38793</v>
      </c>
      <c r="J486" t="s">
        <v>106</v>
      </c>
      <c r="K486" t="s">
        <v>111</v>
      </c>
      <c r="L486">
        <v>-11.047230000000001</v>
      </c>
      <c r="M486">
        <v>-171.08669</v>
      </c>
      <c r="N486" t="s">
        <v>612</v>
      </c>
      <c r="O486" t="s">
        <v>76</v>
      </c>
      <c r="P486">
        <v>2010</v>
      </c>
      <c r="Q486" t="s">
        <v>112</v>
      </c>
      <c r="R486">
        <v>0</v>
      </c>
      <c r="S486">
        <v>23</v>
      </c>
      <c r="T486">
        <v>65</v>
      </c>
      <c r="U486">
        <v>0</v>
      </c>
      <c r="V486">
        <v>10</v>
      </c>
      <c r="W486">
        <v>15</v>
      </c>
      <c r="X486" t="s">
        <v>362</v>
      </c>
      <c r="Y486">
        <v>2</v>
      </c>
      <c r="Z486">
        <v>1</v>
      </c>
    </row>
    <row r="487" spans="1:26" x14ac:dyDescent="0.2">
      <c r="A487">
        <v>486</v>
      </c>
      <c r="B487">
        <v>2435</v>
      </c>
      <c r="C487" t="s">
        <v>38</v>
      </c>
      <c r="D487">
        <v>2010</v>
      </c>
      <c r="E487" t="s">
        <v>73</v>
      </c>
      <c r="F487" t="s">
        <v>419</v>
      </c>
      <c r="G487" t="s">
        <v>74</v>
      </c>
      <c r="H487" t="s">
        <v>637</v>
      </c>
      <c r="I487" s="2">
        <v>38794</v>
      </c>
      <c r="J487" t="s">
        <v>106</v>
      </c>
      <c r="K487" t="s">
        <v>111</v>
      </c>
      <c r="L487">
        <v>-14.148400000000001</v>
      </c>
      <c r="M487">
        <v>-169.61151000000001</v>
      </c>
      <c r="N487" t="s">
        <v>74</v>
      </c>
      <c r="O487" t="s">
        <v>74</v>
      </c>
      <c r="P487">
        <v>2010</v>
      </c>
      <c r="Q487" t="s">
        <v>112</v>
      </c>
      <c r="R487">
        <v>0</v>
      </c>
      <c r="S487">
        <v>23</v>
      </c>
      <c r="T487">
        <v>10</v>
      </c>
      <c r="U487">
        <v>20</v>
      </c>
      <c r="V487">
        <v>0</v>
      </c>
      <c r="W487">
        <v>40</v>
      </c>
      <c r="X487" t="s">
        <v>362</v>
      </c>
      <c r="Y487">
        <v>2</v>
      </c>
      <c r="Z487">
        <v>1</v>
      </c>
    </row>
    <row r="488" spans="1:26" x14ac:dyDescent="0.2">
      <c r="A488">
        <v>487</v>
      </c>
      <c r="B488">
        <v>2436</v>
      </c>
      <c r="C488" t="s">
        <v>38</v>
      </c>
      <c r="D488">
        <v>2010</v>
      </c>
      <c r="E488" t="s">
        <v>73</v>
      </c>
      <c r="F488" t="s">
        <v>419</v>
      </c>
      <c r="G488" t="s">
        <v>74</v>
      </c>
      <c r="H488" t="s">
        <v>638</v>
      </c>
      <c r="I488" s="2">
        <v>38794</v>
      </c>
      <c r="J488" t="s">
        <v>106</v>
      </c>
      <c r="K488" t="s">
        <v>115</v>
      </c>
      <c r="L488">
        <v>-14.16127</v>
      </c>
      <c r="M488">
        <v>-169.61975000000001</v>
      </c>
      <c r="N488" t="s">
        <v>74</v>
      </c>
      <c r="O488" t="s">
        <v>74</v>
      </c>
      <c r="P488">
        <v>2010</v>
      </c>
      <c r="Q488" t="s">
        <v>116</v>
      </c>
      <c r="R488">
        <v>0</v>
      </c>
      <c r="S488">
        <v>7</v>
      </c>
      <c r="T488">
        <v>25</v>
      </c>
      <c r="U488">
        <v>18.75</v>
      </c>
      <c r="V488">
        <v>0</v>
      </c>
      <c r="W488">
        <v>13.75</v>
      </c>
      <c r="X488" t="s">
        <v>362</v>
      </c>
      <c r="Y488">
        <v>4</v>
      </c>
      <c r="Z488">
        <v>2</v>
      </c>
    </row>
    <row r="489" spans="1:26" x14ac:dyDescent="0.2">
      <c r="A489">
        <v>488</v>
      </c>
      <c r="B489">
        <v>2437</v>
      </c>
      <c r="C489" t="s">
        <v>38</v>
      </c>
      <c r="D489">
        <v>2010</v>
      </c>
      <c r="E489" t="s">
        <v>73</v>
      </c>
      <c r="F489" t="s">
        <v>419</v>
      </c>
      <c r="G489" t="s">
        <v>74</v>
      </c>
      <c r="H489" t="s">
        <v>639</v>
      </c>
      <c r="I489" s="2">
        <v>38794</v>
      </c>
      <c r="J489" t="s">
        <v>106</v>
      </c>
      <c r="K489" t="s">
        <v>107</v>
      </c>
      <c r="L489">
        <v>-14.16174</v>
      </c>
      <c r="M489">
        <v>-169.63837000000001</v>
      </c>
      <c r="N489" t="s">
        <v>74</v>
      </c>
      <c r="O489" t="s">
        <v>74</v>
      </c>
      <c r="P489">
        <v>2010</v>
      </c>
      <c r="Q489" t="s">
        <v>109</v>
      </c>
      <c r="R489">
        <v>0</v>
      </c>
      <c r="S489">
        <v>10</v>
      </c>
      <c r="T489">
        <v>42.5</v>
      </c>
      <c r="U489">
        <v>0</v>
      </c>
      <c r="V489">
        <v>1.25</v>
      </c>
      <c r="W489">
        <v>38.75</v>
      </c>
      <c r="X489" t="s">
        <v>362</v>
      </c>
      <c r="Y489">
        <v>4</v>
      </c>
      <c r="Z489">
        <v>2</v>
      </c>
    </row>
    <row r="490" spans="1:26" x14ac:dyDescent="0.2">
      <c r="A490">
        <v>489</v>
      </c>
      <c r="B490">
        <v>2438</v>
      </c>
      <c r="C490" t="s">
        <v>38</v>
      </c>
      <c r="D490">
        <v>2010</v>
      </c>
      <c r="E490" t="s">
        <v>73</v>
      </c>
      <c r="F490" t="s">
        <v>419</v>
      </c>
      <c r="G490" t="s">
        <v>74</v>
      </c>
      <c r="H490" t="s">
        <v>640</v>
      </c>
      <c r="I490" s="2">
        <v>38794</v>
      </c>
      <c r="J490" t="s">
        <v>106</v>
      </c>
      <c r="K490" t="s">
        <v>111</v>
      </c>
      <c r="L490">
        <v>-14.18671</v>
      </c>
      <c r="M490">
        <v>-169.67492999999999</v>
      </c>
      <c r="N490" t="s">
        <v>74</v>
      </c>
      <c r="O490" t="s">
        <v>74</v>
      </c>
      <c r="P490">
        <v>2010</v>
      </c>
      <c r="Q490" t="s">
        <v>112</v>
      </c>
      <c r="R490">
        <v>0</v>
      </c>
      <c r="S490">
        <v>24</v>
      </c>
      <c r="T490">
        <v>27.5</v>
      </c>
      <c r="U490">
        <v>0</v>
      </c>
      <c r="V490">
        <v>7.5</v>
      </c>
      <c r="W490">
        <v>35</v>
      </c>
      <c r="X490" t="s">
        <v>362</v>
      </c>
      <c r="Y490">
        <v>2</v>
      </c>
      <c r="Z490">
        <v>1</v>
      </c>
    </row>
    <row r="491" spans="1:26" x14ac:dyDescent="0.2">
      <c r="A491">
        <v>490</v>
      </c>
      <c r="B491">
        <v>2439</v>
      </c>
      <c r="C491" t="s">
        <v>38</v>
      </c>
      <c r="D491">
        <v>2010</v>
      </c>
      <c r="E491" t="s">
        <v>73</v>
      </c>
      <c r="F491" t="s">
        <v>419</v>
      </c>
      <c r="G491" t="s">
        <v>74</v>
      </c>
      <c r="H491" t="s">
        <v>641</v>
      </c>
      <c r="I491" s="2">
        <v>38794</v>
      </c>
      <c r="J491" t="s">
        <v>106</v>
      </c>
      <c r="K491" t="s">
        <v>115</v>
      </c>
      <c r="L491">
        <v>-14.174659999999999</v>
      </c>
      <c r="M491">
        <v>-169.68073999999999</v>
      </c>
      <c r="N491" t="s">
        <v>74</v>
      </c>
      <c r="O491" t="s">
        <v>74</v>
      </c>
      <c r="P491">
        <v>2010</v>
      </c>
      <c r="Q491" t="s">
        <v>116</v>
      </c>
      <c r="R491">
        <v>0</v>
      </c>
      <c r="S491">
        <v>5</v>
      </c>
      <c r="T491">
        <v>25</v>
      </c>
      <c r="U491">
        <v>2.5</v>
      </c>
      <c r="V491">
        <v>5</v>
      </c>
      <c r="W491">
        <v>45</v>
      </c>
      <c r="X491" t="s">
        <v>362</v>
      </c>
      <c r="Y491">
        <v>2</v>
      </c>
      <c r="Z491">
        <v>1</v>
      </c>
    </row>
    <row r="492" spans="1:26" x14ac:dyDescent="0.2">
      <c r="A492">
        <v>491</v>
      </c>
      <c r="B492">
        <v>2440</v>
      </c>
      <c r="C492" t="s">
        <v>38</v>
      </c>
      <c r="D492">
        <v>2010</v>
      </c>
      <c r="E492" t="s">
        <v>73</v>
      </c>
      <c r="F492" t="s">
        <v>419</v>
      </c>
      <c r="G492" t="s">
        <v>74</v>
      </c>
      <c r="H492" t="s">
        <v>642</v>
      </c>
      <c r="I492" s="2">
        <v>38794</v>
      </c>
      <c r="J492" t="s">
        <v>106</v>
      </c>
      <c r="K492" t="s">
        <v>111</v>
      </c>
      <c r="L492">
        <v>-14.168229999999999</v>
      </c>
      <c r="M492">
        <v>-169.68629000000001</v>
      </c>
      <c r="N492" t="s">
        <v>74</v>
      </c>
      <c r="O492" t="s">
        <v>74</v>
      </c>
      <c r="P492">
        <v>2010</v>
      </c>
      <c r="Q492" t="s">
        <v>112</v>
      </c>
      <c r="R492">
        <v>0</v>
      </c>
      <c r="S492">
        <v>23.5</v>
      </c>
      <c r="T492">
        <v>16.25</v>
      </c>
      <c r="U492">
        <v>8.75</v>
      </c>
      <c r="V492">
        <v>2.5</v>
      </c>
      <c r="W492">
        <v>33.75</v>
      </c>
      <c r="X492" t="s">
        <v>362</v>
      </c>
      <c r="Y492">
        <v>4</v>
      </c>
      <c r="Z492">
        <v>2</v>
      </c>
    </row>
    <row r="493" spans="1:26" x14ac:dyDescent="0.2">
      <c r="A493">
        <v>492</v>
      </c>
      <c r="B493">
        <v>2442</v>
      </c>
      <c r="C493" t="s">
        <v>38</v>
      </c>
      <c r="D493">
        <v>2010</v>
      </c>
      <c r="E493" t="s">
        <v>73</v>
      </c>
      <c r="F493" t="s">
        <v>419</v>
      </c>
      <c r="G493" t="s">
        <v>74</v>
      </c>
      <c r="H493" t="s">
        <v>643</v>
      </c>
      <c r="I493" s="2">
        <v>38794</v>
      </c>
      <c r="J493" t="s">
        <v>106</v>
      </c>
      <c r="K493" t="s">
        <v>115</v>
      </c>
      <c r="L493">
        <v>-14.15845</v>
      </c>
      <c r="M493">
        <v>-169.67535000000001</v>
      </c>
      <c r="N493" t="s">
        <v>74</v>
      </c>
      <c r="O493" t="s">
        <v>74</v>
      </c>
      <c r="P493">
        <v>2010</v>
      </c>
      <c r="Q493" t="s">
        <v>116</v>
      </c>
      <c r="R493">
        <v>0</v>
      </c>
      <c r="S493">
        <v>7</v>
      </c>
      <c r="T493">
        <v>27.5</v>
      </c>
      <c r="U493">
        <v>1.25</v>
      </c>
      <c r="V493">
        <v>0</v>
      </c>
      <c r="W493">
        <v>39.5</v>
      </c>
      <c r="X493" t="s">
        <v>362</v>
      </c>
      <c r="Y493">
        <v>4</v>
      </c>
      <c r="Z493">
        <v>2</v>
      </c>
    </row>
    <row r="494" spans="1:26" x14ac:dyDescent="0.2">
      <c r="A494">
        <v>493</v>
      </c>
      <c r="B494">
        <v>2443</v>
      </c>
      <c r="C494" t="s">
        <v>38</v>
      </c>
      <c r="D494">
        <v>2010</v>
      </c>
      <c r="E494" t="s">
        <v>73</v>
      </c>
      <c r="F494" t="s">
        <v>419</v>
      </c>
      <c r="G494" t="s">
        <v>74</v>
      </c>
      <c r="H494" t="s">
        <v>644</v>
      </c>
      <c r="I494" s="2">
        <v>38794</v>
      </c>
      <c r="J494" t="s">
        <v>106</v>
      </c>
      <c r="K494" t="s">
        <v>115</v>
      </c>
      <c r="L494">
        <v>-14.164009999999999</v>
      </c>
      <c r="M494">
        <v>-169.65907000000001</v>
      </c>
      <c r="N494" t="s">
        <v>74</v>
      </c>
      <c r="O494" t="s">
        <v>74</v>
      </c>
      <c r="P494">
        <v>2010</v>
      </c>
      <c r="Q494" t="s">
        <v>116</v>
      </c>
      <c r="R494">
        <v>0</v>
      </c>
      <c r="S494">
        <v>8.5</v>
      </c>
      <c r="T494">
        <v>23.75</v>
      </c>
      <c r="U494">
        <v>12.25</v>
      </c>
      <c r="V494">
        <v>2.5</v>
      </c>
      <c r="W494">
        <v>31.25</v>
      </c>
      <c r="X494" t="s">
        <v>362</v>
      </c>
      <c r="Y494">
        <v>4</v>
      </c>
      <c r="Z494">
        <v>2</v>
      </c>
    </row>
    <row r="495" spans="1:26" x14ac:dyDescent="0.2">
      <c r="A495">
        <v>494</v>
      </c>
      <c r="B495">
        <v>2447</v>
      </c>
      <c r="C495" t="s">
        <v>38</v>
      </c>
      <c r="D495">
        <v>2010</v>
      </c>
      <c r="E495" t="s">
        <v>73</v>
      </c>
      <c r="F495" t="s">
        <v>419</v>
      </c>
      <c r="G495" t="s">
        <v>77</v>
      </c>
      <c r="H495" t="s">
        <v>645</v>
      </c>
      <c r="I495" s="2">
        <v>38795</v>
      </c>
      <c r="J495" t="s">
        <v>106</v>
      </c>
      <c r="K495" t="s">
        <v>111</v>
      </c>
      <c r="L495">
        <v>-14.210520000000001</v>
      </c>
      <c r="M495">
        <v>-169.44029</v>
      </c>
      <c r="N495" t="s">
        <v>587</v>
      </c>
      <c r="O495" t="s">
        <v>77</v>
      </c>
      <c r="P495">
        <v>2010</v>
      </c>
      <c r="Q495" t="s">
        <v>112</v>
      </c>
      <c r="R495">
        <v>0</v>
      </c>
      <c r="S495">
        <v>28</v>
      </c>
      <c r="T495">
        <v>55</v>
      </c>
      <c r="U495">
        <v>0</v>
      </c>
      <c r="V495">
        <v>12.5</v>
      </c>
      <c r="W495">
        <v>27.5</v>
      </c>
      <c r="X495" t="s">
        <v>362</v>
      </c>
      <c r="Y495">
        <v>2</v>
      </c>
      <c r="Z495">
        <v>1</v>
      </c>
    </row>
    <row r="496" spans="1:26" x14ac:dyDescent="0.2">
      <c r="A496">
        <v>495</v>
      </c>
      <c r="B496">
        <v>2448</v>
      </c>
      <c r="C496" t="s">
        <v>38</v>
      </c>
      <c r="D496">
        <v>2010</v>
      </c>
      <c r="E496" t="s">
        <v>73</v>
      </c>
      <c r="F496" t="s">
        <v>419</v>
      </c>
      <c r="G496" t="s">
        <v>77</v>
      </c>
      <c r="H496" t="s">
        <v>646</v>
      </c>
      <c r="I496" s="2">
        <v>38795</v>
      </c>
      <c r="J496" t="s">
        <v>106</v>
      </c>
      <c r="K496" t="s">
        <v>107</v>
      </c>
      <c r="L496">
        <v>-14.261760000000001</v>
      </c>
      <c r="M496">
        <v>-169.50005999999999</v>
      </c>
      <c r="N496" t="s">
        <v>647</v>
      </c>
      <c r="O496" t="s">
        <v>77</v>
      </c>
      <c r="P496">
        <v>2010</v>
      </c>
      <c r="Q496" t="s">
        <v>109</v>
      </c>
      <c r="R496">
        <v>0</v>
      </c>
      <c r="S496">
        <v>13</v>
      </c>
      <c r="T496">
        <v>32.5</v>
      </c>
      <c r="U496">
        <v>25</v>
      </c>
      <c r="V496">
        <v>0</v>
      </c>
      <c r="W496">
        <v>20</v>
      </c>
      <c r="X496" t="s">
        <v>362</v>
      </c>
      <c r="Y496">
        <v>4</v>
      </c>
      <c r="Z496">
        <v>2</v>
      </c>
    </row>
    <row r="497" spans="1:26" x14ac:dyDescent="0.2">
      <c r="A497">
        <v>496</v>
      </c>
      <c r="B497">
        <v>2449</v>
      </c>
      <c r="C497" t="s">
        <v>38</v>
      </c>
      <c r="D497">
        <v>2010</v>
      </c>
      <c r="E497" t="s">
        <v>73</v>
      </c>
      <c r="F497" t="s">
        <v>419</v>
      </c>
      <c r="G497" t="s">
        <v>77</v>
      </c>
      <c r="H497" t="s">
        <v>648</v>
      </c>
      <c r="I497" s="2">
        <v>38795</v>
      </c>
      <c r="J497" t="s">
        <v>106</v>
      </c>
      <c r="K497" t="s">
        <v>111</v>
      </c>
      <c r="L497">
        <v>-14.258240000000001</v>
      </c>
      <c r="M497">
        <v>-169.47123999999999</v>
      </c>
      <c r="N497" t="s">
        <v>587</v>
      </c>
      <c r="O497" t="s">
        <v>77</v>
      </c>
      <c r="P497">
        <v>2010</v>
      </c>
      <c r="Q497" t="s">
        <v>112</v>
      </c>
      <c r="R497">
        <v>0</v>
      </c>
      <c r="S497">
        <v>21</v>
      </c>
      <c r="T497">
        <v>30</v>
      </c>
      <c r="U497">
        <v>0</v>
      </c>
      <c r="V497">
        <v>15</v>
      </c>
      <c r="W497">
        <v>45</v>
      </c>
      <c r="X497" t="s">
        <v>362</v>
      </c>
      <c r="Y497">
        <v>2</v>
      </c>
      <c r="Z497">
        <v>1</v>
      </c>
    </row>
    <row r="498" spans="1:26" x14ac:dyDescent="0.2">
      <c r="A498">
        <v>497</v>
      </c>
      <c r="B498">
        <v>2450</v>
      </c>
      <c r="C498" t="s">
        <v>38</v>
      </c>
      <c r="D498">
        <v>2010</v>
      </c>
      <c r="E498" t="s">
        <v>73</v>
      </c>
      <c r="F498" t="s">
        <v>419</v>
      </c>
      <c r="G498" t="s">
        <v>77</v>
      </c>
      <c r="H498" t="s">
        <v>649</v>
      </c>
      <c r="I498" s="2">
        <v>38795</v>
      </c>
      <c r="J498" t="s">
        <v>106</v>
      </c>
      <c r="K498" t="s">
        <v>115</v>
      </c>
      <c r="L498">
        <v>-14.268800000000001</v>
      </c>
      <c r="M498">
        <v>-169.48203000000001</v>
      </c>
      <c r="N498" t="s">
        <v>587</v>
      </c>
      <c r="O498" t="s">
        <v>77</v>
      </c>
      <c r="P498">
        <v>2010</v>
      </c>
      <c r="Q498" t="s">
        <v>116</v>
      </c>
      <c r="R498">
        <v>0</v>
      </c>
      <c r="S498">
        <v>5.5</v>
      </c>
      <c r="T498">
        <v>23.75</v>
      </c>
      <c r="U498">
        <v>0</v>
      </c>
      <c r="V498">
        <v>3.25</v>
      </c>
      <c r="W498">
        <v>33.75</v>
      </c>
      <c r="X498" t="s">
        <v>362</v>
      </c>
      <c r="Y498">
        <v>4</v>
      </c>
      <c r="Z498">
        <v>2</v>
      </c>
    </row>
    <row r="499" spans="1:26" x14ac:dyDescent="0.2">
      <c r="A499">
        <v>498</v>
      </c>
      <c r="B499">
        <v>2451</v>
      </c>
      <c r="C499" t="s">
        <v>38</v>
      </c>
      <c r="D499">
        <v>2010</v>
      </c>
      <c r="E499" t="s">
        <v>73</v>
      </c>
      <c r="F499" t="s">
        <v>419</v>
      </c>
      <c r="G499" t="s">
        <v>77</v>
      </c>
      <c r="H499" t="s">
        <v>650</v>
      </c>
      <c r="I499" s="2">
        <v>38795</v>
      </c>
      <c r="J499" t="s">
        <v>106</v>
      </c>
      <c r="K499" t="s">
        <v>107</v>
      </c>
      <c r="L499">
        <v>-14.21368</v>
      </c>
      <c r="M499">
        <v>-169.47313</v>
      </c>
      <c r="N499" t="s">
        <v>587</v>
      </c>
      <c r="O499" t="s">
        <v>77</v>
      </c>
      <c r="P499">
        <v>2010</v>
      </c>
      <c r="Q499" t="s">
        <v>109</v>
      </c>
      <c r="R499">
        <v>0</v>
      </c>
      <c r="S499">
        <v>15</v>
      </c>
      <c r="T499">
        <v>18.75</v>
      </c>
      <c r="U499">
        <v>6.75</v>
      </c>
      <c r="V499">
        <v>1.25</v>
      </c>
      <c r="W499">
        <v>19.5</v>
      </c>
      <c r="X499" t="s">
        <v>362</v>
      </c>
      <c r="Y499">
        <v>4</v>
      </c>
      <c r="Z499">
        <v>2</v>
      </c>
    </row>
    <row r="500" spans="1:26" x14ac:dyDescent="0.2">
      <c r="A500">
        <v>499</v>
      </c>
      <c r="B500">
        <v>2452</v>
      </c>
      <c r="C500" t="s">
        <v>38</v>
      </c>
      <c r="D500">
        <v>2010</v>
      </c>
      <c r="E500" t="s">
        <v>73</v>
      </c>
      <c r="F500" t="s">
        <v>419</v>
      </c>
      <c r="G500" t="s">
        <v>77</v>
      </c>
      <c r="H500" t="s">
        <v>651</v>
      </c>
      <c r="I500" s="2">
        <v>38795</v>
      </c>
      <c r="J500" t="s">
        <v>106</v>
      </c>
      <c r="K500" t="s">
        <v>111</v>
      </c>
      <c r="L500">
        <v>-14.276529999999999</v>
      </c>
      <c r="M500">
        <v>-169.49142000000001</v>
      </c>
      <c r="N500" t="s">
        <v>647</v>
      </c>
      <c r="O500" t="s">
        <v>77</v>
      </c>
      <c r="P500">
        <v>2010</v>
      </c>
      <c r="Q500" t="s">
        <v>112</v>
      </c>
      <c r="R500">
        <v>0</v>
      </c>
      <c r="S500">
        <v>23</v>
      </c>
      <c r="T500">
        <v>12.5</v>
      </c>
      <c r="U500">
        <v>14</v>
      </c>
      <c r="V500">
        <v>8.5</v>
      </c>
      <c r="W500">
        <v>37.5</v>
      </c>
      <c r="X500" t="s">
        <v>362</v>
      </c>
      <c r="Y500">
        <v>2</v>
      </c>
      <c r="Z500">
        <v>1</v>
      </c>
    </row>
    <row r="501" spans="1:26" x14ac:dyDescent="0.2">
      <c r="A501">
        <v>500</v>
      </c>
      <c r="B501">
        <v>2453</v>
      </c>
      <c r="C501" t="s">
        <v>38</v>
      </c>
      <c r="D501">
        <v>2010</v>
      </c>
      <c r="E501" t="s">
        <v>73</v>
      </c>
      <c r="F501" t="s">
        <v>419</v>
      </c>
      <c r="G501" t="s">
        <v>77</v>
      </c>
      <c r="H501" t="s">
        <v>652</v>
      </c>
      <c r="I501" s="2">
        <v>38795</v>
      </c>
      <c r="J501" t="s">
        <v>106</v>
      </c>
      <c r="K501" t="s">
        <v>107</v>
      </c>
      <c r="L501">
        <v>-14.249879999999999</v>
      </c>
      <c r="M501">
        <v>-169.45591999999999</v>
      </c>
      <c r="N501" t="s">
        <v>587</v>
      </c>
      <c r="O501" t="s">
        <v>77</v>
      </c>
      <c r="P501">
        <v>2010</v>
      </c>
      <c r="Q501" t="s">
        <v>109</v>
      </c>
      <c r="R501">
        <v>0</v>
      </c>
      <c r="S501">
        <v>10</v>
      </c>
      <c r="T501">
        <v>14</v>
      </c>
      <c r="U501">
        <v>0</v>
      </c>
      <c r="V501">
        <v>2.75</v>
      </c>
      <c r="W501">
        <v>12.5</v>
      </c>
      <c r="X501" t="s">
        <v>362</v>
      </c>
      <c r="Y501">
        <v>4</v>
      </c>
      <c r="Z501">
        <v>2</v>
      </c>
    </row>
    <row r="502" spans="1:26" x14ac:dyDescent="0.2">
      <c r="A502">
        <v>501</v>
      </c>
      <c r="B502">
        <v>2454</v>
      </c>
      <c r="C502" t="s">
        <v>38</v>
      </c>
      <c r="D502">
        <v>2010</v>
      </c>
      <c r="E502" t="s">
        <v>73</v>
      </c>
      <c r="F502" t="s">
        <v>419</v>
      </c>
      <c r="G502" t="s">
        <v>77</v>
      </c>
      <c r="H502" t="s">
        <v>653</v>
      </c>
      <c r="I502" s="2">
        <v>38795</v>
      </c>
      <c r="J502" t="s">
        <v>106</v>
      </c>
      <c r="K502" t="s">
        <v>107</v>
      </c>
      <c r="L502">
        <v>-14.25456</v>
      </c>
      <c r="M502">
        <v>-169.44287</v>
      </c>
      <c r="N502" t="s">
        <v>587</v>
      </c>
      <c r="O502" t="s">
        <v>77</v>
      </c>
      <c r="P502">
        <v>2010</v>
      </c>
      <c r="Q502" t="s">
        <v>109</v>
      </c>
      <c r="R502">
        <v>0</v>
      </c>
      <c r="S502">
        <v>9</v>
      </c>
      <c r="T502">
        <v>45</v>
      </c>
      <c r="U502">
        <v>0</v>
      </c>
      <c r="V502">
        <v>3.75</v>
      </c>
      <c r="W502">
        <v>26.25</v>
      </c>
      <c r="X502" t="s">
        <v>362</v>
      </c>
      <c r="Y502">
        <v>4</v>
      </c>
      <c r="Z502">
        <v>2</v>
      </c>
    </row>
    <row r="503" spans="1:26" x14ac:dyDescent="0.2">
      <c r="A503">
        <v>502</v>
      </c>
      <c r="B503">
        <v>2459</v>
      </c>
      <c r="C503" t="s">
        <v>38</v>
      </c>
      <c r="D503">
        <v>2010</v>
      </c>
      <c r="E503" t="s">
        <v>73</v>
      </c>
      <c r="F503" t="s">
        <v>419</v>
      </c>
      <c r="G503" t="s">
        <v>78</v>
      </c>
      <c r="H503" t="s">
        <v>654</v>
      </c>
      <c r="I503" s="2">
        <v>38796</v>
      </c>
      <c r="J503" t="s">
        <v>106</v>
      </c>
      <c r="K503" t="s">
        <v>115</v>
      </c>
      <c r="L503">
        <v>-14.24676</v>
      </c>
      <c r="M503">
        <v>-170.57285999999999</v>
      </c>
      <c r="N503" t="s">
        <v>449</v>
      </c>
      <c r="O503" t="s">
        <v>449</v>
      </c>
      <c r="P503">
        <v>2010</v>
      </c>
      <c r="Q503" t="s">
        <v>116</v>
      </c>
      <c r="R503">
        <v>0</v>
      </c>
      <c r="S503">
        <v>6</v>
      </c>
      <c r="T503">
        <v>17.5</v>
      </c>
      <c r="U503">
        <v>2.5</v>
      </c>
      <c r="V503">
        <v>2.5</v>
      </c>
      <c r="W503">
        <v>21.25</v>
      </c>
      <c r="X503" t="s">
        <v>362</v>
      </c>
      <c r="Y503">
        <v>4</v>
      </c>
      <c r="Z503">
        <v>2</v>
      </c>
    </row>
    <row r="504" spans="1:26" x14ac:dyDescent="0.2">
      <c r="A504">
        <v>503</v>
      </c>
      <c r="B504">
        <v>2460</v>
      </c>
      <c r="C504" t="s">
        <v>38</v>
      </c>
      <c r="D504">
        <v>2010</v>
      </c>
      <c r="E504" t="s">
        <v>73</v>
      </c>
      <c r="F504" t="s">
        <v>419</v>
      </c>
      <c r="G504" t="s">
        <v>78</v>
      </c>
      <c r="H504" t="s">
        <v>655</v>
      </c>
      <c r="I504" s="2">
        <v>38796</v>
      </c>
      <c r="J504" t="s">
        <v>106</v>
      </c>
      <c r="K504" t="s">
        <v>111</v>
      </c>
      <c r="L504">
        <v>-14.245139999999999</v>
      </c>
      <c r="M504">
        <v>-170.56834000000001</v>
      </c>
      <c r="N504" t="s">
        <v>449</v>
      </c>
      <c r="O504" t="s">
        <v>449</v>
      </c>
      <c r="P504">
        <v>2010</v>
      </c>
      <c r="Q504" t="s">
        <v>112</v>
      </c>
      <c r="R504">
        <v>0</v>
      </c>
      <c r="S504">
        <v>19</v>
      </c>
      <c r="T504">
        <v>21.5</v>
      </c>
      <c r="U504">
        <v>3.5</v>
      </c>
      <c r="V504">
        <v>10</v>
      </c>
      <c r="W504">
        <v>10</v>
      </c>
      <c r="X504" t="s">
        <v>362</v>
      </c>
      <c r="Y504">
        <v>2</v>
      </c>
      <c r="Z504">
        <v>1</v>
      </c>
    </row>
    <row r="505" spans="1:26" x14ac:dyDescent="0.2">
      <c r="A505">
        <v>504</v>
      </c>
      <c r="B505">
        <v>2461</v>
      </c>
      <c r="C505" t="s">
        <v>38</v>
      </c>
      <c r="D505">
        <v>2010</v>
      </c>
      <c r="E505" t="s">
        <v>73</v>
      </c>
      <c r="F505" t="s">
        <v>419</v>
      </c>
      <c r="G505" t="s">
        <v>78</v>
      </c>
      <c r="H505" t="s">
        <v>656</v>
      </c>
      <c r="I505" s="2">
        <v>38796</v>
      </c>
      <c r="J505" t="s">
        <v>106</v>
      </c>
      <c r="K505" t="s">
        <v>107</v>
      </c>
      <c r="L505">
        <v>-14.254160000000001</v>
      </c>
      <c r="M505">
        <v>-170.62737999999999</v>
      </c>
      <c r="N505" t="s">
        <v>449</v>
      </c>
      <c r="O505" t="s">
        <v>449</v>
      </c>
      <c r="P505">
        <v>2010</v>
      </c>
      <c r="Q505" t="s">
        <v>109</v>
      </c>
      <c r="R505">
        <v>0</v>
      </c>
      <c r="S505">
        <v>9</v>
      </c>
      <c r="T505">
        <v>1.5</v>
      </c>
      <c r="U505">
        <v>2.5</v>
      </c>
      <c r="V505">
        <v>8</v>
      </c>
      <c r="W505">
        <v>2.5</v>
      </c>
      <c r="X505" t="s">
        <v>362</v>
      </c>
      <c r="Y505">
        <v>2</v>
      </c>
      <c r="Z505">
        <v>1</v>
      </c>
    </row>
    <row r="506" spans="1:26" x14ac:dyDescent="0.2">
      <c r="A506">
        <v>505</v>
      </c>
      <c r="B506">
        <v>2462</v>
      </c>
      <c r="C506" t="s">
        <v>38</v>
      </c>
      <c r="D506">
        <v>2010</v>
      </c>
      <c r="E506" t="s">
        <v>73</v>
      </c>
      <c r="F506" t="s">
        <v>419</v>
      </c>
      <c r="G506" t="s">
        <v>78</v>
      </c>
      <c r="H506" t="s">
        <v>657</v>
      </c>
      <c r="I506" s="2">
        <v>38796</v>
      </c>
      <c r="J506" t="s">
        <v>106</v>
      </c>
      <c r="K506" t="s">
        <v>115</v>
      </c>
      <c r="L506">
        <v>-14.254530000000001</v>
      </c>
      <c r="M506">
        <v>-170.61032</v>
      </c>
      <c r="N506" t="s">
        <v>449</v>
      </c>
      <c r="O506" t="s">
        <v>449</v>
      </c>
      <c r="P506">
        <v>2010</v>
      </c>
      <c r="Q506" t="s">
        <v>116</v>
      </c>
      <c r="R506">
        <v>0</v>
      </c>
      <c r="S506">
        <v>5.5</v>
      </c>
      <c r="T506">
        <v>23.75</v>
      </c>
      <c r="U506">
        <v>5</v>
      </c>
      <c r="V506">
        <v>3.75</v>
      </c>
      <c r="W506">
        <v>35</v>
      </c>
      <c r="X506" t="s">
        <v>362</v>
      </c>
      <c r="Y506">
        <v>4</v>
      </c>
      <c r="Z506">
        <v>2</v>
      </c>
    </row>
    <row r="507" spans="1:26" x14ac:dyDescent="0.2">
      <c r="A507">
        <v>506</v>
      </c>
      <c r="B507">
        <v>2463</v>
      </c>
      <c r="C507" t="s">
        <v>38</v>
      </c>
      <c r="D507">
        <v>2010</v>
      </c>
      <c r="E507" t="s">
        <v>73</v>
      </c>
      <c r="F507" t="s">
        <v>419</v>
      </c>
      <c r="G507" t="s">
        <v>78</v>
      </c>
      <c r="H507" t="s">
        <v>658</v>
      </c>
      <c r="I507" s="2">
        <v>38796</v>
      </c>
      <c r="J507" t="s">
        <v>106</v>
      </c>
      <c r="K507" t="s">
        <v>107</v>
      </c>
      <c r="L507">
        <v>-14.2525</v>
      </c>
      <c r="M507">
        <v>-170.61070000000001</v>
      </c>
      <c r="N507" t="s">
        <v>449</v>
      </c>
      <c r="O507" t="s">
        <v>449</v>
      </c>
      <c r="P507">
        <v>2010</v>
      </c>
      <c r="Q507" t="s">
        <v>109</v>
      </c>
      <c r="R507">
        <v>0</v>
      </c>
      <c r="S507">
        <v>10.5</v>
      </c>
      <c r="T507">
        <v>26.25</v>
      </c>
      <c r="U507">
        <v>0</v>
      </c>
      <c r="V507">
        <v>3.25</v>
      </c>
      <c r="W507">
        <v>28.75</v>
      </c>
      <c r="X507" t="s">
        <v>362</v>
      </c>
      <c r="Y507">
        <v>4</v>
      </c>
      <c r="Z507">
        <v>2</v>
      </c>
    </row>
    <row r="508" spans="1:26" x14ac:dyDescent="0.2">
      <c r="A508">
        <v>507</v>
      </c>
      <c r="B508">
        <v>2466</v>
      </c>
      <c r="C508" t="s">
        <v>38</v>
      </c>
      <c r="D508">
        <v>2010</v>
      </c>
      <c r="E508" t="s">
        <v>73</v>
      </c>
      <c r="F508" t="s">
        <v>419</v>
      </c>
      <c r="G508" t="s">
        <v>78</v>
      </c>
      <c r="H508" t="s">
        <v>659</v>
      </c>
      <c r="I508" s="2">
        <v>38796</v>
      </c>
      <c r="J508" t="s">
        <v>106</v>
      </c>
      <c r="K508" t="s">
        <v>115</v>
      </c>
      <c r="L508">
        <v>-14.25184</v>
      </c>
      <c r="M508">
        <v>-170.62415999999999</v>
      </c>
      <c r="N508" t="s">
        <v>449</v>
      </c>
      <c r="O508" t="s">
        <v>449</v>
      </c>
      <c r="P508">
        <v>2010</v>
      </c>
      <c r="Q508" t="s">
        <v>116</v>
      </c>
      <c r="R508">
        <v>0</v>
      </c>
      <c r="S508">
        <v>5</v>
      </c>
      <c r="T508">
        <v>27.5</v>
      </c>
      <c r="U508">
        <v>12.5</v>
      </c>
      <c r="V508">
        <v>1.25</v>
      </c>
      <c r="W508">
        <v>16.25</v>
      </c>
      <c r="X508" t="s">
        <v>362</v>
      </c>
      <c r="Y508">
        <v>4</v>
      </c>
      <c r="Z508">
        <v>2</v>
      </c>
    </row>
    <row r="509" spans="1:26" x14ac:dyDescent="0.2">
      <c r="A509">
        <v>508</v>
      </c>
      <c r="B509">
        <v>2468</v>
      </c>
      <c r="C509" t="s">
        <v>38</v>
      </c>
      <c r="D509">
        <v>2010</v>
      </c>
      <c r="E509" t="s">
        <v>64</v>
      </c>
      <c r="F509" t="s">
        <v>360</v>
      </c>
      <c r="G509" t="s">
        <v>67</v>
      </c>
      <c r="H509" t="s">
        <v>660</v>
      </c>
      <c r="I509" s="2">
        <v>38807</v>
      </c>
      <c r="J509" t="s">
        <v>106</v>
      </c>
      <c r="K509" t="s">
        <v>115</v>
      </c>
      <c r="L509">
        <v>-0.37215999999999999</v>
      </c>
      <c r="M509">
        <v>-160.01176000000001</v>
      </c>
      <c r="N509" t="s">
        <v>67</v>
      </c>
      <c r="O509" t="s">
        <v>67</v>
      </c>
      <c r="P509">
        <v>2010</v>
      </c>
      <c r="Q509" t="s">
        <v>116</v>
      </c>
      <c r="R509">
        <v>0</v>
      </c>
      <c r="S509">
        <v>5</v>
      </c>
      <c r="T509">
        <v>20</v>
      </c>
      <c r="U509">
        <v>0</v>
      </c>
      <c r="V509">
        <v>6.25</v>
      </c>
      <c r="W509">
        <v>22.5</v>
      </c>
      <c r="X509" t="s">
        <v>362</v>
      </c>
      <c r="Y509">
        <v>3</v>
      </c>
      <c r="Z509">
        <v>2</v>
      </c>
    </row>
    <row r="510" spans="1:26" x14ac:dyDescent="0.2">
      <c r="A510">
        <v>509</v>
      </c>
      <c r="B510">
        <v>2469</v>
      </c>
      <c r="C510" t="s">
        <v>38</v>
      </c>
      <c r="D510">
        <v>2010</v>
      </c>
      <c r="E510" t="s">
        <v>64</v>
      </c>
      <c r="F510" t="s">
        <v>360</v>
      </c>
      <c r="G510" t="s">
        <v>67</v>
      </c>
      <c r="H510" t="s">
        <v>661</v>
      </c>
      <c r="I510" s="2">
        <v>38807</v>
      </c>
      <c r="J510" t="s">
        <v>106</v>
      </c>
      <c r="K510" t="s">
        <v>115</v>
      </c>
      <c r="L510">
        <v>-0.37863999999999998</v>
      </c>
      <c r="M510">
        <v>-160.01477</v>
      </c>
      <c r="N510" t="s">
        <v>67</v>
      </c>
      <c r="O510" t="s">
        <v>67</v>
      </c>
      <c r="P510">
        <v>2010</v>
      </c>
      <c r="Q510" t="s">
        <v>116</v>
      </c>
      <c r="R510">
        <v>0</v>
      </c>
      <c r="S510">
        <v>7.5</v>
      </c>
      <c r="T510">
        <v>20</v>
      </c>
      <c r="U510">
        <v>7.5</v>
      </c>
      <c r="V510">
        <v>0</v>
      </c>
      <c r="W510">
        <v>22.5</v>
      </c>
      <c r="X510" t="s">
        <v>362</v>
      </c>
      <c r="Y510">
        <v>3</v>
      </c>
      <c r="Z510">
        <v>2</v>
      </c>
    </row>
    <row r="511" spans="1:26" x14ac:dyDescent="0.2">
      <c r="A511">
        <v>510</v>
      </c>
      <c r="B511">
        <v>2470</v>
      </c>
      <c r="C511" t="s">
        <v>38</v>
      </c>
      <c r="D511">
        <v>2010</v>
      </c>
      <c r="E511" t="s">
        <v>64</v>
      </c>
      <c r="F511" t="s">
        <v>360</v>
      </c>
      <c r="G511" t="s">
        <v>67</v>
      </c>
      <c r="H511" t="s">
        <v>662</v>
      </c>
      <c r="I511" s="2">
        <v>38807</v>
      </c>
      <c r="J511" t="s">
        <v>106</v>
      </c>
      <c r="K511" t="s">
        <v>107</v>
      </c>
      <c r="L511">
        <v>-0.37784000000000001</v>
      </c>
      <c r="M511">
        <v>-160.01541</v>
      </c>
      <c r="N511" t="s">
        <v>67</v>
      </c>
      <c r="O511" t="s">
        <v>67</v>
      </c>
      <c r="P511">
        <v>2010</v>
      </c>
      <c r="Q511" t="s">
        <v>109</v>
      </c>
      <c r="R511">
        <v>0</v>
      </c>
      <c r="S511">
        <v>14</v>
      </c>
      <c r="T511">
        <v>40</v>
      </c>
      <c r="U511">
        <v>5</v>
      </c>
      <c r="V511">
        <v>2.5</v>
      </c>
      <c r="W511">
        <v>30</v>
      </c>
      <c r="X511" t="s">
        <v>362</v>
      </c>
      <c r="Y511">
        <v>2</v>
      </c>
      <c r="Z511">
        <v>1</v>
      </c>
    </row>
    <row r="512" spans="1:26" x14ac:dyDescent="0.2">
      <c r="A512">
        <v>511</v>
      </c>
      <c r="B512">
        <v>2471</v>
      </c>
      <c r="C512" t="s">
        <v>38</v>
      </c>
      <c r="D512">
        <v>2010</v>
      </c>
      <c r="E512" t="s">
        <v>64</v>
      </c>
      <c r="F512" t="s">
        <v>360</v>
      </c>
      <c r="G512" t="s">
        <v>67</v>
      </c>
      <c r="H512" t="s">
        <v>663</v>
      </c>
      <c r="I512" s="2">
        <v>38807</v>
      </c>
      <c r="J512" t="s">
        <v>106</v>
      </c>
      <c r="K512" t="s">
        <v>111</v>
      </c>
      <c r="L512">
        <v>-0.38161</v>
      </c>
      <c r="M512">
        <v>-160.01150999999999</v>
      </c>
      <c r="N512" t="s">
        <v>67</v>
      </c>
      <c r="O512" t="s">
        <v>67</v>
      </c>
      <c r="P512">
        <v>2010</v>
      </c>
      <c r="Q512" t="s">
        <v>112</v>
      </c>
      <c r="R512">
        <v>0</v>
      </c>
      <c r="S512">
        <v>24</v>
      </c>
      <c r="T512">
        <v>31.25</v>
      </c>
      <c r="U512">
        <v>3</v>
      </c>
      <c r="V512">
        <v>3</v>
      </c>
      <c r="W512">
        <v>20</v>
      </c>
      <c r="X512" t="s">
        <v>362</v>
      </c>
      <c r="Y512">
        <v>3</v>
      </c>
      <c r="Z512">
        <v>2</v>
      </c>
    </row>
    <row r="513" spans="1:26" x14ac:dyDescent="0.2">
      <c r="A513">
        <v>512</v>
      </c>
      <c r="B513">
        <v>2472</v>
      </c>
      <c r="C513" t="s">
        <v>38</v>
      </c>
      <c r="D513">
        <v>2010</v>
      </c>
      <c r="E513" t="s">
        <v>64</v>
      </c>
      <c r="F513" t="s">
        <v>360</v>
      </c>
      <c r="G513" t="s">
        <v>67</v>
      </c>
      <c r="H513" t="s">
        <v>664</v>
      </c>
      <c r="I513" s="2">
        <v>38807</v>
      </c>
      <c r="J513" t="s">
        <v>106</v>
      </c>
      <c r="K513" t="s">
        <v>111</v>
      </c>
      <c r="L513">
        <v>-0.37370999999999999</v>
      </c>
      <c r="M513">
        <v>-160.01273</v>
      </c>
      <c r="N513" t="s">
        <v>67</v>
      </c>
      <c r="O513" t="s">
        <v>67</v>
      </c>
      <c r="P513">
        <v>2010</v>
      </c>
      <c r="Q513" t="s">
        <v>112</v>
      </c>
      <c r="R513">
        <v>0</v>
      </c>
      <c r="S513">
        <v>21</v>
      </c>
      <c r="T513">
        <v>30</v>
      </c>
      <c r="U513">
        <v>3.5</v>
      </c>
      <c r="V513">
        <v>2.25</v>
      </c>
      <c r="W513">
        <v>21.25</v>
      </c>
      <c r="X513" t="s">
        <v>362</v>
      </c>
      <c r="Y513">
        <v>3</v>
      </c>
      <c r="Z513">
        <v>2</v>
      </c>
    </row>
    <row r="514" spans="1:26" x14ac:dyDescent="0.2">
      <c r="A514">
        <v>513</v>
      </c>
      <c r="B514">
        <v>2480</v>
      </c>
      <c r="C514" t="s">
        <v>38</v>
      </c>
      <c r="D514">
        <v>2010</v>
      </c>
      <c r="E514" t="s">
        <v>64</v>
      </c>
      <c r="F514" t="s">
        <v>360</v>
      </c>
      <c r="G514" t="s">
        <v>67</v>
      </c>
      <c r="H514" t="s">
        <v>665</v>
      </c>
      <c r="I514" s="2">
        <v>38808</v>
      </c>
      <c r="J514" t="s">
        <v>106</v>
      </c>
      <c r="K514" t="s">
        <v>111</v>
      </c>
      <c r="L514">
        <v>-0.37041000000000002</v>
      </c>
      <c r="M514">
        <v>-160.00931</v>
      </c>
      <c r="N514" t="s">
        <v>67</v>
      </c>
      <c r="O514" t="s">
        <v>67</v>
      </c>
      <c r="P514">
        <v>2010</v>
      </c>
      <c r="Q514" t="s">
        <v>112</v>
      </c>
      <c r="R514">
        <v>0</v>
      </c>
      <c r="S514">
        <v>20.5</v>
      </c>
      <c r="T514">
        <v>35</v>
      </c>
      <c r="U514">
        <v>5</v>
      </c>
      <c r="V514">
        <v>6.25</v>
      </c>
      <c r="W514">
        <v>20</v>
      </c>
      <c r="X514" t="s">
        <v>362</v>
      </c>
      <c r="Y514">
        <v>3</v>
      </c>
      <c r="Z514">
        <v>2</v>
      </c>
    </row>
    <row r="515" spans="1:26" x14ac:dyDescent="0.2">
      <c r="A515">
        <v>514</v>
      </c>
      <c r="B515">
        <v>2481</v>
      </c>
      <c r="C515" t="s">
        <v>38</v>
      </c>
      <c r="D515">
        <v>2010</v>
      </c>
      <c r="E515" t="s">
        <v>64</v>
      </c>
      <c r="F515" t="s">
        <v>360</v>
      </c>
      <c r="G515" t="s">
        <v>67</v>
      </c>
      <c r="H515" t="s">
        <v>666</v>
      </c>
      <c r="I515" s="2">
        <v>38808</v>
      </c>
      <c r="J515" t="s">
        <v>106</v>
      </c>
      <c r="K515" t="s">
        <v>111</v>
      </c>
      <c r="L515">
        <v>-0.36575000000000002</v>
      </c>
      <c r="M515">
        <v>-160.00651999999999</v>
      </c>
      <c r="N515" t="s">
        <v>67</v>
      </c>
      <c r="O515" t="s">
        <v>67</v>
      </c>
      <c r="P515">
        <v>2010</v>
      </c>
      <c r="Q515" t="s">
        <v>112</v>
      </c>
      <c r="R515">
        <v>0</v>
      </c>
      <c r="S515">
        <v>21.5</v>
      </c>
      <c r="T515">
        <v>31.25</v>
      </c>
      <c r="U515">
        <v>2.5</v>
      </c>
      <c r="V515">
        <v>3.75</v>
      </c>
      <c r="W515">
        <v>27.5</v>
      </c>
      <c r="X515" t="s">
        <v>362</v>
      </c>
      <c r="Y515">
        <v>3</v>
      </c>
      <c r="Z515">
        <v>2</v>
      </c>
    </row>
    <row r="516" spans="1:26" x14ac:dyDescent="0.2">
      <c r="A516">
        <v>515</v>
      </c>
      <c r="B516">
        <v>2482</v>
      </c>
      <c r="C516" t="s">
        <v>38</v>
      </c>
      <c r="D516">
        <v>2010</v>
      </c>
      <c r="E516" t="s">
        <v>64</v>
      </c>
      <c r="F516" t="s">
        <v>360</v>
      </c>
      <c r="G516" t="s">
        <v>67</v>
      </c>
      <c r="H516" t="s">
        <v>667</v>
      </c>
      <c r="I516" s="2">
        <v>38808</v>
      </c>
      <c r="J516" t="s">
        <v>106</v>
      </c>
      <c r="K516" t="s">
        <v>107</v>
      </c>
      <c r="L516">
        <v>-0.36324000000000001</v>
      </c>
      <c r="M516">
        <v>-160.00480999999999</v>
      </c>
      <c r="N516" t="s">
        <v>67</v>
      </c>
      <c r="O516" t="s">
        <v>67</v>
      </c>
      <c r="P516">
        <v>2010</v>
      </c>
      <c r="Q516" t="s">
        <v>109</v>
      </c>
      <c r="R516">
        <v>0</v>
      </c>
      <c r="S516">
        <v>12.5</v>
      </c>
      <c r="T516">
        <v>40</v>
      </c>
      <c r="U516">
        <v>0</v>
      </c>
      <c r="V516">
        <v>9.75</v>
      </c>
      <c r="W516">
        <v>20</v>
      </c>
      <c r="X516" t="s">
        <v>362</v>
      </c>
      <c r="Y516">
        <v>3</v>
      </c>
      <c r="Z516">
        <v>2</v>
      </c>
    </row>
    <row r="517" spans="1:26" x14ac:dyDescent="0.2">
      <c r="A517">
        <v>516</v>
      </c>
      <c r="B517">
        <v>2483</v>
      </c>
      <c r="C517" t="s">
        <v>38</v>
      </c>
      <c r="D517">
        <v>2010</v>
      </c>
      <c r="E517" t="s">
        <v>64</v>
      </c>
      <c r="F517" t="s">
        <v>360</v>
      </c>
      <c r="G517" t="s">
        <v>67</v>
      </c>
      <c r="H517" t="s">
        <v>668</v>
      </c>
      <c r="I517" s="2">
        <v>38808</v>
      </c>
      <c r="J517" t="s">
        <v>106</v>
      </c>
      <c r="K517" t="s">
        <v>115</v>
      </c>
      <c r="L517">
        <v>-0.36564000000000002</v>
      </c>
      <c r="M517">
        <v>-160.00621000000001</v>
      </c>
      <c r="N517" t="s">
        <v>67</v>
      </c>
      <c r="O517" t="s">
        <v>67</v>
      </c>
      <c r="P517">
        <v>2010</v>
      </c>
      <c r="Q517" t="s">
        <v>116</v>
      </c>
      <c r="R517">
        <v>0</v>
      </c>
      <c r="S517">
        <v>5</v>
      </c>
      <c r="T517">
        <v>32.5</v>
      </c>
      <c r="U517">
        <v>1</v>
      </c>
      <c r="V517">
        <v>3.75</v>
      </c>
      <c r="W517">
        <v>30</v>
      </c>
      <c r="X517" t="s">
        <v>362</v>
      </c>
      <c r="Y517">
        <v>3</v>
      </c>
      <c r="Z517">
        <v>2</v>
      </c>
    </row>
    <row r="518" spans="1:26" x14ac:dyDescent="0.2">
      <c r="A518">
        <v>517</v>
      </c>
      <c r="B518">
        <v>2484</v>
      </c>
      <c r="C518" t="s">
        <v>38</v>
      </c>
      <c r="D518">
        <v>2010</v>
      </c>
      <c r="E518" t="s">
        <v>64</v>
      </c>
      <c r="F518" t="s">
        <v>360</v>
      </c>
      <c r="G518" t="s">
        <v>67</v>
      </c>
      <c r="H518" t="s">
        <v>669</v>
      </c>
      <c r="I518" s="2">
        <v>38808</v>
      </c>
      <c r="J518" t="s">
        <v>106</v>
      </c>
      <c r="K518" t="s">
        <v>107</v>
      </c>
      <c r="L518">
        <v>-0.36925999999999998</v>
      </c>
      <c r="M518">
        <v>-160.00838999999999</v>
      </c>
      <c r="N518" t="s">
        <v>67</v>
      </c>
      <c r="O518" t="s">
        <v>67</v>
      </c>
      <c r="P518">
        <v>2010</v>
      </c>
      <c r="Q518" t="s">
        <v>109</v>
      </c>
      <c r="R518">
        <v>0</v>
      </c>
      <c r="S518">
        <v>15</v>
      </c>
      <c r="T518">
        <v>47.5</v>
      </c>
      <c r="U518">
        <v>0</v>
      </c>
      <c r="V518">
        <v>2.25</v>
      </c>
      <c r="W518">
        <v>22.5</v>
      </c>
      <c r="X518" t="s">
        <v>362</v>
      </c>
      <c r="Y518">
        <v>3</v>
      </c>
      <c r="Z518">
        <v>2</v>
      </c>
    </row>
    <row r="519" spans="1:26" x14ac:dyDescent="0.2">
      <c r="A519">
        <v>518</v>
      </c>
      <c r="B519">
        <v>2486</v>
      </c>
      <c r="C519" t="s">
        <v>38</v>
      </c>
      <c r="D519">
        <v>2010</v>
      </c>
      <c r="E519" t="s">
        <v>64</v>
      </c>
      <c r="F519" t="s">
        <v>360</v>
      </c>
      <c r="G519" t="s">
        <v>67</v>
      </c>
      <c r="H519" t="s">
        <v>670</v>
      </c>
      <c r="I519" s="2">
        <v>38809</v>
      </c>
      <c r="J519" t="s">
        <v>106</v>
      </c>
      <c r="K519" t="s">
        <v>107</v>
      </c>
      <c r="L519">
        <v>-0.38041000000000003</v>
      </c>
      <c r="M519">
        <v>-159.9736</v>
      </c>
      <c r="N519" t="s">
        <v>67</v>
      </c>
      <c r="O519" t="s">
        <v>67</v>
      </c>
      <c r="P519">
        <v>2010</v>
      </c>
      <c r="Q519" t="s">
        <v>109</v>
      </c>
      <c r="R519">
        <v>0</v>
      </c>
      <c r="S519">
        <v>9</v>
      </c>
      <c r="T519">
        <v>7.5</v>
      </c>
      <c r="U519">
        <v>0</v>
      </c>
      <c r="V519">
        <v>5</v>
      </c>
      <c r="W519">
        <v>48.75</v>
      </c>
      <c r="X519" t="s">
        <v>362</v>
      </c>
      <c r="Y519">
        <v>4</v>
      </c>
      <c r="Z519">
        <v>2</v>
      </c>
    </row>
    <row r="520" spans="1:26" x14ac:dyDescent="0.2">
      <c r="A520">
        <v>519</v>
      </c>
      <c r="B520">
        <v>2487</v>
      </c>
      <c r="C520" t="s">
        <v>38</v>
      </c>
      <c r="D520">
        <v>2010</v>
      </c>
      <c r="E520" t="s">
        <v>64</v>
      </c>
      <c r="F520" t="s">
        <v>360</v>
      </c>
      <c r="G520" t="s">
        <v>67</v>
      </c>
      <c r="H520" t="s">
        <v>671</v>
      </c>
      <c r="I520" s="2">
        <v>38809</v>
      </c>
      <c r="J520" t="s">
        <v>106</v>
      </c>
      <c r="K520" t="s">
        <v>111</v>
      </c>
      <c r="L520">
        <v>-0.37661</v>
      </c>
      <c r="M520">
        <v>-159.97189</v>
      </c>
      <c r="N520" t="s">
        <v>67</v>
      </c>
      <c r="O520" t="s">
        <v>67</v>
      </c>
      <c r="P520">
        <v>2010</v>
      </c>
      <c r="Q520" t="s">
        <v>112</v>
      </c>
      <c r="R520">
        <v>0</v>
      </c>
      <c r="S520">
        <v>19</v>
      </c>
      <c r="T520">
        <v>17.5</v>
      </c>
      <c r="U520">
        <v>1.5</v>
      </c>
      <c r="V520">
        <v>6</v>
      </c>
      <c r="W520">
        <v>47.5</v>
      </c>
      <c r="X520" t="s">
        <v>362</v>
      </c>
      <c r="Y520">
        <v>2</v>
      </c>
      <c r="Z520">
        <v>1</v>
      </c>
    </row>
    <row r="521" spans="1:26" x14ac:dyDescent="0.2">
      <c r="A521">
        <v>520</v>
      </c>
      <c r="B521">
        <v>2488</v>
      </c>
      <c r="C521" t="s">
        <v>38</v>
      </c>
      <c r="D521">
        <v>2010</v>
      </c>
      <c r="E521" t="s">
        <v>64</v>
      </c>
      <c r="F521" t="s">
        <v>360</v>
      </c>
      <c r="G521" t="s">
        <v>67</v>
      </c>
      <c r="H521" t="s">
        <v>672</v>
      </c>
      <c r="I521" s="2">
        <v>38809</v>
      </c>
      <c r="J521" t="s">
        <v>106</v>
      </c>
      <c r="K521" t="s">
        <v>115</v>
      </c>
      <c r="L521">
        <v>-0.38155</v>
      </c>
      <c r="M521">
        <v>-160.00660999999999</v>
      </c>
      <c r="N521" t="s">
        <v>67</v>
      </c>
      <c r="O521" t="s">
        <v>67</v>
      </c>
      <c r="P521">
        <v>2010</v>
      </c>
      <c r="Q521" t="s">
        <v>116</v>
      </c>
      <c r="R521">
        <v>0</v>
      </c>
      <c r="S521">
        <v>6</v>
      </c>
      <c r="T521">
        <v>21.25</v>
      </c>
      <c r="U521">
        <v>0</v>
      </c>
      <c r="V521">
        <v>5</v>
      </c>
      <c r="W521">
        <v>15</v>
      </c>
      <c r="X521" t="s">
        <v>362</v>
      </c>
      <c r="Y521">
        <v>4</v>
      </c>
      <c r="Z521">
        <v>2</v>
      </c>
    </row>
    <row r="522" spans="1:26" x14ac:dyDescent="0.2">
      <c r="A522">
        <v>521</v>
      </c>
      <c r="B522">
        <v>2489</v>
      </c>
      <c r="C522" t="s">
        <v>38</v>
      </c>
      <c r="D522">
        <v>2010</v>
      </c>
      <c r="E522" t="s">
        <v>64</v>
      </c>
      <c r="F522" t="s">
        <v>360</v>
      </c>
      <c r="G522" t="s">
        <v>67</v>
      </c>
      <c r="H522" t="s">
        <v>673</v>
      </c>
      <c r="I522" s="2">
        <v>38809</v>
      </c>
      <c r="J522" t="s">
        <v>106</v>
      </c>
      <c r="K522" t="s">
        <v>115</v>
      </c>
      <c r="L522">
        <v>-0.38138</v>
      </c>
      <c r="M522">
        <v>-160.00149999999999</v>
      </c>
      <c r="N522" t="s">
        <v>67</v>
      </c>
      <c r="O522" t="s">
        <v>67</v>
      </c>
      <c r="P522">
        <v>2010</v>
      </c>
      <c r="Q522" t="s">
        <v>116</v>
      </c>
      <c r="R522">
        <v>0</v>
      </c>
      <c r="S522">
        <v>5.5</v>
      </c>
      <c r="T522">
        <v>15</v>
      </c>
      <c r="U522">
        <v>0</v>
      </c>
      <c r="V522">
        <v>10</v>
      </c>
      <c r="W522">
        <v>13.75</v>
      </c>
      <c r="X522" t="s">
        <v>362</v>
      </c>
      <c r="Y522">
        <v>4</v>
      </c>
      <c r="Z522">
        <v>2</v>
      </c>
    </row>
    <row r="523" spans="1:26" x14ac:dyDescent="0.2">
      <c r="A523">
        <v>522</v>
      </c>
      <c r="B523">
        <v>2491</v>
      </c>
      <c r="C523" t="s">
        <v>38</v>
      </c>
      <c r="D523">
        <v>2010</v>
      </c>
      <c r="E523" t="s">
        <v>64</v>
      </c>
      <c r="F523" t="s">
        <v>360</v>
      </c>
      <c r="G523" t="s">
        <v>67</v>
      </c>
      <c r="H523" t="s">
        <v>674</v>
      </c>
      <c r="I523" s="2">
        <v>38809</v>
      </c>
      <c r="J523" t="s">
        <v>106</v>
      </c>
      <c r="K523" t="s">
        <v>111</v>
      </c>
      <c r="L523">
        <v>-0.38238</v>
      </c>
      <c r="M523">
        <v>-159.99065999999999</v>
      </c>
      <c r="N523" t="s">
        <v>67</v>
      </c>
      <c r="O523" t="s">
        <v>67</v>
      </c>
      <c r="P523">
        <v>2010</v>
      </c>
      <c r="Q523" t="s">
        <v>112</v>
      </c>
      <c r="R523">
        <v>0</v>
      </c>
      <c r="S523">
        <v>23</v>
      </c>
      <c r="T523">
        <v>30</v>
      </c>
      <c r="U523">
        <v>0</v>
      </c>
      <c r="V523">
        <v>0</v>
      </c>
      <c r="W523">
        <v>30</v>
      </c>
      <c r="X523" t="s">
        <v>362</v>
      </c>
      <c r="Y523">
        <v>1</v>
      </c>
      <c r="Z523">
        <v>1</v>
      </c>
    </row>
    <row r="524" spans="1:26" x14ac:dyDescent="0.2">
      <c r="A524">
        <v>523</v>
      </c>
      <c r="B524">
        <v>2492</v>
      </c>
      <c r="C524" t="s">
        <v>38</v>
      </c>
      <c r="D524">
        <v>2010</v>
      </c>
      <c r="E524" t="s">
        <v>64</v>
      </c>
      <c r="F524" t="s">
        <v>360</v>
      </c>
      <c r="G524" t="s">
        <v>67</v>
      </c>
      <c r="H524" t="s">
        <v>675</v>
      </c>
      <c r="I524" s="2">
        <v>38809</v>
      </c>
      <c r="J524" t="s">
        <v>106</v>
      </c>
      <c r="K524" t="s">
        <v>107</v>
      </c>
      <c r="L524">
        <v>-0.38199</v>
      </c>
      <c r="M524">
        <v>-159.99680000000001</v>
      </c>
      <c r="N524" t="s">
        <v>67</v>
      </c>
      <c r="O524" t="s">
        <v>67</v>
      </c>
      <c r="P524">
        <v>2010</v>
      </c>
      <c r="Q524" t="s">
        <v>109</v>
      </c>
      <c r="R524">
        <v>0</v>
      </c>
      <c r="S524">
        <v>13</v>
      </c>
      <c r="T524">
        <v>22.5</v>
      </c>
      <c r="U524">
        <v>0</v>
      </c>
      <c r="V524">
        <v>7.5</v>
      </c>
      <c r="W524">
        <v>20</v>
      </c>
      <c r="X524" t="s">
        <v>362</v>
      </c>
      <c r="Y524">
        <v>2</v>
      </c>
      <c r="Z524">
        <v>2</v>
      </c>
    </row>
    <row r="525" spans="1:26" x14ac:dyDescent="0.2">
      <c r="A525">
        <v>524</v>
      </c>
      <c r="B525">
        <v>2493</v>
      </c>
      <c r="C525" t="s">
        <v>38</v>
      </c>
      <c r="D525">
        <v>2010</v>
      </c>
      <c r="E525" t="s">
        <v>64</v>
      </c>
      <c r="F525" t="s">
        <v>360</v>
      </c>
      <c r="G525" t="s">
        <v>67</v>
      </c>
      <c r="H525" t="s">
        <v>676</v>
      </c>
      <c r="I525" s="2">
        <v>38809</v>
      </c>
      <c r="J525" t="s">
        <v>106</v>
      </c>
      <c r="K525" t="s">
        <v>111</v>
      </c>
      <c r="L525">
        <v>-0.38256000000000001</v>
      </c>
      <c r="M525">
        <v>-159.98034999999999</v>
      </c>
      <c r="N525" t="s">
        <v>67</v>
      </c>
      <c r="O525" t="s">
        <v>67</v>
      </c>
      <c r="P525">
        <v>2010</v>
      </c>
      <c r="Q525" t="s">
        <v>112</v>
      </c>
      <c r="R525">
        <v>0</v>
      </c>
      <c r="S525">
        <v>23</v>
      </c>
      <c r="T525">
        <v>25</v>
      </c>
      <c r="U525">
        <v>0</v>
      </c>
      <c r="V525">
        <v>5</v>
      </c>
      <c r="W525">
        <v>45</v>
      </c>
      <c r="X525" t="s">
        <v>362</v>
      </c>
      <c r="Y525">
        <v>2</v>
      </c>
      <c r="Z525">
        <v>1</v>
      </c>
    </row>
    <row r="526" spans="1:26" x14ac:dyDescent="0.2">
      <c r="A526">
        <v>525</v>
      </c>
      <c r="B526">
        <v>2494</v>
      </c>
      <c r="C526" t="s">
        <v>38</v>
      </c>
      <c r="D526">
        <v>2010</v>
      </c>
      <c r="E526" t="s">
        <v>64</v>
      </c>
      <c r="F526" t="s">
        <v>360</v>
      </c>
      <c r="G526" t="s">
        <v>67</v>
      </c>
      <c r="H526" t="s">
        <v>677</v>
      </c>
      <c r="I526" s="2">
        <v>38809</v>
      </c>
      <c r="J526" t="s">
        <v>106</v>
      </c>
      <c r="K526" t="s">
        <v>107</v>
      </c>
      <c r="L526">
        <v>-0.37687999999999999</v>
      </c>
      <c r="M526">
        <v>-159.97496000000001</v>
      </c>
      <c r="N526" t="s">
        <v>67</v>
      </c>
      <c r="O526" t="s">
        <v>67</v>
      </c>
      <c r="P526">
        <v>2010</v>
      </c>
      <c r="Q526" t="s">
        <v>109</v>
      </c>
      <c r="R526">
        <v>0</v>
      </c>
      <c r="S526">
        <v>11</v>
      </c>
      <c r="T526">
        <v>15</v>
      </c>
      <c r="U526">
        <v>0</v>
      </c>
      <c r="V526">
        <v>1.25</v>
      </c>
      <c r="W526">
        <v>50</v>
      </c>
      <c r="X526" t="s">
        <v>362</v>
      </c>
      <c r="Y526">
        <v>4</v>
      </c>
      <c r="Z526">
        <v>2</v>
      </c>
    </row>
    <row r="527" spans="1:26" x14ac:dyDescent="0.2">
      <c r="A527">
        <v>526</v>
      </c>
      <c r="B527">
        <v>2499</v>
      </c>
      <c r="C527" t="s">
        <v>38</v>
      </c>
      <c r="D527">
        <v>2010</v>
      </c>
      <c r="E527" t="s">
        <v>64</v>
      </c>
      <c r="F527" t="s">
        <v>360</v>
      </c>
      <c r="G527" t="s">
        <v>67</v>
      </c>
      <c r="H527" t="s">
        <v>678</v>
      </c>
      <c r="I527" s="2">
        <v>38810</v>
      </c>
      <c r="J527" t="s">
        <v>106</v>
      </c>
      <c r="K527" t="s">
        <v>115</v>
      </c>
      <c r="L527">
        <v>-0.38149</v>
      </c>
      <c r="M527">
        <v>-159.98836</v>
      </c>
      <c r="N527" t="s">
        <v>67</v>
      </c>
      <c r="O527" t="s">
        <v>67</v>
      </c>
      <c r="P527">
        <v>2010</v>
      </c>
      <c r="Q527" t="s">
        <v>116</v>
      </c>
      <c r="R527">
        <v>0</v>
      </c>
      <c r="S527">
        <v>5</v>
      </c>
      <c r="T527">
        <v>20</v>
      </c>
      <c r="U527">
        <v>0</v>
      </c>
      <c r="V527">
        <v>8.75</v>
      </c>
      <c r="W527">
        <v>33.75</v>
      </c>
      <c r="X527" t="s">
        <v>362</v>
      </c>
      <c r="Y527">
        <v>4</v>
      </c>
      <c r="Z527">
        <v>2</v>
      </c>
    </row>
    <row r="528" spans="1:26" x14ac:dyDescent="0.2">
      <c r="A528">
        <v>527</v>
      </c>
      <c r="B528">
        <v>2500</v>
      </c>
      <c r="C528" t="s">
        <v>38</v>
      </c>
      <c r="D528">
        <v>2010</v>
      </c>
      <c r="E528" t="s">
        <v>64</v>
      </c>
      <c r="F528" t="s">
        <v>360</v>
      </c>
      <c r="G528" t="s">
        <v>67</v>
      </c>
      <c r="H528" t="s">
        <v>679</v>
      </c>
      <c r="I528" s="2">
        <v>38810</v>
      </c>
      <c r="J528" t="s">
        <v>106</v>
      </c>
      <c r="K528" t="s">
        <v>115</v>
      </c>
      <c r="L528">
        <v>-0.37809999999999999</v>
      </c>
      <c r="M528">
        <v>-159.98282</v>
      </c>
      <c r="N528" t="s">
        <v>67</v>
      </c>
      <c r="O528" t="s">
        <v>67</v>
      </c>
      <c r="P528">
        <v>2010</v>
      </c>
      <c r="Q528" t="s">
        <v>116</v>
      </c>
      <c r="R528">
        <v>0</v>
      </c>
      <c r="S528">
        <v>6</v>
      </c>
      <c r="T528">
        <v>20</v>
      </c>
      <c r="U528">
        <v>0</v>
      </c>
      <c r="V528">
        <v>10</v>
      </c>
      <c r="W528">
        <v>50</v>
      </c>
      <c r="X528" t="s">
        <v>362</v>
      </c>
      <c r="Y528">
        <v>4</v>
      </c>
      <c r="Z528">
        <v>2</v>
      </c>
    </row>
    <row r="529" spans="1:26" x14ac:dyDescent="0.2">
      <c r="A529">
        <v>528</v>
      </c>
      <c r="B529">
        <v>2501</v>
      </c>
      <c r="C529" t="s">
        <v>38</v>
      </c>
      <c r="D529">
        <v>2010</v>
      </c>
      <c r="E529" t="s">
        <v>64</v>
      </c>
      <c r="F529" t="s">
        <v>360</v>
      </c>
      <c r="G529" t="s">
        <v>67</v>
      </c>
      <c r="H529" t="s">
        <v>680</v>
      </c>
      <c r="I529" s="2">
        <v>38810</v>
      </c>
      <c r="J529" t="s">
        <v>106</v>
      </c>
      <c r="K529" t="s">
        <v>107</v>
      </c>
      <c r="L529">
        <v>-0.38211000000000001</v>
      </c>
      <c r="M529">
        <v>-159.97875999999999</v>
      </c>
      <c r="N529" t="s">
        <v>67</v>
      </c>
      <c r="O529" t="s">
        <v>67</v>
      </c>
      <c r="P529">
        <v>2010</v>
      </c>
      <c r="Q529" t="s">
        <v>109</v>
      </c>
      <c r="R529">
        <v>0</v>
      </c>
      <c r="S529">
        <v>10</v>
      </c>
      <c r="T529">
        <v>17.5</v>
      </c>
      <c r="U529">
        <v>0</v>
      </c>
      <c r="V529">
        <v>6.25</v>
      </c>
      <c r="W529">
        <v>43.75</v>
      </c>
      <c r="X529" t="s">
        <v>362</v>
      </c>
      <c r="Y529">
        <v>4</v>
      </c>
      <c r="Z529">
        <v>2</v>
      </c>
    </row>
    <row r="530" spans="1:26" x14ac:dyDescent="0.2">
      <c r="A530">
        <v>529</v>
      </c>
      <c r="B530">
        <v>2502</v>
      </c>
      <c r="C530" t="s">
        <v>38</v>
      </c>
      <c r="D530">
        <v>2010</v>
      </c>
      <c r="E530" t="s">
        <v>64</v>
      </c>
      <c r="F530" t="s">
        <v>360</v>
      </c>
      <c r="G530" t="s">
        <v>67</v>
      </c>
      <c r="H530" t="s">
        <v>681</v>
      </c>
      <c r="I530" s="2">
        <v>38810</v>
      </c>
      <c r="J530" t="s">
        <v>106</v>
      </c>
      <c r="K530" t="s">
        <v>111</v>
      </c>
      <c r="L530">
        <v>-0.36369200000000002</v>
      </c>
      <c r="M530">
        <v>-159.98662999999999</v>
      </c>
      <c r="N530" t="s">
        <v>67</v>
      </c>
      <c r="O530" t="s">
        <v>67</v>
      </c>
      <c r="P530">
        <v>2010</v>
      </c>
      <c r="Q530" t="s">
        <v>112</v>
      </c>
      <c r="R530">
        <v>0</v>
      </c>
      <c r="S530">
        <v>21</v>
      </c>
      <c r="T530">
        <v>12.5</v>
      </c>
      <c r="U530">
        <v>0</v>
      </c>
      <c r="V530">
        <v>5</v>
      </c>
      <c r="W530">
        <v>42.5</v>
      </c>
      <c r="X530" t="s">
        <v>362</v>
      </c>
      <c r="Y530">
        <v>2</v>
      </c>
      <c r="Z530">
        <v>1</v>
      </c>
    </row>
    <row r="531" spans="1:26" x14ac:dyDescent="0.2">
      <c r="A531">
        <v>530</v>
      </c>
      <c r="B531">
        <v>2503</v>
      </c>
      <c r="C531" t="s">
        <v>38</v>
      </c>
      <c r="D531">
        <v>2010</v>
      </c>
      <c r="E531" t="s">
        <v>64</v>
      </c>
      <c r="F531" t="s">
        <v>360</v>
      </c>
      <c r="G531" t="s">
        <v>67</v>
      </c>
      <c r="H531" t="s">
        <v>682</v>
      </c>
      <c r="I531" s="2">
        <v>38810</v>
      </c>
      <c r="J531" t="s">
        <v>106</v>
      </c>
      <c r="K531" t="s">
        <v>107</v>
      </c>
      <c r="L531">
        <v>-0.37030000000000002</v>
      </c>
      <c r="M531">
        <v>-159.97868</v>
      </c>
      <c r="N531" t="s">
        <v>67</v>
      </c>
      <c r="O531" t="s">
        <v>67</v>
      </c>
      <c r="P531">
        <v>2010</v>
      </c>
      <c r="Q531" t="s">
        <v>109</v>
      </c>
      <c r="R531">
        <v>0</v>
      </c>
      <c r="S531">
        <v>8</v>
      </c>
      <c r="T531">
        <v>22.5</v>
      </c>
      <c r="U531">
        <v>0</v>
      </c>
      <c r="V531">
        <v>10</v>
      </c>
      <c r="W531">
        <v>40</v>
      </c>
      <c r="X531" t="s">
        <v>362</v>
      </c>
      <c r="Y531">
        <v>4</v>
      </c>
      <c r="Z531">
        <v>2</v>
      </c>
    </row>
    <row r="532" spans="1:26" x14ac:dyDescent="0.2">
      <c r="A532">
        <v>531</v>
      </c>
      <c r="B532">
        <v>2504</v>
      </c>
      <c r="C532" t="s">
        <v>38</v>
      </c>
      <c r="D532">
        <v>2010</v>
      </c>
      <c r="E532" t="s">
        <v>64</v>
      </c>
      <c r="F532" t="s">
        <v>360</v>
      </c>
      <c r="G532" t="s">
        <v>67</v>
      </c>
      <c r="H532" t="s">
        <v>683</v>
      </c>
      <c r="I532" s="2">
        <v>38810</v>
      </c>
      <c r="J532" t="s">
        <v>106</v>
      </c>
      <c r="K532" t="s">
        <v>115</v>
      </c>
      <c r="L532">
        <v>-0.37275000000000003</v>
      </c>
      <c r="M532">
        <v>-159.98387</v>
      </c>
      <c r="N532" t="s">
        <v>67</v>
      </c>
      <c r="O532" t="s">
        <v>67</v>
      </c>
      <c r="P532">
        <v>2010</v>
      </c>
      <c r="Q532" t="s">
        <v>116</v>
      </c>
      <c r="R532">
        <v>0</v>
      </c>
      <c r="S532">
        <v>5</v>
      </c>
      <c r="T532">
        <v>30</v>
      </c>
      <c r="U532">
        <v>27.5</v>
      </c>
      <c r="V532">
        <v>2.5</v>
      </c>
      <c r="W532">
        <v>25</v>
      </c>
      <c r="X532" t="s">
        <v>362</v>
      </c>
      <c r="Y532">
        <v>4</v>
      </c>
      <c r="Z532">
        <v>2</v>
      </c>
    </row>
    <row r="533" spans="1:26" x14ac:dyDescent="0.2">
      <c r="A533">
        <v>532</v>
      </c>
      <c r="B533">
        <v>2505</v>
      </c>
      <c r="C533" t="s">
        <v>38</v>
      </c>
      <c r="D533">
        <v>2010</v>
      </c>
      <c r="E533" t="s">
        <v>64</v>
      </c>
      <c r="F533" t="s">
        <v>360</v>
      </c>
      <c r="G533" t="s">
        <v>67</v>
      </c>
      <c r="H533" t="s">
        <v>684</v>
      </c>
      <c r="I533" s="2">
        <v>38810</v>
      </c>
      <c r="J533" t="s">
        <v>106</v>
      </c>
      <c r="K533" t="s">
        <v>107</v>
      </c>
      <c r="L533">
        <v>-0.37413000000000002</v>
      </c>
      <c r="M533">
        <v>-159.97720000000001</v>
      </c>
      <c r="N533" t="s">
        <v>67</v>
      </c>
      <c r="O533" t="s">
        <v>67</v>
      </c>
      <c r="P533">
        <v>2010</v>
      </c>
      <c r="Q533" t="s">
        <v>109</v>
      </c>
      <c r="R533">
        <v>0</v>
      </c>
      <c r="S533">
        <v>10</v>
      </c>
      <c r="T533">
        <v>22.5</v>
      </c>
      <c r="U533">
        <v>0</v>
      </c>
      <c r="V533">
        <v>5</v>
      </c>
      <c r="W533">
        <v>41.25</v>
      </c>
      <c r="X533" t="s">
        <v>362</v>
      </c>
      <c r="Y533">
        <v>4</v>
      </c>
      <c r="Z533">
        <v>2</v>
      </c>
    </row>
    <row r="534" spans="1:26" x14ac:dyDescent="0.2">
      <c r="A534">
        <v>533</v>
      </c>
      <c r="B534">
        <v>2506</v>
      </c>
      <c r="C534" t="s">
        <v>38</v>
      </c>
      <c r="D534">
        <v>2010</v>
      </c>
      <c r="E534" t="s">
        <v>64</v>
      </c>
      <c r="F534" t="s">
        <v>360</v>
      </c>
      <c r="G534" t="s">
        <v>67</v>
      </c>
      <c r="H534" t="s">
        <v>685</v>
      </c>
      <c r="I534" s="2">
        <v>38810</v>
      </c>
      <c r="J534" t="s">
        <v>106</v>
      </c>
      <c r="K534" t="s">
        <v>111</v>
      </c>
      <c r="L534">
        <v>-0.36226999999999998</v>
      </c>
      <c r="M534">
        <v>-159.99339000000001</v>
      </c>
      <c r="N534" t="s">
        <v>67</v>
      </c>
      <c r="O534" t="s">
        <v>67</v>
      </c>
      <c r="P534">
        <v>2010</v>
      </c>
      <c r="Q534" t="s">
        <v>112</v>
      </c>
      <c r="R534">
        <v>0</v>
      </c>
      <c r="S534">
        <v>23</v>
      </c>
      <c r="T534">
        <v>17.5</v>
      </c>
      <c r="U534">
        <v>0</v>
      </c>
      <c r="V534">
        <v>15</v>
      </c>
      <c r="W534">
        <v>40</v>
      </c>
      <c r="X534" t="s">
        <v>362</v>
      </c>
      <c r="Y534">
        <v>2</v>
      </c>
      <c r="Z534">
        <v>1</v>
      </c>
    </row>
    <row r="535" spans="1:26" x14ac:dyDescent="0.2">
      <c r="A535">
        <v>534</v>
      </c>
      <c r="B535">
        <v>2508</v>
      </c>
      <c r="C535" t="s">
        <v>38</v>
      </c>
      <c r="D535">
        <v>2010</v>
      </c>
      <c r="E535" t="s">
        <v>64</v>
      </c>
      <c r="F535" t="s">
        <v>360</v>
      </c>
      <c r="G535" t="s">
        <v>67</v>
      </c>
      <c r="H535" t="s">
        <v>686</v>
      </c>
      <c r="I535" s="2">
        <v>38811</v>
      </c>
      <c r="J535" t="s">
        <v>106</v>
      </c>
      <c r="K535" t="s">
        <v>111</v>
      </c>
      <c r="L535">
        <v>-0.37506</v>
      </c>
      <c r="M535">
        <v>-159.97232</v>
      </c>
      <c r="N535" t="s">
        <v>67</v>
      </c>
      <c r="O535" t="s">
        <v>67</v>
      </c>
      <c r="P535">
        <v>2010</v>
      </c>
      <c r="Q535" t="s">
        <v>112</v>
      </c>
      <c r="R535">
        <v>0</v>
      </c>
      <c r="S535">
        <v>19</v>
      </c>
      <c r="T535">
        <v>26.25</v>
      </c>
      <c r="U535">
        <v>0</v>
      </c>
      <c r="V535">
        <v>10</v>
      </c>
      <c r="W535">
        <v>35</v>
      </c>
      <c r="X535" t="s">
        <v>362</v>
      </c>
      <c r="Y535">
        <v>4</v>
      </c>
      <c r="Z535">
        <v>2</v>
      </c>
    </row>
    <row r="536" spans="1:26" x14ac:dyDescent="0.2">
      <c r="A536">
        <v>535</v>
      </c>
      <c r="B536">
        <v>2509</v>
      </c>
      <c r="C536" t="s">
        <v>38</v>
      </c>
      <c r="D536">
        <v>2010</v>
      </c>
      <c r="E536" t="s">
        <v>64</v>
      </c>
      <c r="F536" t="s">
        <v>360</v>
      </c>
      <c r="G536" t="s">
        <v>67</v>
      </c>
      <c r="H536" t="s">
        <v>687</v>
      </c>
      <c r="I536" s="2">
        <v>38811</v>
      </c>
      <c r="J536" t="s">
        <v>106</v>
      </c>
      <c r="K536" t="s">
        <v>115</v>
      </c>
      <c r="L536">
        <v>-0.36258000000000001</v>
      </c>
      <c r="M536">
        <v>-159.99838</v>
      </c>
      <c r="N536" t="s">
        <v>67</v>
      </c>
      <c r="O536" t="s">
        <v>67</v>
      </c>
      <c r="P536">
        <v>2010</v>
      </c>
      <c r="Q536" t="s">
        <v>116</v>
      </c>
      <c r="R536">
        <v>0</v>
      </c>
      <c r="S536">
        <v>5.5</v>
      </c>
      <c r="T536">
        <v>6.75</v>
      </c>
      <c r="U536">
        <v>4.5</v>
      </c>
      <c r="V536">
        <v>23.75</v>
      </c>
      <c r="W536">
        <v>25</v>
      </c>
      <c r="X536" t="s">
        <v>362</v>
      </c>
      <c r="Y536">
        <v>4</v>
      </c>
      <c r="Z536">
        <v>2</v>
      </c>
    </row>
    <row r="537" spans="1:26" x14ac:dyDescent="0.2">
      <c r="A537">
        <v>536</v>
      </c>
      <c r="B537">
        <v>2510</v>
      </c>
      <c r="C537" t="s">
        <v>38</v>
      </c>
      <c r="D537">
        <v>2010</v>
      </c>
      <c r="E537" t="s">
        <v>64</v>
      </c>
      <c r="F537" t="s">
        <v>360</v>
      </c>
      <c r="G537" t="s">
        <v>67</v>
      </c>
      <c r="H537" t="s">
        <v>688</v>
      </c>
      <c r="I537" s="2">
        <v>38811</v>
      </c>
      <c r="J537" t="s">
        <v>106</v>
      </c>
      <c r="K537" t="s">
        <v>115</v>
      </c>
      <c r="L537">
        <v>-0.36392000000000002</v>
      </c>
      <c r="M537">
        <v>-159.98966999999999</v>
      </c>
      <c r="N537" t="s">
        <v>67</v>
      </c>
      <c r="O537" t="s">
        <v>67</v>
      </c>
      <c r="P537">
        <v>2010</v>
      </c>
      <c r="Q537" t="s">
        <v>116</v>
      </c>
      <c r="R537">
        <v>0</v>
      </c>
      <c r="S537">
        <v>5</v>
      </c>
      <c r="T537">
        <v>18.75</v>
      </c>
      <c r="U537">
        <v>0.5</v>
      </c>
      <c r="V537">
        <v>18.75</v>
      </c>
      <c r="W537">
        <v>16.25</v>
      </c>
      <c r="X537" t="s">
        <v>362</v>
      </c>
      <c r="Y537">
        <v>4</v>
      </c>
      <c r="Z537">
        <v>2</v>
      </c>
    </row>
    <row r="538" spans="1:26" x14ac:dyDescent="0.2">
      <c r="A538">
        <v>537</v>
      </c>
      <c r="B538">
        <v>2511</v>
      </c>
      <c r="C538" t="s">
        <v>38</v>
      </c>
      <c r="D538">
        <v>2010</v>
      </c>
      <c r="E538" t="s">
        <v>64</v>
      </c>
      <c r="F538" t="s">
        <v>360</v>
      </c>
      <c r="G538" t="s">
        <v>67</v>
      </c>
      <c r="H538" t="s">
        <v>689</v>
      </c>
      <c r="I538" s="2">
        <v>38811</v>
      </c>
      <c r="J538" t="s">
        <v>106</v>
      </c>
      <c r="K538" t="s">
        <v>107</v>
      </c>
      <c r="L538">
        <v>-0.36170999999999998</v>
      </c>
      <c r="M538">
        <v>-159.99717999999999</v>
      </c>
      <c r="N538" t="s">
        <v>67</v>
      </c>
      <c r="O538" t="s">
        <v>67</v>
      </c>
      <c r="P538">
        <v>2010</v>
      </c>
      <c r="Q538" t="s">
        <v>109</v>
      </c>
      <c r="R538">
        <v>0</v>
      </c>
      <c r="S538">
        <v>12.5</v>
      </c>
      <c r="T538">
        <v>15</v>
      </c>
      <c r="U538">
        <v>0</v>
      </c>
      <c r="V538">
        <v>21.25</v>
      </c>
      <c r="W538">
        <v>22.5</v>
      </c>
      <c r="X538" t="s">
        <v>362</v>
      </c>
      <c r="Y538">
        <v>4</v>
      </c>
      <c r="Z538">
        <v>2</v>
      </c>
    </row>
    <row r="539" spans="1:26" x14ac:dyDescent="0.2">
      <c r="A539">
        <v>538</v>
      </c>
      <c r="B539">
        <v>2512</v>
      </c>
      <c r="C539" t="s">
        <v>38</v>
      </c>
      <c r="D539">
        <v>2010</v>
      </c>
      <c r="E539" t="s">
        <v>64</v>
      </c>
      <c r="F539" t="s">
        <v>360</v>
      </c>
      <c r="G539" t="s">
        <v>70</v>
      </c>
      <c r="H539" t="s">
        <v>690</v>
      </c>
      <c r="I539" s="2">
        <v>38813</v>
      </c>
      <c r="J539" t="s">
        <v>106</v>
      </c>
      <c r="K539" t="s">
        <v>111</v>
      </c>
      <c r="L539">
        <v>5.8824899999999998</v>
      </c>
      <c r="M539">
        <v>-162.16947999999999</v>
      </c>
      <c r="N539" t="s">
        <v>70</v>
      </c>
      <c r="O539" t="s">
        <v>70</v>
      </c>
      <c r="P539">
        <v>2010</v>
      </c>
      <c r="Q539" t="s">
        <v>112</v>
      </c>
      <c r="R539">
        <v>0</v>
      </c>
      <c r="S539">
        <v>20</v>
      </c>
      <c r="T539">
        <v>47.5</v>
      </c>
      <c r="U539">
        <v>0</v>
      </c>
      <c r="V539">
        <v>11.25</v>
      </c>
      <c r="W539">
        <v>15</v>
      </c>
      <c r="X539" t="s">
        <v>362</v>
      </c>
      <c r="Y539">
        <v>3</v>
      </c>
      <c r="Z539">
        <v>2</v>
      </c>
    </row>
    <row r="540" spans="1:26" x14ac:dyDescent="0.2">
      <c r="A540">
        <v>539</v>
      </c>
      <c r="B540">
        <v>2513</v>
      </c>
      <c r="C540" t="s">
        <v>38</v>
      </c>
      <c r="D540">
        <v>2010</v>
      </c>
      <c r="E540" t="s">
        <v>64</v>
      </c>
      <c r="F540" t="s">
        <v>360</v>
      </c>
      <c r="G540" t="s">
        <v>70</v>
      </c>
      <c r="H540" t="s">
        <v>691</v>
      </c>
      <c r="I540" s="2">
        <v>38813</v>
      </c>
      <c r="J540" t="s">
        <v>106</v>
      </c>
      <c r="K540" t="s">
        <v>111</v>
      </c>
      <c r="L540">
        <v>5.87967</v>
      </c>
      <c r="M540">
        <v>-162.15817000000001</v>
      </c>
      <c r="N540" t="s">
        <v>70</v>
      </c>
      <c r="O540" t="s">
        <v>70</v>
      </c>
      <c r="P540">
        <v>2010</v>
      </c>
      <c r="Q540" t="s">
        <v>112</v>
      </c>
      <c r="R540">
        <v>0</v>
      </c>
      <c r="S540">
        <v>20</v>
      </c>
      <c r="T540">
        <v>35</v>
      </c>
      <c r="U540">
        <v>6.25</v>
      </c>
      <c r="V540">
        <v>8.75</v>
      </c>
      <c r="W540">
        <v>17.5</v>
      </c>
      <c r="X540" t="s">
        <v>362</v>
      </c>
      <c r="Y540">
        <v>3</v>
      </c>
      <c r="Z540">
        <v>2</v>
      </c>
    </row>
    <row r="541" spans="1:26" x14ac:dyDescent="0.2">
      <c r="A541">
        <v>540</v>
      </c>
      <c r="B541">
        <v>2514</v>
      </c>
      <c r="C541" t="s">
        <v>38</v>
      </c>
      <c r="D541">
        <v>2010</v>
      </c>
      <c r="E541" t="s">
        <v>64</v>
      </c>
      <c r="F541" t="s">
        <v>360</v>
      </c>
      <c r="G541" t="s">
        <v>70</v>
      </c>
      <c r="H541" t="s">
        <v>692</v>
      </c>
      <c r="I541" s="2">
        <v>38813</v>
      </c>
      <c r="J541" t="s">
        <v>106</v>
      </c>
      <c r="K541" t="s">
        <v>107</v>
      </c>
      <c r="L541">
        <v>5.86198</v>
      </c>
      <c r="M541">
        <v>-162.12663000000001</v>
      </c>
      <c r="N541" t="s">
        <v>70</v>
      </c>
      <c r="O541" t="s">
        <v>70</v>
      </c>
      <c r="P541">
        <v>2010</v>
      </c>
      <c r="Q541" t="s">
        <v>109</v>
      </c>
      <c r="R541">
        <v>0</v>
      </c>
      <c r="S541">
        <v>16.5</v>
      </c>
      <c r="T541">
        <v>37.5</v>
      </c>
      <c r="U541">
        <v>5</v>
      </c>
      <c r="V541">
        <v>3.75</v>
      </c>
      <c r="W541">
        <v>22.5</v>
      </c>
      <c r="X541" t="s">
        <v>362</v>
      </c>
      <c r="Y541">
        <v>4</v>
      </c>
      <c r="Z541">
        <v>2</v>
      </c>
    </row>
    <row r="542" spans="1:26" x14ac:dyDescent="0.2">
      <c r="A542">
        <v>541</v>
      </c>
      <c r="B542">
        <v>2515</v>
      </c>
      <c r="C542" t="s">
        <v>38</v>
      </c>
      <c r="D542">
        <v>2010</v>
      </c>
      <c r="E542" t="s">
        <v>64</v>
      </c>
      <c r="F542" t="s">
        <v>360</v>
      </c>
      <c r="G542" t="s">
        <v>70</v>
      </c>
      <c r="H542" t="s">
        <v>693</v>
      </c>
      <c r="I542" s="2">
        <v>38813</v>
      </c>
      <c r="J542" t="s">
        <v>106</v>
      </c>
      <c r="K542" t="s">
        <v>115</v>
      </c>
      <c r="L542">
        <v>5.8698899999999998</v>
      </c>
      <c r="M542">
        <v>-162.11931999999999</v>
      </c>
      <c r="N542" t="s">
        <v>70</v>
      </c>
      <c r="O542" t="s">
        <v>70</v>
      </c>
      <c r="P542">
        <v>2010</v>
      </c>
      <c r="Q542" t="s">
        <v>116</v>
      </c>
      <c r="R542">
        <v>0</v>
      </c>
      <c r="S542">
        <v>6</v>
      </c>
      <c r="T542">
        <v>11.75</v>
      </c>
      <c r="U542">
        <v>5</v>
      </c>
      <c r="V542">
        <v>18.75</v>
      </c>
      <c r="W542">
        <v>22.5</v>
      </c>
      <c r="X542" t="s">
        <v>362</v>
      </c>
      <c r="Y542">
        <v>4</v>
      </c>
      <c r="Z542">
        <v>2</v>
      </c>
    </row>
    <row r="543" spans="1:26" x14ac:dyDescent="0.2">
      <c r="A543">
        <v>542</v>
      </c>
      <c r="B543">
        <v>2520</v>
      </c>
      <c r="C543" t="s">
        <v>38</v>
      </c>
      <c r="D543">
        <v>2010</v>
      </c>
      <c r="E543" t="s">
        <v>64</v>
      </c>
      <c r="F543" t="s">
        <v>360</v>
      </c>
      <c r="G543" t="s">
        <v>70</v>
      </c>
      <c r="H543" t="s">
        <v>694</v>
      </c>
      <c r="I543" s="2">
        <v>38814</v>
      </c>
      <c r="J543" t="s">
        <v>106</v>
      </c>
      <c r="K543" t="s">
        <v>111</v>
      </c>
      <c r="L543">
        <v>5.8647200000000002</v>
      </c>
      <c r="M543">
        <v>-162.01141000000001</v>
      </c>
      <c r="N543" t="s">
        <v>70</v>
      </c>
      <c r="O543" t="s">
        <v>70</v>
      </c>
      <c r="P543">
        <v>2010</v>
      </c>
      <c r="Q543" t="s">
        <v>112</v>
      </c>
      <c r="R543">
        <v>0</v>
      </c>
      <c r="S543">
        <v>21</v>
      </c>
      <c r="T543">
        <v>32.5</v>
      </c>
      <c r="U543">
        <v>2.5</v>
      </c>
      <c r="V543">
        <v>5</v>
      </c>
      <c r="W543">
        <v>22.5</v>
      </c>
      <c r="X543" t="s">
        <v>362</v>
      </c>
      <c r="Y543">
        <v>2</v>
      </c>
      <c r="Z543">
        <v>1</v>
      </c>
    </row>
    <row r="544" spans="1:26" x14ac:dyDescent="0.2">
      <c r="A544">
        <v>543</v>
      </c>
      <c r="B544">
        <v>2521</v>
      </c>
      <c r="C544" t="s">
        <v>38</v>
      </c>
      <c r="D544">
        <v>2010</v>
      </c>
      <c r="E544" t="s">
        <v>64</v>
      </c>
      <c r="F544" t="s">
        <v>360</v>
      </c>
      <c r="G544" t="s">
        <v>70</v>
      </c>
      <c r="H544" t="s">
        <v>695</v>
      </c>
      <c r="I544" s="2">
        <v>38814</v>
      </c>
      <c r="J544" t="s">
        <v>106</v>
      </c>
      <c r="K544" t="s">
        <v>111</v>
      </c>
      <c r="L544">
        <v>5.8619000000000003</v>
      </c>
      <c r="M544">
        <v>-162.02293</v>
      </c>
      <c r="N544" t="s">
        <v>70</v>
      </c>
      <c r="O544" t="s">
        <v>70</v>
      </c>
      <c r="P544">
        <v>2010</v>
      </c>
      <c r="Q544" t="s">
        <v>112</v>
      </c>
      <c r="R544">
        <v>0</v>
      </c>
      <c r="S544">
        <v>21</v>
      </c>
      <c r="T544">
        <v>42.5</v>
      </c>
      <c r="U544">
        <v>0</v>
      </c>
      <c r="V544">
        <v>5</v>
      </c>
      <c r="W544">
        <v>17.5</v>
      </c>
      <c r="X544" t="s">
        <v>362</v>
      </c>
      <c r="Y544">
        <v>2</v>
      </c>
      <c r="Z544">
        <v>1</v>
      </c>
    </row>
    <row r="545" spans="1:26" x14ac:dyDescent="0.2">
      <c r="A545">
        <v>544</v>
      </c>
      <c r="B545">
        <v>2522</v>
      </c>
      <c r="C545" t="s">
        <v>38</v>
      </c>
      <c r="D545">
        <v>2010</v>
      </c>
      <c r="E545" t="s">
        <v>64</v>
      </c>
      <c r="F545" t="s">
        <v>360</v>
      </c>
      <c r="G545" t="s">
        <v>70</v>
      </c>
      <c r="H545" t="s">
        <v>696</v>
      </c>
      <c r="I545" s="2">
        <v>38814</v>
      </c>
      <c r="J545" t="s">
        <v>106</v>
      </c>
      <c r="K545" t="s">
        <v>107</v>
      </c>
      <c r="L545">
        <v>5.8666999999999998</v>
      </c>
      <c r="M545">
        <v>-162.01992999999999</v>
      </c>
      <c r="N545" t="s">
        <v>70</v>
      </c>
      <c r="O545" t="s">
        <v>70</v>
      </c>
      <c r="P545">
        <v>2010</v>
      </c>
      <c r="Q545" t="s">
        <v>109</v>
      </c>
      <c r="R545">
        <v>0</v>
      </c>
      <c r="S545">
        <v>10</v>
      </c>
      <c r="T545">
        <v>16.75</v>
      </c>
      <c r="U545">
        <v>3.25</v>
      </c>
      <c r="V545">
        <v>3.5</v>
      </c>
      <c r="W545">
        <v>32.5</v>
      </c>
      <c r="X545" t="s">
        <v>362</v>
      </c>
      <c r="Y545">
        <v>4</v>
      </c>
      <c r="Z545">
        <v>2</v>
      </c>
    </row>
    <row r="546" spans="1:26" x14ac:dyDescent="0.2">
      <c r="A546">
        <v>545</v>
      </c>
      <c r="B546">
        <v>2523</v>
      </c>
      <c r="C546" t="s">
        <v>38</v>
      </c>
      <c r="D546">
        <v>2010</v>
      </c>
      <c r="E546" t="s">
        <v>64</v>
      </c>
      <c r="F546" t="s">
        <v>360</v>
      </c>
      <c r="G546" t="s">
        <v>70</v>
      </c>
      <c r="H546" t="s">
        <v>697</v>
      </c>
      <c r="I546" s="2">
        <v>38814</v>
      </c>
      <c r="J546" t="s">
        <v>106</v>
      </c>
      <c r="K546" t="s">
        <v>107</v>
      </c>
      <c r="L546">
        <v>5.8708900000000002</v>
      </c>
      <c r="M546">
        <v>-162.02676</v>
      </c>
      <c r="N546" t="s">
        <v>70</v>
      </c>
      <c r="O546" t="s">
        <v>70</v>
      </c>
      <c r="P546">
        <v>2010</v>
      </c>
      <c r="Q546" t="s">
        <v>109</v>
      </c>
      <c r="R546">
        <v>0</v>
      </c>
      <c r="S546">
        <v>10</v>
      </c>
      <c r="T546">
        <v>11.25</v>
      </c>
      <c r="U546">
        <v>8.75</v>
      </c>
      <c r="V546">
        <v>4.25</v>
      </c>
      <c r="W546">
        <v>30</v>
      </c>
      <c r="X546" t="s">
        <v>362</v>
      </c>
      <c r="Y546">
        <v>4</v>
      </c>
      <c r="Z546">
        <v>2</v>
      </c>
    </row>
    <row r="547" spans="1:26" x14ac:dyDescent="0.2">
      <c r="A547">
        <v>546</v>
      </c>
      <c r="B547">
        <v>2524</v>
      </c>
      <c r="C547" t="s">
        <v>38</v>
      </c>
      <c r="D547">
        <v>2010</v>
      </c>
      <c r="E547" t="s">
        <v>64</v>
      </c>
      <c r="F547" t="s">
        <v>360</v>
      </c>
      <c r="G547" t="s">
        <v>70</v>
      </c>
      <c r="H547" t="s">
        <v>698</v>
      </c>
      <c r="I547" s="2">
        <v>38814</v>
      </c>
      <c r="J547" t="s">
        <v>106</v>
      </c>
      <c r="K547" t="s">
        <v>111</v>
      </c>
      <c r="L547">
        <v>5.8741399999999997</v>
      </c>
      <c r="M547">
        <v>-161.99979999999999</v>
      </c>
      <c r="N547" t="s">
        <v>70</v>
      </c>
      <c r="O547" t="s">
        <v>70</v>
      </c>
      <c r="P547">
        <v>2010</v>
      </c>
      <c r="Q547" t="s">
        <v>112</v>
      </c>
      <c r="R547">
        <v>0</v>
      </c>
      <c r="S547">
        <v>26</v>
      </c>
      <c r="T547">
        <v>60</v>
      </c>
      <c r="U547">
        <v>0</v>
      </c>
      <c r="V547">
        <v>2.5</v>
      </c>
      <c r="W547">
        <v>25</v>
      </c>
      <c r="X547" t="s">
        <v>362</v>
      </c>
      <c r="Y547">
        <v>2</v>
      </c>
      <c r="Z547">
        <v>1</v>
      </c>
    </row>
    <row r="548" spans="1:26" x14ac:dyDescent="0.2">
      <c r="A548">
        <v>547</v>
      </c>
      <c r="B548">
        <v>2525</v>
      </c>
      <c r="C548" t="s">
        <v>38</v>
      </c>
      <c r="D548">
        <v>2010</v>
      </c>
      <c r="E548" t="s">
        <v>64</v>
      </c>
      <c r="F548" t="s">
        <v>360</v>
      </c>
      <c r="G548" t="s">
        <v>70</v>
      </c>
      <c r="H548" t="s">
        <v>699</v>
      </c>
      <c r="I548" s="2">
        <v>38814</v>
      </c>
      <c r="J548" t="s">
        <v>106</v>
      </c>
      <c r="K548" t="s">
        <v>111</v>
      </c>
      <c r="L548">
        <v>5.8749200000000004</v>
      </c>
      <c r="M548">
        <v>-162.00120999999999</v>
      </c>
      <c r="N548" t="s">
        <v>70</v>
      </c>
      <c r="O548" t="s">
        <v>70</v>
      </c>
      <c r="P548">
        <v>2010</v>
      </c>
      <c r="Q548" t="s">
        <v>112</v>
      </c>
      <c r="R548">
        <v>0</v>
      </c>
      <c r="S548">
        <v>20</v>
      </c>
      <c r="T548">
        <v>45</v>
      </c>
      <c r="U548">
        <v>0</v>
      </c>
      <c r="V548">
        <v>0</v>
      </c>
      <c r="W548">
        <v>15</v>
      </c>
      <c r="X548" t="s">
        <v>362</v>
      </c>
      <c r="Y548">
        <v>2</v>
      </c>
      <c r="Z548">
        <v>1</v>
      </c>
    </row>
    <row r="549" spans="1:26" x14ac:dyDescent="0.2">
      <c r="A549">
        <v>548</v>
      </c>
      <c r="B549">
        <v>2526</v>
      </c>
      <c r="C549" t="s">
        <v>38</v>
      </c>
      <c r="D549">
        <v>2010</v>
      </c>
      <c r="E549" t="s">
        <v>64</v>
      </c>
      <c r="F549" t="s">
        <v>360</v>
      </c>
      <c r="G549" t="s">
        <v>70</v>
      </c>
      <c r="H549" t="s">
        <v>700</v>
      </c>
      <c r="I549" s="2">
        <v>38814</v>
      </c>
      <c r="J549" t="s">
        <v>106</v>
      </c>
      <c r="K549" t="s">
        <v>107</v>
      </c>
      <c r="L549">
        <v>5.8717300000000003</v>
      </c>
      <c r="M549">
        <v>-162.01801</v>
      </c>
      <c r="N549" t="s">
        <v>70</v>
      </c>
      <c r="O549" t="s">
        <v>70</v>
      </c>
      <c r="P549">
        <v>2010</v>
      </c>
      <c r="Q549" t="s">
        <v>109</v>
      </c>
      <c r="R549">
        <v>0</v>
      </c>
      <c r="S549">
        <v>8.5</v>
      </c>
      <c r="T549">
        <v>12.5</v>
      </c>
      <c r="U549">
        <v>10</v>
      </c>
      <c r="V549">
        <v>0</v>
      </c>
      <c r="W549">
        <v>12.5</v>
      </c>
      <c r="X549" t="s">
        <v>362</v>
      </c>
      <c r="Y549">
        <v>4</v>
      </c>
      <c r="Z549">
        <v>2</v>
      </c>
    </row>
    <row r="550" spans="1:26" x14ac:dyDescent="0.2">
      <c r="A550">
        <v>549</v>
      </c>
      <c r="B550">
        <v>2527</v>
      </c>
      <c r="C550" t="s">
        <v>38</v>
      </c>
      <c r="D550">
        <v>2010</v>
      </c>
      <c r="E550" t="s">
        <v>64</v>
      </c>
      <c r="F550" t="s">
        <v>360</v>
      </c>
      <c r="G550" t="s">
        <v>70</v>
      </c>
      <c r="H550" t="s">
        <v>701</v>
      </c>
      <c r="I550" s="2">
        <v>38814</v>
      </c>
      <c r="J550" t="s">
        <v>106</v>
      </c>
      <c r="K550" t="s">
        <v>115</v>
      </c>
      <c r="L550">
        <v>5.8742700000000001</v>
      </c>
      <c r="M550">
        <v>-162.03903</v>
      </c>
      <c r="N550" t="s">
        <v>70</v>
      </c>
      <c r="O550" t="s">
        <v>70</v>
      </c>
      <c r="P550">
        <v>2010</v>
      </c>
      <c r="Q550" t="s">
        <v>116</v>
      </c>
      <c r="R550">
        <v>0</v>
      </c>
      <c r="S550">
        <v>6</v>
      </c>
      <c r="T550">
        <v>22.5</v>
      </c>
      <c r="U550">
        <v>17.5</v>
      </c>
      <c r="V550">
        <v>0</v>
      </c>
      <c r="W550">
        <v>25</v>
      </c>
      <c r="X550" t="s">
        <v>362</v>
      </c>
      <c r="Y550">
        <v>4</v>
      </c>
      <c r="Z550">
        <v>2</v>
      </c>
    </row>
    <row r="551" spans="1:26" x14ac:dyDescent="0.2">
      <c r="A551">
        <v>550</v>
      </c>
      <c r="B551">
        <v>2531</v>
      </c>
      <c r="C551" t="s">
        <v>38</v>
      </c>
      <c r="D551">
        <v>2010</v>
      </c>
      <c r="E551" t="s">
        <v>64</v>
      </c>
      <c r="F551" t="s">
        <v>360</v>
      </c>
      <c r="G551" t="s">
        <v>70</v>
      </c>
      <c r="H551" t="s">
        <v>702</v>
      </c>
      <c r="I551" s="2">
        <v>38814</v>
      </c>
      <c r="J551" t="s">
        <v>106</v>
      </c>
      <c r="K551" t="s">
        <v>111</v>
      </c>
      <c r="L551">
        <v>5.86951</v>
      </c>
      <c r="M551">
        <v>-162.07962000000001</v>
      </c>
      <c r="N551" t="s">
        <v>70</v>
      </c>
      <c r="O551" t="s">
        <v>70</v>
      </c>
      <c r="P551">
        <v>2010</v>
      </c>
      <c r="Q551" t="s">
        <v>112</v>
      </c>
      <c r="R551">
        <v>0</v>
      </c>
      <c r="S551">
        <v>24</v>
      </c>
      <c r="T551">
        <v>30</v>
      </c>
      <c r="U551">
        <v>10</v>
      </c>
      <c r="V551">
        <v>0</v>
      </c>
      <c r="W551">
        <v>30</v>
      </c>
      <c r="X551" t="s">
        <v>362</v>
      </c>
      <c r="Y551">
        <v>1</v>
      </c>
      <c r="Z551">
        <v>1</v>
      </c>
    </row>
    <row r="552" spans="1:26" x14ac:dyDescent="0.2">
      <c r="A552">
        <v>551</v>
      </c>
      <c r="B552">
        <v>2532</v>
      </c>
      <c r="C552" t="s">
        <v>38</v>
      </c>
      <c r="D552">
        <v>2010</v>
      </c>
      <c r="E552" t="s">
        <v>64</v>
      </c>
      <c r="F552" t="s">
        <v>360</v>
      </c>
      <c r="G552" t="s">
        <v>70</v>
      </c>
      <c r="H552" t="s">
        <v>703</v>
      </c>
      <c r="I552" s="2">
        <v>38814</v>
      </c>
      <c r="J552" t="s">
        <v>106</v>
      </c>
      <c r="K552" t="s">
        <v>107</v>
      </c>
      <c r="L552">
        <v>5.8675699999999997</v>
      </c>
      <c r="M552">
        <v>-162.06628000000001</v>
      </c>
      <c r="N552" t="s">
        <v>70</v>
      </c>
      <c r="O552" t="s">
        <v>70</v>
      </c>
      <c r="P552">
        <v>2010</v>
      </c>
      <c r="Q552" t="s">
        <v>109</v>
      </c>
      <c r="R552">
        <v>0</v>
      </c>
      <c r="S552">
        <v>12</v>
      </c>
      <c r="T552">
        <v>25</v>
      </c>
      <c r="U552">
        <v>17.5</v>
      </c>
      <c r="V552">
        <v>12.5</v>
      </c>
      <c r="W552">
        <v>20</v>
      </c>
      <c r="X552" t="s">
        <v>362</v>
      </c>
      <c r="Y552">
        <v>4</v>
      </c>
      <c r="Z552">
        <v>2</v>
      </c>
    </row>
    <row r="553" spans="1:26" x14ac:dyDescent="0.2">
      <c r="A553">
        <v>552</v>
      </c>
      <c r="B553">
        <v>2533</v>
      </c>
      <c r="C553" t="s">
        <v>38</v>
      </c>
      <c r="D553">
        <v>2010</v>
      </c>
      <c r="E553" t="s">
        <v>64</v>
      </c>
      <c r="F553" t="s">
        <v>360</v>
      </c>
      <c r="G553" t="s">
        <v>70</v>
      </c>
      <c r="H553" t="s">
        <v>704</v>
      </c>
      <c r="I553" s="2">
        <v>38815</v>
      </c>
      <c r="J553" t="s">
        <v>106</v>
      </c>
      <c r="K553" t="s">
        <v>111</v>
      </c>
      <c r="L553">
        <v>5.8670999999999998</v>
      </c>
      <c r="M553">
        <v>-162.06469999999999</v>
      </c>
      <c r="N553" t="s">
        <v>70</v>
      </c>
      <c r="O553" t="s">
        <v>70</v>
      </c>
      <c r="P553">
        <v>2010</v>
      </c>
      <c r="Q553" t="s">
        <v>112</v>
      </c>
      <c r="R553">
        <v>0</v>
      </c>
      <c r="S553">
        <v>22</v>
      </c>
      <c r="T553">
        <v>22.5</v>
      </c>
      <c r="U553">
        <v>12.5</v>
      </c>
      <c r="V553">
        <v>20</v>
      </c>
      <c r="W553">
        <v>17.5</v>
      </c>
      <c r="X553" t="s">
        <v>362</v>
      </c>
      <c r="Y553">
        <v>2</v>
      </c>
      <c r="Z553">
        <v>1</v>
      </c>
    </row>
    <row r="554" spans="1:26" x14ac:dyDescent="0.2">
      <c r="A554">
        <v>553</v>
      </c>
      <c r="B554">
        <v>2534</v>
      </c>
      <c r="C554" t="s">
        <v>38</v>
      </c>
      <c r="D554">
        <v>2010</v>
      </c>
      <c r="E554" t="s">
        <v>64</v>
      </c>
      <c r="F554" t="s">
        <v>360</v>
      </c>
      <c r="G554" t="s">
        <v>70</v>
      </c>
      <c r="H554" t="s">
        <v>705</v>
      </c>
      <c r="I554" s="2">
        <v>38815</v>
      </c>
      <c r="J554" t="s">
        <v>106</v>
      </c>
      <c r="K554" t="s">
        <v>107</v>
      </c>
      <c r="L554">
        <v>5.86721</v>
      </c>
      <c r="M554">
        <v>-162.06477000000001</v>
      </c>
      <c r="N554" t="s">
        <v>70</v>
      </c>
      <c r="O554" t="s">
        <v>70</v>
      </c>
      <c r="P554">
        <v>2010</v>
      </c>
      <c r="Q554" t="s">
        <v>109</v>
      </c>
      <c r="R554">
        <v>0</v>
      </c>
      <c r="S554">
        <v>14</v>
      </c>
      <c r="T554">
        <v>21.25</v>
      </c>
      <c r="U554">
        <v>2.5</v>
      </c>
      <c r="V554">
        <v>37.5</v>
      </c>
      <c r="W554">
        <v>23.75</v>
      </c>
      <c r="X554" t="s">
        <v>362</v>
      </c>
      <c r="Y554">
        <v>4</v>
      </c>
      <c r="Z554">
        <v>2</v>
      </c>
    </row>
    <row r="555" spans="1:26" x14ac:dyDescent="0.2">
      <c r="A555">
        <v>554</v>
      </c>
      <c r="B555">
        <v>2540</v>
      </c>
      <c r="C555" t="s">
        <v>38</v>
      </c>
      <c r="D555">
        <v>2010</v>
      </c>
      <c r="E555" t="s">
        <v>64</v>
      </c>
      <c r="F555" t="s">
        <v>360</v>
      </c>
      <c r="G555" t="s">
        <v>70</v>
      </c>
      <c r="H555" t="s">
        <v>706</v>
      </c>
      <c r="I555" s="2">
        <v>38816</v>
      </c>
      <c r="J555" t="s">
        <v>106</v>
      </c>
      <c r="K555" t="s">
        <v>111</v>
      </c>
      <c r="L555">
        <v>5.8624799999999997</v>
      </c>
      <c r="M555">
        <v>-162.13564</v>
      </c>
      <c r="N555" t="s">
        <v>70</v>
      </c>
      <c r="O555" t="s">
        <v>70</v>
      </c>
      <c r="P555">
        <v>2010</v>
      </c>
      <c r="Q555" t="s">
        <v>112</v>
      </c>
      <c r="R555">
        <v>0</v>
      </c>
      <c r="S555">
        <v>21</v>
      </c>
      <c r="T555">
        <v>37.5</v>
      </c>
      <c r="U555">
        <v>4</v>
      </c>
      <c r="V555">
        <v>12.5</v>
      </c>
      <c r="W555">
        <v>10</v>
      </c>
      <c r="X555" t="s">
        <v>362</v>
      </c>
      <c r="Y555">
        <v>2</v>
      </c>
      <c r="Z555">
        <v>1</v>
      </c>
    </row>
    <row r="556" spans="1:26" x14ac:dyDescent="0.2">
      <c r="A556">
        <v>555</v>
      </c>
      <c r="B556">
        <v>2541</v>
      </c>
      <c r="C556" t="s">
        <v>38</v>
      </c>
      <c r="D556">
        <v>2010</v>
      </c>
      <c r="E556" t="s">
        <v>64</v>
      </c>
      <c r="F556" t="s">
        <v>360</v>
      </c>
      <c r="G556" t="s">
        <v>70</v>
      </c>
      <c r="H556" t="s">
        <v>707</v>
      </c>
      <c r="I556" s="2">
        <v>38816</v>
      </c>
      <c r="J556" t="s">
        <v>106</v>
      </c>
      <c r="K556" t="s">
        <v>111</v>
      </c>
      <c r="L556">
        <v>5.8720600000000003</v>
      </c>
      <c r="M556">
        <v>-162.13054</v>
      </c>
      <c r="N556" t="s">
        <v>70</v>
      </c>
      <c r="O556" t="s">
        <v>70</v>
      </c>
      <c r="P556">
        <v>2010</v>
      </c>
      <c r="Q556" t="s">
        <v>112</v>
      </c>
      <c r="R556">
        <v>0</v>
      </c>
      <c r="S556">
        <v>21</v>
      </c>
      <c r="T556">
        <v>37.5</v>
      </c>
      <c r="U556">
        <v>0</v>
      </c>
      <c r="V556">
        <v>12.5</v>
      </c>
      <c r="W556">
        <v>27.5</v>
      </c>
      <c r="X556" t="s">
        <v>362</v>
      </c>
      <c r="Y556">
        <v>2</v>
      </c>
      <c r="Z556">
        <v>1</v>
      </c>
    </row>
    <row r="557" spans="1:26" x14ac:dyDescent="0.2">
      <c r="A557">
        <v>556</v>
      </c>
      <c r="B557">
        <v>2542</v>
      </c>
      <c r="C557" t="s">
        <v>38</v>
      </c>
      <c r="D557">
        <v>2010</v>
      </c>
      <c r="E557" t="s">
        <v>64</v>
      </c>
      <c r="F557" t="s">
        <v>360</v>
      </c>
      <c r="G557" t="s">
        <v>70</v>
      </c>
      <c r="H557" t="s">
        <v>708</v>
      </c>
      <c r="I557" s="2">
        <v>38816</v>
      </c>
      <c r="J557" t="s">
        <v>106</v>
      </c>
      <c r="K557" t="s">
        <v>107</v>
      </c>
      <c r="L557">
        <v>5.8784799999999997</v>
      </c>
      <c r="M557">
        <v>-162.13016999999999</v>
      </c>
      <c r="N557" t="s">
        <v>70</v>
      </c>
      <c r="O557" t="s">
        <v>70</v>
      </c>
      <c r="P557">
        <v>2010</v>
      </c>
      <c r="Q557" t="s">
        <v>109</v>
      </c>
      <c r="R557">
        <v>0</v>
      </c>
      <c r="S557">
        <v>12</v>
      </c>
      <c r="T557">
        <v>27.5</v>
      </c>
      <c r="U557">
        <v>1.25</v>
      </c>
      <c r="V557">
        <v>13</v>
      </c>
      <c r="W557">
        <v>37.5</v>
      </c>
      <c r="X557" t="s">
        <v>362</v>
      </c>
      <c r="Y557">
        <v>4</v>
      </c>
      <c r="Z557">
        <v>2</v>
      </c>
    </row>
    <row r="558" spans="1:26" x14ac:dyDescent="0.2">
      <c r="A558">
        <v>557</v>
      </c>
      <c r="B558">
        <v>2543</v>
      </c>
      <c r="C558" t="s">
        <v>38</v>
      </c>
      <c r="D558">
        <v>2010</v>
      </c>
      <c r="E558" t="s">
        <v>64</v>
      </c>
      <c r="F558" t="s">
        <v>360</v>
      </c>
      <c r="G558" t="s">
        <v>70</v>
      </c>
      <c r="H558" t="s">
        <v>709</v>
      </c>
      <c r="I558" s="2">
        <v>38816</v>
      </c>
      <c r="J558" t="s">
        <v>106</v>
      </c>
      <c r="K558" t="s">
        <v>107</v>
      </c>
      <c r="L558">
        <v>5.8694699999999997</v>
      </c>
      <c r="M558">
        <v>-162.12625</v>
      </c>
      <c r="N558" t="s">
        <v>70</v>
      </c>
      <c r="O558" t="s">
        <v>70</v>
      </c>
      <c r="P558">
        <v>2010</v>
      </c>
      <c r="Q558" t="s">
        <v>109</v>
      </c>
      <c r="R558">
        <v>0</v>
      </c>
      <c r="S558">
        <v>9</v>
      </c>
      <c r="T558">
        <v>26.25</v>
      </c>
      <c r="U558">
        <v>17.5</v>
      </c>
      <c r="V558">
        <v>8.25</v>
      </c>
      <c r="W558">
        <v>27.5</v>
      </c>
      <c r="X558" t="s">
        <v>362</v>
      </c>
      <c r="Y558">
        <v>4</v>
      </c>
      <c r="Z558">
        <v>2</v>
      </c>
    </row>
    <row r="559" spans="1:26" x14ac:dyDescent="0.2">
      <c r="A559">
        <v>558</v>
      </c>
      <c r="B559">
        <v>2544</v>
      </c>
      <c r="C559" t="s">
        <v>38</v>
      </c>
      <c r="D559">
        <v>2010</v>
      </c>
      <c r="E559" t="s">
        <v>64</v>
      </c>
      <c r="F559" t="s">
        <v>360</v>
      </c>
      <c r="G559" t="s">
        <v>70</v>
      </c>
      <c r="H559" t="s">
        <v>710</v>
      </c>
      <c r="I559" s="2">
        <v>38816</v>
      </c>
      <c r="J559" t="s">
        <v>106</v>
      </c>
      <c r="K559" t="s">
        <v>111</v>
      </c>
      <c r="L559">
        <v>5.87432</v>
      </c>
      <c r="M559">
        <v>-162.14813000000001</v>
      </c>
      <c r="N559" t="s">
        <v>70</v>
      </c>
      <c r="O559" t="s">
        <v>70</v>
      </c>
      <c r="P559">
        <v>2010</v>
      </c>
      <c r="Q559" t="s">
        <v>112</v>
      </c>
      <c r="R559">
        <v>0</v>
      </c>
      <c r="S559">
        <v>20</v>
      </c>
      <c r="T559">
        <v>62.5</v>
      </c>
      <c r="U559">
        <v>0</v>
      </c>
      <c r="V559">
        <v>5</v>
      </c>
      <c r="W559">
        <v>2.5</v>
      </c>
      <c r="X559" t="s">
        <v>362</v>
      </c>
      <c r="Y559">
        <v>2</v>
      </c>
      <c r="Z559">
        <v>1</v>
      </c>
    </row>
    <row r="560" spans="1:26" x14ac:dyDescent="0.2">
      <c r="A560">
        <v>559</v>
      </c>
      <c r="B560">
        <v>2545</v>
      </c>
      <c r="C560" t="s">
        <v>38</v>
      </c>
      <c r="D560">
        <v>2010</v>
      </c>
      <c r="E560" t="s">
        <v>64</v>
      </c>
      <c r="F560" t="s">
        <v>360</v>
      </c>
      <c r="G560" t="s">
        <v>70</v>
      </c>
      <c r="H560" t="s">
        <v>711</v>
      </c>
      <c r="I560" s="2">
        <v>38816</v>
      </c>
      <c r="J560" t="s">
        <v>106</v>
      </c>
      <c r="K560" t="s">
        <v>111</v>
      </c>
      <c r="L560">
        <v>5.8683100000000001</v>
      </c>
      <c r="M560">
        <v>-162.14670000000001</v>
      </c>
      <c r="N560" t="s">
        <v>70</v>
      </c>
      <c r="O560" t="s">
        <v>70</v>
      </c>
      <c r="P560">
        <v>2010</v>
      </c>
      <c r="Q560" t="s">
        <v>112</v>
      </c>
      <c r="R560">
        <v>0</v>
      </c>
      <c r="S560">
        <v>21</v>
      </c>
      <c r="T560">
        <v>30</v>
      </c>
      <c r="U560">
        <v>10</v>
      </c>
      <c r="V560">
        <v>0</v>
      </c>
      <c r="W560">
        <v>30</v>
      </c>
      <c r="X560" t="s">
        <v>362</v>
      </c>
      <c r="Y560">
        <v>2</v>
      </c>
      <c r="Z560">
        <v>1</v>
      </c>
    </row>
    <row r="561" spans="1:26" x14ac:dyDescent="0.2">
      <c r="A561">
        <v>560</v>
      </c>
      <c r="B561">
        <v>2546</v>
      </c>
      <c r="C561" t="s">
        <v>38</v>
      </c>
      <c r="D561">
        <v>2010</v>
      </c>
      <c r="E561" t="s">
        <v>64</v>
      </c>
      <c r="F561" t="s">
        <v>360</v>
      </c>
      <c r="G561" t="s">
        <v>70</v>
      </c>
      <c r="H561" t="s">
        <v>712</v>
      </c>
      <c r="I561" s="2">
        <v>38816</v>
      </c>
      <c r="J561" t="s">
        <v>106</v>
      </c>
      <c r="K561" t="s">
        <v>107</v>
      </c>
      <c r="L561">
        <v>5.86911</v>
      </c>
      <c r="M561">
        <v>-162.14543</v>
      </c>
      <c r="N561" t="s">
        <v>70</v>
      </c>
      <c r="O561" t="s">
        <v>70</v>
      </c>
      <c r="P561">
        <v>2010</v>
      </c>
      <c r="Q561" t="s">
        <v>109</v>
      </c>
      <c r="R561">
        <v>0</v>
      </c>
      <c r="S561">
        <v>15</v>
      </c>
      <c r="T561">
        <v>23.75</v>
      </c>
      <c r="U561">
        <v>12.5</v>
      </c>
      <c r="V561">
        <v>0</v>
      </c>
      <c r="W561">
        <v>11.25</v>
      </c>
      <c r="X561" t="s">
        <v>362</v>
      </c>
      <c r="Y561">
        <v>4</v>
      </c>
      <c r="Z561">
        <v>2</v>
      </c>
    </row>
    <row r="562" spans="1:26" x14ac:dyDescent="0.2">
      <c r="A562">
        <v>561</v>
      </c>
      <c r="B562">
        <v>2547</v>
      </c>
      <c r="C562" t="s">
        <v>38</v>
      </c>
      <c r="D562">
        <v>2010</v>
      </c>
      <c r="E562" t="s">
        <v>64</v>
      </c>
      <c r="F562" t="s">
        <v>360</v>
      </c>
      <c r="G562" t="s">
        <v>70</v>
      </c>
      <c r="H562" t="s">
        <v>713</v>
      </c>
      <c r="I562" s="2">
        <v>38816</v>
      </c>
      <c r="J562" t="s">
        <v>106</v>
      </c>
      <c r="K562" t="s">
        <v>115</v>
      </c>
      <c r="L562">
        <v>5.8691500000000003</v>
      </c>
      <c r="M562">
        <v>-162.11089000000001</v>
      </c>
      <c r="N562" t="s">
        <v>70</v>
      </c>
      <c r="O562" t="s">
        <v>70</v>
      </c>
      <c r="P562">
        <v>2010</v>
      </c>
      <c r="Q562" t="s">
        <v>116</v>
      </c>
      <c r="R562">
        <v>0</v>
      </c>
      <c r="S562">
        <v>3</v>
      </c>
      <c r="T562">
        <v>17.5</v>
      </c>
      <c r="U562">
        <v>0</v>
      </c>
      <c r="V562">
        <v>7.5</v>
      </c>
      <c r="W562">
        <v>22.5</v>
      </c>
      <c r="X562" t="s">
        <v>362</v>
      </c>
      <c r="Y562">
        <v>4</v>
      </c>
      <c r="Z562">
        <v>2</v>
      </c>
    </row>
    <row r="563" spans="1:26" x14ac:dyDescent="0.2">
      <c r="A563">
        <v>562</v>
      </c>
      <c r="B563">
        <v>2548</v>
      </c>
      <c r="C563" t="s">
        <v>38</v>
      </c>
      <c r="D563">
        <v>2010</v>
      </c>
      <c r="E563" t="s">
        <v>64</v>
      </c>
      <c r="F563" t="s">
        <v>360</v>
      </c>
      <c r="G563" t="s">
        <v>70</v>
      </c>
      <c r="H563" t="s">
        <v>714</v>
      </c>
      <c r="I563" s="2">
        <v>38817</v>
      </c>
      <c r="J563" t="s">
        <v>106</v>
      </c>
      <c r="K563" t="s">
        <v>107</v>
      </c>
      <c r="L563">
        <v>5.8966200000000004</v>
      </c>
      <c r="M563">
        <v>-162.13668999999999</v>
      </c>
      <c r="N563" t="s">
        <v>70</v>
      </c>
      <c r="O563" t="s">
        <v>70</v>
      </c>
      <c r="P563">
        <v>2010</v>
      </c>
      <c r="Q563" t="s">
        <v>109</v>
      </c>
      <c r="R563">
        <v>0</v>
      </c>
      <c r="S563">
        <v>14.75</v>
      </c>
      <c r="T563">
        <v>20</v>
      </c>
      <c r="U563">
        <v>7.5</v>
      </c>
      <c r="V563">
        <v>5</v>
      </c>
      <c r="W563">
        <v>20</v>
      </c>
      <c r="X563" t="s">
        <v>362</v>
      </c>
      <c r="Y563">
        <v>4</v>
      </c>
      <c r="Z563">
        <v>2</v>
      </c>
    </row>
    <row r="564" spans="1:26" x14ac:dyDescent="0.2">
      <c r="A564">
        <v>563</v>
      </c>
      <c r="B564">
        <v>2549</v>
      </c>
      <c r="C564" t="s">
        <v>38</v>
      </c>
      <c r="D564">
        <v>2010</v>
      </c>
      <c r="E564" t="s">
        <v>64</v>
      </c>
      <c r="F564" t="s">
        <v>360</v>
      </c>
      <c r="G564" t="s">
        <v>70</v>
      </c>
      <c r="H564" t="s">
        <v>715</v>
      </c>
      <c r="I564" s="2">
        <v>38817</v>
      </c>
      <c r="J564" t="s">
        <v>106</v>
      </c>
      <c r="K564" t="s">
        <v>111</v>
      </c>
      <c r="L564">
        <v>5.8860299999999999</v>
      </c>
      <c r="M564">
        <v>-162.08828</v>
      </c>
      <c r="N564" t="s">
        <v>70</v>
      </c>
      <c r="O564" t="s">
        <v>70</v>
      </c>
      <c r="P564">
        <v>2010</v>
      </c>
      <c r="Q564" t="s">
        <v>112</v>
      </c>
      <c r="R564">
        <v>0</v>
      </c>
      <c r="S564">
        <v>26</v>
      </c>
      <c r="T564">
        <v>17.5</v>
      </c>
      <c r="U564">
        <v>10</v>
      </c>
      <c r="V564">
        <v>0</v>
      </c>
      <c r="W564">
        <v>22.5</v>
      </c>
      <c r="X564" t="s">
        <v>362</v>
      </c>
      <c r="Y564">
        <v>2</v>
      </c>
      <c r="Z564">
        <v>1</v>
      </c>
    </row>
    <row r="565" spans="1:26" x14ac:dyDescent="0.2">
      <c r="A565">
        <v>564</v>
      </c>
      <c r="B565">
        <v>2550</v>
      </c>
      <c r="C565" t="s">
        <v>38</v>
      </c>
      <c r="D565">
        <v>2010</v>
      </c>
      <c r="E565" t="s">
        <v>64</v>
      </c>
      <c r="F565" t="s">
        <v>360</v>
      </c>
      <c r="G565" t="s">
        <v>70</v>
      </c>
      <c r="H565" t="s">
        <v>716</v>
      </c>
      <c r="I565" s="2">
        <v>38817</v>
      </c>
      <c r="J565" t="s">
        <v>106</v>
      </c>
      <c r="K565" t="s">
        <v>115</v>
      </c>
      <c r="L565">
        <v>5.88741</v>
      </c>
      <c r="M565">
        <v>-162.12090000000001</v>
      </c>
      <c r="N565" t="s">
        <v>70</v>
      </c>
      <c r="O565" t="s">
        <v>70</v>
      </c>
      <c r="P565">
        <v>2010</v>
      </c>
      <c r="Q565" t="s">
        <v>116</v>
      </c>
      <c r="R565">
        <v>0</v>
      </c>
      <c r="S565">
        <v>4.5</v>
      </c>
      <c r="T565">
        <v>40</v>
      </c>
      <c r="U565">
        <v>7.5</v>
      </c>
      <c r="V565">
        <v>5</v>
      </c>
      <c r="W565">
        <v>27.5</v>
      </c>
      <c r="X565" t="s">
        <v>362</v>
      </c>
      <c r="Y565">
        <v>4</v>
      </c>
      <c r="Z565">
        <v>2</v>
      </c>
    </row>
    <row r="566" spans="1:26" x14ac:dyDescent="0.2">
      <c r="A566">
        <v>565</v>
      </c>
      <c r="B566">
        <v>2551</v>
      </c>
      <c r="C566" t="s">
        <v>38</v>
      </c>
      <c r="D566">
        <v>2010</v>
      </c>
      <c r="E566" t="s">
        <v>64</v>
      </c>
      <c r="F566" t="s">
        <v>360</v>
      </c>
      <c r="G566" t="s">
        <v>70</v>
      </c>
      <c r="H566" t="s">
        <v>717</v>
      </c>
      <c r="I566" s="2">
        <v>38817</v>
      </c>
      <c r="J566" t="s">
        <v>106</v>
      </c>
      <c r="K566" t="s">
        <v>107</v>
      </c>
      <c r="L566">
        <v>5.8928000000000003</v>
      </c>
      <c r="M566">
        <v>-162.14860999999999</v>
      </c>
      <c r="N566" t="s">
        <v>70</v>
      </c>
      <c r="O566" t="s">
        <v>70</v>
      </c>
      <c r="P566">
        <v>2010</v>
      </c>
      <c r="Q566" t="s">
        <v>109</v>
      </c>
      <c r="R566">
        <v>0</v>
      </c>
      <c r="S566">
        <v>15</v>
      </c>
      <c r="T566">
        <v>17.5</v>
      </c>
      <c r="U566">
        <v>7.5</v>
      </c>
      <c r="V566">
        <v>2.5</v>
      </c>
      <c r="W566">
        <v>27.5</v>
      </c>
      <c r="X566" t="s">
        <v>362</v>
      </c>
      <c r="Y566">
        <v>4</v>
      </c>
      <c r="Z566">
        <v>2</v>
      </c>
    </row>
    <row r="567" spans="1:26" x14ac:dyDescent="0.2">
      <c r="A567">
        <v>566</v>
      </c>
      <c r="B567">
        <v>2552</v>
      </c>
      <c r="C567" t="s">
        <v>38</v>
      </c>
      <c r="D567">
        <v>2010</v>
      </c>
      <c r="E567" t="s">
        <v>64</v>
      </c>
      <c r="F567" t="s">
        <v>360</v>
      </c>
      <c r="G567" t="s">
        <v>70</v>
      </c>
      <c r="H567" t="s">
        <v>718</v>
      </c>
      <c r="I567" s="2">
        <v>38817</v>
      </c>
      <c r="J567" t="s">
        <v>106</v>
      </c>
      <c r="K567" t="s">
        <v>111</v>
      </c>
      <c r="L567">
        <v>5.8967499999999999</v>
      </c>
      <c r="M567">
        <v>-162.12047999999999</v>
      </c>
      <c r="N567" t="s">
        <v>70</v>
      </c>
      <c r="O567" t="s">
        <v>70</v>
      </c>
      <c r="P567">
        <v>2010</v>
      </c>
      <c r="Q567" t="s">
        <v>112</v>
      </c>
      <c r="R567">
        <v>0</v>
      </c>
      <c r="S567">
        <v>23</v>
      </c>
      <c r="T567">
        <v>20</v>
      </c>
      <c r="U567">
        <v>5</v>
      </c>
      <c r="V567">
        <v>15</v>
      </c>
      <c r="W567">
        <v>17.5</v>
      </c>
      <c r="X567" t="s">
        <v>362</v>
      </c>
      <c r="Y567">
        <v>2</v>
      </c>
      <c r="Z567">
        <v>1</v>
      </c>
    </row>
    <row r="568" spans="1:26" x14ac:dyDescent="0.2">
      <c r="A568">
        <v>567</v>
      </c>
      <c r="B568">
        <v>2553</v>
      </c>
      <c r="C568" t="s">
        <v>38</v>
      </c>
      <c r="D568">
        <v>2010</v>
      </c>
      <c r="E568" t="s">
        <v>64</v>
      </c>
      <c r="F568" t="s">
        <v>360</v>
      </c>
      <c r="G568" t="s">
        <v>70</v>
      </c>
      <c r="H568" t="s">
        <v>719</v>
      </c>
      <c r="I568" s="2">
        <v>38817</v>
      </c>
      <c r="J568" t="s">
        <v>106</v>
      </c>
      <c r="K568" t="s">
        <v>107</v>
      </c>
      <c r="L568">
        <v>5.8968800000000003</v>
      </c>
      <c r="M568">
        <v>-162.11034000000001</v>
      </c>
      <c r="N568" t="s">
        <v>70</v>
      </c>
      <c r="O568" t="s">
        <v>70</v>
      </c>
      <c r="P568">
        <v>2010</v>
      </c>
      <c r="Q568" t="s">
        <v>109</v>
      </c>
      <c r="R568">
        <v>0</v>
      </c>
      <c r="S568">
        <v>14</v>
      </c>
      <c r="T568">
        <v>22.5</v>
      </c>
      <c r="U568">
        <v>2</v>
      </c>
      <c r="V568">
        <v>7.5</v>
      </c>
      <c r="W568">
        <v>18</v>
      </c>
      <c r="X568" t="s">
        <v>362</v>
      </c>
      <c r="Y568">
        <v>4</v>
      </c>
      <c r="Z568">
        <v>2</v>
      </c>
    </row>
    <row r="569" spans="1:26" x14ac:dyDescent="0.2">
      <c r="A569">
        <v>568</v>
      </c>
      <c r="B569">
        <v>2558</v>
      </c>
      <c r="C569" t="s">
        <v>38</v>
      </c>
      <c r="D569">
        <v>2010</v>
      </c>
      <c r="E569" t="s">
        <v>64</v>
      </c>
      <c r="F569" t="s">
        <v>360</v>
      </c>
      <c r="G569" t="s">
        <v>70</v>
      </c>
      <c r="H569" t="s">
        <v>720</v>
      </c>
      <c r="I569" s="2">
        <v>38818</v>
      </c>
      <c r="J569" t="s">
        <v>106</v>
      </c>
      <c r="K569" t="s">
        <v>111</v>
      </c>
      <c r="L569">
        <v>5.8858199999999998</v>
      </c>
      <c r="M569">
        <v>-162.04073</v>
      </c>
      <c r="N569" t="s">
        <v>70</v>
      </c>
      <c r="O569" t="s">
        <v>70</v>
      </c>
      <c r="P569">
        <v>2010</v>
      </c>
      <c r="Q569" t="s">
        <v>112</v>
      </c>
      <c r="R569">
        <v>0</v>
      </c>
      <c r="S569">
        <v>23</v>
      </c>
      <c r="T569">
        <v>22.5</v>
      </c>
      <c r="U569">
        <v>10</v>
      </c>
      <c r="V569">
        <v>10</v>
      </c>
      <c r="W569">
        <v>17.5</v>
      </c>
      <c r="X569" t="s">
        <v>362</v>
      </c>
      <c r="Y569">
        <v>2</v>
      </c>
      <c r="Z569">
        <v>1</v>
      </c>
    </row>
    <row r="570" spans="1:26" x14ac:dyDescent="0.2">
      <c r="A570">
        <v>569</v>
      </c>
      <c r="B570">
        <v>2559</v>
      </c>
      <c r="C570" t="s">
        <v>38</v>
      </c>
      <c r="D570">
        <v>2010</v>
      </c>
      <c r="E570" t="s">
        <v>64</v>
      </c>
      <c r="F570" t="s">
        <v>360</v>
      </c>
      <c r="G570" t="s">
        <v>70</v>
      </c>
      <c r="H570" t="s">
        <v>721</v>
      </c>
      <c r="I570" s="2">
        <v>38818</v>
      </c>
      <c r="J570" t="s">
        <v>106</v>
      </c>
      <c r="K570" t="s">
        <v>107</v>
      </c>
      <c r="L570">
        <v>5.8990299999999998</v>
      </c>
      <c r="M570">
        <v>-162.06864999999999</v>
      </c>
      <c r="N570" t="s">
        <v>70</v>
      </c>
      <c r="O570" t="s">
        <v>70</v>
      </c>
      <c r="P570">
        <v>2010</v>
      </c>
      <c r="Q570" t="s">
        <v>109</v>
      </c>
      <c r="R570">
        <v>0</v>
      </c>
      <c r="S570">
        <v>12</v>
      </c>
      <c r="T570">
        <v>22.5</v>
      </c>
      <c r="U570">
        <v>7.5</v>
      </c>
      <c r="V570">
        <v>13.75</v>
      </c>
      <c r="W570">
        <v>18.75</v>
      </c>
      <c r="X570" t="s">
        <v>362</v>
      </c>
      <c r="Y570">
        <v>4</v>
      </c>
      <c r="Z570">
        <v>2</v>
      </c>
    </row>
    <row r="571" spans="1:26" x14ac:dyDescent="0.2">
      <c r="A571">
        <v>570</v>
      </c>
      <c r="B571">
        <v>2560</v>
      </c>
      <c r="C571" t="s">
        <v>38</v>
      </c>
      <c r="D571">
        <v>2010</v>
      </c>
      <c r="E571" t="s">
        <v>64</v>
      </c>
      <c r="F571" t="s">
        <v>360</v>
      </c>
      <c r="G571" t="s">
        <v>70</v>
      </c>
      <c r="H571" t="s">
        <v>722</v>
      </c>
      <c r="I571" s="2">
        <v>38818</v>
      </c>
      <c r="J571" t="s">
        <v>106</v>
      </c>
      <c r="K571" t="s">
        <v>115</v>
      </c>
      <c r="L571">
        <v>5.8972800000000003</v>
      </c>
      <c r="M571">
        <v>-162.07565</v>
      </c>
      <c r="N571" t="s">
        <v>70</v>
      </c>
      <c r="O571" t="s">
        <v>70</v>
      </c>
      <c r="P571">
        <v>2010</v>
      </c>
      <c r="Q571" t="s">
        <v>116</v>
      </c>
      <c r="R571">
        <v>0</v>
      </c>
      <c r="S571">
        <v>5</v>
      </c>
      <c r="T571">
        <v>25</v>
      </c>
      <c r="U571">
        <v>22.5</v>
      </c>
      <c r="V571">
        <v>7.5</v>
      </c>
      <c r="W571">
        <v>20</v>
      </c>
      <c r="X571" t="s">
        <v>362</v>
      </c>
      <c r="Y571">
        <v>4</v>
      </c>
      <c r="Z571">
        <v>2</v>
      </c>
    </row>
    <row r="572" spans="1:26" x14ac:dyDescent="0.2">
      <c r="A572">
        <v>571</v>
      </c>
      <c r="B572">
        <v>2561</v>
      </c>
      <c r="C572" t="s">
        <v>38</v>
      </c>
      <c r="D572">
        <v>2010</v>
      </c>
      <c r="E572" t="s">
        <v>64</v>
      </c>
      <c r="F572" t="s">
        <v>360</v>
      </c>
      <c r="G572" t="s">
        <v>70</v>
      </c>
      <c r="H572" t="s">
        <v>723</v>
      </c>
      <c r="I572" s="2">
        <v>38818</v>
      </c>
      <c r="J572" t="s">
        <v>106</v>
      </c>
      <c r="K572" t="s">
        <v>107</v>
      </c>
      <c r="L572">
        <v>5.8661899999999996</v>
      </c>
      <c r="M572">
        <v>-162.10971000000001</v>
      </c>
      <c r="N572" t="s">
        <v>70</v>
      </c>
      <c r="O572" t="s">
        <v>70</v>
      </c>
      <c r="P572">
        <v>2010</v>
      </c>
      <c r="Q572" t="s">
        <v>109</v>
      </c>
      <c r="R572">
        <v>0</v>
      </c>
      <c r="S572">
        <v>14</v>
      </c>
      <c r="T572">
        <v>32.5</v>
      </c>
      <c r="U572">
        <v>0</v>
      </c>
      <c r="V572">
        <v>17.5</v>
      </c>
      <c r="W572">
        <v>27.5</v>
      </c>
      <c r="X572" t="s">
        <v>362</v>
      </c>
      <c r="Y572">
        <v>4</v>
      </c>
      <c r="Z572">
        <v>2</v>
      </c>
    </row>
    <row r="573" spans="1:26" x14ac:dyDescent="0.2">
      <c r="A573">
        <v>572</v>
      </c>
      <c r="B573">
        <v>2564</v>
      </c>
      <c r="C573" t="s">
        <v>38</v>
      </c>
      <c r="D573">
        <v>2010</v>
      </c>
      <c r="E573" t="s">
        <v>64</v>
      </c>
      <c r="F573" t="s">
        <v>360</v>
      </c>
      <c r="G573" t="s">
        <v>70</v>
      </c>
      <c r="H573" t="s">
        <v>724</v>
      </c>
      <c r="I573" s="2">
        <v>38818</v>
      </c>
      <c r="J573" t="s">
        <v>106</v>
      </c>
      <c r="K573" t="s">
        <v>107</v>
      </c>
      <c r="L573">
        <v>5.8673400000000004</v>
      </c>
      <c r="M573">
        <v>-162.09468000000001</v>
      </c>
      <c r="N573" t="s">
        <v>70</v>
      </c>
      <c r="O573" t="s">
        <v>70</v>
      </c>
      <c r="P573">
        <v>2010</v>
      </c>
      <c r="Q573" t="s">
        <v>109</v>
      </c>
      <c r="R573">
        <v>0</v>
      </c>
      <c r="S573">
        <v>14.5</v>
      </c>
      <c r="T573">
        <v>15</v>
      </c>
      <c r="U573">
        <v>5</v>
      </c>
      <c r="V573">
        <v>7.5</v>
      </c>
      <c r="W573">
        <v>47.5</v>
      </c>
      <c r="X573" t="s">
        <v>362</v>
      </c>
      <c r="Y573">
        <v>4</v>
      </c>
      <c r="Z573">
        <v>2</v>
      </c>
    </row>
    <row r="574" spans="1:26" x14ac:dyDescent="0.2">
      <c r="A574">
        <v>573</v>
      </c>
      <c r="B574">
        <v>2565</v>
      </c>
      <c r="C574" t="s">
        <v>38</v>
      </c>
      <c r="D574">
        <v>2010</v>
      </c>
      <c r="E574" t="s">
        <v>64</v>
      </c>
      <c r="F574" t="s">
        <v>360</v>
      </c>
      <c r="G574" t="s">
        <v>70</v>
      </c>
      <c r="H574" t="s">
        <v>725</v>
      </c>
      <c r="I574" s="2">
        <v>38818</v>
      </c>
      <c r="J574" t="s">
        <v>106</v>
      </c>
      <c r="K574" t="s">
        <v>115</v>
      </c>
      <c r="L574">
        <v>5.8701600000000003</v>
      </c>
      <c r="M574">
        <v>-162.0854885</v>
      </c>
      <c r="N574" t="s">
        <v>70</v>
      </c>
      <c r="O574" t="s">
        <v>70</v>
      </c>
      <c r="P574">
        <v>2010</v>
      </c>
      <c r="Q574" t="s">
        <v>116</v>
      </c>
      <c r="R574">
        <v>0</v>
      </c>
      <c r="S574">
        <v>6</v>
      </c>
      <c r="T574">
        <v>27.5</v>
      </c>
      <c r="U574">
        <v>2.5</v>
      </c>
      <c r="V574">
        <v>20</v>
      </c>
      <c r="W574">
        <v>30</v>
      </c>
      <c r="X574" t="s">
        <v>362</v>
      </c>
      <c r="Y574">
        <v>4</v>
      </c>
      <c r="Z574">
        <v>2</v>
      </c>
    </row>
    <row r="575" spans="1:26" x14ac:dyDescent="0.2">
      <c r="A575">
        <v>574</v>
      </c>
      <c r="B575">
        <v>2570</v>
      </c>
      <c r="C575" t="s">
        <v>38</v>
      </c>
      <c r="D575">
        <v>2010</v>
      </c>
      <c r="E575" t="s">
        <v>64</v>
      </c>
      <c r="F575" t="s">
        <v>360</v>
      </c>
      <c r="G575" t="s">
        <v>70</v>
      </c>
      <c r="H575" t="s">
        <v>726</v>
      </c>
      <c r="I575" s="2">
        <v>38819</v>
      </c>
      <c r="J575" t="s">
        <v>106</v>
      </c>
      <c r="K575" t="s">
        <v>111</v>
      </c>
      <c r="L575">
        <v>5.8915499999999996</v>
      </c>
      <c r="M575">
        <v>-162.16013000000001</v>
      </c>
      <c r="N575" t="s">
        <v>70</v>
      </c>
      <c r="O575" t="s">
        <v>70</v>
      </c>
      <c r="P575">
        <v>2010</v>
      </c>
      <c r="Q575" t="s">
        <v>112</v>
      </c>
      <c r="R575">
        <v>0</v>
      </c>
      <c r="S575">
        <v>25</v>
      </c>
      <c r="T575">
        <v>42.5</v>
      </c>
      <c r="U575">
        <v>0</v>
      </c>
      <c r="V575">
        <v>8.75</v>
      </c>
      <c r="W575">
        <v>13.75</v>
      </c>
      <c r="X575" t="s">
        <v>362</v>
      </c>
      <c r="Y575">
        <v>3</v>
      </c>
      <c r="Z575">
        <v>2</v>
      </c>
    </row>
    <row r="576" spans="1:26" x14ac:dyDescent="0.2">
      <c r="A576">
        <v>575</v>
      </c>
      <c r="B576">
        <v>2571</v>
      </c>
      <c r="C576" t="s">
        <v>38</v>
      </c>
      <c r="D576">
        <v>2010</v>
      </c>
      <c r="E576" t="s">
        <v>64</v>
      </c>
      <c r="F576" t="s">
        <v>360</v>
      </c>
      <c r="G576" t="s">
        <v>70</v>
      </c>
      <c r="H576" t="s">
        <v>727</v>
      </c>
      <c r="I576" s="2">
        <v>38819</v>
      </c>
      <c r="J576" t="s">
        <v>106</v>
      </c>
      <c r="K576" t="s">
        <v>107</v>
      </c>
      <c r="L576">
        <v>5.8913500000000001</v>
      </c>
      <c r="M576">
        <v>-162.13910999999999</v>
      </c>
      <c r="N576" t="s">
        <v>70</v>
      </c>
      <c r="O576" t="s">
        <v>70</v>
      </c>
      <c r="P576">
        <v>2010</v>
      </c>
      <c r="Q576" t="s">
        <v>109</v>
      </c>
      <c r="R576">
        <v>0</v>
      </c>
      <c r="S576">
        <v>16</v>
      </c>
      <c r="T576">
        <v>1.25</v>
      </c>
      <c r="U576">
        <v>0</v>
      </c>
      <c r="V576">
        <v>5.25</v>
      </c>
      <c r="W576">
        <v>76.25</v>
      </c>
      <c r="X576" t="s">
        <v>362</v>
      </c>
      <c r="Y576">
        <v>3</v>
      </c>
      <c r="Z576">
        <v>2</v>
      </c>
    </row>
    <row r="577" spans="1:26" x14ac:dyDescent="0.2">
      <c r="A577">
        <v>576</v>
      </c>
      <c r="B577">
        <v>2575</v>
      </c>
      <c r="C577" t="s">
        <v>38</v>
      </c>
      <c r="D577">
        <v>2010</v>
      </c>
      <c r="E577" t="s">
        <v>64</v>
      </c>
      <c r="F577" t="s">
        <v>360</v>
      </c>
      <c r="G577" t="s">
        <v>69</v>
      </c>
      <c r="H577" t="s">
        <v>728</v>
      </c>
      <c r="I577" s="2">
        <v>38820</v>
      </c>
      <c r="J577" t="s">
        <v>106</v>
      </c>
      <c r="K577" t="s">
        <v>111</v>
      </c>
      <c r="L577">
        <v>6.3784999999999998</v>
      </c>
      <c r="M577">
        <v>-162.42554000000001</v>
      </c>
      <c r="N577" t="s">
        <v>69</v>
      </c>
      <c r="O577" t="s">
        <v>69</v>
      </c>
      <c r="P577">
        <v>2010</v>
      </c>
      <c r="Q577" t="s">
        <v>112</v>
      </c>
      <c r="R577">
        <v>0</v>
      </c>
      <c r="S577">
        <v>22.5</v>
      </c>
      <c r="T577">
        <v>30</v>
      </c>
      <c r="U577">
        <v>2.5</v>
      </c>
      <c r="V577">
        <v>12.5</v>
      </c>
      <c r="W577">
        <v>20</v>
      </c>
      <c r="X577" t="s">
        <v>362</v>
      </c>
      <c r="Y577">
        <v>4</v>
      </c>
      <c r="Z577">
        <v>2</v>
      </c>
    </row>
    <row r="578" spans="1:26" x14ac:dyDescent="0.2">
      <c r="A578">
        <v>577</v>
      </c>
      <c r="B578">
        <v>2576</v>
      </c>
      <c r="C578" t="s">
        <v>38</v>
      </c>
      <c r="D578">
        <v>2010</v>
      </c>
      <c r="E578" t="s">
        <v>64</v>
      </c>
      <c r="F578" t="s">
        <v>360</v>
      </c>
      <c r="G578" t="s">
        <v>69</v>
      </c>
      <c r="H578" t="s">
        <v>729</v>
      </c>
      <c r="I578" s="2">
        <v>38820</v>
      </c>
      <c r="J578" t="s">
        <v>106</v>
      </c>
      <c r="K578" t="s">
        <v>107</v>
      </c>
      <c r="L578">
        <v>6.3782399999999999</v>
      </c>
      <c r="M578">
        <v>-162.4205</v>
      </c>
      <c r="N578" t="s">
        <v>69</v>
      </c>
      <c r="O578" t="s">
        <v>69</v>
      </c>
      <c r="P578">
        <v>2010</v>
      </c>
      <c r="Q578" t="s">
        <v>109</v>
      </c>
      <c r="R578">
        <v>0</v>
      </c>
      <c r="S578">
        <v>13</v>
      </c>
      <c r="T578">
        <v>26.25</v>
      </c>
      <c r="U578">
        <v>1.25</v>
      </c>
      <c r="V578">
        <v>6.25</v>
      </c>
      <c r="W578">
        <v>21.25</v>
      </c>
      <c r="X578" t="s">
        <v>362</v>
      </c>
      <c r="Y578">
        <v>4</v>
      </c>
      <c r="Z578">
        <v>2</v>
      </c>
    </row>
    <row r="579" spans="1:26" x14ac:dyDescent="0.2">
      <c r="A579">
        <v>578</v>
      </c>
      <c r="B579">
        <v>2578</v>
      </c>
      <c r="C579" t="s">
        <v>38</v>
      </c>
      <c r="D579">
        <v>2010</v>
      </c>
      <c r="E579" t="s">
        <v>64</v>
      </c>
      <c r="F579" t="s">
        <v>360</v>
      </c>
      <c r="G579" t="s">
        <v>69</v>
      </c>
      <c r="H579" t="s">
        <v>730</v>
      </c>
      <c r="I579" s="2">
        <v>38820</v>
      </c>
      <c r="J579" t="s">
        <v>106</v>
      </c>
      <c r="K579" t="s">
        <v>107</v>
      </c>
      <c r="L579">
        <v>6.3824399999999999</v>
      </c>
      <c r="M579">
        <v>-162.38927000000001</v>
      </c>
      <c r="N579" t="s">
        <v>69</v>
      </c>
      <c r="O579" t="s">
        <v>69</v>
      </c>
      <c r="P579">
        <v>2010</v>
      </c>
      <c r="Q579" t="s">
        <v>109</v>
      </c>
      <c r="R579">
        <v>0</v>
      </c>
      <c r="S579">
        <v>13</v>
      </c>
      <c r="T579">
        <v>35</v>
      </c>
      <c r="U579">
        <v>7.5</v>
      </c>
      <c r="V579">
        <v>20</v>
      </c>
      <c r="W579">
        <v>17.5</v>
      </c>
      <c r="X579" t="s">
        <v>362</v>
      </c>
      <c r="Y579">
        <v>4</v>
      </c>
      <c r="Z579">
        <v>2</v>
      </c>
    </row>
    <row r="580" spans="1:26" x14ac:dyDescent="0.2">
      <c r="A580">
        <v>579</v>
      </c>
      <c r="B580">
        <v>2579</v>
      </c>
      <c r="C580" t="s">
        <v>38</v>
      </c>
      <c r="D580">
        <v>2010</v>
      </c>
      <c r="E580" t="s">
        <v>64</v>
      </c>
      <c r="F580" t="s">
        <v>360</v>
      </c>
      <c r="G580" t="s">
        <v>69</v>
      </c>
      <c r="H580" t="s">
        <v>731</v>
      </c>
      <c r="I580" s="2">
        <v>38820</v>
      </c>
      <c r="J580" t="s">
        <v>106</v>
      </c>
      <c r="K580" t="s">
        <v>115</v>
      </c>
      <c r="L580">
        <v>6.3831800000000003</v>
      </c>
      <c r="M580">
        <v>-162.38959</v>
      </c>
      <c r="N580" t="s">
        <v>69</v>
      </c>
      <c r="O580" t="s">
        <v>69</v>
      </c>
      <c r="P580">
        <v>2010</v>
      </c>
      <c r="Q580" t="s">
        <v>116</v>
      </c>
      <c r="R580">
        <v>0</v>
      </c>
      <c r="S580">
        <v>5</v>
      </c>
      <c r="T580">
        <v>25</v>
      </c>
      <c r="U580">
        <v>5</v>
      </c>
      <c r="V580">
        <v>16.25</v>
      </c>
      <c r="W580">
        <v>36.25</v>
      </c>
      <c r="X580" t="s">
        <v>362</v>
      </c>
      <c r="Y580">
        <v>4</v>
      </c>
      <c r="Z580">
        <v>2</v>
      </c>
    </row>
    <row r="581" spans="1:26" x14ac:dyDescent="0.2">
      <c r="A581">
        <v>580</v>
      </c>
      <c r="B581">
        <v>2584</v>
      </c>
      <c r="C581" t="s">
        <v>38</v>
      </c>
      <c r="D581">
        <v>2010</v>
      </c>
      <c r="E581" t="s">
        <v>64</v>
      </c>
      <c r="F581" t="s">
        <v>360</v>
      </c>
      <c r="G581" t="s">
        <v>69</v>
      </c>
      <c r="H581" t="s">
        <v>732</v>
      </c>
      <c r="I581" s="2">
        <v>38821</v>
      </c>
      <c r="J581" t="s">
        <v>106</v>
      </c>
      <c r="K581" t="s">
        <v>111</v>
      </c>
      <c r="L581">
        <v>6.3820800000000002</v>
      </c>
      <c r="M581">
        <v>-162.38139000000001</v>
      </c>
      <c r="N581" t="s">
        <v>69</v>
      </c>
      <c r="O581" t="s">
        <v>69</v>
      </c>
      <c r="P581">
        <v>2010</v>
      </c>
      <c r="Q581" t="s">
        <v>112</v>
      </c>
      <c r="R581">
        <v>0</v>
      </c>
      <c r="S581">
        <v>24</v>
      </c>
      <c r="T581">
        <v>25</v>
      </c>
      <c r="U581">
        <v>10</v>
      </c>
      <c r="V581">
        <v>25</v>
      </c>
      <c r="W581">
        <v>20</v>
      </c>
      <c r="X581" t="s">
        <v>362</v>
      </c>
      <c r="Y581">
        <v>2</v>
      </c>
      <c r="Z581">
        <v>1</v>
      </c>
    </row>
    <row r="582" spans="1:26" x14ac:dyDescent="0.2">
      <c r="A582">
        <v>581</v>
      </c>
      <c r="B582">
        <v>2585</v>
      </c>
      <c r="C582" t="s">
        <v>38</v>
      </c>
      <c r="D582">
        <v>2010</v>
      </c>
      <c r="E582" t="s">
        <v>64</v>
      </c>
      <c r="F582" t="s">
        <v>360</v>
      </c>
      <c r="G582" t="s">
        <v>69</v>
      </c>
      <c r="H582" t="s">
        <v>733</v>
      </c>
      <c r="I582" s="2">
        <v>38821</v>
      </c>
      <c r="J582" t="s">
        <v>106</v>
      </c>
      <c r="K582" t="s">
        <v>115</v>
      </c>
      <c r="L582">
        <v>6.3801600000000001</v>
      </c>
      <c r="M582">
        <v>-162.36211</v>
      </c>
      <c r="N582" t="s">
        <v>69</v>
      </c>
      <c r="O582" t="s">
        <v>69</v>
      </c>
      <c r="P582">
        <v>2010</v>
      </c>
      <c r="Q582" t="s">
        <v>116</v>
      </c>
      <c r="R582">
        <v>0</v>
      </c>
      <c r="S582">
        <v>5.5</v>
      </c>
      <c r="T582">
        <v>18.75</v>
      </c>
      <c r="U582">
        <v>7.5</v>
      </c>
      <c r="V582">
        <v>18.75</v>
      </c>
      <c r="W582">
        <v>37.5</v>
      </c>
      <c r="X582" t="s">
        <v>362</v>
      </c>
      <c r="Y582">
        <v>4</v>
      </c>
      <c r="Z582">
        <v>2</v>
      </c>
    </row>
    <row r="583" spans="1:26" x14ac:dyDescent="0.2">
      <c r="A583">
        <v>582</v>
      </c>
      <c r="B583">
        <v>2588</v>
      </c>
      <c r="C583" t="s">
        <v>38</v>
      </c>
      <c r="D583">
        <v>2010</v>
      </c>
      <c r="E583" t="s">
        <v>64</v>
      </c>
      <c r="F583" t="s">
        <v>360</v>
      </c>
      <c r="G583" t="s">
        <v>69</v>
      </c>
      <c r="H583" t="s">
        <v>734</v>
      </c>
      <c r="I583" s="2">
        <v>38821</v>
      </c>
      <c r="J583" t="s">
        <v>106</v>
      </c>
      <c r="K583" t="s">
        <v>107</v>
      </c>
      <c r="L583">
        <v>6.3821399999999997</v>
      </c>
      <c r="M583">
        <v>-162.34191999999999</v>
      </c>
      <c r="N583" t="s">
        <v>69</v>
      </c>
      <c r="O583" t="s">
        <v>69</v>
      </c>
      <c r="P583">
        <v>2010</v>
      </c>
      <c r="Q583" t="s">
        <v>109</v>
      </c>
      <c r="R583">
        <v>0</v>
      </c>
      <c r="S583">
        <v>14</v>
      </c>
      <c r="T583">
        <v>43.75</v>
      </c>
      <c r="U583">
        <v>0</v>
      </c>
      <c r="V583">
        <v>6.25</v>
      </c>
      <c r="W583">
        <v>21.25</v>
      </c>
      <c r="X583" t="s">
        <v>362</v>
      </c>
      <c r="Y583">
        <v>4</v>
      </c>
      <c r="Z583">
        <v>2</v>
      </c>
    </row>
    <row r="584" spans="1:26" x14ac:dyDescent="0.2">
      <c r="A584">
        <v>583</v>
      </c>
      <c r="B584">
        <v>2589</v>
      </c>
      <c r="C584" t="s">
        <v>38</v>
      </c>
      <c r="D584">
        <v>2010</v>
      </c>
      <c r="E584" t="s">
        <v>64</v>
      </c>
      <c r="F584" t="s">
        <v>360</v>
      </c>
      <c r="G584" t="s">
        <v>69</v>
      </c>
      <c r="H584" t="s">
        <v>735</v>
      </c>
      <c r="I584" s="2">
        <v>38821</v>
      </c>
      <c r="J584" t="s">
        <v>106</v>
      </c>
      <c r="K584" t="s">
        <v>111</v>
      </c>
      <c r="L584">
        <v>6.38279</v>
      </c>
      <c r="M584">
        <v>-162.33808999999999</v>
      </c>
      <c r="N584" t="s">
        <v>69</v>
      </c>
      <c r="O584" t="s">
        <v>69</v>
      </c>
      <c r="P584">
        <v>2010</v>
      </c>
      <c r="Q584" t="s">
        <v>112</v>
      </c>
      <c r="R584">
        <v>0</v>
      </c>
      <c r="S584">
        <v>23</v>
      </c>
      <c r="T584">
        <v>35</v>
      </c>
      <c r="U584">
        <v>5</v>
      </c>
      <c r="V584">
        <v>10</v>
      </c>
      <c r="W584">
        <v>11.5</v>
      </c>
      <c r="X584" t="s">
        <v>362</v>
      </c>
      <c r="Y584">
        <v>2</v>
      </c>
      <c r="Z584">
        <v>1</v>
      </c>
    </row>
    <row r="585" spans="1:26" x14ac:dyDescent="0.2">
      <c r="A585">
        <v>584</v>
      </c>
      <c r="B585">
        <v>2590</v>
      </c>
      <c r="C585" t="s">
        <v>38</v>
      </c>
      <c r="D585">
        <v>2010</v>
      </c>
      <c r="E585" t="s">
        <v>64</v>
      </c>
      <c r="F585" t="s">
        <v>360</v>
      </c>
      <c r="G585" t="s">
        <v>69</v>
      </c>
      <c r="H585" t="s">
        <v>736</v>
      </c>
      <c r="I585" s="2">
        <v>38821</v>
      </c>
      <c r="J585" t="s">
        <v>106</v>
      </c>
      <c r="K585" t="s">
        <v>107</v>
      </c>
      <c r="L585">
        <v>6.3879599999999996</v>
      </c>
      <c r="M585">
        <v>-162.33409</v>
      </c>
      <c r="N585" t="s">
        <v>69</v>
      </c>
      <c r="O585" t="s">
        <v>69</v>
      </c>
      <c r="P585">
        <v>2010</v>
      </c>
      <c r="Q585" t="s">
        <v>109</v>
      </c>
      <c r="R585">
        <v>0</v>
      </c>
      <c r="S585">
        <v>15</v>
      </c>
      <c r="T585">
        <v>42.5</v>
      </c>
      <c r="U585">
        <v>0</v>
      </c>
      <c r="V585">
        <v>7.5</v>
      </c>
      <c r="W585">
        <v>20</v>
      </c>
      <c r="X585" t="s">
        <v>362</v>
      </c>
      <c r="Y585">
        <v>4</v>
      </c>
      <c r="Z585">
        <v>2</v>
      </c>
    </row>
    <row r="586" spans="1:26" x14ac:dyDescent="0.2">
      <c r="A586">
        <v>585</v>
      </c>
      <c r="B586">
        <v>2591</v>
      </c>
      <c r="C586" t="s">
        <v>38</v>
      </c>
      <c r="D586">
        <v>2010</v>
      </c>
      <c r="E586" t="s">
        <v>64</v>
      </c>
      <c r="F586" t="s">
        <v>360</v>
      </c>
      <c r="G586" t="s">
        <v>69</v>
      </c>
      <c r="H586" t="s">
        <v>737</v>
      </c>
      <c r="I586" s="2">
        <v>38821</v>
      </c>
      <c r="J586" t="s">
        <v>106</v>
      </c>
      <c r="K586" t="s">
        <v>115</v>
      </c>
      <c r="L586">
        <v>6.3839699999999997</v>
      </c>
      <c r="M586">
        <v>-162.33788999999999</v>
      </c>
      <c r="N586" t="s">
        <v>69</v>
      </c>
      <c r="O586" t="s">
        <v>69</v>
      </c>
      <c r="P586">
        <v>2010</v>
      </c>
      <c r="Q586" t="s">
        <v>116</v>
      </c>
      <c r="R586">
        <v>0</v>
      </c>
      <c r="S586">
        <v>5</v>
      </c>
      <c r="T586">
        <v>12.5</v>
      </c>
      <c r="U586">
        <v>0</v>
      </c>
      <c r="V586">
        <v>9.75</v>
      </c>
      <c r="W586">
        <v>43.75</v>
      </c>
      <c r="X586" t="s">
        <v>362</v>
      </c>
      <c r="Y586">
        <v>4</v>
      </c>
      <c r="Z586">
        <v>2</v>
      </c>
    </row>
    <row r="587" spans="1:26" x14ac:dyDescent="0.2">
      <c r="A587">
        <v>586</v>
      </c>
      <c r="B587">
        <v>2597</v>
      </c>
      <c r="C587" t="s">
        <v>38</v>
      </c>
      <c r="D587">
        <v>2010</v>
      </c>
      <c r="E587" t="s">
        <v>64</v>
      </c>
      <c r="F587" t="s">
        <v>360</v>
      </c>
      <c r="G587" t="s">
        <v>69</v>
      </c>
      <c r="H587" t="s">
        <v>738</v>
      </c>
      <c r="I587" s="2">
        <v>38822</v>
      </c>
      <c r="J587" t="s">
        <v>106</v>
      </c>
      <c r="K587" t="s">
        <v>111</v>
      </c>
      <c r="L587">
        <v>6.4333299999999998</v>
      </c>
      <c r="M587">
        <v>-162.42722000000001</v>
      </c>
      <c r="N587" t="s">
        <v>69</v>
      </c>
      <c r="O587" t="s">
        <v>69</v>
      </c>
      <c r="P587">
        <v>2010</v>
      </c>
      <c r="Q587" t="s">
        <v>112</v>
      </c>
      <c r="R587">
        <v>0</v>
      </c>
      <c r="S587">
        <v>24</v>
      </c>
      <c r="T587">
        <v>50</v>
      </c>
      <c r="U587">
        <v>0</v>
      </c>
      <c r="V587">
        <v>0</v>
      </c>
      <c r="W587">
        <v>0</v>
      </c>
      <c r="X587" t="s">
        <v>362</v>
      </c>
      <c r="Y587">
        <v>2</v>
      </c>
      <c r="Z587">
        <v>1</v>
      </c>
    </row>
    <row r="588" spans="1:26" x14ac:dyDescent="0.2">
      <c r="A588">
        <v>587</v>
      </c>
      <c r="B588">
        <v>2598</v>
      </c>
      <c r="C588" t="s">
        <v>38</v>
      </c>
      <c r="D588">
        <v>2010</v>
      </c>
      <c r="E588" t="s">
        <v>64</v>
      </c>
      <c r="F588" t="s">
        <v>360</v>
      </c>
      <c r="G588" t="s">
        <v>69</v>
      </c>
      <c r="H588" t="s">
        <v>739</v>
      </c>
      <c r="I588" s="2">
        <v>38822</v>
      </c>
      <c r="J588" t="s">
        <v>106</v>
      </c>
      <c r="K588" t="s">
        <v>107</v>
      </c>
      <c r="L588">
        <v>6.4330299999999996</v>
      </c>
      <c r="M588">
        <v>-162.42203000000001</v>
      </c>
      <c r="N588" t="s">
        <v>69</v>
      </c>
      <c r="O588" t="s">
        <v>69</v>
      </c>
      <c r="P588">
        <v>2010</v>
      </c>
      <c r="Q588" t="s">
        <v>109</v>
      </c>
      <c r="R588">
        <v>0</v>
      </c>
      <c r="S588">
        <v>9</v>
      </c>
      <c r="T588">
        <v>22.5</v>
      </c>
      <c r="U588">
        <v>2.5</v>
      </c>
      <c r="V588">
        <v>0</v>
      </c>
      <c r="W588">
        <v>37.5</v>
      </c>
      <c r="X588" t="s">
        <v>362</v>
      </c>
      <c r="Y588">
        <v>4</v>
      </c>
      <c r="Z588">
        <v>2</v>
      </c>
    </row>
    <row r="589" spans="1:26" x14ac:dyDescent="0.2">
      <c r="A589">
        <v>588</v>
      </c>
      <c r="B589">
        <v>2602</v>
      </c>
      <c r="C589" t="s">
        <v>38</v>
      </c>
      <c r="D589">
        <v>2010</v>
      </c>
      <c r="E589" t="s">
        <v>64</v>
      </c>
      <c r="F589" t="s">
        <v>360</v>
      </c>
      <c r="G589" t="s">
        <v>69</v>
      </c>
      <c r="H589" t="s">
        <v>740</v>
      </c>
      <c r="I589" s="2">
        <v>38822</v>
      </c>
      <c r="J589" t="s">
        <v>106</v>
      </c>
      <c r="K589" t="s">
        <v>111</v>
      </c>
      <c r="L589">
        <v>6.4384100000000002</v>
      </c>
      <c r="M589">
        <v>-162.38614000000001</v>
      </c>
      <c r="N589" t="s">
        <v>69</v>
      </c>
      <c r="O589" t="s">
        <v>69</v>
      </c>
      <c r="P589">
        <v>2010</v>
      </c>
      <c r="Q589" t="s">
        <v>112</v>
      </c>
      <c r="R589">
        <v>0</v>
      </c>
      <c r="S589">
        <v>24</v>
      </c>
      <c r="T589">
        <v>30</v>
      </c>
      <c r="U589">
        <v>5</v>
      </c>
      <c r="V589">
        <v>10</v>
      </c>
      <c r="W589">
        <v>15</v>
      </c>
      <c r="X589" t="s">
        <v>362</v>
      </c>
      <c r="Y589">
        <v>2</v>
      </c>
      <c r="Z589">
        <v>1</v>
      </c>
    </row>
    <row r="590" spans="1:26" x14ac:dyDescent="0.2">
      <c r="A590">
        <v>589</v>
      </c>
      <c r="B590">
        <v>2623</v>
      </c>
      <c r="C590" t="s">
        <v>38</v>
      </c>
      <c r="D590">
        <v>2010</v>
      </c>
      <c r="E590" t="s">
        <v>64</v>
      </c>
      <c r="F590" t="s">
        <v>360</v>
      </c>
      <c r="G590" t="s">
        <v>69</v>
      </c>
      <c r="H590" t="s">
        <v>741</v>
      </c>
      <c r="I590" s="2">
        <v>38825</v>
      </c>
      <c r="J590" t="s">
        <v>106</v>
      </c>
      <c r="K590" t="s">
        <v>111</v>
      </c>
      <c r="L590">
        <v>6.4155699999999998</v>
      </c>
      <c r="M590">
        <v>-162.44586000000001</v>
      </c>
      <c r="N590" t="s">
        <v>69</v>
      </c>
      <c r="O590" t="s">
        <v>69</v>
      </c>
      <c r="P590">
        <v>2010</v>
      </c>
      <c r="Q590" t="s">
        <v>112</v>
      </c>
      <c r="R590">
        <v>0</v>
      </c>
      <c r="S590">
        <v>22</v>
      </c>
      <c r="T590">
        <v>50</v>
      </c>
      <c r="U590">
        <v>0.5</v>
      </c>
      <c r="V590">
        <v>5.75</v>
      </c>
      <c r="W590">
        <v>11.25</v>
      </c>
      <c r="X590" t="s">
        <v>362</v>
      </c>
      <c r="Y590">
        <v>4</v>
      </c>
      <c r="Z590">
        <v>2</v>
      </c>
    </row>
    <row r="591" spans="1:26" x14ac:dyDescent="0.2">
      <c r="A591">
        <v>590</v>
      </c>
      <c r="B591">
        <v>2624</v>
      </c>
      <c r="C591" t="s">
        <v>38</v>
      </c>
      <c r="D591">
        <v>2010</v>
      </c>
      <c r="E591" t="s">
        <v>64</v>
      </c>
      <c r="F591" t="s">
        <v>360</v>
      </c>
      <c r="G591" t="s">
        <v>69</v>
      </c>
      <c r="H591" t="s">
        <v>742</v>
      </c>
      <c r="I591" s="2">
        <v>38825</v>
      </c>
      <c r="J591" t="s">
        <v>106</v>
      </c>
      <c r="K591" t="s">
        <v>111</v>
      </c>
      <c r="L591">
        <v>6.4079699999999997</v>
      </c>
      <c r="M591">
        <v>-162.4597</v>
      </c>
      <c r="N591" t="s">
        <v>69</v>
      </c>
      <c r="O591" t="s">
        <v>69</v>
      </c>
      <c r="P591">
        <v>2010</v>
      </c>
      <c r="Q591" t="s">
        <v>112</v>
      </c>
      <c r="R591">
        <v>0</v>
      </c>
      <c r="S591">
        <v>19.75</v>
      </c>
      <c r="T591">
        <v>48.75</v>
      </c>
      <c r="U591">
        <v>7</v>
      </c>
      <c r="V591">
        <v>3.75</v>
      </c>
      <c r="W591">
        <v>10.5</v>
      </c>
      <c r="X591" t="s">
        <v>362</v>
      </c>
      <c r="Y591">
        <v>4</v>
      </c>
      <c r="Z591">
        <v>2</v>
      </c>
    </row>
    <row r="592" spans="1:26" x14ac:dyDescent="0.2">
      <c r="A592">
        <v>591</v>
      </c>
      <c r="B592">
        <v>2625</v>
      </c>
      <c r="C592" t="s">
        <v>38</v>
      </c>
      <c r="D592">
        <v>2010</v>
      </c>
      <c r="E592" t="s">
        <v>64</v>
      </c>
      <c r="F592" t="s">
        <v>360</v>
      </c>
      <c r="G592" t="s">
        <v>69</v>
      </c>
      <c r="H592" t="s">
        <v>743</v>
      </c>
      <c r="I592" s="2">
        <v>38825</v>
      </c>
      <c r="J592" t="s">
        <v>106</v>
      </c>
      <c r="K592" t="s">
        <v>111</v>
      </c>
      <c r="L592">
        <v>6.3800299999999996</v>
      </c>
      <c r="M592">
        <v>-162.45699999999999</v>
      </c>
      <c r="N592" t="s">
        <v>69</v>
      </c>
      <c r="O592" t="s">
        <v>69</v>
      </c>
      <c r="P592">
        <v>2010</v>
      </c>
      <c r="Q592" t="s">
        <v>112</v>
      </c>
      <c r="R592">
        <v>0</v>
      </c>
      <c r="S592">
        <v>23</v>
      </c>
      <c r="T592">
        <v>35</v>
      </c>
      <c r="U592">
        <v>8</v>
      </c>
      <c r="V592">
        <v>7.5</v>
      </c>
      <c r="W592">
        <v>15</v>
      </c>
      <c r="X592" t="s">
        <v>362</v>
      </c>
      <c r="Y592">
        <v>2</v>
      </c>
      <c r="Z592">
        <v>1</v>
      </c>
    </row>
    <row r="593" spans="1:26" x14ac:dyDescent="0.2">
      <c r="A593">
        <v>592</v>
      </c>
      <c r="B593">
        <v>2626</v>
      </c>
      <c r="C593" t="s">
        <v>38</v>
      </c>
      <c r="D593">
        <v>2010</v>
      </c>
      <c r="E593" t="s">
        <v>64</v>
      </c>
      <c r="F593" t="s">
        <v>360</v>
      </c>
      <c r="G593" t="s">
        <v>69</v>
      </c>
      <c r="H593" t="s">
        <v>744</v>
      </c>
      <c r="I593" s="2">
        <v>38825</v>
      </c>
      <c r="J593" t="s">
        <v>106</v>
      </c>
      <c r="K593" t="s">
        <v>111</v>
      </c>
      <c r="L593">
        <v>6.3914299999999997</v>
      </c>
      <c r="M593">
        <v>-162.47919999999999</v>
      </c>
      <c r="N593" t="s">
        <v>69</v>
      </c>
      <c r="O593" t="s">
        <v>69</v>
      </c>
      <c r="P593">
        <v>2010</v>
      </c>
      <c r="Q593" t="s">
        <v>112</v>
      </c>
      <c r="R593">
        <v>0</v>
      </c>
      <c r="S593">
        <v>20</v>
      </c>
      <c r="T593">
        <v>40</v>
      </c>
      <c r="U593">
        <v>2.5</v>
      </c>
      <c r="V593">
        <v>5</v>
      </c>
      <c r="W593">
        <v>7.5</v>
      </c>
      <c r="X593" t="s">
        <v>362</v>
      </c>
      <c r="Y593">
        <v>2</v>
      </c>
      <c r="Z593">
        <v>1</v>
      </c>
    </row>
    <row r="594" spans="1:26" x14ac:dyDescent="0.2">
      <c r="A594">
        <v>593</v>
      </c>
      <c r="B594">
        <v>2857</v>
      </c>
      <c r="C594" t="s">
        <v>38</v>
      </c>
      <c r="D594">
        <v>2010</v>
      </c>
      <c r="E594" t="s">
        <v>56</v>
      </c>
      <c r="F594" t="s">
        <v>184</v>
      </c>
      <c r="G594" t="s">
        <v>57</v>
      </c>
      <c r="H594" t="s">
        <v>745</v>
      </c>
      <c r="I594" s="2">
        <v>38966</v>
      </c>
      <c r="J594" t="s">
        <v>106</v>
      </c>
      <c r="K594" t="s">
        <v>107</v>
      </c>
      <c r="L594">
        <v>23.87322949</v>
      </c>
      <c r="M594">
        <v>-166.29850421</v>
      </c>
      <c r="N594" t="s">
        <v>57</v>
      </c>
      <c r="O594" t="s">
        <v>57</v>
      </c>
      <c r="P594">
        <v>2010</v>
      </c>
      <c r="Q594" t="s">
        <v>109</v>
      </c>
      <c r="R594">
        <v>0</v>
      </c>
      <c r="S594">
        <v>7</v>
      </c>
      <c r="T594">
        <v>27.5</v>
      </c>
      <c r="U594">
        <v>2.5</v>
      </c>
      <c r="V594">
        <v>2</v>
      </c>
      <c r="W594">
        <v>0</v>
      </c>
      <c r="X594" t="s">
        <v>362</v>
      </c>
      <c r="Y594">
        <v>4</v>
      </c>
      <c r="Z594">
        <v>2</v>
      </c>
    </row>
    <row r="595" spans="1:26" x14ac:dyDescent="0.2">
      <c r="A595">
        <v>594</v>
      </c>
      <c r="B595">
        <v>2858</v>
      </c>
      <c r="C595" t="s">
        <v>38</v>
      </c>
      <c r="D595">
        <v>2010</v>
      </c>
      <c r="E595" t="s">
        <v>56</v>
      </c>
      <c r="F595" t="s">
        <v>184</v>
      </c>
      <c r="G595" t="s">
        <v>57</v>
      </c>
      <c r="H595" t="s">
        <v>746</v>
      </c>
      <c r="I595" s="2">
        <v>38966</v>
      </c>
      <c r="J595" t="s">
        <v>106</v>
      </c>
      <c r="K595" t="s">
        <v>107</v>
      </c>
      <c r="L595">
        <v>23.882109029999999</v>
      </c>
      <c r="M595">
        <v>-166.23374311000001</v>
      </c>
      <c r="N595" t="s">
        <v>57</v>
      </c>
      <c r="O595" t="s">
        <v>57</v>
      </c>
      <c r="P595">
        <v>2010</v>
      </c>
      <c r="Q595" t="s">
        <v>109</v>
      </c>
      <c r="R595">
        <v>0</v>
      </c>
      <c r="S595">
        <v>10</v>
      </c>
      <c r="T595">
        <v>10</v>
      </c>
      <c r="U595">
        <v>3.75</v>
      </c>
      <c r="V595">
        <v>20</v>
      </c>
      <c r="W595">
        <v>0.25</v>
      </c>
      <c r="X595" t="s">
        <v>362</v>
      </c>
      <c r="Y595">
        <v>4</v>
      </c>
      <c r="Z595">
        <v>2</v>
      </c>
    </row>
    <row r="596" spans="1:26" x14ac:dyDescent="0.2">
      <c r="A596">
        <v>595</v>
      </c>
      <c r="B596">
        <v>2859</v>
      </c>
      <c r="C596" t="s">
        <v>38</v>
      </c>
      <c r="D596">
        <v>2010</v>
      </c>
      <c r="E596" t="s">
        <v>56</v>
      </c>
      <c r="F596" t="s">
        <v>184</v>
      </c>
      <c r="G596" t="s">
        <v>57</v>
      </c>
      <c r="H596" t="s">
        <v>747</v>
      </c>
      <c r="I596" s="2">
        <v>38966</v>
      </c>
      <c r="J596" t="s">
        <v>186</v>
      </c>
      <c r="K596" t="s">
        <v>111</v>
      </c>
      <c r="L596">
        <v>23.844645610000001</v>
      </c>
      <c r="M596">
        <v>-166.34119433000001</v>
      </c>
      <c r="N596" t="s">
        <v>57</v>
      </c>
      <c r="O596" t="s">
        <v>57</v>
      </c>
      <c r="P596">
        <v>2010</v>
      </c>
      <c r="Q596" t="s">
        <v>193</v>
      </c>
      <c r="R596">
        <v>0</v>
      </c>
      <c r="S596">
        <v>24</v>
      </c>
      <c r="T596">
        <v>52.5</v>
      </c>
      <c r="U596">
        <v>4</v>
      </c>
      <c r="V596">
        <v>1</v>
      </c>
      <c r="W596">
        <v>12.5</v>
      </c>
      <c r="X596" t="s">
        <v>362</v>
      </c>
      <c r="Y596">
        <v>3</v>
      </c>
      <c r="Z596">
        <v>2</v>
      </c>
    </row>
    <row r="597" spans="1:26" x14ac:dyDescent="0.2">
      <c r="A597">
        <v>596</v>
      </c>
      <c r="B597">
        <v>2879</v>
      </c>
      <c r="C597" t="s">
        <v>38</v>
      </c>
      <c r="D597">
        <v>2010</v>
      </c>
      <c r="E597" t="s">
        <v>56</v>
      </c>
      <c r="F597" t="s">
        <v>184</v>
      </c>
      <c r="G597" t="s">
        <v>57</v>
      </c>
      <c r="H597" t="s">
        <v>748</v>
      </c>
      <c r="I597" s="2">
        <v>38967</v>
      </c>
      <c r="J597" t="s">
        <v>186</v>
      </c>
      <c r="K597" t="s">
        <v>111</v>
      </c>
      <c r="L597">
        <v>23.786736550000001</v>
      </c>
      <c r="M597">
        <v>-166.28637057</v>
      </c>
      <c r="N597" t="s">
        <v>57</v>
      </c>
      <c r="O597" t="s">
        <v>57</v>
      </c>
      <c r="P597">
        <v>2010</v>
      </c>
      <c r="Q597" t="s">
        <v>193</v>
      </c>
      <c r="R597">
        <v>0</v>
      </c>
      <c r="S597">
        <v>26</v>
      </c>
      <c r="T597">
        <v>1</v>
      </c>
      <c r="U597">
        <v>32.5</v>
      </c>
      <c r="V597">
        <v>59.5</v>
      </c>
      <c r="W597">
        <v>0</v>
      </c>
      <c r="X597" t="s">
        <v>362</v>
      </c>
      <c r="Y597">
        <v>2</v>
      </c>
      <c r="Z597">
        <v>1</v>
      </c>
    </row>
    <row r="598" spans="1:26" x14ac:dyDescent="0.2">
      <c r="A598">
        <v>597</v>
      </c>
      <c r="B598">
        <v>2881</v>
      </c>
      <c r="C598" t="s">
        <v>38</v>
      </c>
      <c r="D598">
        <v>2010</v>
      </c>
      <c r="E598" t="s">
        <v>56</v>
      </c>
      <c r="F598" t="s">
        <v>184</v>
      </c>
      <c r="G598" t="s">
        <v>57</v>
      </c>
      <c r="H598" t="s">
        <v>749</v>
      </c>
      <c r="I598" s="2">
        <v>38967</v>
      </c>
      <c r="J598" t="s">
        <v>186</v>
      </c>
      <c r="K598" t="s">
        <v>107</v>
      </c>
      <c r="L598">
        <v>23.8026257</v>
      </c>
      <c r="M598">
        <v>-166.25468370999999</v>
      </c>
      <c r="N598" t="s">
        <v>57</v>
      </c>
      <c r="O598" t="s">
        <v>57</v>
      </c>
      <c r="P598">
        <v>2010</v>
      </c>
      <c r="Q598" t="s">
        <v>187</v>
      </c>
      <c r="R598">
        <v>0</v>
      </c>
      <c r="S598">
        <v>12</v>
      </c>
      <c r="T598">
        <v>30</v>
      </c>
      <c r="U598">
        <v>3.25</v>
      </c>
      <c r="V598">
        <v>15</v>
      </c>
      <c r="W598">
        <v>16.5</v>
      </c>
      <c r="X598" t="s">
        <v>362</v>
      </c>
      <c r="Y598">
        <v>4</v>
      </c>
      <c r="Z598">
        <v>2</v>
      </c>
    </row>
    <row r="599" spans="1:26" x14ac:dyDescent="0.2">
      <c r="A599">
        <v>598</v>
      </c>
      <c r="B599">
        <v>2882</v>
      </c>
      <c r="C599" t="s">
        <v>38</v>
      </c>
      <c r="D599">
        <v>2010</v>
      </c>
      <c r="E599" t="s">
        <v>56</v>
      </c>
      <c r="F599" t="s">
        <v>184</v>
      </c>
      <c r="G599" t="s">
        <v>57</v>
      </c>
      <c r="H599" t="s">
        <v>750</v>
      </c>
      <c r="I599" s="2">
        <v>38967</v>
      </c>
      <c r="J599" t="s">
        <v>106</v>
      </c>
      <c r="K599" t="s">
        <v>107</v>
      </c>
      <c r="L599">
        <v>23.85988575</v>
      </c>
      <c r="M599">
        <v>-166.32059412999999</v>
      </c>
      <c r="N599" t="s">
        <v>57</v>
      </c>
      <c r="O599" t="s">
        <v>57</v>
      </c>
      <c r="P599">
        <v>2010</v>
      </c>
      <c r="Q599" t="s">
        <v>109</v>
      </c>
      <c r="R599">
        <v>0</v>
      </c>
      <c r="S599">
        <v>8.5</v>
      </c>
      <c r="T599">
        <v>35</v>
      </c>
      <c r="U599">
        <v>7.75</v>
      </c>
      <c r="V599">
        <v>3</v>
      </c>
      <c r="W599">
        <v>5.75</v>
      </c>
      <c r="X599" t="s">
        <v>362</v>
      </c>
      <c r="Y599">
        <v>4</v>
      </c>
      <c r="Z599">
        <v>2</v>
      </c>
    </row>
    <row r="600" spans="1:26" x14ac:dyDescent="0.2">
      <c r="A600">
        <v>599</v>
      </c>
      <c r="B600">
        <v>2884</v>
      </c>
      <c r="C600" t="s">
        <v>38</v>
      </c>
      <c r="D600">
        <v>2010</v>
      </c>
      <c r="E600" t="s">
        <v>56</v>
      </c>
      <c r="F600" t="s">
        <v>184</v>
      </c>
      <c r="G600" t="s">
        <v>57</v>
      </c>
      <c r="H600" t="s">
        <v>751</v>
      </c>
      <c r="I600" s="2">
        <v>38967</v>
      </c>
      <c r="J600" t="s">
        <v>186</v>
      </c>
      <c r="K600" t="s">
        <v>107</v>
      </c>
      <c r="L600">
        <v>23.836578450000001</v>
      </c>
      <c r="M600">
        <v>-166.32426985000001</v>
      </c>
      <c r="N600" t="s">
        <v>57</v>
      </c>
      <c r="O600" t="s">
        <v>57</v>
      </c>
      <c r="P600">
        <v>2010</v>
      </c>
      <c r="Q600" t="s">
        <v>187</v>
      </c>
      <c r="R600">
        <v>0</v>
      </c>
      <c r="S600">
        <v>17</v>
      </c>
      <c r="T600">
        <v>65</v>
      </c>
      <c r="U600">
        <v>1</v>
      </c>
      <c r="V600">
        <v>3</v>
      </c>
      <c r="W600">
        <v>17.5</v>
      </c>
      <c r="X600" t="s">
        <v>362</v>
      </c>
      <c r="Y600">
        <v>2</v>
      </c>
      <c r="Z600">
        <v>1</v>
      </c>
    </row>
    <row r="601" spans="1:26" x14ac:dyDescent="0.2">
      <c r="A601">
        <v>600</v>
      </c>
      <c r="B601">
        <v>2896</v>
      </c>
      <c r="C601" t="s">
        <v>38</v>
      </c>
      <c r="D601">
        <v>2010</v>
      </c>
      <c r="E601" t="s">
        <v>56</v>
      </c>
      <c r="F601" t="s">
        <v>184</v>
      </c>
      <c r="G601" t="s">
        <v>57</v>
      </c>
      <c r="H601" t="s">
        <v>752</v>
      </c>
      <c r="I601" s="2">
        <v>38968</v>
      </c>
      <c r="J601" t="s">
        <v>186</v>
      </c>
      <c r="K601" t="s">
        <v>107</v>
      </c>
      <c r="L601">
        <v>23.662366209999998</v>
      </c>
      <c r="M601">
        <v>-166.23907048000001</v>
      </c>
      <c r="N601" t="s">
        <v>57</v>
      </c>
      <c r="O601" t="s">
        <v>57</v>
      </c>
      <c r="P601">
        <v>2010</v>
      </c>
      <c r="Q601" t="s">
        <v>187</v>
      </c>
      <c r="R601">
        <v>0</v>
      </c>
      <c r="S601">
        <v>15</v>
      </c>
      <c r="T601">
        <v>53.75</v>
      </c>
      <c r="U601">
        <v>8.75</v>
      </c>
      <c r="V601">
        <v>0</v>
      </c>
      <c r="W601">
        <v>2.5</v>
      </c>
      <c r="X601" t="s">
        <v>362</v>
      </c>
      <c r="Y601">
        <v>4</v>
      </c>
      <c r="Z601">
        <v>2</v>
      </c>
    </row>
    <row r="602" spans="1:26" x14ac:dyDescent="0.2">
      <c r="A602">
        <v>601</v>
      </c>
      <c r="B602">
        <v>2901</v>
      </c>
      <c r="C602" t="s">
        <v>38</v>
      </c>
      <c r="D602">
        <v>2010</v>
      </c>
      <c r="E602" t="s">
        <v>56</v>
      </c>
      <c r="F602" t="s">
        <v>184</v>
      </c>
      <c r="G602" t="s">
        <v>57</v>
      </c>
      <c r="H602" t="s">
        <v>753</v>
      </c>
      <c r="I602" s="2">
        <v>38968</v>
      </c>
      <c r="J602" t="s">
        <v>186</v>
      </c>
      <c r="K602" t="s">
        <v>107</v>
      </c>
      <c r="L602">
        <v>23.671570540000001</v>
      </c>
      <c r="M602">
        <v>-166.25686676999999</v>
      </c>
      <c r="N602" t="s">
        <v>57</v>
      </c>
      <c r="O602" t="s">
        <v>57</v>
      </c>
      <c r="P602">
        <v>2010</v>
      </c>
      <c r="Q602" t="s">
        <v>187</v>
      </c>
      <c r="R602">
        <v>0</v>
      </c>
      <c r="S602">
        <v>14.5</v>
      </c>
      <c r="T602">
        <v>25</v>
      </c>
      <c r="U602">
        <v>35</v>
      </c>
      <c r="V602">
        <v>0</v>
      </c>
      <c r="W602">
        <v>10</v>
      </c>
      <c r="X602" t="s">
        <v>362</v>
      </c>
      <c r="Y602">
        <v>2</v>
      </c>
      <c r="Z602">
        <v>2</v>
      </c>
    </row>
    <row r="603" spans="1:26" x14ac:dyDescent="0.2">
      <c r="A603">
        <v>602</v>
      </c>
      <c r="B603">
        <v>2902</v>
      </c>
      <c r="C603" t="s">
        <v>38</v>
      </c>
      <c r="D603">
        <v>2010</v>
      </c>
      <c r="E603" t="s">
        <v>56</v>
      </c>
      <c r="F603" t="s">
        <v>184</v>
      </c>
      <c r="G603" t="s">
        <v>57</v>
      </c>
      <c r="H603" t="s">
        <v>754</v>
      </c>
      <c r="I603" s="2">
        <v>38968</v>
      </c>
      <c r="J603" t="s">
        <v>186</v>
      </c>
      <c r="K603" t="s">
        <v>111</v>
      </c>
      <c r="L603">
        <v>23.705832489999999</v>
      </c>
      <c r="M603">
        <v>-166.23172903</v>
      </c>
      <c r="N603" t="s">
        <v>57</v>
      </c>
      <c r="O603" t="s">
        <v>57</v>
      </c>
      <c r="P603">
        <v>2010</v>
      </c>
      <c r="Q603" t="s">
        <v>193</v>
      </c>
      <c r="R603">
        <v>0</v>
      </c>
      <c r="S603">
        <v>27</v>
      </c>
      <c r="T603">
        <v>70</v>
      </c>
      <c r="U603">
        <v>3</v>
      </c>
      <c r="V603">
        <v>1</v>
      </c>
      <c r="W603">
        <v>10.5</v>
      </c>
      <c r="X603" t="s">
        <v>362</v>
      </c>
      <c r="Y603">
        <v>2</v>
      </c>
      <c r="Z603">
        <v>1</v>
      </c>
    </row>
    <row r="604" spans="1:26" x14ac:dyDescent="0.2">
      <c r="A604">
        <v>603</v>
      </c>
      <c r="B604">
        <v>2904</v>
      </c>
      <c r="C604" t="s">
        <v>38</v>
      </c>
      <c r="D604">
        <v>2010</v>
      </c>
      <c r="E604" t="s">
        <v>56</v>
      </c>
      <c r="F604" t="s">
        <v>184</v>
      </c>
      <c r="G604" t="s">
        <v>57</v>
      </c>
      <c r="H604" t="s">
        <v>755</v>
      </c>
      <c r="I604" s="2">
        <v>38968</v>
      </c>
      <c r="J604" t="s">
        <v>186</v>
      </c>
      <c r="K604" t="s">
        <v>107</v>
      </c>
      <c r="L604">
        <v>23.702419469999999</v>
      </c>
      <c r="M604">
        <v>-166.20844334</v>
      </c>
      <c r="N604" t="s">
        <v>57</v>
      </c>
      <c r="O604" t="s">
        <v>57</v>
      </c>
      <c r="P604">
        <v>2010</v>
      </c>
      <c r="Q604" t="s">
        <v>187</v>
      </c>
      <c r="R604">
        <v>0</v>
      </c>
      <c r="S604">
        <v>14</v>
      </c>
      <c r="T604">
        <v>65</v>
      </c>
      <c r="U604">
        <v>1.25</v>
      </c>
      <c r="V604">
        <v>3</v>
      </c>
      <c r="W604">
        <v>10.25</v>
      </c>
      <c r="X604" t="s">
        <v>362</v>
      </c>
      <c r="Y604">
        <v>4</v>
      </c>
      <c r="Z604">
        <v>2</v>
      </c>
    </row>
    <row r="605" spans="1:26" x14ac:dyDescent="0.2">
      <c r="A605">
        <v>604</v>
      </c>
      <c r="B605">
        <v>2905</v>
      </c>
      <c r="C605" t="s">
        <v>38</v>
      </c>
      <c r="D605">
        <v>2010</v>
      </c>
      <c r="E605" t="s">
        <v>56</v>
      </c>
      <c r="F605" t="s">
        <v>184</v>
      </c>
      <c r="G605" t="s">
        <v>57</v>
      </c>
      <c r="H605" t="s">
        <v>756</v>
      </c>
      <c r="I605" s="2">
        <v>38968</v>
      </c>
      <c r="J605" t="s">
        <v>186</v>
      </c>
      <c r="K605" t="s">
        <v>111</v>
      </c>
      <c r="L605">
        <v>23.686881339999999</v>
      </c>
      <c r="M605">
        <v>-166.22167435</v>
      </c>
      <c r="N605" t="s">
        <v>57</v>
      </c>
      <c r="O605" t="s">
        <v>57</v>
      </c>
      <c r="P605">
        <v>2010</v>
      </c>
      <c r="Q605" t="s">
        <v>193</v>
      </c>
      <c r="R605">
        <v>0</v>
      </c>
      <c r="S605">
        <v>22</v>
      </c>
      <c r="T605">
        <v>55</v>
      </c>
      <c r="U605">
        <v>10</v>
      </c>
      <c r="V605">
        <v>1</v>
      </c>
      <c r="W605">
        <v>15.5</v>
      </c>
      <c r="X605" t="s">
        <v>362</v>
      </c>
      <c r="Y605">
        <v>2</v>
      </c>
      <c r="Z605">
        <v>1</v>
      </c>
    </row>
    <row r="606" spans="1:26" x14ac:dyDescent="0.2">
      <c r="A606">
        <v>605</v>
      </c>
      <c r="B606">
        <v>2908</v>
      </c>
      <c r="C606" t="s">
        <v>38</v>
      </c>
      <c r="D606">
        <v>2010</v>
      </c>
      <c r="E606" t="s">
        <v>56</v>
      </c>
      <c r="F606" t="s">
        <v>184</v>
      </c>
      <c r="G606" t="s">
        <v>57</v>
      </c>
      <c r="H606" t="s">
        <v>757</v>
      </c>
      <c r="I606" s="2">
        <v>38969</v>
      </c>
      <c r="J606" t="s">
        <v>106</v>
      </c>
      <c r="K606" t="s">
        <v>115</v>
      </c>
      <c r="L606">
        <v>23.691843429999999</v>
      </c>
      <c r="M606">
        <v>-166.06818125000001</v>
      </c>
      <c r="N606" t="s">
        <v>57</v>
      </c>
      <c r="O606" t="s">
        <v>57</v>
      </c>
      <c r="P606">
        <v>2010</v>
      </c>
      <c r="Q606" t="s">
        <v>116</v>
      </c>
      <c r="R606">
        <v>0</v>
      </c>
      <c r="S606">
        <v>4</v>
      </c>
      <c r="T606">
        <v>7.5</v>
      </c>
      <c r="U606">
        <v>20</v>
      </c>
      <c r="V606">
        <v>1.25</v>
      </c>
      <c r="W606">
        <v>0</v>
      </c>
      <c r="X606" t="s">
        <v>362</v>
      </c>
      <c r="Y606">
        <v>4</v>
      </c>
      <c r="Z606">
        <v>2</v>
      </c>
    </row>
    <row r="607" spans="1:26" x14ac:dyDescent="0.2">
      <c r="A607">
        <v>606</v>
      </c>
      <c r="B607">
        <v>2909</v>
      </c>
      <c r="C607" t="s">
        <v>38</v>
      </c>
      <c r="D607">
        <v>2010</v>
      </c>
      <c r="E607" t="s">
        <v>56</v>
      </c>
      <c r="F607" t="s">
        <v>184</v>
      </c>
      <c r="G607" t="s">
        <v>57</v>
      </c>
      <c r="H607" t="s">
        <v>758</v>
      </c>
      <c r="I607" s="2">
        <v>38969</v>
      </c>
      <c r="J607" t="s">
        <v>106</v>
      </c>
      <c r="K607" t="s">
        <v>111</v>
      </c>
      <c r="L607">
        <v>23.65031965</v>
      </c>
      <c r="M607">
        <v>-166.08112130999999</v>
      </c>
      <c r="N607" t="s">
        <v>57</v>
      </c>
      <c r="O607" t="s">
        <v>57</v>
      </c>
      <c r="P607">
        <v>2010</v>
      </c>
      <c r="Q607" t="s">
        <v>112</v>
      </c>
      <c r="R607">
        <v>0</v>
      </c>
      <c r="S607">
        <v>23</v>
      </c>
      <c r="T607">
        <v>3</v>
      </c>
      <c r="U607">
        <v>12.5</v>
      </c>
      <c r="V607">
        <v>70</v>
      </c>
      <c r="W607">
        <v>0</v>
      </c>
      <c r="X607" t="s">
        <v>362</v>
      </c>
      <c r="Y607">
        <v>2</v>
      </c>
      <c r="Z607">
        <v>1</v>
      </c>
    </row>
    <row r="608" spans="1:26" x14ac:dyDescent="0.2">
      <c r="A608">
        <v>607</v>
      </c>
      <c r="B608">
        <v>2910</v>
      </c>
      <c r="C608" t="s">
        <v>38</v>
      </c>
      <c r="D608">
        <v>2010</v>
      </c>
      <c r="E608" t="s">
        <v>56</v>
      </c>
      <c r="F608" t="s">
        <v>184</v>
      </c>
      <c r="G608" t="s">
        <v>57</v>
      </c>
      <c r="H608" t="s">
        <v>759</v>
      </c>
      <c r="I608" s="2">
        <v>38969</v>
      </c>
      <c r="J608" t="s">
        <v>106</v>
      </c>
      <c r="K608" t="s">
        <v>107</v>
      </c>
      <c r="L608">
        <v>23.63931715</v>
      </c>
      <c r="M608">
        <v>-166.09474349999999</v>
      </c>
      <c r="N608" t="s">
        <v>57</v>
      </c>
      <c r="O608" t="s">
        <v>57</v>
      </c>
      <c r="P608">
        <v>2010</v>
      </c>
      <c r="Q608" t="s">
        <v>109</v>
      </c>
      <c r="R608">
        <v>0</v>
      </c>
      <c r="S608">
        <v>10</v>
      </c>
      <c r="T608">
        <v>12.5</v>
      </c>
      <c r="U608">
        <v>11.5</v>
      </c>
      <c r="V608">
        <v>2.5</v>
      </c>
      <c r="W608">
        <v>0</v>
      </c>
      <c r="X608" t="s">
        <v>362</v>
      </c>
      <c r="Y608">
        <v>4</v>
      </c>
      <c r="Z608">
        <v>2</v>
      </c>
    </row>
    <row r="609" spans="1:26" x14ac:dyDescent="0.2">
      <c r="A609">
        <v>608</v>
      </c>
      <c r="B609">
        <v>2911</v>
      </c>
      <c r="C609" t="s">
        <v>38</v>
      </c>
      <c r="D609">
        <v>2010</v>
      </c>
      <c r="E609" t="s">
        <v>56</v>
      </c>
      <c r="F609" t="s">
        <v>184</v>
      </c>
      <c r="G609" t="s">
        <v>57</v>
      </c>
      <c r="H609" t="s">
        <v>760</v>
      </c>
      <c r="I609" s="2">
        <v>38969</v>
      </c>
      <c r="J609" t="s">
        <v>106</v>
      </c>
      <c r="K609" t="s">
        <v>115</v>
      </c>
      <c r="L609">
        <v>23.637230639999999</v>
      </c>
      <c r="M609">
        <v>-166.10273806999999</v>
      </c>
      <c r="N609" t="s">
        <v>57</v>
      </c>
      <c r="O609" t="s">
        <v>57</v>
      </c>
      <c r="P609">
        <v>2010</v>
      </c>
      <c r="Q609" t="s">
        <v>116</v>
      </c>
      <c r="R609">
        <v>0</v>
      </c>
      <c r="S609">
        <v>5.5</v>
      </c>
      <c r="T609">
        <v>0.25</v>
      </c>
      <c r="U609">
        <v>10.5</v>
      </c>
      <c r="V609">
        <v>30.5</v>
      </c>
      <c r="W609">
        <v>0</v>
      </c>
      <c r="X609" t="s">
        <v>362</v>
      </c>
      <c r="Y609">
        <v>4</v>
      </c>
      <c r="Z609">
        <v>2</v>
      </c>
    </row>
    <row r="610" spans="1:26" x14ac:dyDescent="0.2">
      <c r="A610">
        <v>609</v>
      </c>
      <c r="B610">
        <v>2914</v>
      </c>
      <c r="C610" t="s">
        <v>38</v>
      </c>
      <c r="D610">
        <v>2010</v>
      </c>
      <c r="E610" t="s">
        <v>56</v>
      </c>
      <c r="F610" t="s">
        <v>184</v>
      </c>
      <c r="G610" t="s">
        <v>57</v>
      </c>
      <c r="H610" t="s">
        <v>761</v>
      </c>
      <c r="I610" s="2">
        <v>38969</v>
      </c>
      <c r="J610" t="s">
        <v>106</v>
      </c>
      <c r="K610" t="s">
        <v>111</v>
      </c>
      <c r="L610">
        <v>23.715007660000001</v>
      </c>
      <c r="M610">
        <v>-166.05050205000001</v>
      </c>
      <c r="N610" t="s">
        <v>57</v>
      </c>
      <c r="O610" t="s">
        <v>57</v>
      </c>
      <c r="P610">
        <v>2010</v>
      </c>
      <c r="Q610" t="s">
        <v>112</v>
      </c>
      <c r="R610">
        <v>0</v>
      </c>
      <c r="S610">
        <v>23</v>
      </c>
      <c r="T610">
        <v>0.5</v>
      </c>
      <c r="U610">
        <v>7.5</v>
      </c>
      <c r="V610">
        <v>50</v>
      </c>
      <c r="W610">
        <v>0.5</v>
      </c>
      <c r="X610" t="s">
        <v>362</v>
      </c>
      <c r="Y610">
        <v>2</v>
      </c>
      <c r="Z610">
        <v>1</v>
      </c>
    </row>
    <row r="611" spans="1:26" x14ac:dyDescent="0.2">
      <c r="A611">
        <v>610</v>
      </c>
      <c r="B611">
        <v>2915</v>
      </c>
      <c r="C611" t="s">
        <v>38</v>
      </c>
      <c r="D611">
        <v>2010</v>
      </c>
      <c r="E611" t="s">
        <v>56</v>
      </c>
      <c r="F611" t="s">
        <v>184</v>
      </c>
      <c r="G611" t="s">
        <v>57</v>
      </c>
      <c r="H611" t="s">
        <v>762</v>
      </c>
      <c r="I611" s="2">
        <v>38969</v>
      </c>
      <c r="J611" t="s">
        <v>106</v>
      </c>
      <c r="K611" t="s">
        <v>107</v>
      </c>
      <c r="L611">
        <v>23.631300110000002</v>
      </c>
      <c r="M611">
        <v>-166.10445426999999</v>
      </c>
      <c r="N611" t="s">
        <v>57</v>
      </c>
      <c r="O611" t="s">
        <v>57</v>
      </c>
      <c r="P611">
        <v>2010</v>
      </c>
      <c r="Q611" t="s">
        <v>109</v>
      </c>
      <c r="R611">
        <v>0</v>
      </c>
      <c r="S611">
        <v>12</v>
      </c>
      <c r="T611">
        <v>5</v>
      </c>
      <c r="U611">
        <v>3</v>
      </c>
      <c r="V611">
        <v>3</v>
      </c>
      <c r="W611">
        <v>0.5</v>
      </c>
      <c r="X611" t="s">
        <v>362</v>
      </c>
      <c r="Y611">
        <v>2</v>
      </c>
      <c r="Z611">
        <v>1</v>
      </c>
    </row>
    <row r="612" spans="1:26" x14ac:dyDescent="0.2">
      <c r="A612">
        <v>611</v>
      </c>
      <c r="B612">
        <v>2930</v>
      </c>
      <c r="C612" t="s">
        <v>38</v>
      </c>
      <c r="D612">
        <v>2010</v>
      </c>
      <c r="E612" t="s">
        <v>56</v>
      </c>
      <c r="F612" t="s">
        <v>184</v>
      </c>
      <c r="G612" t="s">
        <v>63</v>
      </c>
      <c r="H612" t="s">
        <v>763</v>
      </c>
      <c r="I612" s="2">
        <v>38972</v>
      </c>
      <c r="J612" t="s">
        <v>106</v>
      </c>
      <c r="K612" t="s">
        <v>111</v>
      </c>
      <c r="L612">
        <v>27.796439710000001</v>
      </c>
      <c r="M612">
        <v>-175.75684709000001</v>
      </c>
      <c r="N612" t="s">
        <v>63</v>
      </c>
      <c r="O612" t="s">
        <v>63</v>
      </c>
      <c r="P612">
        <v>2010</v>
      </c>
      <c r="Q612" t="s">
        <v>112</v>
      </c>
      <c r="R612">
        <v>0</v>
      </c>
      <c r="S612">
        <v>22.5</v>
      </c>
      <c r="T612">
        <v>0.5</v>
      </c>
      <c r="U612">
        <v>11.25</v>
      </c>
      <c r="V612">
        <v>78.5</v>
      </c>
      <c r="W612">
        <v>0.25</v>
      </c>
      <c r="X612" t="s">
        <v>362</v>
      </c>
      <c r="Y612">
        <v>4</v>
      </c>
      <c r="Z612">
        <v>2</v>
      </c>
    </row>
    <row r="613" spans="1:26" x14ac:dyDescent="0.2">
      <c r="A613">
        <v>612</v>
      </c>
      <c r="B613">
        <v>2931</v>
      </c>
      <c r="C613" t="s">
        <v>38</v>
      </c>
      <c r="D613">
        <v>2010</v>
      </c>
      <c r="E613" t="s">
        <v>56</v>
      </c>
      <c r="F613" t="s">
        <v>184</v>
      </c>
      <c r="G613" t="s">
        <v>63</v>
      </c>
      <c r="H613" t="s">
        <v>764</v>
      </c>
      <c r="I613" s="2">
        <v>38972</v>
      </c>
      <c r="J613" t="s">
        <v>106</v>
      </c>
      <c r="K613" t="s">
        <v>107</v>
      </c>
      <c r="L613">
        <v>27.795186279999999</v>
      </c>
      <c r="M613">
        <v>-175.77447608</v>
      </c>
      <c r="N613" t="s">
        <v>63</v>
      </c>
      <c r="O613" t="s">
        <v>63</v>
      </c>
      <c r="P613">
        <v>2010</v>
      </c>
      <c r="Q613" t="s">
        <v>109</v>
      </c>
      <c r="R613">
        <v>0</v>
      </c>
      <c r="S613">
        <v>8</v>
      </c>
      <c r="T613">
        <v>1</v>
      </c>
      <c r="U613">
        <v>4.25</v>
      </c>
      <c r="V613">
        <v>30</v>
      </c>
      <c r="W613">
        <v>0.25</v>
      </c>
      <c r="X613" t="s">
        <v>362</v>
      </c>
      <c r="Y613">
        <v>4</v>
      </c>
      <c r="Z613">
        <v>2</v>
      </c>
    </row>
    <row r="614" spans="1:26" x14ac:dyDescent="0.2">
      <c r="A614">
        <v>613</v>
      </c>
      <c r="B614">
        <v>2932</v>
      </c>
      <c r="C614" t="s">
        <v>38</v>
      </c>
      <c r="D614">
        <v>2010</v>
      </c>
      <c r="E614" t="s">
        <v>56</v>
      </c>
      <c r="F614" t="s">
        <v>184</v>
      </c>
      <c r="G614" t="s">
        <v>63</v>
      </c>
      <c r="H614" t="s">
        <v>765</v>
      </c>
      <c r="I614" s="2">
        <v>38972</v>
      </c>
      <c r="J614" t="s">
        <v>106</v>
      </c>
      <c r="K614" t="s">
        <v>107</v>
      </c>
      <c r="L614">
        <v>27.804419859999999</v>
      </c>
      <c r="M614">
        <v>-175.76036305</v>
      </c>
      <c r="N614" t="s">
        <v>63</v>
      </c>
      <c r="O614" t="s">
        <v>63</v>
      </c>
      <c r="P614">
        <v>2010</v>
      </c>
      <c r="Q614" t="s">
        <v>109</v>
      </c>
      <c r="R614">
        <v>0</v>
      </c>
      <c r="S614">
        <v>16.5</v>
      </c>
      <c r="T614">
        <v>0.75</v>
      </c>
      <c r="U614">
        <v>3</v>
      </c>
      <c r="V614">
        <v>87.5</v>
      </c>
      <c r="W614">
        <v>0</v>
      </c>
      <c r="X614" t="s">
        <v>362</v>
      </c>
      <c r="Y614">
        <v>4</v>
      </c>
      <c r="Z614">
        <v>2</v>
      </c>
    </row>
    <row r="615" spans="1:26" x14ac:dyDescent="0.2">
      <c r="A615">
        <v>614</v>
      </c>
      <c r="B615">
        <v>2933</v>
      </c>
      <c r="C615" t="s">
        <v>38</v>
      </c>
      <c r="D615">
        <v>2010</v>
      </c>
      <c r="E615" t="s">
        <v>56</v>
      </c>
      <c r="F615" t="s">
        <v>184</v>
      </c>
      <c r="G615" t="s">
        <v>63</v>
      </c>
      <c r="H615" t="s">
        <v>766</v>
      </c>
      <c r="I615" s="2">
        <v>38972</v>
      </c>
      <c r="J615" t="s">
        <v>106</v>
      </c>
      <c r="K615" t="s">
        <v>115</v>
      </c>
      <c r="L615">
        <v>27.811723270000002</v>
      </c>
      <c r="M615">
        <v>-175.76085373000001</v>
      </c>
      <c r="N615" t="s">
        <v>63</v>
      </c>
      <c r="O615" t="s">
        <v>63</v>
      </c>
      <c r="P615">
        <v>2010</v>
      </c>
      <c r="Q615" t="s">
        <v>116</v>
      </c>
      <c r="R615">
        <v>0</v>
      </c>
      <c r="S615">
        <v>6.5</v>
      </c>
      <c r="T615">
        <v>3</v>
      </c>
      <c r="U615">
        <v>1</v>
      </c>
      <c r="V615">
        <v>30</v>
      </c>
      <c r="W615">
        <v>3</v>
      </c>
      <c r="X615" t="s">
        <v>362</v>
      </c>
      <c r="Y615">
        <v>4</v>
      </c>
      <c r="Z615">
        <v>2</v>
      </c>
    </row>
    <row r="616" spans="1:26" x14ac:dyDescent="0.2">
      <c r="A616">
        <v>615</v>
      </c>
      <c r="B616">
        <v>2941</v>
      </c>
      <c r="C616" t="s">
        <v>38</v>
      </c>
      <c r="D616">
        <v>2010</v>
      </c>
      <c r="E616" t="s">
        <v>56</v>
      </c>
      <c r="F616" t="s">
        <v>184</v>
      </c>
      <c r="G616" t="s">
        <v>63</v>
      </c>
      <c r="H616" t="s">
        <v>767</v>
      </c>
      <c r="I616" s="2">
        <v>38972</v>
      </c>
      <c r="J616" t="s">
        <v>106</v>
      </c>
      <c r="K616" t="s">
        <v>107</v>
      </c>
      <c r="L616">
        <v>27.85814401</v>
      </c>
      <c r="M616">
        <v>-175.73883665</v>
      </c>
      <c r="N616" t="s">
        <v>63</v>
      </c>
      <c r="O616" t="s">
        <v>63</v>
      </c>
      <c r="P616">
        <v>2010</v>
      </c>
      <c r="Q616" t="s">
        <v>109</v>
      </c>
      <c r="R616">
        <v>0</v>
      </c>
      <c r="S616">
        <v>11</v>
      </c>
      <c r="T616">
        <v>10</v>
      </c>
      <c r="U616">
        <v>11.5</v>
      </c>
      <c r="V616">
        <v>47.5</v>
      </c>
      <c r="W616">
        <v>0.5</v>
      </c>
      <c r="X616" t="s">
        <v>362</v>
      </c>
      <c r="Y616">
        <v>4</v>
      </c>
      <c r="Z616">
        <v>2</v>
      </c>
    </row>
    <row r="617" spans="1:26" x14ac:dyDescent="0.2">
      <c r="A617">
        <v>616</v>
      </c>
      <c r="B617">
        <v>2942</v>
      </c>
      <c r="C617" t="s">
        <v>38</v>
      </c>
      <c r="D617">
        <v>2010</v>
      </c>
      <c r="E617" t="s">
        <v>56</v>
      </c>
      <c r="F617" t="s">
        <v>184</v>
      </c>
      <c r="G617" t="s">
        <v>63</v>
      </c>
      <c r="H617" t="s">
        <v>768</v>
      </c>
      <c r="I617" s="2">
        <v>38972</v>
      </c>
      <c r="J617" t="s">
        <v>106</v>
      </c>
      <c r="K617" t="s">
        <v>107</v>
      </c>
      <c r="L617">
        <v>27.852973039999998</v>
      </c>
      <c r="M617">
        <v>-175.74115130999999</v>
      </c>
      <c r="N617" t="s">
        <v>63</v>
      </c>
      <c r="O617" t="s">
        <v>63</v>
      </c>
      <c r="P617">
        <v>2010</v>
      </c>
      <c r="Q617" t="s">
        <v>109</v>
      </c>
      <c r="R617">
        <v>0</v>
      </c>
      <c r="S617">
        <v>10.5</v>
      </c>
      <c r="T617">
        <v>13.75</v>
      </c>
      <c r="U617">
        <v>11.25</v>
      </c>
      <c r="V617">
        <v>16.25</v>
      </c>
      <c r="W617">
        <v>0.5</v>
      </c>
      <c r="X617" t="s">
        <v>362</v>
      </c>
      <c r="Y617">
        <v>4</v>
      </c>
      <c r="Z617">
        <v>2</v>
      </c>
    </row>
    <row r="618" spans="1:26" x14ac:dyDescent="0.2">
      <c r="A618">
        <v>617</v>
      </c>
      <c r="B618">
        <v>2943</v>
      </c>
      <c r="C618" t="s">
        <v>38</v>
      </c>
      <c r="D618">
        <v>2010</v>
      </c>
      <c r="E618" t="s">
        <v>56</v>
      </c>
      <c r="F618" t="s">
        <v>184</v>
      </c>
      <c r="G618" t="s">
        <v>63</v>
      </c>
      <c r="H618" t="s">
        <v>769</v>
      </c>
      <c r="I618" s="2">
        <v>38972</v>
      </c>
      <c r="J618" t="s">
        <v>106</v>
      </c>
      <c r="K618" t="s">
        <v>111</v>
      </c>
      <c r="L618">
        <v>27.824187160000001</v>
      </c>
      <c r="M618">
        <v>-175.74571685000001</v>
      </c>
      <c r="N618" t="s">
        <v>63</v>
      </c>
      <c r="O618" t="s">
        <v>63</v>
      </c>
      <c r="P618">
        <v>2010</v>
      </c>
      <c r="Q618" t="s">
        <v>112</v>
      </c>
      <c r="R618">
        <v>0</v>
      </c>
      <c r="S618">
        <v>23</v>
      </c>
      <c r="T618">
        <v>1</v>
      </c>
      <c r="U618">
        <v>17.5</v>
      </c>
      <c r="V618">
        <v>64.5</v>
      </c>
      <c r="W618">
        <v>0</v>
      </c>
      <c r="X618" t="s">
        <v>362</v>
      </c>
      <c r="Y618">
        <v>2</v>
      </c>
      <c r="Z618">
        <v>1</v>
      </c>
    </row>
    <row r="619" spans="1:26" x14ac:dyDescent="0.2">
      <c r="A619">
        <v>618</v>
      </c>
      <c r="B619">
        <v>2944</v>
      </c>
      <c r="C619" t="s">
        <v>38</v>
      </c>
      <c r="D619">
        <v>2010</v>
      </c>
      <c r="E619" t="s">
        <v>56</v>
      </c>
      <c r="F619" t="s">
        <v>184</v>
      </c>
      <c r="G619" t="s">
        <v>63</v>
      </c>
      <c r="H619" t="s">
        <v>770</v>
      </c>
      <c r="I619" s="2">
        <v>38973</v>
      </c>
      <c r="J619" t="s">
        <v>106</v>
      </c>
      <c r="K619" t="s">
        <v>111</v>
      </c>
      <c r="L619">
        <v>27.778973749999999</v>
      </c>
      <c r="M619">
        <v>-175.79246456999999</v>
      </c>
      <c r="N619" t="s">
        <v>63</v>
      </c>
      <c r="O619" t="s">
        <v>63</v>
      </c>
      <c r="P619">
        <v>2010</v>
      </c>
      <c r="Q619" t="s">
        <v>112</v>
      </c>
      <c r="R619">
        <v>0</v>
      </c>
      <c r="S619">
        <v>24.5</v>
      </c>
      <c r="T619">
        <v>0.25</v>
      </c>
      <c r="U619">
        <v>7.5</v>
      </c>
      <c r="V619">
        <v>80</v>
      </c>
      <c r="W619">
        <v>0.25</v>
      </c>
      <c r="X619" t="s">
        <v>362</v>
      </c>
      <c r="Y619">
        <v>4</v>
      </c>
      <c r="Z619">
        <v>2</v>
      </c>
    </row>
    <row r="620" spans="1:26" x14ac:dyDescent="0.2">
      <c r="A620">
        <v>619</v>
      </c>
      <c r="B620">
        <v>2945</v>
      </c>
      <c r="C620" t="s">
        <v>38</v>
      </c>
      <c r="D620">
        <v>2010</v>
      </c>
      <c r="E620" t="s">
        <v>56</v>
      </c>
      <c r="F620" t="s">
        <v>184</v>
      </c>
      <c r="G620" t="s">
        <v>63</v>
      </c>
      <c r="H620" t="s">
        <v>771</v>
      </c>
      <c r="I620" s="2">
        <v>38973</v>
      </c>
      <c r="J620" t="s">
        <v>106</v>
      </c>
      <c r="K620" t="s">
        <v>115</v>
      </c>
      <c r="L620">
        <v>27.881815339999999</v>
      </c>
      <c r="M620">
        <v>-175.7313967</v>
      </c>
      <c r="N620" t="s">
        <v>63</v>
      </c>
      <c r="O620" t="s">
        <v>63</v>
      </c>
      <c r="P620">
        <v>2010</v>
      </c>
      <c r="Q620" t="s">
        <v>116</v>
      </c>
      <c r="R620">
        <v>0</v>
      </c>
      <c r="S620">
        <v>5.5</v>
      </c>
      <c r="T620">
        <v>5</v>
      </c>
      <c r="U620">
        <v>6.25</v>
      </c>
      <c r="V620">
        <v>13.75</v>
      </c>
      <c r="W620">
        <v>8</v>
      </c>
      <c r="X620" t="s">
        <v>362</v>
      </c>
      <c r="Y620">
        <v>4</v>
      </c>
      <c r="Z620">
        <v>2</v>
      </c>
    </row>
    <row r="621" spans="1:26" x14ac:dyDescent="0.2">
      <c r="A621">
        <v>620</v>
      </c>
      <c r="B621">
        <v>2946</v>
      </c>
      <c r="C621" t="s">
        <v>38</v>
      </c>
      <c r="D621">
        <v>2010</v>
      </c>
      <c r="E621" t="s">
        <v>56</v>
      </c>
      <c r="F621" t="s">
        <v>184</v>
      </c>
      <c r="G621" t="s">
        <v>63</v>
      </c>
      <c r="H621" t="s">
        <v>772</v>
      </c>
      <c r="I621" s="2">
        <v>38973</v>
      </c>
      <c r="J621" t="s">
        <v>106</v>
      </c>
      <c r="K621" t="s">
        <v>107</v>
      </c>
      <c r="L621">
        <v>27.896101789999999</v>
      </c>
      <c r="M621">
        <v>-175.72333616</v>
      </c>
      <c r="N621" t="s">
        <v>63</v>
      </c>
      <c r="O621" t="s">
        <v>63</v>
      </c>
      <c r="P621">
        <v>2010</v>
      </c>
      <c r="Q621" t="s">
        <v>109</v>
      </c>
      <c r="R621">
        <v>0</v>
      </c>
      <c r="S621">
        <v>17</v>
      </c>
      <c r="T621">
        <v>8.75</v>
      </c>
      <c r="U621">
        <v>18.75</v>
      </c>
      <c r="V621">
        <v>25</v>
      </c>
      <c r="W621">
        <v>1.75</v>
      </c>
      <c r="X621" t="s">
        <v>362</v>
      </c>
      <c r="Y621">
        <v>4</v>
      </c>
      <c r="Z621">
        <v>2</v>
      </c>
    </row>
    <row r="622" spans="1:26" x14ac:dyDescent="0.2">
      <c r="A622">
        <v>621</v>
      </c>
      <c r="B622">
        <v>2947</v>
      </c>
      <c r="C622" t="s">
        <v>38</v>
      </c>
      <c r="D622">
        <v>2010</v>
      </c>
      <c r="E622" t="s">
        <v>56</v>
      </c>
      <c r="F622" t="s">
        <v>184</v>
      </c>
      <c r="G622" t="s">
        <v>63</v>
      </c>
      <c r="H622" t="s">
        <v>773</v>
      </c>
      <c r="I622" s="2">
        <v>38973</v>
      </c>
      <c r="J622" t="s">
        <v>106</v>
      </c>
      <c r="K622" t="s">
        <v>115</v>
      </c>
      <c r="L622">
        <v>27.820683519999999</v>
      </c>
      <c r="M622">
        <v>-175.75477323999999</v>
      </c>
      <c r="N622" t="s">
        <v>63</v>
      </c>
      <c r="O622" t="s">
        <v>63</v>
      </c>
      <c r="P622">
        <v>2010</v>
      </c>
      <c r="Q622" t="s">
        <v>116</v>
      </c>
      <c r="R622">
        <v>0</v>
      </c>
      <c r="S622">
        <v>5</v>
      </c>
      <c r="T622">
        <v>4</v>
      </c>
      <c r="U622">
        <v>8</v>
      </c>
      <c r="V622">
        <v>16.25</v>
      </c>
      <c r="W622">
        <v>14</v>
      </c>
      <c r="X622" t="s">
        <v>362</v>
      </c>
      <c r="Y622">
        <v>4</v>
      </c>
      <c r="Z622">
        <v>2</v>
      </c>
    </row>
    <row r="623" spans="1:26" x14ac:dyDescent="0.2">
      <c r="A623">
        <v>622</v>
      </c>
      <c r="B623">
        <v>2948</v>
      </c>
      <c r="C623" t="s">
        <v>38</v>
      </c>
      <c r="D623">
        <v>2010</v>
      </c>
      <c r="E623" t="s">
        <v>56</v>
      </c>
      <c r="F623" t="s">
        <v>184</v>
      </c>
      <c r="G623" t="s">
        <v>63</v>
      </c>
      <c r="H623" t="s">
        <v>774</v>
      </c>
      <c r="I623" s="2">
        <v>38973</v>
      </c>
      <c r="J623" t="s">
        <v>106</v>
      </c>
      <c r="K623" t="s">
        <v>107</v>
      </c>
      <c r="L623">
        <v>27.78196097</v>
      </c>
      <c r="M623">
        <v>-175.80765811000001</v>
      </c>
      <c r="N623" t="s">
        <v>63</v>
      </c>
      <c r="O623" t="s">
        <v>63</v>
      </c>
      <c r="P623">
        <v>2010</v>
      </c>
      <c r="Q623" t="s">
        <v>109</v>
      </c>
      <c r="R623">
        <v>0</v>
      </c>
      <c r="S623">
        <v>9</v>
      </c>
      <c r="T623">
        <v>4</v>
      </c>
      <c r="U623">
        <v>1</v>
      </c>
      <c r="V623">
        <v>40</v>
      </c>
      <c r="W623">
        <v>0</v>
      </c>
      <c r="X623" t="s">
        <v>362</v>
      </c>
      <c r="Y623">
        <v>4</v>
      </c>
      <c r="Z623">
        <v>2</v>
      </c>
    </row>
    <row r="624" spans="1:26" x14ac:dyDescent="0.2">
      <c r="A624">
        <v>623</v>
      </c>
      <c r="B624">
        <v>2949</v>
      </c>
      <c r="C624" t="s">
        <v>38</v>
      </c>
      <c r="D624">
        <v>2010</v>
      </c>
      <c r="E624" t="s">
        <v>56</v>
      </c>
      <c r="F624" t="s">
        <v>184</v>
      </c>
      <c r="G624" t="s">
        <v>63</v>
      </c>
      <c r="H624" t="s">
        <v>775</v>
      </c>
      <c r="I624" s="2">
        <v>38973</v>
      </c>
      <c r="J624" t="s">
        <v>106</v>
      </c>
      <c r="K624" t="s">
        <v>115</v>
      </c>
      <c r="L624">
        <v>27.789182490000002</v>
      </c>
      <c r="M624">
        <v>-175.83517270999999</v>
      </c>
      <c r="N624" t="s">
        <v>63</v>
      </c>
      <c r="O624" t="s">
        <v>63</v>
      </c>
      <c r="P624">
        <v>2010</v>
      </c>
      <c r="Q624" t="s">
        <v>116</v>
      </c>
      <c r="R624">
        <v>0</v>
      </c>
      <c r="S624">
        <v>4</v>
      </c>
      <c r="T624">
        <v>3.5</v>
      </c>
      <c r="U624">
        <v>6.75</v>
      </c>
      <c r="V624">
        <v>22.5</v>
      </c>
      <c r="W624">
        <v>10.625</v>
      </c>
      <c r="X624" t="s">
        <v>362</v>
      </c>
      <c r="Y624">
        <v>8</v>
      </c>
      <c r="Z624">
        <v>4</v>
      </c>
    </row>
    <row r="625" spans="1:26" x14ac:dyDescent="0.2">
      <c r="A625">
        <v>624</v>
      </c>
      <c r="B625">
        <v>2954</v>
      </c>
      <c r="C625" t="s">
        <v>38</v>
      </c>
      <c r="D625">
        <v>2010</v>
      </c>
      <c r="E625" t="s">
        <v>56</v>
      </c>
      <c r="F625" t="s">
        <v>184</v>
      </c>
      <c r="G625" t="s">
        <v>63</v>
      </c>
      <c r="H625" t="s">
        <v>776</v>
      </c>
      <c r="I625" s="2">
        <v>38974</v>
      </c>
      <c r="J625" t="s">
        <v>106</v>
      </c>
      <c r="K625" t="s">
        <v>111</v>
      </c>
      <c r="L625">
        <v>27.951010629999999</v>
      </c>
      <c r="M625">
        <v>-175.72759375000001</v>
      </c>
      <c r="N625" t="s">
        <v>63</v>
      </c>
      <c r="O625" t="s">
        <v>63</v>
      </c>
      <c r="P625">
        <v>2010</v>
      </c>
      <c r="Q625" t="s">
        <v>112</v>
      </c>
      <c r="R625">
        <v>0</v>
      </c>
      <c r="S625">
        <v>27</v>
      </c>
      <c r="T625">
        <v>5.5</v>
      </c>
      <c r="U625">
        <v>1</v>
      </c>
      <c r="V625">
        <v>3</v>
      </c>
      <c r="W625">
        <v>1</v>
      </c>
      <c r="X625" t="s">
        <v>362</v>
      </c>
      <c r="Y625">
        <v>2</v>
      </c>
      <c r="Z625">
        <v>1</v>
      </c>
    </row>
    <row r="626" spans="1:26" x14ac:dyDescent="0.2">
      <c r="A626">
        <v>625</v>
      </c>
      <c r="B626">
        <v>2956</v>
      </c>
      <c r="C626" t="s">
        <v>38</v>
      </c>
      <c r="D626">
        <v>2010</v>
      </c>
      <c r="E626" t="s">
        <v>56</v>
      </c>
      <c r="F626" t="s">
        <v>184</v>
      </c>
      <c r="G626" t="s">
        <v>63</v>
      </c>
      <c r="H626" t="s">
        <v>777</v>
      </c>
      <c r="I626" s="2">
        <v>38974</v>
      </c>
      <c r="J626" t="s">
        <v>106</v>
      </c>
      <c r="K626" t="s">
        <v>107</v>
      </c>
      <c r="L626">
        <v>27.96477883</v>
      </c>
      <c r="M626">
        <v>-175.77490908999999</v>
      </c>
      <c r="N626" t="s">
        <v>63</v>
      </c>
      <c r="O626" t="s">
        <v>63</v>
      </c>
      <c r="P626">
        <v>2010</v>
      </c>
      <c r="Q626" t="s">
        <v>109</v>
      </c>
      <c r="R626">
        <v>0</v>
      </c>
      <c r="S626">
        <v>15</v>
      </c>
      <c r="T626">
        <v>8.75</v>
      </c>
      <c r="U626">
        <v>3</v>
      </c>
      <c r="V626">
        <v>12.5</v>
      </c>
      <c r="W626">
        <v>8.75</v>
      </c>
      <c r="X626" t="s">
        <v>362</v>
      </c>
      <c r="Y626">
        <v>4</v>
      </c>
      <c r="Z626">
        <v>2</v>
      </c>
    </row>
    <row r="627" spans="1:26" x14ac:dyDescent="0.2">
      <c r="A627">
        <v>626</v>
      </c>
      <c r="B627">
        <v>2957</v>
      </c>
      <c r="C627" t="s">
        <v>38</v>
      </c>
      <c r="D627">
        <v>2010</v>
      </c>
      <c r="E627" t="s">
        <v>56</v>
      </c>
      <c r="F627" t="s">
        <v>184</v>
      </c>
      <c r="G627" t="s">
        <v>63</v>
      </c>
      <c r="H627" t="s">
        <v>778</v>
      </c>
      <c r="I627" s="2">
        <v>38974</v>
      </c>
      <c r="J627" t="s">
        <v>106</v>
      </c>
      <c r="K627" t="s">
        <v>107</v>
      </c>
      <c r="L627">
        <v>27.9558195</v>
      </c>
      <c r="M627">
        <v>-175.74817970000001</v>
      </c>
      <c r="N627" t="s">
        <v>63</v>
      </c>
      <c r="O627" t="s">
        <v>63</v>
      </c>
      <c r="P627">
        <v>2010</v>
      </c>
      <c r="Q627" t="s">
        <v>109</v>
      </c>
      <c r="R627">
        <v>0</v>
      </c>
      <c r="S627">
        <v>14</v>
      </c>
      <c r="T627">
        <v>17.5</v>
      </c>
      <c r="U627">
        <v>3.75</v>
      </c>
      <c r="V627">
        <v>53.25</v>
      </c>
      <c r="W627">
        <v>0.5</v>
      </c>
      <c r="X627" t="s">
        <v>362</v>
      </c>
      <c r="Y627">
        <v>4</v>
      </c>
      <c r="Z627">
        <v>2</v>
      </c>
    </row>
    <row r="628" spans="1:26" x14ac:dyDescent="0.2">
      <c r="A628">
        <v>627</v>
      </c>
      <c r="B628">
        <v>2958</v>
      </c>
      <c r="C628" t="s">
        <v>38</v>
      </c>
      <c r="D628">
        <v>2010</v>
      </c>
      <c r="E628" t="s">
        <v>56</v>
      </c>
      <c r="F628" t="s">
        <v>184</v>
      </c>
      <c r="G628" t="s">
        <v>63</v>
      </c>
      <c r="H628" t="s">
        <v>779</v>
      </c>
      <c r="I628" s="2">
        <v>38974</v>
      </c>
      <c r="J628" t="s">
        <v>106</v>
      </c>
      <c r="K628" t="s">
        <v>111</v>
      </c>
      <c r="L628">
        <v>27.9600656</v>
      </c>
      <c r="M628">
        <v>-175.82339881999999</v>
      </c>
      <c r="N628" t="s">
        <v>63</v>
      </c>
      <c r="O628" t="s">
        <v>63</v>
      </c>
      <c r="P628">
        <v>2010</v>
      </c>
      <c r="Q628" t="s">
        <v>112</v>
      </c>
      <c r="R628">
        <v>0</v>
      </c>
      <c r="S628">
        <v>24</v>
      </c>
      <c r="T628">
        <v>12.5</v>
      </c>
      <c r="U628">
        <v>7.5</v>
      </c>
      <c r="V628">
        <v>22.5</v>
      </c>
      <c r="W628">
        <v>7.5</v>
      </c>
      <c r="X628" t="s">
        <v>362</v>
      </c>
      <c r="Y628">
        <v>2</v>
      </c>
      <c r="Z628">
        <v>1</v>
      </c>
    </row>
    <row r="629" spans="1:26" x14ac:dyDescent="0.2">
      <c r="A629">
        <v>628</v>
      </c>
      <c r="B629">
        <v>2959</v>
      </c>
      <c r="C629" t="s">
        <v>38</v>
      </c>
      <c r="D629">
        <v>2010</v>
      </c>
      <c r="E629" t="s">
        <v>56</v>
      </c>
      <c r="F629" t="s">
        <v>184</v>
      </c>
      <c r="G629" t="s">
        <v>63</v>
      </c>
      <c r="H629" t="s">
        <v>780</v>
      </c>
      <c r="I629" s="2">
        <v>38974</v>
      </c>
      <c r="J629" t="s">
        <v>106</v>
      </c>
      <c r="K629" t="s">
        <v>107</v>
      </c>
      <c r="L629">
        <v>27.931101009999999</v>
      </c>
      <c r="M629">
        <v>-175.87524550000001</v>
      </c>
      <c r="N629" t="s">
        <v>63</v>
      </c>
      <c r="O629" t="s">
        <v>63</v>
      </c>
      <c r="P629">
        <v>2010</v>
      </c>
      <c r="Q629" t="s">
        <v>109</v>
      </c>
      <c r="R629">
        <v>0</v>
      </c>
      <c r="S629">
        <v>13</v>
      </c>
      <c r="T629">
        <v>1</v>
      </c>
      <c r="U629">
        <v>0.25</v>
      </c>
      <c r="V629">
        <v>18.5</v>
      </c>
      <c r="W629">
        <v>31.25</v>
      </c>
      <c r="X629" t="s">
        <v>362</v>
      </c>
      <c r="Y629">
        <v>4</v>
      </c>
      <c r="Z629">
        <v>2</v>
      </c>
    </row>
    <row r="630" spans="1:26" x14ac:dyDescent="0.2">
      <c r="A630">
        <v>629</v>
      </c>
      <c r="B630">
        <v>2960</v>
      </c>
      <c r="C630" t="s">
        <v>38</v>
      </c>
      <c r="D630">
        <v>2010</v>
      </c>
      <c r="E630" t="s">
        <v>56</v>
      </c>
      <c r="F630" t="s">
        <v>184</v>
      </c>
      <c r="G630" t="s">
        <v>63</v>
      </c>
      <c r="H630" t="s">
        <v>781</v>
      </c>
      <c r="I630" s="2">
        <v>38974</v>
      </c>
      <c r="J630" t="s">
        <v>106</v>
      </c>
      <c r="K630" t="s">
        <v>107</v>
      </c>
      <c r="L630">
        <v>27.936328979999999</v>
      </c>
      <c r="M630">
        <v>-175.86807604000001</v>
      </c>
      <c r="N630" t="s">
        <v>63</v>
      </c>
      <c r="O630" t="s">
        <v>63</v>
      </c>
      <c r="P630">
        <v>2010</v>
      </c>
      <c r="Q630" t="s">
        <v>109</v>
      </c>
      <c r="R630">
        <v>0</v>
      </c>
      <c r="S630">
        <v>13</v>
      </c>
      <c r="T630">
        <v>0.75</v>
      </c>
      <c r="U630">
        <v>5</v>
      </c>
      <c r="V630">
        <v>18.5</v>
      </c>
      <c r="W630">
        <v>41.25</v>
      </c>
      <c r="X630" t="s">
        <v>362</v>
      </c>
      <c r="Y630">
        <v>4</v>
      </c>
      <c r="Z630">
        <v>2</v>
      </c>
    </row>
    <row r="631" spans="1:26" x14ac:dyDescent="0.2">
      <c r="A631">
        <v>630</v>
      </c>
      <c r="B631">
        <v>2961</v>
      </c>
      <c r="C631" t="s">
        <v>38</v>
      </c>
      <c r="D631">
        <v>2010</v>
      </c>
      <c r="E631" t="s">
        <v>56</v>
      </c>
      <c r="F631" t="s">
        <v>184</v>
      </c>
      <c r="G631" t="s">
        <v>63</v>
      </c>
      <c r="H631" t="s">
        <v>782</v>
      </c>
      <c r="I631" s="2">
        <v>38974</v>
      </c>
      <c r="J631" t="s">
        <v>106</v>
      </c>
      <c r="K631" t="s">
        <v>107</v>
      </c>
      <c r="L631">
        <v>27.954906040000001</v>
      </c>
      <c r="M631">
        <v>-175.83370219</v>
      </c>
      <c r="N631" t="s">
        <v>63</v>
      </c>
      <c r="O631" t="s">
        <v>63</v>
      </c>
      <c r="P631">
        <v>2010</v>
      </c>
      <c r="Q631" t="s">
        <v>109</v>
      </c>
      <c r="R631">
        <v>0</v>
      </c>
      <c r="S631">
        <v>12.5</v>
      </c>
      <c r="T631">
        <v>10</v>
      </c>
      <c r="U631">
        <v>0</v>
      </c>
      <c r="V631">
        <v>18.75</v>
      </c>
      <c r="W631">
        <v>26.25</v>
      </c>
      <c r="X631" t="s">
        <v>362</v>
      </c>
      <c r="Y631">
        <v>4</v>
      </c>
      <c r="Z631">
        <v>2</v>
      </c>
    </row>
    <row r="632" spans="1:26" x14ac:dyDescent="0.2">
      <c r="A632">
        <v>631</v>
      </c>
      <c r="B632">
        <v>2973</v>
      </c>
      <c r="C632" t="s">
        <v>38</v>
      </c>
      <c r="D632">
        <v>2010</v>
      </c>
      <c r="E632" t="s">
        <v>56</v>
      </c>
      <c r="F632" t="s">
        <v>184</v>
      </c>
      <c r="G632" t="s">
        <v>63</v>
      </c>
      <c r="H632" t="s">
        <v>783</v>
      </c>
      <c r="I632" s="2">
        <v>38975</v>
      </c>
      <c r="J632" t="s">
        <v>106</v>
      </c>
      <c r="K632" t="s">
        <v>111</v>
      </c>
      <c r="L632">
        <v>27.909852390000001</v>
      </c>
      <c r="M632">
        <v>-175.91299064</v>
      </c>
      <c r="N632" t="s">
        <v>63</v>
      </c>
      <c r="O632" t="s">
        <v>63</v>
      </c>
      <c r="P632">
        <v>2010</v>
      </c>
      <c r="Q632" t="s">
        <v>112</v>
      </c>
      <c r="R632">
        <v>0</v>
      </c>
      <c r="S632">
        <v>26</v>
      </c>
      <c r="T632">
        <v>7.5</v>
      </c>
      <c r="U632">
        <v>17.5</v>
      </c>
      <c r="V632">
        <v>30</v>
      </c>
      <c r="W632">
        <v>7.5</v>
      </c>
      <c r="X632" t="s">
        <v>362</v>
      </c>
      <c r="Y632">
        <v>2</v>
      </c>
      <c r="Z632">
        <v>1</v>
      </c>
    </row>
    <row r="633" spans="1:26" x14ac:dyDescent="0.2">
      <c r="A633">
        <v>632</v>
      </c>
      <c r="B633">
        <v>2978</v>
      </c>
      <c r="C633" t="s">
        <v>38</v>
      </c>
      <c r="D633">
        <v>2010</v>
      </c>
      <c r="E633" t="s">
        <v>56</v>
      </c>
      <c r="F633" t="s">
        <v>184</v>
      </c>
      <c r="G633" t="s">
        <v>63</v>
      </c>
      <c r="H633" t="s">
        <v>784</v>
      </c>
      <c r="I633" s="2">
        <v>38975</v>
      </c>
      <c r="J633" t="s">
        <v>106</v>
      </c>
      <c r="K633" t="s">
        <v>107</v>
      </c>
      <c r="L633">
        <v>27.79172891</v>
      </c>
      <c r="M633">
        <v>-175.99566897</v>
      </c>
      <c r="N633" t="s">
        <v>63</v>
      </c>
      <c r="O633" t="s">
        <v>63</v>
      </c>
      <c r="P633">
        <v>2010</v>
      </c>
      <c r="Q633" t="s">
        <v>109</v>
      </c>
      <c r="R633">
        <v>0</v>
      </c>
      <c r="S633">
        <v>9.5</v>
      </c>
      <c r="T633">
        <v>10</v>
      </c>
      <c r="U633">
        <v>0.75</v>
      </c>
      <c r="V633">
        <v>5</v>
      </c>
      <c r="W633">
        <v>11.25</v>
      </c>
      <c r="X633" t="s">
        <v>362</v>
      </c>
      <c r="Y633">
        <v>4</v>
      </c>
      <c r="Z633">
        <v>2</v>
      </c>
    </row>
    <row r="634" spans="1:26" x14ac:dyDescent="0.2">
      <c r="A634">
        <v>633</v>
      </c>
      <c r="B634">
        <v>2980</v>
      </c>
      <c r="C634" t="s">
        <v>38</v>
      </c>
      <c r="D634">
        <v>2010</v>
      </c>
      <c r="E634" t="s">
        <v>56</v>
      </c>
      <c r="F634" t="s">
        <v>184</v>
      </c>
      <c r="G634" t="s">
        <v>63</v>
      </c>
      <c r="H634" t="s">
        <v>785</v>
      </c>
      <c r="I634" s="2">
        <v>38975</v>
      </c>
      <c r="J634" t="s">
        <v>106</v>
      </c>
      <c r="K634" t="s">
        <v>107</v>
      </c>
      <c r="L634">
        <v>27.8582456</v>
      </c>
      <c r="M634">
        <v>-175.9563388</v>
      </c>
      <c r="N634" t="s">
        <v>63</v>
      </c>
      <c r="O634" t="s">
        <v>63</v>
      </c>
      <c r="P634">
        <v>2010</v>
      </c>
      <c r="Q634" t="s">
        <v>109</v>
      </c>
      <c r="R634">
        <v>0</v>
      </c>
      <c r="S634">
        <v>8</v>
      </c>
      <c r="T634">
        <v>15</v>
      </c>
      <c r="U634">
        <v>0.5</v>
      </c>
      <c r="V634">
        <v>25</v>
      </c>
      <c r="W634">
        <v>5.5</v>
      </c>
      <c r="X634" t="s">
        <v>362</v>
      </c>
      <c r="Y634">
        <v>4</v>
      </c>
      <c r="Z634">
        <v>2</v>
      </c>
    </row>
    <row r="635" spans="1:26" x14ac:dyDescent="0.2">
      <c r="A635">
        <v>634</v>
      </c>
      <c r="B635">
        <v>2988</v>
      </c>
      <c r="C635" t="s">
        <v>38</v>
      </c>
      <c r="D635">
        <v>2010</v>
      </c>
      <c r="E635" t="s">
        <v>56</v>
      </c>
      <c r="F635" t="s">
        <v>184</v>
      </c>
      <c r="G635" t="s">
        <v>63</v>
      </c>
      <c r="H635" t="s">
        <v>786</v>
      </c>
      <c r="I635" s="2">
        <v>38976</v>
      </c>
      <c r="J635" t="s">
        <v>106</v>
      </c>
      <c r="K635" t="s">
        <v>107</v>
      </c>
      <c r="L635">
        <v>27.771242449999999</v>
      </c>
      <c r="M635">
        <v>-175.89728077000001</v>
      </c>
      <c r="N635" t="s">
        <v>63</v>
      </c>
      <c r="O635" t="s">
        <v>63</v>
      </c>
      <c r="P635">
        <v>2010</v>
      </c>
      <c r="Q635" t="s">
        <v>109</v>
      </c>
      <c r="R635">
        <v>0</v>
      </c>
      <c r="S635">
        <v>13</v>
      </c>
      <c r="T635">
        <v>2</v>
      </c>
      <c r="U635">
        <v>22.25</v>
      </c>
      <c r="V635">
        <v>47.5</v>
      </c>
      <c r="W635">
        <v>0.5</v>
      </c>
      <c r="X635" t="s">
        <v>362</v>
      </c>
      <c r="Y635">
        <v>4</v>
      </c>
      <c r="Z635">
        <v>2</v>
      </c>
    </row>
    <row r="636" spans="1:26" x14ac:dyDescent="0.2">
      <c r="A636">
        <v>635</v>
      </c>
      <c r="B636">
        <v>3018</v>
      </c>
      <c r="C636" t="s">
        <v>38</v>
      </c>
      <c r="D636">
        <v>2010</v>
      </c>
      <c r="E636" t="s">
        <v>56</v>
      </c>
      <c r="F636" t="s">
        <v>184</v>
      </c>
      <c r="G636" t="s">
        <v>58</v>
      </c>
      <c r="H636" t="s">
        <v>787</v>
      </c>
      <c r="I636" s="2">
        <v>38977</v>
      </c>
      <c r="J636" t="s">
        <v>106</v>
      </c>
      <c r="K636" t="s">
        <v>107</v>
      </c>
      <c r="L636">
        <v>28.38306614</v>
      </c>
      <c r="M636">
        <v>-178.30026495000001</v>
      </c>
      <c r="N636" t="s">
        <v>58</v>
      </c>
      <c r="O636" t="s">
        <v>58</v>
      </c>
      <c r="P636">
        <v>2010</v>
      </c>
      <c r="Q636" t="s">
        <v>109</v>
      </c>
      <c r="R636">
        <v>0</v>
      </c>
      <c r="S636">
        <v>11</v>
      </c>
      <c r="T636">
        <v>15</v>
      </c>
      <c r="U636">
        <v>15</v>
      </c>
      <c r="V636">
        <v>32.5</v>
      </c>
      <c r="W636">
        <v>0.25</v>
      </c>
      <c r="X636" t="s">
        <v>362</v>
      </c>
      <c r="Y636">
        <v>4</v>
      </c>
      <c r="Z636">
        <v>2</v>
      </c>
    </row>
    <row r="637" spans="1:26" x14ac:dyDescent="0.2">
      <c r="A637">
        <v>636</v>
      </c>
      <c r="B637">
        <v>3022</v>
      </c>
      <c r="C637" t="s">
        <v>38</v>
      </c>
      <c r="D637">
        <v>2010</v>
      </c>
      <c r="E637" t="s">
        <v>56</v>
      </c>
      <c r="F637" t="s">
        <v>184</v>
      </c>
      <c r="G637" t="s">
        <v>58</v>
      </c>
      <c r="H637" t="s">
        <v>788</v>
      </c>
      <c r="I637" s="2">
        <v>38977</v>
      </c>
      <c r="J637" t="s">
        <v>106</v>
      </c>
      <c r="K637" t="s">
        <v>111</v>
      </c>
      <c r="L637">
        <v>28.38047706</v>
      </c>
      <c r="M637">
        <v>-178.32966859000001</v>
      </c>
      <c r="N637" t="s">
        <v>58</v>
      </c>
      <c r="O637" t="s">
        <v>58</v>
      </c>
      <c r="P637">
        <v>2010</v>
      </c>
      <c r="Q637" t="s">
        <v>112</v>
      </c>
      <c r="R637">
        <v>0</v>
      </c>
      <c r="S637">
        <v>26</v>
      </c>
      <c r="T637">
        <v>16.5</v>
      </c>
      <c r="U637">
        <v>7.75</v>
      </c>
      <c r="V637">
        <v>33.75</v>
      </c>
      <c r="W637">
        <v>5</v>
      </c>
      <c r="X637" t="s">
        <v>362</v>
      </c>
      <c r="Y637">
        <v>4</v>
      </c>
      <c r="Z637">
        <v>2</v>
      </c>
    </row>
    <row r="638" spans="1:26" x14ac:dyDescent="0.2">
      <c r="A638">
        <v>637</v>
      </c>
      <c r="B638">
        <v>3023</v>
      </c>
      <c r="C638" t="s">
        <v>38</v>
      </c>
      <c r="D638">
        <v>2010</v>
      </c>
      <c r="E638" t="s">
        <v>56</v>
      </c>
      <c r="F638" t="s">
        <v>184</v>
      </c>
      <c r="G638" t="s">
        <v>58</v>
      </c>
      <c r="H638" t="s">
        <v>789</v>
      </c>
      <c r="I638" s="2">
        <v>38977</v>
      </c>
      <c r="J638" t="s">
        <v>106</v>
      </c>
      <c r="K638" t="s">
        <v>107</v>
      </c>
      <c r="L638">
        <v>28.38486146</v>
      </c>
      <c r="M638">
        <v>-178.33572366999999</v>
      </c>
      <c r="N638" t="s">
        <v>58</v>
      </c>
      <c r="O638" t="s">
        <v>58</v>
      </c>
      <c r="P638">
        <v>2010</v>
      </c>
      <c r="Q638" t="s">
        <v>109</v>
      </c>
      <c r="R638">
        <v>0</v>
      </c>
      <c r="S638">
        <v>11</v>
      </c>
      <c r="T638">
        <v>27.5</v>
      </c>
      <c r="U638">
        <v>4.25</v>
      </c>
      <c r="V638">
        <v>13.75</v>
      </c>
      <c r="W638">
        <v>0</v>
      </c>
      <c r="X638" t="s">
        <v>362</v>
      </c>
      <c r="Y638">
        <v>4</v>
      </c>
      <c r="Z638">
        <v>2</v>
      </c>
    </row>
    <row r="639" spans="1:26" x14ac:dyDescent="0.2">
      <c r="A639">
        <v>638</v>
      </c>
      <c r="B639">
        <v>3024</v>
      </c>
      <c r="C639" t="s">
        <v>38</v>
      </c>
      <c r="D639">
        <v>2010</v>
      </c>
      <c r="E639" t="s">
        <v>56</v>
      </c>
      <c r="F639" t="s">
        <v>184</v>
      </c>
      <c r="G639" t="s">
        <v>58</v>
      </c>
      <c r="H639" t="s">
        <v>790</v>
      </c>
      <c r="I639" s="2">
        <v>38977</v>
      </c>
      <c r="J639" t="s">
        <v>106</v>
      </c>
      <c r="K639" t="s">
        <v>107</v>
      </c>
      <c r="L639">
        <v>28.388835409999999</v>
      </c>
      <c r="M639">
        <v>-178.35880743000001</v>
      </c>
      <c r="N639" t="s">
        <v>58</v>
      </c>
      <c r="O639" t="s">
        <v>58</v>
      </c>
      <c r="P639">
        <v>2010</v>
      </c>
      <c r="Q639" t="s">
        <v>109</v>
      </c>
      <c r="R639">
        <v>0</v>
      </c>
      <c r="S639">
        <v>13.5</v>
      </c>
      <c r="T639">
        <v>30</v>
      </c>
      <c r="U639">
        <v>10.5</v>
      </c>
      <c r="V639">
        <v>6.25</v>
      </c>
      <c r="W639">
        <v>0.5</v>
      </c>
      <c r="X639" t="s">
        <v>362</v>
      </c>
      <c r="Y639">
        <v>4</v>
      </c>
      <c r="Z639">
        <v>2</v>
      </c>
    </row>
    <row r="640" spans="1:26" x14ac:dyDescent="0.2">
      <c r="A640">
        <v>639</v>
      </c>
      <c r="B640">
        <v>3025</v>
      </c>
      <c r="C640" t="s">
        <v>38</v>
      </c>
      <c r="D640">
        <v>2010</v>
      </c>
      <c r="E640" t="s">
        <v>56</v>
      </c>
      <c r="F640" t="s">
        <v>184</v>
      </c>
      <c r="G640" t="s">
        <v>58</v>
      </c>
      <c r="H640" t="s">
        <v>791</v>
      </c>
      <c r="I640" s="2">
        <v>38977</v>
      </c>
      <c r="J640" t="s">
        <v>106</v>
      </c>
      <c r="K640" t="s">
        <v>111</v>
      </c>
      <c r="L640">
        <v>28.384770100000001</v>
      </c>
      <c r="M640">
        <v>-178.36134756999999</v>
      </c>
      <c r="N640" t="s">
        <v>58</v>
      </c>
      <c r="O640" t="s">
        <v>58</v>
      </c>
      <c r="P640">
        <v>2010</v>
      </c>
      <c r="Q640" t="s">
        <v>112</v>
      </c>
      <c r="R640">
        <v>0</v>
      </c>
      <c r="S640">
        <v>28</v>
      </c>
      <c r="T640">
        <v>0.5</v>
      </c>
      <c r="U640">
        <v>10</v>
      </c>
      <c r="V640">
        <v>82.5</v>
      </c>
      <c r="W640">
        <v>0</v>
      </c>
      <c r="X640" t="s">
        <v>362</v>
      </c>
      <c r="Y640">
        <v>2</v>
      </c>
      <c r="Z640">
        <v>1</v>
      </c>
    </row>
    <row r="641" spans="1:26" x14ac:dyDescent="0.2">
      <c r="A641">
        <v>640</v>
      </c>
      <c r="B641">
        <v>3039</v>
      </c>
      <c r="C641" t="s">
        <v>38</v>
      </c>
      <c r="D641">
        <v>2010</v>
      </c>
      <c r="E641" t="s">
        <v>56</v>
      </c>
      <c r="F641" t="s">
        <v>184</v>
      </c>
      <c r="G641" t="s">
        <v>58</v>
      </c>
      <c r="H641" t="s">
        <v>792</v>
      </c>
      <c r="I641" s="2">
        <v>38978</v>
      </c>
      <c r="J641" t="s">
        <v>106</v>
      </c>
      <c r="K641" t="s">
        <v>115</v>
      </c>
      <c r="L641">
        <v>28.396181980000001</v>
      </c>
      <c r="M641">
        <v>-178.36341966000001</v>
      </c>
      <c r="N641" t="s">
        <v>58</v>
      </c>
      <c r="O641" t="s">
        <v>58</v>
      </c>
      <c r="P641">
        <v>2010</v>
      </c>
      <c r="Q641" t="s">
        <v>116</v>
      </c>
      <c r="R641">
        <v>0</v>
      </c>
      <c r="S641">
        <v>5.5</v>
      </c>
      <c r="T641">
        <v>2</v>
      </c>
      <c r="U641">
        <v>5.5</v>
      </c>
      <c r="V641">
        <v>2.5</v>
      </c>
      <c r="W641">
        <v>0.25</v>
      </c>
      <c r="X641" t="s">
        <v>362</v>
      </c>
      <c r="Y641">
        <v>4</v>
      </c>
      <c r="Z641">
        <v>2</v>
      </c>
    </row>
    <row r="642" spans="1:26" x14ac:dyDescent="0.2">
      <c r="A642">
        <v>641</v>
      </c>
      <c r="B642">
        <v>3044</v>
      </c>
      <c r="C642" t="s">
        <v>38</v>
      </c>
      <c r="D642">
        <v>2010</v>
      </c>
      <c r="E642" t="s">
        <v>56</v>
      </c>
      <c r="F642" t="s">
        <v>184</v>
      </c>
      <c r="G642" t="s">
        <v>58</v>
      </c>
      <c r="H642" t="s">
        <v>793</v>
      </c>
      <c r="I642" s="2">
        <v>38978</v>
      </c>
      <c r="J642" t="s">
        <v>106</v>
      </c>
      <c r="K642" t="s">
        <v>115</v>
      </c>
      <c r="L642">
        <v>28.394166550000001</v>
      </c>
      <c r="M642">
        <v>-178.3618592</v>
      </c>
      <c r="N642" t="s">
        <v>58</v>
      </c>
      <c r="O642" t="s">
        <v>58</v>
      </c>
      <c r="P642">
        <v>2010</v>
      </c>
      <c r="Q642" t="s">
        <v>116</v>
      </c>
      <c r="R642">
        <v>0</v>
      </c>
      <c r="S642">
        <v>5.5</v>
      </c>
      <c r="T642">
        <v>5</v>
      </c>
      <c r="U642">
        <v>7.75</v>
      </c>
      <c r="V642">
        <v>0</v>
      </c>
      <c r="W642">
        <v>37.5</v>
      </c>
      <c r="X642" t="s">
        <v>362</v>
      </c>
      <c r="Y642">
        <v>4</v>
      </c>
      <c r="Z642">
        <v>2</v>
      </c>
    </row>
    <row r="643" spans="1:26" x14ac:dyDescent="0.2">
      <c r="A643">
        <v>642</v>
      </c>
      <c r="B643">
        <v>3046</v>
      </c>
      <c r="C643" t="s">
        <v>38</v>
      </c>
      <c r="D643">
        <v>2010</v>
      </c>
      <c r="E643" t="s">
        <v>56</v>
      </c>
      <c r="F643" t="s">
        <v>184</v>
      </c>
      <c r="G643" t="s">
        <v>58</v>
      </c>
      <c r="H643" t="s">
        <v>794</v>
      </c>
      <c r="I643" s="2">
        <v>38978</v>
      </c>
      <c r="J643" t="s">
        <v>106</v>
      </c>
      <c r="K643" t="s">
        <v>115</v>
      </c>
      <c r="L643">
        <v>28.384402470000001</v>
      </c>
      <c r="M643">
        <v>-178.30743835000001</v>
      </c>
      <c r="N643" t="s">
        <v>58</v>
      </c>
      <c r="O643" t="s">
        <v>58</v>
      </c>
      <c r="P643">
        <v>2010</v>
      </c>
      <c r="Q643" t="s">
        <v>116</v>
      </c>
      <c r="R643">
        <v>0</v>
      </c>
      <c r="S643">
        <v>4.5</v>
      </c>
      <c r="T643">
        <v>13.75</v>
      </c>
      <c r="U643">
        <v>6.25</v>
      </c>
      <c r="V643">
        <v>7.5</v>
      </c>
      <c r="W643">
        <v>13.75</v>
      </c>
      <c r="X643" t="s">
        <v>362</v>
      </c>
      <c r="Y643">
        <v>4</v>
      </c>
      <c r="Z643">
        <v>2</v>
      </c>
    </row>
    <row r="644" spans="1:26" x14ac:dyDescent="0.2">
      <c r="A644">
        <v>643</v>
      </c>
      <c r="B644">
        <v>3049</v>
      </c>
      <c r="C644" t="s">
        <v>38</v>
      </c>
      <c r="D644">
        <v>2010</v>
      </c>
      <c r="E644" t="s">
        <v>56</v>
      </c>
      <c r="F644" t="s">
        <v>184</v>
      </c>
      <c r="G644" t="s">
        <v>58</v>
      </c>
      <c r="H644" t="s">
        <v>795</v>
      </c>
      <c r="I644" s="2">
        <v>38979</v>
      </c>
      <c r="J644" t="s">
        <v>106</v>
      </c>
      <c r="K644" t="s">
        <v>111</v>
      </c>
      <c r="L644">
        <v>28.433259830000001</v>
      </c>
      <c r="M644">
        <v>-178.37482138999999</v>
      </c>
      <c r="N644" t="s">
        <v>58</v>
      </c>
      <c r="O644" t="s">
        <v>58</v>
      </c>
      <c r="P644">
        <v>2010</v>
      </c>
      <c r="Q644" t="s">
        <v>112</v>
      </c>
      <c r="R644">
        <v>0</v>
      </c>
      <c r="S644">
        <v>21.5</v>
      </c>
      <c r="T644">
        <v>26.25</v>
      </c>
      <c r="U644">
        <v>0.5</v>
      </c>
      <c r="V644">
        <v>20</v>
      </c>
      <c r="W644">
        <v>16.25</v>
      </c>
      <c r="X644" t="s">
        <v>362</v>
      </c>
      <c r="Y644">
        <v>4</v>
      </c>
      <c r="Z644">
        <v>2</v>
      </c>
    </row>
    <row r="645" spans="1:26" x14ac:dyDescent="0.2">
      <c r="A645">
        <v>644</v>
      </c>
      <c r="B645">
        <v>3050</v>
      </c>
      <c r="C645" t="s">
        <v>38</v>
      </c>
      <c r="D645">
        <v>2010</v>
      </c>
      <c r="E645" t="s">
        <v>56</v>
      </c>
      <c r="F645" t="s">
        <v>184</v>
      </c>
      <c r="G645" t="s">
        <v>58</v>
      </c>
      <c r="H645" t="s">
        <v>796</v>
      </c>
      <c r="I645" s="2">
        <v>38979</v>
      </c>
      <c r="J645" t="s">
        <v>106</v>
      </c>
      <c r="K645" t="s">
        <v>107</v>
      </c>
      <c r="L645">
        <v>28.45236302</v>
      </c>
      <c r="M645">
        <v>-178.34922767</v>
      </c>
      <c r="N645" t="s">
        <v>58</v>
      </c>
      <c r="O645" t="s">
        <v>58</v>
      </c>
      <c r="P645">
        <v>2010</v>
      </c>
      <c r="Q645" t="s">
        <v>109</v>
      </c>
      <c r="R645">
        <v>0</v>
      </c>
      <c r="S645">
        <v>13</v>
      </c>
      <c r="T645">
        <v>20</v>
      </c>
      <c r="U645">
        <v>0.25</v>
      </c>
      <c r="V645">
        <v>20</v>
      </c>
      <c r="W645">
        <v>2.75</v>
      </c>
      <c r="X645" t="s">
        <v>362</v>
      </c>
      <c r="Y645">
        <v>4</v>
      </c>
      <c r="Z645">
        <v>2</v>
      </c>
    </row>
    <row r="646" spans="1:26" x14ac:dyDescent="0.2">
      <c r="A646">
        <v>645</v>
      </c>
      <c r="B646">
        <v>3051</v>
      </c>
      <c r="C646" t="s">
        <v>38</v>
      </c>
      <c r="D646">
        <v>2010</v>
      </c>
      <c r="E646" t="s">
        <v>56</v>
      </c>
      <c r="F646" t="s">
        <v>184</v>
      </c>
      <c r="G646" t="s">
        <v>58</v>
      </c>
      <c r="H646" t="s">
        <v>797</v>
      </c>
      <c r="I646" s="2">
        <v>38979</v>
      </c>
      <c r="J646" t="s">
        <v>106</v>
      </c>
      <c r="K646" t="s">
        <v>107</v>
      </c>
      <c r="L646">
        <v>28.449219729999999</v>
      </c>
      <c r="M646">
        <v>-178.35280825000001</v>
      </c>
      <c r="N646" t="s">
        <v>58</v>
      </c>
      <c r="O646" t="s">
        <v>58</v>
      </c>
      <c r="P646">
        <v>2010</v>
      </c>
      <c r="Q646" t="s">
        <v>109</v>
      </c>
      <c r="R646">
        <v>0</v>
      </c>
      <c r="S646">
        <v>11</v>
      </c>
      <c r="T646">
        <v>15</v>
      </c>
      <c r="U646">
        <v>1.75</v>
      </c>
      <c r="V646">
        <v>3</v>
      </c>
      <c r="W646">
        <v>5</v>
      </c>
      <c r="X646" t="s">
        <v>362</v>
      </c>
      <c r="Y646">
        <v>4</v>
      </c>
      <c r="Z646">
        <v>2</v>
      </c>
    </row>
    <row r="647" spans="1:26" x14ac:dyDescent="0.2">
      <c r="A647">
        <v>646</v>
      </c>
      <c r="B647">
        <v>3052</v>
      </c>
      <c r="C647" t="s">
        <v>38</v>
      </c>
      <c r="D647">
        <v>2010</v>
      </c>
      <c r="E647" t="s">
        <v>56</v>
      </c>
      <c r="F647" t="s">
        <v>184</v>
      </c>
      <c r="G647" t="s">
        <v>58</v>
      </c>
      <c r="H647" t="s">
        <v>798</v>
      </c>
      <c r="I647" s="2">
        <v>38979</v>
      </c>
      <c r="J647" t="s">
        <v>106</v>
      </c>
      <c r="K647" t="s">
        <v>107</v>
      </c>
      <c r="L647">
        <v>28.439604930000002</v>
      </c>
      <c r="M647">
        <v>-178.36476705000001</v>
      </c>
      <c r="N647" t="s">
        <v>58</v>
      </c>
      <c r="O647" t="s">
        <v>58</v>
      </c>
      <c r="P647">
        <v>2010</v>
      </c>
      <c r="Q647" t="s">
        <v>109</v>
      </c>
      <c r="R647">
        <v>0</v>
      </c>
      <c r="S647">
        <v>9.5</v>
      </c>
      <c r="T647">
        <v>15</v>
      </c>
      <c r="U647">
        <v>0</v>
      </c>
      <c r="V647">
        <v>1</v>
      </c>
      <c r="W647">
        <v>6.25</v>
      </c>
      <c r="X647" t="s">
        <v>362</v>
      </c>
      <c r="Y647">
        <v>4</v>
      </c>
      <c r="Z647">
        <v>2</v>
      </c>
    </row>
    <row r="648" spans="1:26" x14ac:dyDescent="0.2">
      <c r="A648">
        <v>647</v>
      </c>
      <c r="B648">
        <v>3053</v>
      </c>
      <c r="C648" t="s">
        <v>38</v>
      </c>
      <c r="D648">
        <v>2010</v>
      </c>
      <c r="E648" t="s">
        <v>56</v>
      </c>
      <c r="F648" t="s">
        <v>184</v>
      </c>
      <c r="G648" t="s">
        <v>58</v>
      </c>
      <c r="H648" t="s">
        <v>799</v>
      </c>
      <c r="I648" s="2">
        <v>38979</v>
      </c>
      <c r="J648" t="s">
        <v>106</v>
      </c>
      <c r="K648" t="s">
        <v>107</v>
      </c>
      <c r="L648">
        <v>28.437191609999999</v>
      </c>
      <c r="M648">
        <v>-178.28964834999999</v>
      </c>
      <c r="N648" t="s">
        <v>58</v>
      </c>
      <c r="O648" t="s">
        <v>58</v>
      </c>
      <c r="P648">
        <v>2010</v>
      </c>
      <c r="Q648" t="s">
        <v>109</v>
      </c>
      <c r="R648">
        <v>0</v>
      </c>
      <c r="S648">
        <v>13</v>
      </c>
      <c r="T648">
        <v>20</v>
      </c>
      <c r="U648">
        <v>0</v>
      </c>
      <c r="V648">
        <v>37.5</v>
      </c>
      <c r="W648">
        <v>0</v>
      </c>
      <c r="X648" t="s">
        <v>362</v>
      </c>
      <c r="Y648">
        <v>4</v>
      </c>
      <c r="Z648">
        <v>2</v>
      </c>
    </row>
    <row r="649" spans="1:26" x14ac:dyDescent="0.2">
      <c r="A649">
        <v>648</v>
      </c>
      <c r="B649">
        <v>3054</v>
      </c>
      <c r="C649" t="s">
        <v>38</v>
      </c>
      <c r="D649">
        <v>2010</v>
      </c>
      <c r="E649" t="s">
        <v>56</v>
      </c>
      <c r="F649" t="s">
        <v>184</v>
      </c>
      <c r="G649" t="s">
        <v>58</v>
      </c>
      <c r="H649" t="s">
        <v>800</v>
      </c>
      <c r="I649" s="2">
        <v>38979</v>
      </c>
      <c r="J649" t="s">
        <v>106</v>
      </c>
      <c r="K649" t="s">
        <v>107</v>
      </c>
      <c r="L649">
        <v>28.424107630000002</v>
      </c>
      <c r="M649">
        <v>-178.28605335</v>
      </c>
      <c r="N649" t="s">
        <v>58</v>
      </c>
      <c r="O649" t="s">
        <v>58</v>
      </c>
      <c r="P649">
        <v>2010</v>
      </c>
      <c r="Q649" t="s">
        <v>109</v>
      </c>
      <c r="R649">
        <v>0</v>
      </c>
      <c r="S649">
        <v>10</v>
      </c>
      <c r="T649">
        <v>17.5</v>
      </c>
      <c r="U649">
        <v>2.5</v>
      </c>
      <c r="V649">
        <v>15</v>
      </c>
      <c r="W649">
        <v>10</v>
      </c>
      <c r="X649" t="s">
        <v>362</v>
      </c>
      <c r="Y649">
        <v>2</v>
      </c>
      <c r="Z649">
        <v>1</v>
      </c>
    </row>
    <row r="650" spans="1:26" x14ac:dyDescent="0.2">
      <c r="A650">
        <v>649</v>
      </c>
      <c r="B650">
        <v>3055</v>
      </c>
      <c r="C650" t="s">
        <v>38</v>
      </c>
      <c r="D650">
        <v>2010</v>
      </c>
      <c r="E650" t="s">
        <v>56</v>
      </c>
      <c r="F650" t="s">
        <v>184</v>
      </c>
      <c r="G650" t="s">
        <v>58</v>
      </c>
      <c r="H650" t="s">
        <v>801</v>
      </c>
      <c r="I650" s="2">
        <v>38979</v>
      </c>
      <c r="J650" t="s">
        <v>106</v>
      </c>
      <c r="K650" t="s">
        <v>107</v>
      </c>
      <c r="L650">
        <v>28.45271339</v>
      </c>
      <c r="M650">
        <v>-178.30683350999999</v>
      </c>
      <c r="N650" t="s">
        <v>58</v>
      </c>
      <c r="O650" t="s">
        <v>58</v>
      </c>
      <c r="P650">
        <v>2010</v>
      </c>
      <c r="Q650" t="s">
        <v>109</v>
      </c>
      <c r="R650">
        <v>0</v>
      </c>
      <c r="S650">
        <v>12</v>
      </c>
      <c r="T650">
        <v>30</v>
      </c>
      <c r="U650">
        <v>5.5</v>
      </c>
      <c r="V650">
        <v>5.5</v>
      </c>
      <c r="W650">
        <v>11.25</v>
      </c>
      <c r="X650" t="s">
        <v>362</v>
      </c>
      <c r="Y650">
        <v>4</v>
      </c>
      <c r="Z650">
        <v>2</v>
      </c>
    </row>
    <row r="651" spans="1:26" x14ac:dyDescent="0.2">
      <c r="A651">
        <v>650</v>
      </c>
      <c r="B651">
        <v>3056</v>
      </c>
      <c r="C651" t="s">
        <v>38</v>
      </c>
      <c r="D651">
        <v>2010</v>
      </c>
      <c r="E651" t="s">
        <v>56</v>
      </c>
      <c r="F651" t="s">
        <v>184</v>
      </c>
      <c r="G651" t="s">
        <v>58</v>
      </c>
      <c r="H651" t="s">
        <v>802</v>
      </c>
      <c r="I651" s="2">
        <v>38979</v>
      </c>
      <c r="J651" t="s">
        <v>106</v>
      </c>
      <c r="K651" t="s">
        <v>111</v>
      </c>
      <c r="L651">
        <v>28.411356990000002</v>
      </c>
      <c r="M651">
        <v>-178.38278303000001</v>
      </c>
      <c r="N651" t="s">
        <v>58</v>
      </c>
      <c r="O651" t="s">
        <v>58</v>
      </c>
      <c r="P651">
        <v>2010</v>
      </c>
      <c r="Q651" t="s">
        <v>112</v>
      </c>
      <c r="R651">
        <v>0</v>
      </c>
      <c r="S651">
        <v>24</v>
      </c>
      <c r="T651">
        <v>20</v>
      </c>
      <c r="U651">
        <v>3</v>
      </c>
      <c r="V651">
        <v>25</v>
      </c>
      <c r="W651">
        <v>0.5</v>
      </c>
      <c r="X651" t="s">
        <v>362</v>
      </c>
      <c r="Y651">
        <v>2</v>
      </c>
      <c r="Z651">
        <v>1</v>
      </c>
    </row>
    <row r="652" spans="1:26" x14ac:dyDescent="0.2">
      <c r="A652">
        <v>651</v>
      </c>
      <c r="B652">
        <v>3075</v>
      </c>
      <c r="C652" t="s">
        <v>38</v>
      </c>
      <c r="D652">
        <v>2010</v>
      </c>
      <c r="E652" t="s">
        <v>56</v>
      </c>
      <c r="F652" t="s">
        <v>184</v>
      </c>
      <c r="G652" t="s">
        <v>60</v>
      </c>
      <c r="H652" t="s">
        <v>803</v>
      </c>
      <c r="I652" s="2">
        <v>38981</v>
      </c>
      <c r="J652" t="s">
        <v>106</v>
      </c>
      <c r="K652" t="s">
        <v>107</v>
      </c>
      <c r="L652">
        <v>26.020484740000001</v>
      </c>
      <c r="M652">
        <v>-173.87592648</v>
      </c>
      <c r="N652" t="s">
        <v>60</v>
      </c>
      <c r="O652" t="s">
        <v>60</v>
      </c>
      <c r="P652">
        <v>2010</v>
      </c>
      <c r="Q652" t="s">
        <v>109</v>
      </c>
      <c r="R652">
        <v>0</v>
      </c>
      <c r="S652">
        <v>14.5</v>
      </c>
      <c r="T652">
        <v>63.75</v>
      </c>
      <c r="U652">
        <v>1.25</v>
      </c>
      <c r="V652">
        <v>17.5</v>
      </c>
      <c r="W652">
        <v>13.75</v>
      </c>
      <c r="X652" t="s">
        <v>362</v>
      </c>
      <c r="Y652">
        <v>4</v>
      </c>
      <c r="Z652">
        <v>2</v>
      </c>
    </row>
    <row r="653" spans="1:26" x14ac:dyDescent="0.2">
      <c r="A653">
        <v>652</v>
      </c>
      <c r="B653">
        <v>3076</v>
      </c>
      <c r="C653" t="s">
        <v>38</v>
      </c>
      <c r="D653">
        <v>2010</v>
      </c>
      <c r="E653" t="s">
        <v>56</v>
      </c>
      <c r="F653" t="s">
        <v>184</v>
      </c>
      <c r="G653" t="s">
        <v>60</v>
      </c>
      <c r="H653" t="s">
        <v>804</v>
      </c>
      <c r="I653" s="2">
        <v>38981</v>
      </c>
      <c r="J653" t="s">
        <v>106</v>
      </c>
      <c r="K653" t="s">
        <v>107</v>
      </c>
      <c r="L653">
        <v>26.00485149</v>
      </c>
      <c r="M653">
        <v>-173.89770953999999</v>
      </c>
      <c r="N653" t="s">
        <v>60</v>
      </c>
      <c r="O653" t="s">
        <v>60</v>
      </c>
      <c r="P653">
        <v>2010</v>
      </c>
      <c r="Q653" t="s">
        <v>109</v>
      </c>
      <c r="R653">
        <v>0</v>
      </c>
      <c r="S653">
        <v>9</v>
      </c>
      <c r="T653">
        <v>2</v>
      </c>
      <c r="U653">
        <v>36.25</v>
      </c>
      <c r="V653">
        <v>52.25</v>
      </c>
      <c r="W653">
        <v>1.5</v>
      </c>
      <c r="X653" t="s">
        <v>362</v>
      </c>
      <c r="Y653">
        <v>4</v>
      </c>
      <c r="Z653">
        <v>2</v>
      </c>
    </row>
    <row r="654" spans="1:26" x14ac:dyDescent="0.2">
      <c r="A654">
        <v>653</v>
      </c>
      <c r="B654">
        <v>3077</v>
      </c>
      <c r="C654" t="s">
        <v>38</v>
      </c>
      <c r="D654">
        <v>2010</v>
      </c>
      <c r="E654" t="s">
        <v>56</v>
      </c>
      <c r="F654" t="s">
        <v>184</v>
      </c>
      <c r="G654" t="s">
        <v>60</v>
      </c>
      <c r="H654" t="s">
        <v>805</v>
      </c>
      <c r="I654" s="2">
        <v>38981</v>
      </c>
      <c r="J654" t="s">
        <v>106</v>
      </c>
      <c r="K654" t="s">
        <v>107</v>
      </c>
      <c r="L654">
        <v>25.99569786</v>
      </c>
      <c r="M654">
        <v>-173.86572713000001</v>
      </c>
      <c r="N654" t="s">
        <v>60</v>
      </c>
      <c r="O654" t="s">
        <v>60</v>
      </c>
      <c r="P654">
        <v>2010</v>
      </c>
      <c r="Q654" t="s">
        <v>109</v>
      </c>
      <c r="R654">
        <v>0</v>
      </c>
      <c r="S654">
        <v>13.75</v>
      </c>
      <c r="T654">
        <v>62.5</v>
      </c>
      <c r="U654">
        <v>0</v>
      </c>
      <c r="V654">
        <v>10</v>
      </c>
      <c r="W654">
        <v>10</v>
      </c>
      <c r="X654" t="s">
        <v>362</v>
      </c>
      <c r="Y654">
        <v>4</v>
      </c>
      <c r="Z654">
        <v>2</v>
      </c>
    </row>
    <row r="655" spans="1:26" x14ac:dyDescent="0.2">
      <c r="A655">
        <v>654</v>
      </c>
      <c r="B655">
        <v>3078</v>
      </c>
      <c r="C655" t="s">
        <v>38</v>
      </c>
      <c r="D655">
        <v>2010</v>
      </c>
      <c r="E655" t="s">
        <v>56</v>
      </c>
      <c r="F655" t="s">
        <v>184</v>
      </c>
      <c r="G655" t="s">
        <v>60</v>
      </c>
      <c r="H655" t="s">
        <v>806</v>
      </c>
      <c r="I655" s="2">
        <v>38981</v>
      </c>
      <c r="J655" t="s">
        <v>106</v>
      </c>
      <c r="K655" t="s">
        <v>115</v>
      </c>
      <c r="L655">
        <v>25.993110789999999</v>
      </c>
      <c r="M655">
        <v>-173.91303375000001</v>
      </c>
      <c r="N655" t="s">
        <v>60</v>
      </c>
      <c r="O655" t="s">
        <v>60</v>
      </c>
      <c r="P655">
        <v>2010</v>
      </c>
      <c r="Q655" t="s">
        <v>116</v>
      </c>
      <c r="R655">
        <v>0</v>
      </c>
      <c r="S655">
        <v>5</v>
      </c>
      <c r="T655">
        <v>1</v>
      </c>
      <c r="U655">
        <v>35</v>
      </c>
      <c r="V655">
        <v>50</v>
      </c>
      <c r="W655">
        <v>0</v>
      </c>
      <c r="X655" t="s">
        <v>362</v>
      </c>
      <c r="Y655">
        <v>2</v>
      </c>
      <c r="Z655">
        <v>1</v>
      </c>
    </row>
    <row r="656" spans="1:26" x14ac:dyDescent="0.2">
      <c r="A656">
        <v>655</v>
      </c>
      <c r="B656">
        <v>3079</v>
      </c>
      <c r="C656" t="s">
        <v>38</v>
      </c>
      <c r="D656">
        <v>2010</v>
      </c>
      <c r="E656" t="s">
        <v>56</v>
      </c>
      <c r="F656" t="s">
        <v>184</v>
      </c>
      <c r="G656" t="s">
        <v>60</v>
      </c>
      <c r="H656" t="s">
        <v>807</v>
      </c>
      <c r="I656" s="2">
        <v>38981</v>
      </c>
      <c r="J656" t="s">
        <v>106</v>
      </c>
      <c r="K656" t="s">
        <v>111</v>
      </c>
      <c r="L656">
        <v>25.958521189999999</v>
      </c>
      <c r="M656">
        <v>-173.86747627</v>
      </c>
      <c r="N656" t="s">
        <v>60</v>
      </c>
      <c r="O656" t="s">
        <v>60</v>
      </c>
      <c r="P656">
        <v>2010</v>
      </c>
      <c r="Q656" t="s">
        <v>112</v>
      </c>
      <c r="R656">
        <v>0</v>
      </c>
      <c r="S656">
        <v>23</v>
      </c>
      <c r="T656">
        <v>71.25</v>
      </c>
      <c r="U656">
        <v>5</v>
      </c>
      <c r="V656">
        <v>11.25</v>
      </c>
      <c r="W656">
        <v>8.75</v>
      </c>
      <c r="X656" t="s">
        <v>362</v>
      </c>
      <c r="Y656">
        <v>4</v>
      </c>
      <c r="Z656">
        <v>2</v>
      </c>
    </row>
    <row r="657" spans="1:26" x14ac:dyDescent="0.2">
      <c r="A657">
        <v>656</v>
      </c>
      <c r="B657">
        <v>3080</v>
      </c>
      <c r="C657" t="s">
        <v>38</v>
      </c>
      <c r="D657">
        <v>2010</v>
      </c>
      <c r="E657" t="s">
        <v>56</v>
      </c>
      <c r="F657" t="s">
        <v>184</v>
      </c>
      <c r="G657" t="s">
        <v>60</v>
      </c>
      <c r="H657" t="s">
        <v>808</v>
      </c>
      <c r="I657" s="2">
        <v>38981</v>
      </c>
      <c r="J657" t="s">
        <v>106</v>
      </c>
      <c r="K657" t="s">
        <v>107</v>
      </c>
      <c r="L657">
        <v>25.950098130000001</v>
      </c>
      <c r="M657">
        <v>-173.88038388999999</v>
      </c>
      <c r="N657" t="s">
        <v>60</v>
      </c>
      <c r="O657" t="s">
        <v>60</v>
      </c>
      <c r="P657">
        <v>2010</v>
      </c>
      <c r="Q657" t="s">
        <v>109</v>
      </c>
      <c r="R657">
        <v>0</v>
      </c>
      <c r="S657">
        <v>13</v>
      </c>
      <c r="T657">
        <v>46.25</v>
      </c>
      <c r="U657">
        <v>0.5</v>
      </c>
      <c r="V657">
        <v>27.5</v>
      </c>
      <c r="W657">
        <v>3</v>
      </c>
      <c r="X657" t="s">
        <v>362</v>
      </c>
      <c r="Y657">
        <v>4</v>
      </c>
      <c r="Z657">
        <v>2</v>
      </c>
    </row>
    <row r="658" spans="1:26" x14ac:dyDescent="0.2">
      <c r="A658">
        <v>657</v>
      </c>
      <c r="B658">
        <v>3081</v>
      </c>
      <c r="C658" t="s">
        <v>38</v>
      </c>
      <c r="D658">
        <v>2010</v>
      </c>
      <c r="E658" t="s">
        <v>56</v>
      </c>
      <c r="F658" t="s">
        <v>184</v>
      </c>
      <c r="G658" t="s">
        <v>60</v>
      </c>
      <c r="H658" t="s">
        <v>809</v>
      </c>
      <c r="I658" s="2">
        <v>38981</v>
      </c>
      <c r="J658" t="s">
        <v>106</v>
      </c>
      <c r="K658" t="s">
        <v>107</v>
      </c>
      <c r="L658">
        <v>25.965976640000001</v>
      </c>
      <c r="M658">
        <v>-173.87995457</v>
      </c>
      <c r="N658" t="s">
        <v>60</v>
      </c>
      <c r="O658" t="s">
        <v>60</v>
      </c>
      <c r="P658">
        <v>2010</v>
      </c>
      <c r="Q658" t="s">
        <v>109</v>
      </c>
      <c r="R658">
        <v>0</v>
      </c>
      <c r="S658">
        <v>12</v>
      </c>
      <c r="T658">
        <v>28.75</v>
      </c>
      <c r="U658">
        <v>10</v>
      </c>
      <c r="V658">
        <v>26.25</v>
      </c>
      <c r="W658">
        <v>11.5</v>
      </c>
      <c r="X658" t="s">
        <v>362</v>
      </c>
      <c r="Y658">
        <v>4</v>
      </c>
      <c r="Z658">
        <v>2</v>
      </c>
    </row>
    <row r="659" spans="1:26" x14ac:dyDescent="0.2">
      <c r="A659">
        <v>658</v>
      </c>
      <c r="B659">
        <v>3082</v>
      </c>
      <c r="C659" t="s">
        <v>38</v>
      </c>
      <c r="D659">
        <v>2010</v>
      </c>
      <c r="E659" t="s">
        <v>56</v>
      </c>
      <c r="F659" t="s">
        <v>184</v>
      </c>
      <c r="G659" t="s">
        <v>60</v>
      </c>
      <c r="H659" t="s">
        <v>810</v>
      </c>
      <c r="I659" s="2">
        <v>38981</v>
      </c>
      <c r="J659" t="s">
        <v>106</v>
      </c>
      <c r="K659" t="s">
        <v>115</v>
      </c>
      <c r="L659">
        <v>25.963479499999998</v>
      </c>
      <c r="M659">
        <v>-173.93027097000001</v>
      </c>
      <c r="N659" t="s">
        <v>60</v>
      </c>
      <c r="O659" t="s">
        <v>60</v>
      </c>
      <c r="P659">
        <v>2010</v>
      </c>
      <c r="Q659" t="s">
        <v>116</v>
      </c>
      <c r="R659">
        <v>0</v>
      </c>
      <c r="S659">
        <v>3.25</v>
      </c>
      <c r="T659">
        <v>4.25</v>
      </c>
      <c r="U659">
        <v>10</v>
      </c>
      <c r="V659">
        <v>23.75</v>
      </c>
      <c r="W659">
        <v>0.75</v>
      </c>
      <c r="X659" t="s">
        <v>362</v>
      </c>
      <c r="Y659">
        <v>4</v>
      </c>
      <c r="Z659">
        <v>2</v>
      </c>
    </row>
    <row r="660" spans="1:26" x14ac:dyDescent="0.2">
      <c r="A660">
        <v>659</v>
      </c>
      <c r="B660">
        <v>3083</v>
      </c>
      <c r="C660" t="s">
        <v>38</v>
      </c>
      <c r="D660">
        <v>2010</v>
      </c>
      <c r="E660" t="s">
        <v>56</v>
      </c>
      <c r="F660" t="s">
        <v>184</v>
      </c>
      <c r="G660" t="s">
        <v>60</v>
      </c>
      <c r="H660" t="s">
        <v>811</v>
      </c>
      <c r="I660" s="2">
        <v>38981</v>
      </c>
      <c r="J660" t="s">
        <v>106</v>
      </c>
      <c r="K660" t="s">
        <v>115</v>
      </c>
      <c r="L660">
        <v>25.966770319999998</v>
      </c>
      <c r="M660">
        <v>-173.8967245</v>
      </c>
      <c r="N660" t="s">
        <v>60</v>
      </c>
      <c r="O660" t="s">
        <v>60</v>
      </c>
      <c r="P660">
        <v>2010</v>
      </c>
      <c r="Q660" t="s">
        <v>116</v>
      </c>
      <c r="R660">
        <v>0</v>
      </c>
      <c r="S660">
        <v>2</v>
      </c>
      <c r="T660">
        <v>1</v>
      </c>
      <c r="U660">
        <v>16.25</v>
      </c>
      <c r="V660">
        <v>16.25</v>
      </c>
      <c r="W660">
        <v>0.5</v>
      </c>
      <c r="X660" t="s">
        <v>362</v>
      </c>
      <c r="Y660">
        <v>4</v>
      </c>
      <c r="Z660">
        <v>2</v>
      </c>
    </row>
    <row r="661" spans="1:26" x14ac:dyDescent="0.2">
      <c r="A661">
        <v>660</v>
      </c>
      <c r="B661">
        <v>3088</v>
      </c>
      <c r="C661" t="s">
        <v>38</v>
      </c>
      <c r="D661">
        <v>2010</v>
      </c>
      <c r="E661" t="s">
        <v>56</v>
      </c>
      <c r="F661" t="s">
        <v>184</v>
      </c>
      <c r="G661" t="s">
        <v>60</v>
      </c>
      <c r="H661" t="s">
        <v>812</v>
      </c>
      <c r="I661" s="2">
        <v>38982</v>
      </c>
      <c r="J661" t="s">
        <v>106</v>
      </c>
      <c r="K661" t="s">
        <v>111</v>
      </c>
      <c r="L661">
        <v>26.083788559999999</v>
      </c>
      <c r="M661">
        <v>-173.91220093000001</v>
      </c>
      <c r="N661" t="s">
        <v>60</v>
      </c>
      <c r="O661" t="s">
        <v>60</v>
      </c>
      <c r="P661">
        <v>2010</v>
      </c>
      <c r="Q661" t="s">
        <v>112</v>
      </c>
      <c r="R661">
        <v>0</v>
      </c>
      <c r="S661">
        <v>25</v>
      </c>
      <c r="T661">
        <v>25</v>
      </c>
      <c r="U661">
        <v>40</v>
      </c>
      <c r="V661">
        <v>20</v>
      </c>
      <c r="W661">
        <v>7.5</v>
      </c>
      <c r="X661" t="s">
        <v>362</v>
      </c>
      <c r="Y661">
        <v>2</v>
      </c>
      <c r="Z661">
        <v>1</v>
      </c>
    </row>
    <row r="662" spans="1:26" x14ac:dyDescent="0.2">
      <c r="A662">
        <v>661</v>
      </c>
      <c r="B662">
        <v>3089</v>
      </c>
      <c r="C662" t="s">
        <v>38</v>
      </c>
      <c r="D662">
        <v>2010</v>
      </c>
      <c r="E662" t="s">
        <v>56</v>
      </c>
      <c r="F662" t="s">
        <v>184</v>
      </c>
      <c r="G662" t="s">
        <v>60</v>
      </c>
      <c r="H662" t="s">
        <v>813</v>
      </c>
      <c r="I662" s="2">
        <v>38982</v>
      </c>
      <c r="J662" t="s">
        <v>106</v>
      </c>
      <c r="K662" t="s">
        <v>107</v>
      </c>
      <c r="L662">
        <v>26.052337229999999</v>
      </c>
      <c r="M662">
        <v>-173.90397468</v>
      </c>
      <c r="N662" t="s">
        <v>60</v>
      </c>
      <c r="O662" t="s">
        <v>60</v>
      </c>
      <c r="P662">
        <v>2010</v>
      </c>
      <c r="Q662" t="s">
        <v>109</v>
      </c>
      <c r="R662">
        <v>0</v>
      </c>
      <c r="S662">
        <v>17</v>
      </c>
      <c r="T662">
        <v>43.75</v>
      </c>
      <c r="U662">
        <v>17.5</v>
      </c>
      <c r="V662">
        <v>20</v>
      </c>
      <c r="W662">
        <v>10</v>
      </c>
      <c r="X662" t="s">
        <v>362</v>
      </c>
      <c r="Y662">
        <v>4</v>
      </c>
      <c r="Z662">
        <v>2</v>
      </c>
    </row>
    <row r="663" spans="1:26" x14ac:dyDescent="0.2">
      <c r="A663">
        <v>662</v>
      </c>
      <c r="B663">
        <v>3090</v>
      </c>
      <c r="C663" t="s">
        <v>38</v>
      </c>
      <c r="D663">
        <v>2010</v>
      </c>
      <c r="E663" t="s">
        <v>56</v>
      </c>
      <c r="F663" t="s">
        <v>184</v>
      </c>
      <c r="G663" t="s">
        <v>60</v>
      </c>
      <c r="H663" t="s">
        <v>814</v>
      </c>
      <c r="I663" s="2">
        <v>38982</v>
      </c>
      <c r="J663" t="s">
        <v>106</v>
      </c>
      <c r="K663" t="s">
        <v>107</v>
      </c>
      <c r="L663">
        <v>26.071169940000001</v>
      </c>
      <c r="M663">
        <v>-173.92318533</v>
      </c>
      <c r="N663" t="s">
        <v>60</v>
      </c>
      <c r="O663" t="s">
        <v>60</v>
      </c>
      <c r="P663">
        <v>2010</v>
      </c>
      <c r="Q663" t="s">
        <v>109</v>
      </c>
      <c r="R663">
        <v>0</v>
      </c>
      <c r="S663">
        <v>13</v>
      </c>
      <c r="T663">
        <v>35</v>
      </c>
      <c r="U663">
        <v>6.5</v>
      </c>
      <c r="V663">
        <v>17.5</v>
      </c>
      <c r="W663">
        <v>15</v>
      </c>
      <c r="X663" t="s">
        <v>362</v>
      </c>
      <c r="Y663">
        <v>4</v>
      </c>
      <c r="Z663">
        <v>2</v>
      </c>
    </row>
    <row r="664" spans="1:26" x14ac:dyDescent="0.2">
      <c r="A664">
        <v>663</v>
      </c>
      <c r="B664">
        <v>3091</v>
      </c>
      <c r="C664" t="s">
        <v>38</v>
      </c>
      <c r="D664">
        <v>2010</v>
      </c>
      <c r="E664" t="s">
        <v>56</v>
      </c>
      <c r="F664" t="s">
        <v>184</v>
      </c>
      <c r="G664" t="s">
        <v>60</v>
      </c>
      <c r="H664" t="s">
        <v>815</v>
      </c>
      <c r="I664" s="2">
        <v>38982</v>
      </c>
      <c r="J664" t="s">
        <v>106</v>
      </c>
      <c r="K664" t="s">
        <v>107</v>
      </c>
      <c r="L664">
        <v>26.084116720000001</v>
      </c>
      <c r="M664">
        <v>-173.94461852000001</v>
      </c>
      <c r="N664" t="s">
        <v>60</v>
      </c>
      <c r="O664" t="s">
        <v>60</v>
      </c>
      <c r="P664">
        <v>2010</v>
      </c>
      <c r="Q664" t="s">
        <v>109</v>
      </c>
      <c r="R664">
        <v>0</v>
      </c>
      <c r="S664">
        <v>13.5</v>
      </c>
      <c r="T664">
        <v>40</v>
      </c>
      <c r="U664">
        <v>2.5</v>
      </c>
      <c r="V664">
        <v>20</v>
      </c>
      <c r="W664">
        <v>12.5</v>
      </c>
      <c r="X664" t="s">
        <v>362</v>
      </c>
      <c r="Y664">
        <v>4</v>
      </c>
      <c r="Z664">
        <v>2</v>
      </c>
    </row>
    <row r="665" spans="1:26" x14ac:dyDescent="0.2">
      <c r="A665">
        <v>664</v>
      </c>
      <c r="B665">
        <v>3092</v>
      </c>
      <c r="C665" t="s">
        <v>38</v>
      </c>
      <c r="D665">
        <v>2010</v>
      </c>
      <c r="E665" t="s">
        <v>56</v>
      </c>
      <c r="F665" t="s">
        <v>184</v>
      </c>
      <c r="G665" t="s">
        <v>60</v>
      </c>
      <c r="H665" t="s">
        <v>816</v>
      </c>
      <c r="I665" s="2">
        <v>38982</v>
      </c>
      <c r="J665" t="s">
        <v>106</v>
      </c>
      <c r="K665" t="s">
        <v>107</v>
      </c>
      <c r="L665">
        <v>26.088216979999999</v>
      </c>
      <c r="M665">
        <v>-173.98626535</v>
      </c>
      <c r="N665" t="s">
        <v>60</v>
      </c>
      <c r="O665" t="s">
        <v>60</v>
      </c>
      <c r="P665">
        <v>2010</v>
      </c>
      <c r="Q665" t="s">
        <v>109</v>
      </c>
      <c r="R665">
        <v>0</v>
      </c>
      <c r="S665">
        <v>14.5</v>
      </c>
      <c r="T665">
        <v>30</v>
      </c>
      <c r="U665">
        <v>1.5</v>
      </c>
      <c r="V665">
        <v>21.25</v>
      </c>
      <c r="W665">
        <v>15</v>
      </c>
      <c r="X665" t="s">
        <v>362</v>
      </c>
      <c r="Y665">
        <v>4</v>
      </c>
      <c r="Z665">
        <v>2</v>
      </c>
    </row>
    <row r="666" spans="1:26" x14ac:dyDescent="0.2">
      <c r="A666">
        <v>665</v>
      </c>
      <c r="B666">
        <v>3093</v>
      </c>
      <c r="C666" t="s">
        <v>38</v>
      </c>
      <c r="D666">
        <v>2010</v>
      </c>
      <c r="E666" t="s">
        <v>56</v>
      </c>
      <c r="F666" t="s">
        <v>184</v>
      </c>
      <c r="G666" t="s">
        <v>60</v>
      </c>
      <c r="H666" t="s">
        <v>817</v>
      </c>
      <c r="I666" s="2">
        <v>38982</v>
      </c>
      <c r="J666" t="s">
        <v>106</v>
      </c>
      <c r="K666" t="s">
        <v>111</v>
      </c>
      <c r="L666">
        <v>26.100299660000001</v>
      </c>
      <c r="M666">
        <v>-173.97044794999999</v>
      </c>
      <c r="N666" t="s">
        <v>60</v>
      </c>
      <c r="O666" t="s">
        <v>60</v>
      </c>
      <c r="P666">
        <v>2010</v>
      </c>
      <c r="Q666" t="s">
        <v>112</v>
      </c>
      <c r="R666">
        <v>0</v>
      </c>
      <c r="S666">
        <v>22</v>
      </c>
      <c r="T666">
        <v>27.5</v>
      </c>
      <c r="U666">
        <v>25</v>
      </c>
      <c r="V666">
        <v>15</v>
      </c>
      <c r="W666">
        <v>25</v>
      </c>
      <c r="X666" t="s">
        <v>362</v>
      </c>
      <c r="Y666">
        <v>2</v>
      </c>
      <c r="Z666">
        <v>1</v>
      </c>
    </row>
    <row r="667" spans="1:26" x14ac:dyDescent="0.2">
      <c r="A667">
        <v>666</v>
      </c>
      <c r="B667">
        <v>3094</v>
      </c>
      <c r="C667" t="s">
        <v>38</v>
      </c>
      <c r="D667">
        <v>2010</v>
      </c>
      <c r="E667" t="s">
        <v>56</v>
      </c>
      <c r="F667" t="s">
        <v>184</v>
      </c>
      <c r="G667" t="s">
        <v>60</v>
      </c>
      <c r="H667" t="s">
        <v>818</v>
      </c>
      <c r="I667" s="2">
        <v>38982</v>
      </c>
      <c r="J667" t="s">
        <v>106</v>
      </c>
      <c r="K667" t="s">
        <v>107</v>
      </c>
      <c r="L667">
        <v>26.091915409999999</v>
      </c>
      <c r="M667">
        <v>-173.95659567999999</v>
      </c>
      <c r="N667" t="s">
        <v>60</v>
      </c>
      <c r="O667" t="s">
        <v>60</v>
      </c>
      <c r="P667">
        <v>2010</v>
      </c>
      <c r="Q667" t="s">
        <v>109</v>
      </c>
      <c r="R667">
        <v>0</v>
      </c>
      <c r="S667">
        <v>14</v>
      </c>
      <c r="T667">
        <v>33.75</v>
      </c>
      <c r="U667">
        <v>0</v>
      </c>
      <c r="V667">
        <v>20</v>
      </c>
      <c r="W667">
        <v>25</v>
      </c>
      <c r="X667" t="s">
        <v>362</v>
      </c>
      <c r="Y667">
        <v>4</v>
      </c>
      <c r="Z667">
        <v>2</v>
      </c>
    </row>
    <row r="668" spans="1:26" x14ac:dyDescent="0.2">
      <c r="A668">
        <v>667</v>
      </c>
      <c r="B668">
        <v>3095</v>
      </c>
      <c r="C668" t="s">
        <v>38</v>
      </c>
      <c r="D668">
        <v>2010</v>
      </c>
      <c r="E668" t="s">
        <v>56</v>
      </c>
      <c r="F668" t="s">
        <v>184</v>
      </c>
      <c r="G668" t="s">
        <v>60</v>
      </c>
      <c r="H668" t="s">
        <v>819</v>
      </c>
      <c r="I668" s="2">
        <v>38982</v>
      </c>
      <c r="J668" t="s">
        <v>106</v>
      </c>
      <c r="K668" t="s">
        <v>107</v>
      </c>
      <c r="L668">
        <v>26.088444209999999</v>
      </c>
      <c r="M668">
        <v>-173.97778303000001</v>
      </c>
      <c r="N668" t="s">
        <v>60</v>
      </c>
      <c r="O668" t="s">
        <v>60</v>
      </c>
      <c r="P668">
        <v>2010</v>
      </c>
      <c r="Q668" t="s">
        <v>109</v>
      </c>
      <c r="R668">
        <v>0</v>
      </c>
      <c r="S668">
        <v>13</v>
      </c>
      <c r="T668">
        <v>30</v>
      </c>
      <c r="U668">
        <v>5</v>
      </c>
      <c r="V668">
        <v>17.5</v>
      </c>
      <c r="W668">
        <v>27.5</v>
      </c>
      <c r="X668" t="s">
        <v>362</v>
      </c>
      <c r="Y668">
        <v>4</v>
      </c>
      <c r="Z668">
        <v>2</v>
      </c>
    </row>
    <row r="669" spans="1:26" x14ac:dyDescent="0.2">
      <c r="A669">
        <v>668</v>
      </c>
      <c r="B669">
        <v>3097</v>
      </c>
      <c r="C669" t="s">
        <v>38</v>
      </c>
      <c r="D669">
        <v>2010</v>
      </c>
      <c r="E669" t="s">
        <v>56</v>
      </c>
      <c r="F669" t="s">
        <v>184</v>
      </c>
      <c r="G669" t="s">
        <v>60</v>
      </c>
      <c r="H669" t="s">
        <v>820</v>
      </c>
      <c r="I669" s="2">
        <v>38983</v>
      </c>
      <c r="J669" t="s">
        <v>106</v>
      </c>
      <c r="K669" t="s">
        <v>111</v>
      </c>
      <c r="L669">
        <v>26.057437870000001</v>
      </c>
      <c r="M669">
        <v>-174.0264062</v>
      </c>
      <c r="N669" t="s">
        <v>60</v>
      </c>
      <c r="O669" t="s">
        <v>60</v>
      </c>
      <c r="P669">
        <v>2010</v>
      </c>
      <c r="Q669" t="s">
        <v>112</v>
      </c>
      <c r="R669">
        <v>0</v>
      </c>
      <c r="S669">
        <v>24</v>
      </c>
      <c r="T669">
        <v>10</v>
      </c>
      <c r="U669">
        <v>5</v>
      </c>
      <c r="V669">
        <v>10</v>
      </c>
      <c r="W669">
        <v>10</v>
      </c>
      <c r="X669" t="s">
        <v>362</v>
      </c>
      <c r="Y669">
        <v>2</v>
      </c>
      <c r="Z669">
        <v>1</v>
      </c>
    </row>
    <row r="670" spans="1:26" x14ac:dyDescent="0.2">
      <c r="A670">
        <v>669</v>
      </c>
      <c r="B670">
        <v>3098</v>
      </c>
      <c r="C670" t="s">
        <v>38</v>
      </c>
      <c r="D670">
        <v>2010</v>
      </c>
      <c r="E670" t="s">
        <v>56</v>
      </c>
      <c r="F670" t="s">
        <v>184</v>
      </c>
      <c r="G670" t="s">
        <v>60</v>
      </c>
      <c r="H670" t="s">
        <v>821</v>
      </c>
      <c r="I670" s="2">
        <v>38983</v>
      </c>
      <c r="J670" t="s">
        <v>106</v>
      </c>
      <c r="K670" t="s">
        <v>115</v>
      </c>
      <c r="L670">
        <v>26.039126769999999</v>
      </c>
      <c r="M670">
        <v>-173.97126334000001</v>
      </c>
      <c r="N670" t="s">
        <v>60</v>
      </c>
      <c r="O670" t="s">
        <v>60</v>
      </c>
      <c r="P670">
        <v>2010</v>
      </c>
      <c r="Q670" t="s">
        <v>116</v>
      </c>
      <c r="R670">
        <v>0</v>
      </c>
      <c r="S670">
        <v>5</v>
      </c>
      <c r="T670">
        <v>3</v>
      </c>
      <c r="U670">
        <v>8.75</v>
      </c>
      <c r="V670">
        <v>50</v>
      </c>
      <c r="W670">
        <v>4.25</v>
      </c>
      <c r="X670" t="s">
        <v>362</v>
      </c>
      <c r="Y670">
        <v>4</v>
      </c>
      <c r="Z670">
        <v>2</v>
      </c>
    </row>
    <row r="671" spans="1:26" x14ac:dyDescent="0.2">
      <c r="A671">
        <v>670</v>
      </c>
      <c r="B671">
        <v>3099</v>
      </c>
      <c r="C671" t="s">
        <v>38</v>
      </c>
      <c r="D671">
        <v>2010</v>
      </c>
      <c r="E671" t="s">
        <v>56</v>
      </c>
      <c r="F671" t="s">
        <v>184</v>
      </c>
      <c r="G671" t="s">
        <v>60</v>
      </c>
      <c r="H671" t="s">
        <v>822</v>
      </c>
      <c r="I671" s="2">
        <v>38983</v>
      </c>
      <c r="J671" t="s">
        <v>106</v>
      </c>
      <c r="K671" t="s">
        <v>107</v>
      </c>
      <c r="L671">
        <v>26.02071583</v>
      </c>
      <c r="M671">
        <v>-174.01033047000001</v>
      </c>
      <c r="N671" t="s">
        <v>60</v>
      </c>
      <c r="O671" t="s">
        <v>60</v>
      </c>
      <c r="P671">
        <v>2010</v>
      </c>
      <c r="Q671" t="s">
        <v>109</v>
      </c>
      <c r="R671">
        <v>0</v>
      </c>
      <c r="S671">
        <v>12.5</v>
      </c>
      <c r="T671">
        <v>8.75</v>
      </c>
      <c r="U671">
        <v>5.25</v>
      </c>
      <c r="V671">
        <v>12.5</v>
      </c>
      <c r="W671">
        <v>27.5</v>
      </c>
      <c r="X671" t="s">
        <v>362</v>
      </c>
      <c r="Y671">
        <v>4</v>
      </c>
      <c r="Z671">
        <v>2</v>
      </c>
    </row>
    <row r="672" spans="1:26" x14ac:dyDescent="0.2">
      <c r="A672">
        <v>671</v>
      </c>
      <c r="B672">
        <v>3100</v>
      </c>
      <c r="C672" t="s">
        <v>38</v>
      </c>
      <c r="D672">
        <v>2010</v>
      </c>
      <c r="E672" t="s">
        <v>56</v>
      </c>
      <c r="F672" t="s">
        <v>184</v>
      </c>
      <c r="G672" t="s">
        <v>60</v>
      </c>
      <c r="H672" t="s">
        <v>823</v>
      </c>
      <c r="I672" s="2">
        <v>38983</v>
      </c>
      <c r="J672" t="s">
        <v>106</v>
      </c>
      <c r="K672" t="s">
        <v>111</v>
      </c>
      <c r="L672">
        <v>26.0001821</v>
      </c>
      <c r="M672">
        <v>-174.03048752000001</v>
      </c>
      <c r="N672" t="s">
        <v>60</v>
      </c>
      <c r="O672" t="s">
        <v>60</v>
      </c>
      <c r="P672">
        <v>2010</v>
      </c>
      <c r="Q672" t="s">
        <v>112</v>
      </c>
      <c r="R672">
        <v>0</v>
      </c>
      <c r="S672">
        <v>20</v>
      </c>
      <c r="T672">
        <v>60</v>
      </c>
      <c r="U672">
        <v>15</v>
      </c>
      <c r="V672">
        <v>7.5</v>
      </c>
      <c r="W672">
        <v>15</v>
      </c>
      <c r="X672" t="s">
        <v>362</v>
      </c>
      <c r="Y672">
        <v>2</v>
      </c>
      <c r="Z672">
        <v>1</v>
      </c>
    </row>
    <row r="673" spans="1:26" x14ac:dyDescent="0.2">
      <c r="A673">
        <v>672</v>
      </c>
      <c r="B673">
        <v>3101</v>
      </c>
      <c r="C673" t="s">
        <v>38</v>
      </c>
      <c r="D673">
        <v>2010</v>
      </c>
      <c r="E673" t="s">
        <v>56</v>
      </c>
      <c r="F673" t="s">
        <v>184</v>
      </c>
      <c r="G673" t="s">
        <v>60</v>
      </c>
      <c r="H673" t="s">
        <v>824</v>
      </c>
      <c r="I673" s="2">
        <v>38983</v>
      </c>
      <c r="J673" t="s">
        <v>106</v>
      </c>
      <c r="K673" t="s">
        <v>111</v>
      </c>
      <c r="L673">
        <v>25.966913229999999</v>
      </c>
      <c r="M673">
        <v>-174.01235016999999</v>
      </c>
      <c r="N673" t="s">
        <v>60</v>
      </c>
      <c r="O673" t="s">
        <v>60</v>
      </c>
      <c r="P673">
        <v>2010</v>
      </c>
      <c r="Q673" t="s">
        <v>112</v>
      </c>
      <c r="R673">
        <v>0</v>
      </c>
      <c r="S673">
        <v>20</v>
      </c>
      <c r="T673">
        <v>40</v>
      </c>
      <c r="U673">
        <v>8</v>
      </c>
      <c r="V673">
        <v>10</v>
      </c>
      <c r="W673">
        <v>15</v>
      </c>
      <c r="X673" t="s">
        <v>362</v>
      </c>
      <c r="Y673">
        <v>2</v>
      </c>
      <c r="Z673">
        <v>1</v>
      </c>
    </row>
    <row r="674" spans="1:26" x14ac:dyDescent="0.2">
      <c r="A674">
        <v>673</v>
      </c>
      <c r="B674">
        <v>3102</v>
      </c>
      <c r="C674" t="s">
        <v>38</v>
      </c>
      <c r="D674">
        <v>2010</v>
      </c>
      <c r="E674" t="s">
        <v>56</v>
      </c>
      <c r="F674" t="s">
        <v>184</v>
      </c>
      <c r="G674" t="s">
        <v>60</v>
      </c>
      <c r="H674" t="s">
        <v>825</v>
      </c>
      <c r="I674" s="2">
        <v>38983</v>
      </c>
      <c r="J674" t="s">
        <v>106</v>
      </c>
      <c r="K674" t="s">
        <v>107</v>
      </c>
      <c r="L674">
        <v>25.945233439999999</v>
      </c>
      <c r="M674">
        <v>-173.97059019</v>
      </c>
      <c r="N674" t="s">
        <v>60</v>
      </c>
      <c r="O674" t="s">
        <v>60</v>
      </c>
      <c r="P674">
        <v>2010</v>
      </c>
      <c r="Q674" t="s">
        <v>109</v>
      </c>
      <c r="R674">
        <v>0</v>
      </c>
      <c r="S674">
        <v>14</v>
      </c>
      <c r="T674">
        <v>52.5</v>
      </c>
      <c r="U674">
        <v>0</v>
      </c>
      <c r="V674">
        <v>7.5</v>
      </c>
      <c r="W674">
        <v>27.5</v>
      </c>
      <c r="X674" t="s">
        <v>362</v>
      </c>
      <c r="Y674">
        <v>4</v>
      </c>
      <c r="Z674">
        <v>2</v>
      </c>
    </row>
    <row r="675" spans="1:26" x14ac:dyDescent="0.2">
      <c r="A675">
        <v>674</v>
      </c>
      <c r="B675">
        <v>3103</v>
      </c>
      <c r="C675" t="s">
        <v>38</v>
      </c>
      <c r="D675">
        <v>2010</v>
      </c>
      <c r="E675" t="s">
        <v>56</v>
      </c>
      <c r="F675" t="s">
        <v>184</v>
      </c>
      <c r="G675" t="s">
        <v>60</v>
      </c>
      <c r="H675" t="s">
        <v>826</v>
      </c>
      <c r="I675" s="2">
        <v>38983</v>
      </c>
      <c r="J675" t="s">
        <v>106</v>
      </c>
      <c r="K675" t="s">
        <v>107</v>
      </c>
      <c r="L675">
        <v>25.936267820000001</v>
      </c>
      <c r="M675">
        <v>-173.94687945999999</v>
      </c>
      <c r="N675" t="s">
        <v>60</v>
      </c>
      <c r="O675" t="s">
        <v>60</v>
      </c>
      <c r="P675">
        <v>2010</v>
      </c>
      <c r="Q675" t="s">
        <v>109</v>
      </c>
      <c r="R675">
        <v>0</v>
      </c>
      <c r="S675">
        <v>12</v>
      </c>
      <c r="T675">
        <v>48.75</v>
      </c>
      <c r="U675">
        <v>0</v>
      </c>
      <c r="V675">
        <v>1.75</v>
      </c>
      <c r="W675">
        <v>25</v>
      </c>
      <c r="X675" t="s">
        <v>362</v>
      </c>
      <c r="Y675">
        <v>4</v>
      </c>
      <c r="Z675">
        <v>2</v>
      </c>
    </row>
    <row r="676" spans="1:26" x14ac:dyDescent="0.2">
      <c r="A676">
        <v>675</v>
      </c>
      <c r="B676">
        <v>3104</v>
      </c>
      <c r="C676" t="s">
        <v>38</v>
      </c>
      <c r="D676">
        <v>2010</v>
      </c>
      <c r="E676" t="s">
        <v>56</v>
      </c>
      <c r="F676" t="s">
        <v>184</v>
      </c>
      <c r="G676" t="s">
        <v>60</v>
      </c>
      <c r="H676" t="s">
        <v>827</v>
      </c>
      <c r="I676" s="2">
        <v>38983</v>
      </c>
      <c r="J676" t="s">
        <v>106</v>
      </c>
      <c r="K676" t="s">
        <v>111</v>
      </c>
      <c r="L676">
        <v>25.885606930000002</v>
      </c>
      <c r="M676">
        <v>-173.85994453999999</v>
      </c>
      <c r="N676" t="s">
        <v>60</v>
      </c>
      <c r="O676" t="s">
        <v>60</v>
      </c>
      <c r="P676">
        <v>2010</v>
      </c>
      <c r="Q676" t="s">
        <v>112</v>
      </c>
      <c r="R676">
        <v>0</v>
      </c>
      <c r="S676">
        <v>26</v>
      </c>
      <c r="T676">
        <v>1</v>
      </c>
      <c r="U676">
        <v>7.5</v>
      </c>
      <c r="V676">
        <v>87.5</v>
      </c>
      <c r="W676">
        <v>0.5</v>
      </c>
      <c r="X676" t="s">
        <v>362</v>
      </c>
      <c r="Y676">
        <v>2</v>
      </c>
      <c r="Z676">
        <v>1</v>
      </c>
    </row>
    <row r="677" spans="1:26" x14ac:dyDescent="0.2">
      <c r="A677">
        <v>676</v>
      </c>
      <c r="B677">
        <v>3121</v>
      </c>
      <c r="C677" t="s">
        <v>38</v>
      </c>
      <c r="D677">
        <v>2010</v>
      </c>
      <c r="E677" t="s">
        <v>47</v>
      </c>
      <c r="F677" t="s">
        <v>104</v>
      </c>
      <c r="G677" t="s">
        <v>48</v>
      </c>
      <c r="H677" t="s">
        <v>828</v>
      </c>
      <c r="I677" s="2">
        <v>38997</v>
      </c>
      <c r="J677" t="s">
        <v>106</v>
      </c>
      <c r="K677" t="s">
        <v>111</v>
      </c>
      <c r="L677">
        <v>20.200140130000001</v>
      </c>
      <c r="M677">
        <v>-155.70913404999999</v>
      </c>
      <c r="N677" t="s">
        <v>829</v>
      </c>
      <c r="O677" t="s">
        <v>829</v>
      </c>
      <c r="P677">
        <v>2010</v>
      </c>
      <c r="Q677" t="s">
        <v>112</v>
      </c>
      <c r="R677">
        <v>0</v>
      </c>
      <c r="S677">
        <v>21.75</v>
      </c>
      <c r="T677">
        <v>7.5</v>
      </c>
      <c r="U677">
        <v>7.5</v>
      </c>
      <c r="V677">
        <v>0</v>
      </c>
      <c r="W677">
        <v>11.25</v>
      </c>
      <c r="X677" t="s">
        <v>362</v>
      </c>
      <c r="Y677">
        <v>4</v>
      </c>
      <c r="Z677">
        <v>2</v>
      </c>
    </row>
    <row r="678" spans="1:26" x14ac:dyDescent="0.2">
      <c r="A678">
        <v>677</v>
      </c>
      <c r="B678">
        <v>3122</v>
      </c>
      <c r="C678" t="s">
        <v>38</v>
      </c>
      <c r="D678">
        <v>2010</v>
      </c>
      <c r="E678" t="s">
        <v>47</v>
      </c>
      <c r="F678" t="s">
        <v>104</v>
      </c>
      <c r="G678" t="s">
        <v>48</v>
      </c>
      <c r="H678" t="s">
        <v>830</v>
      </c>
      <c r="I678" s="2">
        <v>38997</v>
      </c>
      <c r="J678" t="s">
        <v>106</v>
      </c>
      <c r="K678" t="s">
        <v>107</v>
      </c>
      <c r="L678">
        <v>20.232441219999998</v>
      </c>
      <c r="M678">
        <v>-155.75121045</v>
      </c>
      <c r="N678" t="s">
        <v>829</v>
      </c>
      <c r="O678" t="s">
        <v>829</v>
      </c>
      <c r="P678">
        <v>2010</v>
      </c>
      <c r="Q678" t="s">
        <v>109</v>
      </c>
      <c r="R678">
        <v>0</v>
      </c>
      <c r="S678">
        <v>10.25</v>
      </c>
      <c r="T678">
        <v>8.75</v>
      </c>
      <c r="U678">
        <v>7</v>
      </c>
      <c r="V678">
        <v>1.75</v>
      </c>
      <c r="W678">
        <v>4</v>
      </c>
      <c r="X678" t="s">
        <v>362</v>
      </c>
      <c r="Y678">
        <v>4</v>
      </c>
      <c r="Z678">
        <v>2</v>
      </c>
    </row>
    <row r="679" spans="1:26" x14ac:dyDescent="0.2">
      <c r="A679">
        <v>678</v>
      </c>
      <c r="B679">
        <v>3123</v>
      </c>
      <c r="C679" t="s">
        <v>38</v>
      </c>
      <c r="D679">
        <v>2010</v>
      </c>
      <c r="E679" t="s">
        <v>47</v>
      </c>
      <c r="F679" t="s">
        <v>104</v>
      </c>
      <c r="G679" t="s">
        <v>48</v>
      </c>
      <c r="H679" t="s">
        <v>831</v>
      </c>
      <c r="I679" s="2">
        <v>38997</v>
      </c>
      <c r="J679" t="s">
        <v>106</v>
      </c>
      <c r="K679" t="s">
        <v>111</v>
      </c>
      <c r="L679">
        <v>20.239450420000001</v>
      </c>
      <c r="M679">
        <v>-155.75131615000001</v>
      </c>
      <c r="N679" t="s">
        <v>829</v>
      </c>
      <c r="O679" t="s">
        <v>829</v>
      </c>
      <c r="P679">
        <v>2010</v>
      </c>
      <c r="Q679" t="s">
        <v>112</v>
      </c>
      <c r="R679">
        <v>0</v>
      </c>
      <c r="S679">
        <v>22</v>
      </c>
      <c r="T679">
        <v>5</v>
      </c>
      <c r="U679">
        <v>16.25</v>
      </c>
      <c r="V679">
        <v>0</v>
      </c>
      <c r="W679">
        <v>2.75</v>
      </c>
      <c r="X679" t="s">
        <v>362</v>
      </c>
      <c r="Y679">
        <v>4</v>
      </c>
      <c r="Z679">
        <v>2</v>
      </c>
    </row>
    <row r="680" spans="1:26" x14ac:dyDescent="0.2">
      <c r="A680">
        <v>679</v>
      </c>
      <c r="B680">
        <v>3124</v>
      </c>
      <c r="C680" t="s">
        <v>38</v>
      </c>
      <c r="D680">
        <v>2010</v>
      </c>
      <c r="E680" t="s">
        <v>47</v>
      </c>
      <c r="F680" t="s">
        <v>104</v>
      </c>
      <c r="G680" t="s">
        <v>48</v>
      </c>
      <c r="H680" t="s">
        <v>832</v>
      </c>
      <c r="I680" s="2">
        <v>38997</v>
      </c>
      <c r="J680" t="s">
        <v>106</v>
      </c>
      <c r="K680" t="s">
        <v>115</v>
      </c>
      <c r="L680">
        <v>20.26778779</v>
      </c>
      <c r="M680">
        <v>-155.85538794999999</v>
      </c>
      <c r="N680" t="s">
        <v>829</v>
      </c>
      <c r="O680" t="s">
        <v>829</v>
      </c>
      <c r="P680">
        <v>2010</v>
      </c>
      <c r="Q680" t="s">
        <v>116</v>
      </c>
      <c r="R680">
        <v>0</v>
      </c>
      <c r="S680">
        <v>6</v>
      </c>
      <c r="T680">
        <v>10</v>
      </c>
      <c r="U680">
        <v>16.25</v>
      </c>
      <c r="V680">
        <v>0</v>
      </c>
      <c r="W680">
        <v>2</v>
      </c>
      <c r="X680" t="s">
        <v>362</v>
      </c>
      <c r="Y680">
        <v>4</v>
      </c>
      <c r="Z680">
        <v>2</v>
      </c>
    </row>
    <row r="681" spans="1:26" x14ac:dyDescent="0.2">
      <c r="A681">
        <v>680</v>
      </c>
      <c r="B681">
        <v>3129</v>
      </c>
      <c r="C681" t="s">
        <v>38</v>
      </c>
      <c r="D681">
        <v>2010</v>
      </c>
      <c r="E681" t="s">
        <v>47</v>
      </c>
      <c r="F681" t="s">
        <v>104</v>
      </c>
      <c r="G681" t="s">
        <v>48</v>
      </c>
      <c r="H681" t="s">
        <v>833</v>
      </c>
      <c r="I681" s="2">
        <v>38998</v>
      </c>
      <c r="J681" t="s">
        <v>106</v>
      </c>
      <c r="K681" t="s">
        <v>107</v>
      </c>
      <c r="L681">
        <v>19.987086489999999</v>
      </c>
      <c r="M681">
        <v>-155.23225481</v>
      </c>
      <c r="N681" t="s">
        <v>829</v>
      </c>
      <c r="O681" t="s">
        <v>829</v>
      </c>
      <c r="P681">
        <v>2010</v>
      </c>
      <c r="Q681" t="s">
        <v>109</v>
      </c>
      <c r="R681">
        <v>0</v>
      </c>
      <c r="S681">
        <v>13.5</v>
      </c>
      <c r="T681">
        <v>12.5</v>
      </c>
      <c r="U681">
        <v>10</v>
      </c>
      <c r="V681">
        <v>0</v>
      </c>
      <c r="W681">
        <v>6.25</v>
      </c>
      <c r="X681" t="s">
        <v>362</v>
      </c>
      <c r="Y681">
        <v>4</v>
      </c>
      <c r="Z681">
        <v>2</v>
      </c>
    </row>
    <row r="682" spans="1:26" x14ac:dyDescent="0.2">
      <c r="A682">
        <v>681</v>
      </c>
      <c r="B682">
        <v>3130</v>
      </c>
      <c r="C682" t="s">
        <v>38</v>
      </c>
      <c r="D682">
        <v>2010</v>
      </c>
      <c r="E682" t="s">
        <v>47</v>
      </c>
      <c r="F682" t="s">
        <v>104</v>
      </c>
      <c r="G682" t="s">
        <v>48</v>
      </c>
      <c r="H682" t="s">
        <v>834</v>
      </c>
      <c r="I682" s="2">
        <v>38998</v>
      </c>
      <c r="J682" t="s">
        <v>106</v>
      </c>
      <c r="K682" t="s">
        <v>107</v>
      </c>
      <c r="L682">
        <v>20.033931519999999</v>
      </c>
      <c r="M682">
        <v>-155.31854860000001</v>
      </c>
      <c r="N682" t="s">
        <v>829</v>
      </c>
      <c r="O682" t="s">
        <v>829</v>
      </c>
      <c r="P682">
        <v>2010</v>
      </c>
      <c r="Q682" t="s">
        <v>109</v>
      </c>
      <c r="R682">
        <v>0</v>
      </c>
      <c r="S682">
        <v>16</v>
      </c>
      <c r="T682">
        <v>20</v>
      </c>
      <c r="U682">
        <v>5</v>
      </c>
      <c r="V682">
        <v>0</v>
      </c>
      <c r="W682">
        <v>2.5</v>
      </c>
      <c r="X682" t="s">
        <v>362</v>
      </c>
      <c r="Y682">
        <v>4</v>
      </c>
      <c r="Z682">
        <v>2</v>
      </c>
    </row>
    <row r="683" spans="1:26" x14ac:dyDescent="0.2">
      <c r="A683">
        <v>682</v>
      </c>
      <c r="B683">
        <v>3131</v>
      </c>
      <c r="C683" t="s">
        <v>38</v>
      </c>
      <c r="D683">
        <v>2010</v>
      </c>
      <c r="E683" t="s">
        <v>47</v>
      </c>
      <c r="F683" t="s">
        <v>104</v>
      </c>
      <c r="G683" t="s">
        <v>48</v>
      </c>
      <c r="H683" t="s">
        <v>835</v>
      </c>
      <c r="I683" s="2">
        <v>38998</v>
      </c>
      <c r="J683" t="s">
        <v>106</v>
      </c>
      <c r="K683" t="s">
        <v>111</v>
      </c>
      <c r="L683">
        <v>20.066354650000001</v>
      </c>
      <c r="M683">
        <v>-155.38240067999999</v>
      </c>
      <c r="N683" t="s">
        <v>829</v>
      </c>
      <c r="O683" t="s">
        <v>829</v>
      </c>
      <c r="P683">
        <v>2010</v>
      </c>
      <c r="Q683" t="s">
        <v>112</v>
      </c>
      <c r="R683">
        <v>0</v>
      </c>
      <c r="S683">
        <v>24</v>
      </c>
      <c r="T683">
        <v>20</v>
      </c>
      <c r="U683">
        <v>2.5</v>
      </c>
      <c r="V683">
        <v>2.5</v>
      </c>
      <c r="W683">
        <v>5</v>
      </c>
      <c r="X683" t="s">
        <v>362</v>
      </c>
      <c r="Y683">
        <v>2</v>
      </c>
      <c r="Z683">
        <v>1</v>
      </c>
    </row>
    <row r="684" spans="1:26" x14ac:dyDescent="0.2">
      <c r="A684">
        <v>683</v>
      </c>
      <c r="B684">
        <v>3132</v>
      </c>
      <c r="C684" t="s">
        <v>38</v>
      </c>
      <c r="D684">
        <v>2010</v>
      </c>
      <c r="E684" t="s">
        <v>47</v>
      </c>
      <c r="F684" t="s">
        <v>104</v>
      </c>
      <c r="G684" t="s">
        <v>48</v>
      </c>
      <c r="H684" t="s">
        <v>836</v>
      </c>
      <c r="I684" s="2">
        <v>38998</v>
      </c>
      <c r="J684" t="s">
        <v>106</v>
      </c>
      <c r="K684" t="s">
        <v>111</v>
      </c>
      <c r="L684">
        <v>19.984934429999999</v>
      </c>
      <c r="M684">
        <v>-155.22681403000001</v>
      </c>
      <c r="N684" t="s">
        <v>829</v>
      </c>
      <c r="O684" t="s">
        <v>829</v>
      </c>
      <c r="P684">
        <v>2010</v>
      </c>
      <c r="Q684" t="s">
        <v>112</v>
      </c>
      <c r="R684">
        <v>0</v>
      </c>
      <c r="S684">
        <v>24.5</v>
      </c>
      <c r="T684">
        <v>4.5</v>
      </c>
      <c r="U684">
        <v>22.5</v>
      </c>
      <c r="V684">
        <v>2</v>
      </c>
      <c r="W684">
        <v>4.25</v>
      </c>
      <c r="X684" t="s">
        <v>362</v>
      </c>
      <c r="Y684">
        <v>4</v>
      </c>
      <c r="Z684">
        <v>2</v>
      </c>
    </row>
    <row r="685" spans="1:26" x14ac:dyDescent="0.2">
      <c r="A685">
        <v>684</v>
      </c>
      <c r="B685">
        <v>3133</v>
      </c>
      <c r="C685" t="s">
        <v>38</v>
      </c>
      <c r="D685">
        <v>2010</v>
      </c>
      <c r="E685" t="s">
        <v>47</v>
      </c>
      <c r="F685" t="s">
        <v>104</v>
      </c>
      <c r="G685" t="s">
        <v>48</v>
      </c>
      <c r="H685" t="s">
        <v>837</v>
      </c>
      <c r="I685" s="2">
        <v>38998</v>
      </c>
      <c r="J685" t="s">
        <v>106</v>
      </c>
      <c r="K685" t="s">
        <v>107</v>
      </c>
      <c r="L685">
        <v>20.022407909999998</v>
      </c>
      <c r="M685">
        <v>-155.29146632999999</v>
      </c>
      <c r="N685" t="s">
        <v>829</v>
      </c>
      <c r="O685" t="s">
        <v>829</v>
      </c>
      <c r="P685">
        <v>2010</v>
      </c>
      <c r="Q685" t="s">
        <v>109</v>
      </c>
      <c r="R685">
        <v>0</v>
      </c>
      <c r="S685">
        <v>11</v>
      </c>
      <c r="T685">
        <v>26.25</v>
      </c>
      <c r="U685">
        <v>13.75</v>
      </c>
      <c r="V685">
        <v>1.5</v>
      </c>
      <c r="W685">
        <v>5.5</v>
      </c>
      <c r="X685" t="s">
        <v>362</v>
      </c>
      <c r="Y685">
        <v>4</v>
      </c>
      <c r="Z685">
        <v>2</v>
      </c>
    </row>
    <row r="686" spans="1:26" x14ac:dyDescent="0.2">
      <c r="A686">
        <v>685</v>
      </c>
      <c r="B686">
        <v>3134</v>
      </c>
      <c r="C686" t="s">
        <v>38</v>
      </c>
      <c r="D686">
        <v>2010</v>
      </c>
      <c r="E686" t="s">
        <v>47</v>
      </c>
      <c r="F686" t="s">
        <v>104</v>
      </c>
      <c r="G686" t="s">
        <v>48</v>
      </c>
      <c r="H686" t="s">
        <v>838</v>
      </c>
      <c r="I686" s="2">
        <v>38998</v>
      </c>
      <c r="J686" t="s">
        <v>106</v>
      </c>
      <c r="K686" t="s">
        <v>107</v>
      </c>
      <c r="L686">
        <v>20.049693850000001</v>
      </c>
      <c r="M686">
        <v>-155.3492215</v>
      </c>
      <c r="N686" t="s">
        <v>829</v>
      </c>
      <c r="O686" t="s">
        <v>829</v>
      </c>
      <c r="P686">
        <v>2010</v>
      </c>
      <c r="Q686" t="s">
        <v>109</v>
      </c>
      <c r="R686">
        <v>0</v>
      </c>
      <c r="S686">
        <v>12</v>
      </c>
      <c r="T686">
        <v>31.25</v>
      </c>
      <c r="U686">
        <v>4</v>
      </c>
      <c r="V686">
        <v>0.5</v>
      </c>
      <c r="W686">
        <v>3</v>
      </c>
      <c r="X686" t="s">
        <v>362</v>
      </c>
      <c r="Y686">
        <v>4</v>
      </c>
      <c r="Z686">
        <v>2</v>
      </c>
    </row>
    <row r="687" spans="1:26" x14ac:dyDescent="0.2">
      <c r="A687">
        <v>686</v>
      </c>
      <c r="B687">
        <v>3135</v>
      </c>
      <c r="C687" t="s">
        <v>38</v>
      </c>
      <c r="D687">
        <v>2010</v>
      </c>
      <c r="E687" t="s">
        <v>47</v>
      </c>
      <c r="F687" t="s">
        <v>104</v>
      </c>
      <c r="G687" t="s">
        <v>48</v>
      </c>
      <c r="H687" t="s">
        <v>839</v>
      </c>
      <c r="I687" s="2">
        <v>38998</v>
      </c>
      <c r="J687" t="s">
        <v>106</v>
      </c>
      <c r="K687" t="s">
        <v>115</v>
      </c>
      <c r="L687">
        <v>20.05500748</v>
      </c>
      <c r="M687">
        <v>-155.36388948999999</v>
      </c>
      <c r="N687" t="s">
        <v>829</v>
      </c>
      <c r="O687" t="s">
        <v>829</v>
      </c>
      <c r="P687">
        <v>2010</v>
      </c>
      <c r="Q687" t="s">
        <v>116</v>
      </c>
      <c r="R687">
        <v>0</v>
      </c>
      <c r="S687">
        <v>4.5</v>
      </c>
      <c r="T687">
        <v>4</v>
      </c>
      <c r="U687">
        <v>1.25</v>
      </c>
      <c r="V687">
        <v>0.25</v>
      </c>
      <c r="W687">
        <v>7.75</v>
      </c>
      <c r="X687" t="s">
        <v>362</v>
      </c>
      <c r="Y687">
        <v>4</v>
      </c>
      <c r="Z687">
        <v>2</v>
      </c>
    </row>
    <row r="688" spans="1:26" x14ac:dyDescent="0.2">
      <c r="A688">
        <v>687</v>
      </c>
      <c r="B688">
        <v>3136</v>
      </c>
      <c r="C688" t="s">
        <v>38</v>
      </c>
      <c r="D688">
        <v>2010</v>
      </c>
      <c r="E688" t="s">
        <v>47</v>
      </c>
      <c r="F688" t="s">
        <v>104</v>
      </c>
      <c r="G688" t="s">
        <v>48</v>
      </c>
      <c r="H688" t="s">
        <v>840</v>
      </c>
      <c r="I688" s="2">
        <v>38999</v>
      </c>
      <c r="J688" t="s">
        <v>106</v>
      </c>
      <c r="K688" t="s">
        <v>107</v>
      </c>
      <c r="L688">
        <v>19.758098260000001</v>
      </c>
      <c r="M688">
        <v>-155.08741301000001</v>
      </c>
      <c r="N688" t="s">
        <v>841</v>
      </c>
      <c r="O688" t="s">
        <v>841</v>
      </c>
      <c r="P688">
        <v>2010</v>
      </c>
      <c r="Q688" t="s">
        <v>109</v>
      </c>
      <c r="R688">
        <v>0</v>
      </c>
      <c r="S688">
        <v>11.5</v>
      </c>
      <c r="T688">
        <v>10</v>
      </c>
      <c r="U688">
        <v>16.25</v>
      </c>
      <c r="V688">
        <v>35</v>
      </c>
      <c r="W688">
        <v>8.75</v>
      </c>
      <c r="X688" t="s">
        <v>362</v>
      </c>
      <c r="Y688">
        <v>4</v>
      </c>
      <c r="Z688">
        <v>2</v>
      </c>
    </row>
    <row r="689" spans="1:26" x14ac:dyDescent="0.2">
      <c r="A689">
        <v>688</v>
      </c>
      <c r="B689">
        <v>3137</v>
      </c>
      <c r="C689" t="s">
        <v>38</v>
      </c>
      <c r="D689">
        <v>2010</v>
      </c>
      <c r="E689" t="s">
        <v>47</v>
      </c>
      <c r="F689" t="s">
        <v>104</v>
      </c>
      <c r="G689" t="s">
        <v>48</v>
      </c>
      <c r="H689" t="s">
        <v>842</v>
      </c>
      <c r="I689" s="2">
        <v>38999</v>
      </c>
      <c r="J689" t="s">
        <v>106</v>
      </c>
      <c r="K689" t="s">
        <v>111</v>
      </c>
      <c r="L689">
        <v>19.744351850000001</v>
      </c>
      <c r="M689">
        <v>-155.02730579000001</v>
      </c>
      <c r="N689" t="s">
        <v>841</v>
      </c>
      <c r="O689" t="s">
        <v>841</v>
      </c>
      <c r="P689">
        <v>2010</v>
      </c>
      <c r="Q689" t="s">
        <v>112</v>
      </c>
      <c r="R689">
        <v>0</v>
      </c>
      <c r="S689">
        <v>21</v>
      </c>
      <c r="T689">
        <v>27.5</v>
      </c>
      <c r="U689">
        <v>22.5</v>
      </c>
      <c r="V689">
        <v>2.5</v>
      </c>
      <c r="W689">
        <v>7.5</v>
      </c>
      <c r="X689" t="s">
        <v>362</v>
      </c>
      <c r="Y689">
        <v>2</v>
      </c>
      <c r="Z689">
        <v>1</v>
      </c>
    </row>
    <row r="690" spans="1:26" x14ac:dyDescent="0.2">
      <c r="A690">
        <v>689</v>
      </c>
      <c r="B690">
        <v>3138</v>
      </c>
      <c r="C690" t="s">
        <v>38</v>
      </c>
      <c r="D690">
        <v>2010</v>
      </c>
      <c r="E690" t="s">
        <v>47</v>
      </c>
      <c r="F690" t="s">
        <v>104</v>
      </c>
      <c r="G690" t="s">
        <v>48</v>
      </c>
      <c r="H690" t="s">
        <v>843</v>
      </c>
      <c r="I690" s="2">
        <v>38999</v>
      </c>
      <c r="J690" t="s">
        <v>106</v>
      </c>
      <c r="K690" t="s">
        <v>107</v>
      </c>
      <c r="L690">
        <v>19.747516189999999</v>
      </c>
      <c r="M690">
        <v>-155.06883912999999</v>
      </c>
      <c r="N690" t="s">
        <v>841</v>
      </c>
      <c r="O690" t="s">
        <v>841</v>
      </c>
      <c r="P690">
        <v>2010</v>
      </c>
      <c r="Q690" t="s">
        <v>109</v>
      </c>
      <c r="R690">
        <v>0</v>
      </c>
      <c r="S690">
        <v>10</v>
      </c>
      <c r="T690">
        <v>21.25</v>
      </c>
      <c r="U690">
        <v>12.5</v>
      </c>
      <c r="V690">
        <v>4.25</v>
      </c>
      <c r="W690">
        <v>7</v>
      </c>
      <c r="X690" t="s">
        <v>362</v>
      </c>
      <c r="Y690">
        <v>4</v>
      </c>
      <c r="Z690">
        <v>2</v>
      </c>
    </row>
    <row r="691" spans="1:26" x14ac:dyDescent="0.2">
      <c r="A691">
        <v>690</v>
      </c>
      <c r="B691">
        <v>3139</v>
      </c>
      <c r="C691" t="s">
        <v>38</v>
      </c>
      <c r="D691">
        <v>2010</v>
      </c>
      <c r="E691" t="s">
        <v>47</v>
      </c>
      <c r="F691" t="s">
        <v>104</v>
      </c>
      <c r="G691" t="s">
        <v>48</v>
      </c>
      <c r="H691" t="s">
        <v>844</v>
      </c>
      <c r="I691" s="2">
        <v>38999</v>
      </c>
      <c r="J691" t="s">
        <v>106</v>
      </c>
      <c r="K691" t="s">
        <v>111</v>
      </c>
      <c r="L691">
        <v>19.65415243</v>
      </c>
      <c r="M691">
        <v>-154.97109096</v>
      </c>
      <c r="N691" t="s">
        <v>841</v>
      </c>
      <c r="O691" t="s">
        <v>841</v>
      </c>
      <c r="P691">
        <v>2010</v>
      </c>
      <c r="Q691" t="s">
        <v>112</v>
      </c>
      <c r="R691">
        <v>0</v>
      </c>
      <c r="S691">
        <v>22</v>
      </c>
      <c r="T691">
        <v>57.5</v>
      </c>
      <c r="U691">
        <v>13.75</v>
      </c>
      <c r="V691">
        <v>1.5</v>
      </c>
      <c r="W691">
        <v>8.75</v>
      </c>
      <c r="X691" t="s">
        <v>362</v>
      </c>
      <c r="Y691">
        <v>4</v>
      </c>
      <c r="Z691">
        <v>2</v>
      </c>
    </row>
    <row r="692" spans="1:26" x14ac:dyDescent="0.2">
      <c r="A692">
        <v>691</v>
      </c>
      <c r="B692">
        <v>3140</v>
      </c>
      <c r="C692" t="s">
        <v>38</v>
      </c>
      <c r="D692">
        <v>2010</v>
      </c>
      <c r="E692" t="s">
        <v>47</v>
      </c>
      <c r="F692" t="s">
        <v>104</v>
      </c>
      <c r="G692" t="s">
        <v>48</v>
      </c>
      <c r="H692" t="s">
        <v>845</v>
      </c>
      <c r="I692" s="2">
        <v>38999</v>
      </c>
      <c r="J692" t="s">
        <v>106</v>
      </c>
      <c r="K692" t="s">
        <v>107</v>
      </c>
      <c r="L692">
        <v>19.664476759999999</v>
      </c>
      <c r="M692">
        <v>-154.97697875</v>
      </c>
      <c r="N692" t="s">
        <v>841</v>
      </c>
      <c r="O692" t="s">
        <v>841</v>
      </c>
      <c r="P692">
        <v>2010</v>
      </c>
      <c r="Q692" t="s">
        <v>109</v>
      </c>
      <c r="R692">
        <v>0</v>
      </c>
      <c r="S692">
        <v>12</v>
      </c>
      <c r="T692">
        <v>8.75</v>
      </c>
      <c r="U692">
        <v>4.25</v>
      </c>
      <c r="V692">
        <v>2</v>
      </c>
      <c r="W692">
        <v>9.5</v>
      </c>
      <c r="X692" t="s">
        <v>362</v>
      </c>
      <c r="Y692">
        <v>4</v>
      </c>
      <c r="Z692">
        <v>2</v>
      </c>
    </row>
    <row r="693" spans="1:26" x14ac:dyDescent="0.2">
      <c r="A693">
        <v>692</v>
      </c>
      <c r="B693">
        <v>3141</v>
      </c>
      <c r="C693" t="s">
        <v>38</v>
      </c>
      <c r="D693">
        <v>2010</v>
      </c>
      <c r="E693" t="s">
        <v>47</v>
      </c>
      <c r="F693" t="s">
        <v>104</v>
      </c>
      <c r="G693" t="s">
        <v>48</v>
      </c>
      <c r="H693" t="s">
        <v>846</v>
      </c>
      <c r="I693" s="2">
        <v>38999</v>
      </c>
      <c r="J693" t="s">
        <v>106</v>
      </c>
      <c r="K693" t="s">
        <v>107</v>
      </c>
      <c r="L693">
        <v>19.740352170000001</v>
      </c>
      <c r="M693">
        <v>-155.03561134</v>
      </c>
      <c r="N693" t="s">
        <v>841</v>
      </c>
      <c r="O693" t="s">
        <v>841</v>
      </c>
      <c r="P693">
        <v>2010</v>
      </c>
      <c r="Q693" t="s">
        <v>109</v>
      </c>
      <c r="R693">
        <v>0</v>
      </c>
      <c r="S693">
        <v>13</v>
      </c>
      <c r="T693">
        <v>23.75</v>
      </c>
      <c r="U693">
        <v>10</v>
      </c>
      <c r="V693">
        <v>2</v>
      </c>
      <c r="W693">
        <v>2</v>
      </c>
      <c r="X693" t="s">
        <v>362</v>
      </c>
      <c r="Y693">
        <v>4</v>
      </c>
      <c r="Z693">
        <v>2</v>
      </c>
    </row>
    <row r="694" spans="1:26" x14ac:dyDescent="0.2">
      <c r="A694">
        <v>693</v>
      </c>
      <c r="B694">
        <v>3142</v>
      </c>
      <c r="C694" t="s">
        <v>38</v>
      </c>
      <c r="D694">
        <v>2010</v>
      </c>
      <c r="E694" t="s">
        <v>47</v>
      </c>
      <c r="F694" t="s">
        <v>104</v>
      </c>
      <c r="G694" t="s">
        <v>48</v>
      </c>
      <c r="H694" t="s">
        <v>847</v>
      </c>
      <c r="I694" s="2">
        <v>38999</v>
      </c>
      <c r="J694" t="s">
        <v>106</v>
      </c>
      <c r="K694" t="s">
        <v>111</v>
      </c>
      <c r="L694">
        <v>19.75570179</v>
      </c>
      <c r="M694">
        <v>-155.07294442</v>
      </c>
      <c r="N694" t="s">
        <v>841</v>
      </c>
      <c r="O694" t="s">
        <v>841</v>
      </c>
      <c r="P694">
        <v>2010</v>
      </c>
      <c r="Q694" t="s">
        <v>112</v>
      </c>
      <c r="R694">
        <v>0</v>
      </c>
      <c r="S694">
        <v>24</v>
      </c>
      <c r="T694">
        <v>4</v>
      </c>
      <c r="U694">
        <v>8</v>
      </c>
      <c r="V694">
        <v>0.5</v>
      </c>
      <c r="W694">
        <v>3</v>
      </c>
      <c r="X694" t="s">
        <v>362</v>
      </c>
      <c r="Y694">
        <v>2</v>
      </c>
      <c r="Z694">
        <v>1</v>
      </c>
    </row>
    <row r="695" spans="1:26" x14ac:dyDescent="0.2">
      <c r="A695">
        <v>694</v>
      </c>
      <c r="B695">
        <v>3146</v>
      </c>
      <c r="C695" t="s">
        <v>38</v>
      </c>
      <c r="D695">
        <v>2010</v>
      </c>
      <c r="E695" t="s">
        <v>47</v>
      </c>
      <c r="F695" t="s">
        <v>104</v>
      </c>
      <c r="G695" t="s">
        <v>48</v>
      </c>
      <c r="H695" t="s">
        <v>848</v>
      </c>
      <c r="I695" s="2">
        <v>39000</v>
      </c>
      <c r="J695" t="s">
        <v>106</v>
      </c>
      <c r="K695" t="s">
        <v>115</v>
      </c>
      <c r="L695">
        <v>19.00717646</v>
      </c>
      <c r="M695">
        <v>-155.79555264999999</v>
      </c>
      <c r="N695" t="s">
        <v>849</v>
      </c>
      <c r="O695" t="s">
        <v>849</v>
      </c>
      <c r="P695">
        <v>2010</v>
      </c>
      <c r="Q695" t="s">
        <v>116</v>
      </c>
      <c r="R695">
        <v>0</v>
      </c>
      <c r="S695">
        <v>3.5</v>
      </c>
      <c r="T695">
        <v>48.75</v>
      </c>
      <c r="U695">
        <v>5</v>
      </c>
      <c r="V695">
        <v>0</v>
      </c>
      <c r="W695">
        <v>5</v>
      </c>
      <c r="X695" t="s">
        <v>362</v>
      </c>
      <c r="Y695">
        <v>4</v>
      </c>
      <c r="Z695">
        <v>2</v>
      </c>
    </row>
    <row r="696" spans="1:26" x14ac:dyDescent="0.2">
      <c r="A696">
        <v>695</v>
      </c>
      <c r="B696">
        <v>3147</v>
      </c>
      <c r="C696" t="s">
        <v>38</v>
      </c>
      <c r="D696">
        <v>2010</v>
      </c>
      <c r="E696" t="s">
        <v>47</v>
      </c>
      <c r="F696" t="s">
        <v>104</v>
      </c>
      <c r="G696" t="s">
        <v>48</v>
      </c>
      <c r="H696" t="s">
        <v>850</v>
      </c>
      <c r="I696" s="2">
        <v>39000</v>
      </c>
      <c r="J696" t="s">
        <v>106</v>
      </c>
      <c r="K696" t="s">
        <v>107</v>
      </c>
      <c r="L696">
        <v>19.012121530000002</v>
      </c>
      <c r="M696">
        <v>-155.82041219999999</v>
      </c>
      <c r="N696" t="s">
        <v>849</v>
      </c>
      <c r="O696" t="s">
        <v>849</v>
      </c>
      <c r="P696">
        <v>2010</v>
      </c>
      <c r="Q696" t="s">
        <v>109</v>
      </c>
      <c r="R696">
        <v>0</v>
      </c>
      <c r="S696">
        <v>13</v>
      </c>
      <c r="T696">
        <v>70</v>
      </c>
      <c r="U696">
        <v>12.5</v>
      </c>
      <c r="V696">
        <v>0</v>
      </c>
      <c r="W696">
        <v>10</v>
      </c>
      <c r="X696" t="s">
        <v>362</v>
      </c>
      <c r="Y696">
        <v>2</v>
      </c>
      <c r="Z696">
        <v>1</v>
      </c>
    </row>
    <row r="697" spans="1:26" x14ac:dyDescent="0.2">
      <c r="A697">
        <v>696</v>
      </c>
      <c r="B697">
        <v>3148</v>
      </c>
      <c r="C697" t="s">
        <v>38</v>
      </c>
      <c r="D697">
        <v>2010</v>
      </c>
      <c r="E697" t="s">
        <v>47</v>
      </c>
      <c r="F697" t="s">
        <v>104</v>
      </c>
      <c r="G697" t="s">
        <v>48</v>
      </c>
      <c r="H697" t="s">
        <v>851</v>
      </c>
      <c r="I697" s="2">
        <v>39000</v>
      </c>
      <c r="J697" t="s">
        <v>106</v>
      </c>
      <c r="K697" t="s">
        <v>115</v>
      </c>
      <c r="L697">
        <v>19.039929919999999</v>
      </c>
      <c r="M697">
        <v>-155.88151819999999</v>
      </c>
      <c r="N697" t="s">
        <v>849</v>
      </c>
      <c r="O697" t="s">
        <v>849</v>
      </c>
      <c r="P697">
        <v>2010</v>
      </c>
      <c r="Q697" t="s">
        <v>116</v>
      </c>
      <c r="R697">
        <v>0</v>
      </c>
      <c r="S697">
        <v>6</v>
      </c>
      <c r="T697">
        <v>28.75</v>
      </c>
      <c r="U697">
        <v>2.5</v>
      </c>
      <c r="V697">
        <v>0</v>
      </c>
      <c r="W697">
        <v>11.25</v>
      </c>
      <c r="X697" t="s">
        <v>362</v>
      </c>
      <c r="Y697">
        <v>4</v>
      </c>
      <c r="Z697">
        <v>2</v>
      </c>
    </row>
    <row r="698" spans="1:26" x14ac:dyDescent="0.2">
      <c r="A698">
        <v>697</v>
      </c>
      <c r="B698">
        <v>3152</v>
      </c>
      <c r="C698" t="s">
        <v>38</v>
      </c>
      <c r="D698">
        <v>2010</v>
      </c>
      <c r="E698" t="s">
        <v>47</v>
      </c>
      <c r="F698" t="s">
        <v>104</v>
      </c>
      <c r="G698" t="s">
        <v>48</v>
      </c>
      <c r="H698" t="s">
        <v>852</v>
      </c>
      <c r="I698" s="2">
        <v>39000</v>
      </c>
      <c r="J698" t="s">
        <v>106</v>
      </c>
      <c r="K698" t="s">
        <v>111</v>
      </c>
      <c r="L698">
        <v>18.96924701</v>
      </c>
      <c r="M698">
        <v>-155.74176279</v>
      </c>
      <c r="N698" t="s">
        <v>849</v>
      </c>
      <c r="O698" t="s">
        <v>849</v>
      </c>
      <c r="P698">
        <v>2010</v>
      </c>
      <c r="Q698" t="s">
        <v>112</v>
      </c>
      <c r="R698">
        <v>0</v>
      </c>
      <c r="S698">
        <v>23</v>
      </c>
      <c r="T698">
        <v>37.5</v>
      </c>
      <c r="U698">
        <v>10</v>
      </c>
      <c r="V698">
        <v>1.5</v>
      </c>
      <c r="W698">
        <v>7.5</v>
      </c>
      <c r="X698" t="s">
        <v>362</v>
      </c>
      <c r="Y698">
        <v>4</v>
      </c>
      <c r="Z698">
        <v>2</v>
      </c>
    </row>
    <row r="699" spans="1:26" x14ac:dyDescent="0.2">
      <c r="A699">
        <v>698</v>
      </c>
      <c r="B699">
        <v>3153</v>
      </c>
      <c r="C699" t="s">
        <v>38</v>
      </c>
      <c r="D699">
        <v>2010</v>
      </c>
      <c r="E699" t="s">
        <v>47</v>
      </c>
      <c r="F699" t="s">
        <v>104</v>
      </c>
      <c r="G699" t="s">
        <v>48</v>
      </c>
      <c r="H699" t="s">
        <v>853</v>
      </c>
      <c r="I699" s="2">
        <v>39000</v>
      </c>
      <c r="J699" t="s">
        <v>106</v>
      </c>
      <c r="K699" t="s">
        <v>107</v>
      </c>
      <c r="L699">
        <v>18.997630139999998</v>
      </c>
      <c r="M699">
        <v>-155.78627363000001</v>
      </c>
      <c r="N699" t="s">
        <v>849</v>
      </c>
      <c r="O699" t="s">
        <v>849</v>
      </c>
      <c r="P699">
        <v>2010</v>
      </c>
      <c r="Q699" t="s">
        <v>109</v>
      </c>
      <c r="R699">
        <v>0</v>
      </c>
      <c r="S699">
        <v>14.5</v>
      </c>
      <c r="T699">
        <v>33.75</v>
      </c>
      <c r="U699">
        <v>5.5</v>
      </c>
      <c r="V699">
        <v>0.75</v>
      </c>
      <c r="W699">
        <v>11.25</v>
      </c>
      <c r="X699" t="s">
        <v>362</v>
      </c>
      <c r="Y699">
        <v>4</v>
      </c>
      <c r="Z699">
        <v>2</v>
      </c>
    </row>
    <row r="700" spans="1:26" x14ac:dyDescent="0.2">
      <c r="A700">
        <v>699</v>
      </c>
      <c r="B700">
        <v>3154</v>
      </c>
      <c r="C700" t="s">
        <v>38</v>
      </c>
      <c r="D700">
        <v>2010</v>
      </c>
      <c r="E700" t="s">
        <v>47</v>
      </c>
      <c r="F700" t="s">
        <v>104</v>
      </c>
      <c r="G700" t="s">
        <v>48</v>
      </c>
      <c r="H700" t="s">
        <v>854</v>
      </c>
      <c r="I700" s="2">
        <v>39000</v>
      </c>
      <c r="J700" t="s">
        <v>106</v>
      </c>
      <c r="K700" t="s">
        <v>115</v>
      </c>
      <c r="L700">
        <v>19.018573920000001</v>
      </c>
      <c r="M700">
        <v>-155.83898599</v>
      </c>
      <c r="N700" t="s">
        <v>849</v>
      </c>
      <c r="O700" t="s">
        <v>849</v>
      </c>
      <c r="P700">
        <v>2010</v>
      </c>
      <c r="Q700" t="s">
        <v>116</v>
      </c>
      <c r="R700">
        <v>0</v>
      </c>
      <c r="S700">
        <v>4</v>
      </c>
      <c r="T700">
        <v>4.25</v>
      </c>
      <c r="U700">
        <v>13.75</v>
      </c>
      <c r="V700">
        <v>11.25</v>
      </c>
      <c r="W700">
        <v>1</v>
      </c>
      <c r="X700" t="s">
        <v>362</v>
      </c>
      <c r="Y700">
        <v>4</v>
      </c>
      <c r="Z700">
        <v>2</v>
      </c>
    </row>
    <row r="701" spans="1:26" x14ac:dyDescent="0.2">
      <c r="A701">
        <v>700</v>
      </c>
      <c r="B701">
        <v>3155</v>
      </c>
      <c r="C701" t="s">
        <v>38</v>
      </c>
      <c r="D701">
        <v>2010</v>
      </c>
      <c r="E701" t="s">
        <v>47</v>
      </c>
      <c r="F701" t="s">
        <v>104</v>
      </c>
      <c r="G701" t="s">
        <v>48</v>
      </c>
      <c r="H701" t="s">
        <v>855</v>
      </c>
      <c r="I701" s="2">
        <v>39000</v>
      </c>
      <c r="J701" t="s">
        <v>106</v>
      </c>
      <c r="K701" t="s">
        <v>111</v>
      </c>
      <c r="L701">
        <v>19.03261788</v>
      </c>
      <c r="M701">
        <v>-155.87468720000001</v>
      </c>
      <c r="N701" t="s">
        <v>849</v>
      </c>
      <c r="O701" t="s">
        <v>849</v>
      </c>
      <c r="P701">
        <v>2010</v>
      </c>
      <c r="Q701" t="s">
        <v>112</v>
      </c>
      <c r="R701">
        <v>0</v>
      </c>
      <c r="S701">
        <v>25</v>
      </c>
      <c r="T701">
        <v>15</v>
      </c>
      <c r="U701">
        <v>20</v>
      </c>
      <c r="V701">
        <v>3</v>
      </c>
      <c r="W701">
        <v>7.5</v>
      </c>
      <c r="X701" t="s">
        <v>362</v>
      </c>
      <c r="Y701">
        <v>2</v>
      </c>
      <c r="Z701">
        <v>1</v>
      </c>
    </row>
    <row r="702" spans="1:26" x14ac:dyDescent="0.2">
      <c r="A702">
        <v>701</v>
      </c>
      <c r="B702">
        <v>3159</v>
      </c>
      <c r="C702" t="s">
        <v>38</v>
      </c>
      <c r="D702">
        <v>2010</v>
      </c>
      <c r="E702" t="s">
        <v>47</v>
      </c>
      <c r="F702" t="s">
        <v>104</v>
      </c>
      <c r="G702" t="s">
        <v>48</v>
      </c>
      <c r="H702" t="s">
        <v>856</v>
      </c>
      <c r="I702" s="2">
        <v>39001</v>
      </c>
      <c r="J702" t="s">
        <v>106</v>
      </c>
      <c r="K702" t="s">
        <v>111</v>
      </c>
      <c r="L702">
        <v>20.125238020000001</v>
      </c>
      <c r="M702">
        <v>-155.89322050999999</v>
      </c>
      <c r="N702" t="s">
        <v>849</v>
      </c>
      <c r="O702" t="s">
        <v>849</v>
      </c>
      <c r="P702">
        <v>2010</v>
      </c>
      <c r="Q702" t="s">
        <v>112</v>
      </c>
      <c r="R702">
        <v>0</v>
      </c>
      <c r="S702">
        <v>24.5</v>
      </c>
      <c r="T702">
        <v>33.75</v>
      </c>
      <c r="U702">
        <v>23.75</v>
      </c>
      <c r="V702">
        <v>1.5</v>
      </c>
      <c r="W702">
        <v>8.75</v>
      </c>
      <c r="X702" t="s">
        <v>362</v>
      </c>
      <c r="Y702">
        <v>4</v>
      </c>
      <c r="Z702">
        <v>2</v>
      </c>
    </row>
    <row r="703" spans="1:26" x14ac:dyDescent="0.2">
      <c r="A703">
        <v>702</v>
      </c>
      <c r="B703">
        <v>3160</v>
      </c>
      <c r="C703" t="s">
        <v>38</v>
      </c>
      <c r="D703">
        <v>2010</v>
      </c>
      <c r="E703" t="s">
        <v>47</v>
      </c>
      <c r="F703" t="s">
        <v>104</v>
      </c>
      <c r="G703" t="s">
        <v>48</v>
      </c>
      <c r="H703" t="s">
        <v>857</v>
      </c>
      <c r="I703" s="2">
        <v>39001</v>
      </c>
      <c r="J703" t="s">
        <v>106</v>
      </c>
      <c r="K703" t="s">
        <v>115</v>
      </c>
      <c r="L703">
        <v>20.082239189999999</v>
      </c>
      <c r="M703">
        <v>-155.86781755999999</v>
      </c>
      <c r="N703" t="s">
        <v>849</v>
      </c>
      <c r="O703" t="s">
        <v>849</v>
      </c>
      <c r="P703">
        <v>2010</v>
      </c>
      <c r="Q703" t="s">
        <v>116</v>
      </c>
      <c r="R703">
        <v>0</v>
      </c>
      <c r="S703">
        <v>6</v>
      </c>
      <c r="T703">
        <v>51.25</v>
      </c>
      <c r="U703">
        <v>6.25</v>
      </c>
      <c r="V703">
        <v>0.25</v>
      </c>
      <c r="W703">
        <v>21.25</v>
      </c>
      <c r="X703" t="s">
        <v>362</v>
      </c>
      <c r="Y703">
        <v>4</v>
      </c>
      <c r="Z703">
        <v>2</v>
      </c>
    </row>
    <row r="704" spans="1:26" x14ac:dyDescent="0.2">
      <c r="A704">
        <v>703</v>
      </c>
      <c r="B704">
        <v>3161</v>
      </c>
      <c r="C704" t="s">
        <v>38</v>
      </c>
      <c r="D704">
        <v>2010</v>
      </c>
      <c r="E704" t="s">
        <v>47</v>
      </c>
      <c r="F704" t="s">
        <v>104</v>
      </c>
      <c r="G704" t="s">
        <v>48</v>
      </c>
      <c r="H704" t="s">
        <v>858</v>
      </c>
      <c r="I704" s="2">
        <v>39001</v>
      </c>
      <c r="J704" t="s">
        <v>106</v>
      </c>
      <c r="K704" t="s">
        <v>115</v>
      </c>
      <c r="L704">
        <v>19.97885806</v>
      </c>
      <c r="M704">
        <v>-155.83226261999999</v>
      </c>
      <c r="N704" t="s">
        <v>849</v>
      </c>
      <c r="O704" t="s">
        <v>849</v>
      </c>
      <c r="P704">
        <v>2010</v>
      </c>
      <c r="Q704" t="s">
        <v>116</v>
      </c>
      <c r="R704">
        <v>0</v>
      </c>
      <c r="S704">
        <v>4</v>
      </c>
      <c r="T704">
        <v>53.75</v>
      </c>
      <c r="U704">
        <v>4.25</v>
      </c>
      <c r="V704">
        <v>5.75</v>
      </c>
      <c r="W704">
        <v>11.25</v>
      </c>
      <c r="X704" t="s">
        <v>362</v>
      </c>
      <c r="Y704">
        <v>4</v>
      </c>
      <c r="Z704">
        <v>2</v>
      </c>
    </row>
    <row r="705" spans="1:26" x14ac:dyDescent="0.2">
      <c r="A705">
        <v>704</v>
      </c>
      <c r="B705">
        <v>3162</v>
      </c>
      <c r="C705" t="s">
        <v>38</v>
      </c>
      <c r="D705">
        <v>2010</v>
      </c>
      <c r="E705" t="s">
        <v>47</v>
      </c>
      <c r="F705" t="s">
        <v>104</v>
      </c>
      <c r="G705" t="s">
        <v>48</v>
      </c>
      <c r="H705" t="s">
        <v>859</v>
      </c>
      <c r="I705" s="2">
        <v>39001</v>
      </c>
      <c r="J705" t="s">
        <v>106</v>
      </c>
      <c r="K705" t="s">
        <v>107</v>
      </c>
      <c r="L705">
        <v>19.9299064</v>
      </c>
      <c r="M705">
        <v>-155.89272036</v>
      </c>
      <c r="N705" t="s">
        <v>849</v>
      </c>
      <c r="O705" t="s">
        <v>849</v>
      </c>
      <c r="P705">
        <v>2010</v>
      </c>
      <c r="Q705" t="s">
        <v>109</v>
      </c>
      <c r="R705">
        <v>0</v>
      </c>
      <c r="S705">
        <v>15</v>
      </c>
      <c r="T705">
        <v>47.5</v>
      </c>
      <c r="U705">
        <v>10</v>
      </c>
      <c r="V705">
        <v>0.5</v>
      </c>
      <c r="W705">
        <v>17.5</v>
      </c>
      <c r="X705" t="s">
        <v>362</v>
      </c>
      <c r="Y705">
        <v>4</v>
      </c>
      <c r="Z705">
        <v>2</v>
      </c>
    </row>
    <row r="706" spans="1:26" x14ac:dyDescent="0.2">
      <c r="A706">
        <v>705</v>
      </c>
      <c r="B706">
        <v>3163</v>
      </c>
      <c r="C706" t="s">
        <v>38</v>
      </c>
      <c r="D706">
        <v>2010</v>
      </c>
      <c r="E706" t="s">
        <v>47</v>
      </c>
      <c r="F706" t="s">
        <v>104</v>
      </c>
      <c r="G706" t="s">
        <v>48</v>
      </c>
      <c r="H706" t="s">
        <v>860</v>
      </c>
      <c r="I706" s="2">
        <v>39001</v>
      </c>
      <c r="J706" t="s">
        <v>106</v>
      </c>
      <c r="K706" t="s">
        <v>107</v>
      </c>
      <c r="L706">
        <v>20.055060279999999</v>
      </c>
      <c r="M706">
        <v>-155.84441948</v>
      </c>
      <c r="N706" t="s">
        <v>849</v>
      </c>
      <c r="O706" t="s">
        <v>849</v>
      </c>
      <c r="P706">
        <v>2010</v>
      </c>
      <c r="Q706" t="s">
        <v>109</v>
      </c>
      <c r="R706">
        <v>0</v>
      </c>
      <c r="S706">
        <v>8</v>
      </c>
      <c r="T706">
        <v>51.25</v>
      </c>
      <c r="U706">
        <v>15</v>
      </c>
      <c r="V706">
        <v>0</v>
      </c>
      <c r="W706">
        <v>10</v>
      </c>
      <c r="X706" t="s">
        <v>362</v>
      </c>
      <c r="Y706">
        <v>4</v>
      </c>
      <c r="Z706">
        <v>2</v>
      </c>
    </row>
    <row r="707" spans="1:26" x14ac:dyDescent="0.2">
      <c r="A707">
        <v>706</v>
      </c>
      <c r="B707">
        <v>3164</v>
      </c>
      <c r="C707" t="s">
        <v>38</v>
      </c>
      <c r="D707">
        <v>2010</v>
      </c>
      <c r="E707" t="s">
        <v>47</v>
      </c>
      <c r="F707" t="s">
        <v>104</v>
      </c>
      <c r="G707" t="s">
        <v>48</v>
      </c>
      <c r="H707" t="s">
        <v>861</v>
      </c>
      <c r="I707" s="2">
        <v>39001</v>
      </c>
      <c r="J707" t="s">
        <v>106</v>
      </c>
      <c r="K707" t="s">
        <v>115</v>
      </c>
      <c r="L707">
        <v>20.010600660000001</v>
      </c>
      <c r="M707">
        <v>-155.82560201999999</v>
      </c>
      <c r="N707" t="s">
        <v>849</v>
      </c>
      <c r="O707" t="s">
        <v>849</v>
      </c>
      <c r="P707">
        <v>2010</v>
      </c>
      <c r="Q707" t="s">
        <v>116</v>
      </c>
      <c r="R707">
        <v>0</v>
      </c>
      <c r="S707">
        <v>2</v>
      </c>
      <c r="T707">
        <v>36.25</v>
      </c>
      <c r="U707">
        <v>11.25</v>
      </c>
      <c r="V707">
        <v>0</v>
      </c>
      <c r="W707">
        <v>12.5</v>
      </c>
      <c r="X707" t="s">
        <v>362</v>
      </c>
      <c r="Y707">
        <v>4</v>
      </c>
      <c r="Z707">
        <v>2</v>
      </c>
    </row>
    <row r="708" spans="1:26" x14ac:dyDescent="0.2">
      <c r="A708">
        <v>707</v>
      </c>
      <c r="B708">
        <v>3165</v>
      </c>
      <c r="C708" t="s">
        <v>38</v>
      </c>
      <c r="D708">
        <v>2010</v>
      </c>
      <c r="E708" t="s">
        <v>47</v>
      </c>
      <c r="F708" t="s">
        <v>104</v>
      </c>
      <c r="G708" t="s">
        <v>48</v>
      </c>
      <c r="H708" t="s">
        <v>862</v>
      </c>
      <c r="I708" s="2">
        <v>39001</v>
      </c>
      <c r="J708" t="s">
        <v>106</v>
      </c>
      <c r="K708" t="s">
        <v>115</v>
      </c>
      <c r="L708">
        <v>19.93578823</v>
      </c>
      <c r="M708">
        <v>-155.87811925</v>
      </c>
      <c r="N708" t="s">
        <v>849</v>
      </c>
      <c r="O708" t="s">
        <v>849</v>
      </c>
      <c r="P708">
        <v>2010</v>
      </c>
      <c r="Q708" t="s">
        <v>116</v>
      </c>
      <c r="R708">
        <v>0</v>
      </c>
      <c r="S708">
        <v>4</v>
      </c>
      <c r="T708">
        <v>57.5</v>
      </c>
      <c r="U708">
        <v>7.5</v>
      </c>
      <c r="V708">
        <v>0</v>
      </c>
      <c r="W708">
        <v>12.5</v>
      </c>
      <c r="X708" t="s">
        <v>362</v>
      </c>
      <c r="Y708">
        <v>4</v>
      </c>
      <c r="Z708">
        <v>2</v>
      </c>
    </row>
    <row r="709" spans="1:26" x14ac:dyDescent="0.2">
      <c r="A709">
        <v>708</v>
      </c>
      <c r="B709">
        <v>3167</v>
      </c>
      <c r="C709" t="s">
        <v>38</v>
      </c>
      <c r="D709">
        <v>2010</v>
      </c>
      <c r="E709" t="s">
        <v>47</v>
      </c>
      <c r="F709" t="s">
        <v>104</v>
      </c>
      <c r="G709" t="s">
        <v>48</v>
      </c>
      <c r="H709" t="s">
        <v>863</v>
      </c>
      <c r="I709" s="2">
        <v>39002</v>
      </c>
      <c r="J709" t="s">
        <v>106</v>
      </c>
      <c r="K709" t="s">
        <v>107</v>
      </c>
      <c r="L709">
        <v>19.137099899999999</v>
      </c>
      <c r="M709">
        <v>-155.91739995</v>
      </c>
      <c r="N709" t="s">
        <v>849</v>
      </c>
      <c r="O709" t="s">
        <v>849</v>
      </c>
      <c r="P709">
        <v>2010</v>
      </c>
      <c r="Q709" t="s">
        <v>109</v>
      </c>
      <c r="R709">
        <v>0</v>
      </c>
      <c r="S709">
        <v>13.5</v>
      </c>
      <c r="T709">
        <v>53.75</v>
      </c>
      <c r="U709">
        <v>6.25</v>
      </c>
      <c r="V709">
        <v>0.25</v>
      </c>
      <c r="W709">
        <v>8.75</v>
      </c>
      <c r="X709" t="s">
        <v>362</v>
      </c>
      <c r="Y709">
        <v>4</v>
      </c>
      <c r="Z709">
        <v>2</v>
      </c>
    </row>
    <row r="710" spans="1:26" x14ac:dyDescent="0.2">
      <c r="A710">
        <v>709</v>
      </c>
      <c r="B710">
        <v>3168</v>
      </c>
      <c r="C710" t="s">
        <v>38</v>
      </c>
      <c r="D710">
        <v>2010</v>
      </c>
      <c r="E710" t="s">
        <v>47</v>
      </c>
      <c r="F710" t="s">
        <v>104</v>
      </c>
      <c r="G710" t="s">
        <v>48</v>
      </c>
      <c r="H710" t="s">
        <v>864</v>
      </c>
      <c r="I710" s="2">
        <v>39002</v>
      </c>
      <c r="J710" t="s">
        <v>106</v>
      </c>
      <c r="K710" t="s">
        <v>107</v>
      </c>
      <c r="L710">
        <v>19.214180379999998</v>
      </c>
      <c r="M710">
        <v>-155.90157199000001</v>
      </c>
      <c r="N710" t="s">
        <v>849</v>
      </c>
      <c r="O710" t="s">
        <v>849</v>
      </c>
      <c r="P710">
        <v>2010</v>
      </c>
      <c r="Q710" t="s">
        <v>109</v>
      </c>
      <c r="R710">
        <v>0</v>
      </c>
      <c r="S710">
        <v>11.5</v>
      </c>
      <c r="T710">
        <v>57.5</v>
      </c>
      <c r="U710">
        <v>7.5</v>
      </c>
      <c r="V710">
        <v>3</v>
      </c>
      <c r="W710">
        <v>4</v>
      </c>
      <c r="X710" t="s">
        <v>362</v>
      </c>
      <c r="Y710">
        <v>4</v>
      </c>
      <c r="Z710">
        <v>2</v>
      </c>
    </row>
    <row r="711" spans="1:26" x14ac:dyDescent="0.2">
      <c r="A711">
        <v>710</v>
      </c>
      <c r="B711">
        <v>3169</v>
      </c>
      <c r="C711" t="s">
        <v>38</v>
      </c>
      <c r="D711">
        <v>2010</v>
      </c>
      <c r="E711" t="s">
        <v>47</v>
      </c>
      <c r="F711" t="s">
        <v>104</v>
      </c>
      <c r="G711" t="s">
        <v>48</v>
      </c>
      <c r="H711" t="s">
        <v>865</v>
      </c>
      <c r="I711" s="2">
        <v>39002</v>
      </c>
      <c r="J711" t="s">
        <v>106</v>
      </c>
      <c r="K711" t="s">
        <v>111</v>
      </c>
      <c r="L711">
        <v>19.24453033</v>
      </c>
      <c r="M711">
        <v>-155.90043195999999</v>
      </c>
      <c r="N711" t="s">
        <v>849</v>
      </c>
      <c r="O711" t="s">
        <v>849</v>
      </c>
      <c r="P711">
        <v>2010</v>
      </c>
      <c r="Q711" t="s">
        <v>112</v>
      </c>
      <c r="R711">
        <v>0</v>
      </c>
      <c r="S711">
        <v>23.5</v>
      </c>
      <c r="T711">
        <v>27.5</v>
      </c>
      <c r="U711">
        <v>10</v>
      </c>
      <c r="V711">
        <v>3</v>
      </c>
      <c r="W711">
        <v>5</v>
      </c>
      <c r="X711" t="s">
        <v>362</v>
      </c>
      <c r="Y711">
        <v>2</v>
      </c>
      <c r="Z711">
        <v>1</v>
      </c>
    </row>
    <row r="712" spans="1:26" x14ac:dyDescent="0.2">
      <c r="A712">
        <v>711</v>
      </c>
      <c r="B712">
        <v>3170</v>
      </c>
      <c r="C712" t="s">
        <v>38</v>
      </c>
      <c r="D712">
        <v>2010</v>
      </c>
      <c r="E712" t="s">
        <v>47</v>
      </c>
      <c r="F712" t="s">
        <v>104</v>
      </c>
      <c r="G712" t="s">
        <v>48</v>
      </c>
      <c r="H712" t="s">
        <v>866</v>
      </c>
      <c r="I712" s="2">
        <v>39002</v>
      </c>
      <c r="J712" t="s">
        <v>106</v>
      </c>
      <c r="K712" t="s">
        <v>111</v>
      </c>
      <c r="L712">
        <v>19.10705287</v>
      </c>
      <c r="M712">
        <v>-155.91635574</v>
      </c>
      <c r="N712" t="s">
        <v>849</v>
      </c>
      <c r="O712" t="s">
        <v>849</v>
      </c>
      <c r="P712">
        <v>2010</v>
      </c>
      <c r="Q712" t="s">
        <v>112</v>
      </c>
      <c r="R712">
        <v>0</v>
      </c>
      <c r="S712">
        <v>24.5</v>
      </c>
      <c r="T712">
        <v>28.75</v>
      </c>
      <c r="U712">
        <v>4</v>
      </c>
      <c r="V712">
        <v>2.75</v>
      </c>
      <c r="W712">
        <v>6.25</v>
      </c>
      <c r="X712" t="s">
        <v>362</v>
      </c>
      <c r="Y712">
        <v>4</v>
      </c>
      <c r="Z712">
        <v>2</v>
      </c>
    </row>
    <row r="713" spans="1:26" x14ac:dyDescent="0.2">
      <c r="A713">
        <v>712</v>
      </c>
      <c r="B713">
        <v>3171</v>
      </c>
      <c r="C713" t="s">
        <v>38</v>
      </c>
      <c r="D713">
        <v>2010</v>
      </c>
      <c r="E713" t="s">
        <v>47</v>
      </c>
      <c r="F713" t="s">
        <v>104</v>
      </c>
      <c r="G713" t="s">
        <v>48</v>
      </c>
      <c r="H713" t="s">
        <v>867</v>
      </c>
      <c r="I713" s="2">
        <v>39002</v>
      </c>
      <c r="J713" t="s">
        <v>106</v>
      </c>
      <c r="K713" t="s">
        <v>107</v>
      </c>
      <c r="L713">
        <v>19.174471029999999</v>
      </c>
      <c r="M713">
        <v>-155.90988457</v>
      </c>
      <c r="N713" t="s">
        <v>849</v>
      </c>
      <c r="O713" t="s">
        <v>849</v>
      </c>
      <c r="P713">
        <v>2010</v>
      </c>
      <c r="Q713" t="s">
        <v>109</v>
      </c>
      <c r="R713">
        <v>0</v>
      </c>
      <c r="S713">
        <v>11</v>
      </c>
      <c r="T713">
        <v>47.5</v>
      </c>
      <c r="U713">
        <v>5</v>
      </c>
      <c r="V713">
        <v>0</v>
      </c>
      <c r="W713">
        <v>25</v>
      </c>
      <c r="X713" t="s">
        <v>362</v>
      </c>
      <c r="Y713">
        <v>4</v>
      </c>
      <c r="Z713">
        <v>2</v>
      </c>
    </row>
    <row r="714" spans="1:26" x14ac:dyDescent="0.2">
      <c r="A714">
        <v>713</v>
      </c>
      <c r="B714">
        <v>3172</v>
      </c>
      <c r="C714" t="s">
        <v>38</v>
      </c>
      <c r="D714">
        <v>2010</v>
      </c>
      <c r="E714" t="s">
        <v>47</v>
      </c>
      <c r="F714" t="s">
        <v>104</v>
      </c>
      <c r="G714" t="s">
        <v>48</v>
      </c>
      <c r="H714" t="s">
        <v>868</v>
      </c>
      <c r="I714" s="2">
        <v>39002</v>
      </c>
      <c r="J714" t="s">
        <v>106</v>
      </c>
      <c r="K714" t="s">
        <v>115</v>
      </c>
      <c r="L714">
        <v>19.212357399999998</v>
      </c>
      <c r="M714">
        <v>-155.89981438999999</v>
      </c>
      <c r="N714" t="s">
        <v>849</v>
      </c>
      <c r="O714" t="s">
        <v>849</v>
      </c>
      <c r="P714">
        <v>2010</v>
      </c>
      <c r="Q714" t="s">
        <v>116</v>
      </c>
      <c r="R714">
        <v>0</v>
      </c>
      <c r="S714">
        <v>4.5</v>
      </c>
      <c r="T714">
        <v>37.5</v>
      </c>
      <c r="U714">
        <v>0</v>
      </c>
      <c r="V714">
        <v>1.25</v>
      </c>
      <c r="W714">
        <v>26.25</v>
      </c>
      <c r="X714" t="s">
        <v>362</v>
      </c>
      <c r="Y714">
        <v>4</v>
      </c>
      <c r="Z714">
        <v>2</v>
      </c>
    </row>
    <row r="715" spans="1:26" x14ac:dyDescent="0.2">
      <c r="A715">
        <v>714</v>
      </c>
      <c r="B715">
        <v>3173</v>
      </c>
      <c r="C715" t="s">
        <v>38</v>
      </c>
      <c r="D715">
        <v>2010</v>
      </c>
      <c r="E715" t="s">
        <v>47</v>
      </c>
      <c r="F715" t="s">
        <v>104</v>
      </c>
      <c r="G715" t="s">
        <v>48</v>
      </c>
      <c r="H715" t="s">
        <v>869</v>
      </c>
      <c r="I715" s="2">
        <v>39002</v>
      </c>
      <c r="J715" t="s">
        <v>106</v>
      </c>
      <c r="K715" t="s">
        <v>115</v>
      </c>
      <c r="L715">
        <v>19.256950549999999</v>
      </c>
      <c r="M715">
        <v>-155.89941934999999</v>
      </c>
      <c r="N715" t="s">
        <v>849</v>
      </c>
      <c r="O715" t="s">
        <v>849</v>
      </c>
      <c r="P715">
        <v>2010</v>
      </c>
      <c r="Q715" t="s">
        <v>116</v>
      </c>
      <c r="R715">
        <v>0</v>
      </c>
      <c r="S715">
        <v>4.5</v>
      </c>
      <c r="T715">
        <v>12.5</v>
      </c>
      <c r="U715">
        <v>0</v>
      </c>
      <c r="V715">
        <v>1.5</v>
      </c>
      <c r="W715">
        <v>15</v>
      </c>
      <c r="X715" t="s">
        <v>362</v>
      </c>
      <c r="Y715">
        <v>4</v>
      </c>
      <c r="Z715">
        <v>2</v>
      </c>
    </row>
    <row r="716" spans="1:26" x14ac:dyDescent="0.2">
      <c r="A716">
        <v>715</v>
      </c>
      <c r="B716">
        <v>3178</v>
      </c>
      <c r="C716" t="s">
        <v>38</v>
      </c>
      <c r="D716">
        <v>2010</v>
      </c>
      <c r="E716" t="s">
        <v>47</v>
      </c>
      <c r="F716" t="s">
        <v>104</v>
      </c>
      <c r="G716" t="s">
        <v>48</v>
      </c>
      <c r="H716" t="s">
        <v>870</v>
      </c>
      <c r="I716" s="2">
        <v>39003</v>
      </c>
      <c r="J716" t="s">
        <v>106</v>
      </c>
      <c r="K716" t="s">
        <v>107</v>
      </c>
      <c r="L716">
        <v>19.366017299999999</v>
      </c>
      <c r="M716">
        <v>-154.95544145</v>
      </c>
      <c r="N716" t="s">
        <v>841</v>
      </c>
      <c r="O716" t="s">
        <v>841</v>
      </c>
      <c r="P716">
        <v>2010</v>
      </c>
      <c r="Q716" t="s">
        <v>109</v>
      </c>
      <c r="R716">
        <v>0</v>
      </c>
      <c r="S716">
        <v>14</v>
      </c>
      <c r="T716">
        <v>22.5</v>
      </c>
      <c r="U716">
        <v>17.5</v>
      </c>
      <c r="V716">
        <v>0</v>
      </c>
      <c r="W716">
        <v>10</v>
      </c>
      <c r="X716" t="s">
        <v>362</v>
      </c>
      <c r="Y716">
        <v>4</v>
      </c>
      <c r="Z716">
        <v>2</v>
      </c>
    </row>
    <row r="717" spans="1:26" x14ac:dyDescent="0.2">
      <c r="A717">
        <v>716</v>
      </c>
      <c r="B717">
        <v>3179</v>
      </c>
      <c r="C717" t="s">
        <v>38</v>
      </c>
      <c r="D717">
        <v>2010</v>
      </c>
      <c r="E717" t="s">
        <v>47</v>
      </c>
      <c r="F717" t="s">
        <v>104</v>
      </c>
      <c r="G717" t="s">
        <v>48</v>
      </c>
      <c r="H717" t="s">
        <v>871</v>
      </c>
      <c r="I717" s="2">
        <v>39003</v>
      </c>
      <c r="J717" t="s">
        <v>106</v>
      </c>
      <c r="K717" t="s">
        <v>111</v>
      </c>
      <c r="L717">
        <v>19.445927350000002</v>
      </c>
      <c r="M717">
        <v>-154.85275852000001</v>
      </c>
      <c r="N717" t="s">
        <v>841</v>
      </c>
      <c r="O717" t="s">
        <v>841</v>
      </c>
      <c r="P717">
        <v>2010</v>
      </c>
      <c r="Q717" t="s">
        <v>112</v>
      </c>
      <c r="R717">
        <v>0</v>
      </c>
      <c r="S717">
        <v>23.5</v>
      </c>
      <c r="T717">
        <v>5.5</v>
      </c>
      <c r="U717">
        <v>2.5</v>
      </c>
      <c r="V717">
        <v>2.75</v>
      </c>
      <c r="W717">
        <v>16.25</v>
      </c>
      <c r="X717" t="s">
        <v>362</v>
      </c>
      <c r="Y717">
        <v>4</v>
      </c>
      <c r="Z717">
        <v>2</v>
      </c>
    </row>
    <row r="718" spans="1:26" x14ac:dyDescent="0.2">
      <c r="A718">
        <v>717</v>
      </c>
      <c r="B718">
        <v>3183</v>
      </c>
      <c r="C718" t="s">
        <v>38</v>
      </c>
      <c r="D718">
        <v>2010</v>
      </c>
      <c r="E718" t="s">
        <v>47</v>
      </c>
      <c r="F718" t="s">
        <v>104</v>
      </c>
      <c r="G718" t="s">
        <v>48</v>
      </c>
      <c r="H718" t="s">
        <v>872</v>
      </c>
      <c r="I718" s="2">
        <v>39003</v>
      </c>
      <c r="J718" t="s">
        <v>106</v>
      </c>
      <c r="K718" t="s">
        <v>107</v>
      </c>
      <c r="L718">
        <v>19.411635390000001</v>
      </c>
      <c r="M718">
        <v>-154.89544404</v>
      </c>
      <c r="N718" t="s">
        <v>841</v>
      </c>
      <c r="O718" t="s">
        <v>841</v>
      </c>
      <c r="P718">
        <v>2010</v>
      </c>
      <c r="Q718" t="s">
        <v>109</v>
      </c>
      <c r="R718">
        <v>0</v>
      </c>
      <c r="S718">
        <v>11</v>
      </c>
      <c r="T718">
        <v>27.5</v>
      </c>
      <c r="U718">
        <v>20</v>
      </c>
      <c r="V718">
        <v>1.25</v>
      </c>
      <c r="W718">
        <v>4.25</v>
      </c>
      <c r="X718" t="s">
        <v>362</v>
      </c>
      <c r="Y718">
        <v>4</v>
      </c>
      <c r="Z718">
        <v>2</v>
      </c>
    </row>
    <row r="719" spans="1:26" x14ac:dyDescent="0.2">
      <c r="A719">
        <v>718</v>
      </c>
      <c r="B719">
        <v>3184</v>
      </c>
      <c r="C719" t="s">
        <v>38</v>
      </c>
      <c r="D719">
        <v>2010</v>
      </c>
      <c r="E719" t="s">
        <v>47</v>
      </c>
      <c r="F719" t="s">
        <v>104</v>
      </c>
      <c r="G719" t="s">
        <v>48</v>
      </c>
      <c r="H719" t="s">
        <v>873</v>
      </c>
      <c r="I719" s="2">
        <v>39003</v>
      </c>
      <c r="J719" t="s">
        <v>106</v>
      </c>
      <c r="K719" t="s">
        <v>107</v>
      </c>
      <c r="L719">
        <v>19.398258460000001</v>
      </c>
      <c r="M719">
        <v>-154.91729088</v>
      </c>
      <c r="N719" t="s">
        <v>841</v>
      </c>
      <c r="O719" t="s">
        <v>841</v>
      </c>
      <c r="P719">
        <v>2010</v>
      </c>
      <c r="Q719" t="s">
        <v>109</v>
      </c>
      <c r="R719">
        <v>0</v>
      </c>
      <c r="S719">
        <v>12.5</v>
      </c>
      <c r="T719">
        <v>21.25</v>
      </c>
      <c r="U719">
        <v>5</v>
      </c>
      <c r="V719">
        <v>0</v>
      </c>
      <c r="W719">
        <v>7.5</v>
      </c>
      <c r="X719" t="s">
        <v>362</v>
      </c>
      <c r="Y719">
        <v>4</v>
      </c>
      <c r="Z719">
        <v>2</v>
      </c>
    </row>
    <row r="720" spans="1:26" x14ac:dyDescent="0.2">
      <c r="A720">
        <v>719</v>
      </c>
      <c r="B720">
        <v>3188</v>
      </c>
      <c r="C720" t="s">
        <v>38</v>
      </c>
      <c r="D720">
        <v>2010</v>
      </c>
      <c r="E720" t="s">
        <v>47</v>
      </c>
      <c r="F720" t="s">
        <v>104</v>
      </c>
      <c r="G720" t="s">
        <v>52</v>
      </c>
      <c r="H720" t="s">
        <v>874</v>
      </c>
      <c r="I720" s="2">
        <v>39004</v>
      </c>
      <c r="J720" t="s">
        <v>106</v>
      </c>
      <c r="K720" t="s">
        <v>111</v>
      </c>
      <c r="L720">
        <v>20.72091138</v>
      </c>
      <c r="M720">
        <v>-155.97422398</v>
      </c>
      <c r="N720" t="s">
        <v>875</v>
      </c>
      <c r="O720" t="s">
        <v>875</v>
      </c>
      <c r="P720">
        <v>2010</v>
      </c>
      <c r="Q720" t="s">
        <v>112</v>
      </c>
      <c r="R720">
        <v>0</v>
      </c>
      <c r="S720">
        <v>28</v>
      </c>
      <c r="T720">
        <v>7.5</v>
      </c>
      <c r="U720">
        <v>10</v>
      </c>
      <c r="V720">
        <v>1.25</v>
      </c>
      <c r="W720">
        <v>6.25</v>
      </c>
      <c r="X720" t="s">
        <v>362</v>
      </c>
      <c r="Y720">
        <v>4</v>
      </c>
      <c r="Z720">
        <v>2</v>
      </c>
    </row>
    <row r="721" spans="1:26" x14ac:dyDescent="0.2">
      <c r="A721">
        <v>720</v>
      </c>
      <c r="B721">
        <v>3189</v>
      </c>
      <c r="C721" t="s">
        <v>38</v>
      </c>
      <c r="D721">
        <v>2010</v>
      </c>
      <c r="E721" t="s">
        <v>47</v>
      </c>
      <c r="F721" t="s">
        <v>104</v>
      </c>
      <c r="G721" t="s">
        <v>52</v>
      </c>
      <c r="H721" t="s">
        <v>876</v>
      </c>
      <c r="I721" s="2">
        <v>39004</v>
      </c>
      <c r="J721" t="s">
        <v>106</v>
      </c>
      <c r="K721" t="s">
        <v>107</v>
      </c>
      <c r="L721">
        <v>20.71382758</v>
      </c>
      <c r="M721">
        <v>-155.98382695999999</v>
      </c>
      <c r="N721" t="s">
        <v>875</v>
      </c>
      <c r="O721" t="s">
        <v>875</v>
      </c>
      <c r="P721">
        <v>2010</v>
      </c>
      <c r="Q721" t="s">
        <v>109</v>
      </c>
      <c r="R721">
        <v>0</v>
      </c>
      <c r="S721">
        <v>15</v>
      </c>
      <c r="T721">
        <v>5.75</v>
      </c>
      <c r="U721">
        <v>4.25</v>
      </c>
      <c r="V721">
        <v>43.75</v>
      </c>
      <c r="W721">
        <v>0</v>
      </c>
      <c r="X721" t="s">
        <v>362</v>
      </c>
      <c r="Y721">
        <v>4</v>
      </c>
      <c r="Z721">
        <v>2</v>
      </c>
    </row>
    <row r="722" spans="1:26" x14ac:dyDescent="0.2">
      <c r="A722">
        <v>721</v>
      </c>
      <c r="B722">
        <v>3190</v>
      </c>
      <c r="C722" t="s">
        <v>38</v>
      </c>
      <c r="D722">
        <v>2010</v>
      </c>
      <c r="E722" t="s">
        <v>47</v>
      </c>
      <c r="F722" t="s">
        <v>104</v>
      </c>
      <c r="G722" t="s">
        <v>52</v>
      </c>
      <c r="H722" t="s">
        <v>877</v>
      </c>
      <c r="I722" s="2">
        <v>39004</v>
      </c>
      <c r="J722" t="s">
        <v>106</v>
      </c>
      <c r="K722" t="s">
        <v>107</v>
      </c>
      <c r="L722">
        <v>20.683701599999999</v>
      </c>
      <c r="M722">
        <v>-156.00774447000001</v>
      </c>
      <c r="N722" t="s">
        <v>878</v>
      </c>
      <c r="O722" t="s">
        <v>878</v>
      </c>
      <c r="P722">
        <v>2010</v>
      </c>
      <c r="Q722" t="s">
        <v>109</v>
      </c>
      <c r="R722">
        <v>0</v>
      </c>
      <c r="S722">
        <v>13.5</v>
      </c>
      <c r="T722">
        <v>17.5</v>
      </c>
      <c r="U722">
        <v>3.75</v>
      </c>
      <c r="V722">
        <v>0</v>
      </c>
      <c r="W722">
        <v>10</v>
      </c>
      <c r="X722" t="s">
        <v>362</v>
      </c>
      <c r="Y722">
        <v>4</v>
      </c>
      <c r="Z722">
        <v>2</v>
      </c>
    </row>
    <row r="723" spans="1:26" x14ac:dyDescent="0.2">
      <c r="A723">
        <v>722</v>
      </c>
      <c r="B723">
        <v>3191</v>
      </c>
      <c r="C723" t="s">
        <v>38</v>
      </c>
      <c r="D723">
        <v>2010</v>
      </c>
      <c r="E723" t="s">
        <v>47</v>
      </c>
      <c r="F723" t="s">
        <v>104</v>
      </c>
      <c r="G723" t="s">
        <v>52</v>
      </c>
      <c r="H723" t="s">
        <v>879</v>
      </c>
      <c r="I723" s="2">
        <v>39004</v>
      </c>
      <c r="J723" t="s">
        <v>106</v>
      </c>
      <c r="K723" t="s">
        <v>115</v>
      </c>
      <c r="L723">
        <v>20.718704169999999</v>
      </c>
      <c r="M723">
        <v>-155.98435351000001</v>
      </c>
      <c r="N723" t="s">
        <v>875</v>
      </c>
      <c r="O723" t="s">
        <v>875</v>
      </c>
      <c r="P723">
        <v>2010</v>
      </c>
      <c r="Q723" t="s">
        <v>116</v>
      </c>
      <c r="R723">
        <v>0</v>
      </c>
      <c r="S723">
        <v>5.5</v>
      </c>
      <c r="T723">
        <v>10</v>
      </c>
      <c r="U723">
        <v>2.75</v>
      </c>
      <c r="V723">
        <v>1.5</v>
      </c>
      <c r="W723">
        <v>5</v>
      </c>
      <c r="X723" t="s">
        <v>362</v>
      </c>
      <c r="Y723">
        <v>4</v>
      </c>
      <c r="Z723">
        <v>2</v>
      </c>
    </row>
    <row r="724" spans="1:26" x14ac:dyDescent="0.2">
      <c r="A724">
        <v>723</v>
      </c>
      <c r="B724">
        <v>3192</v>
      </c>
      <c r="C724" t="s">
        <v>38</v>
      </c>
      <c r="D724">
        <v>2010</v>
      </c>
      <c r="E724" t="s">
        <v>47</v>
      </c>
      <c r="F724" t="s">
        <v>104</v>
      </c>
      <c r="G724" t="s">
        <v>52</v>
      </c>
      <c r="H724" t="s">
        <v>880</v>
      </c>
      <c r="I724" s="2">
        <v>39004</v>
      </c>
      <c r="J724" t="s">
        <v>106</v>
      </c>
      <c r="K724" t="s">
        <v>115</v>
      </c>
      <c r="L724">
        <v>20.70219342</v>
      </c>
      <c r="M724">
        <v>-155.99601365999999</v>
      </c>
      <c r="N724" t="s">
        <v>875</v>
      </c>
      <c r="O724" t="s">
        <v>875</v>
      </c>
      <c r="P724">
        <v>2010</v>
      </c>
      <c r="Q724" t="s">
        <v>116</v>
      </c>
      <c r="R724">
        <v>0</v>
      </c>
      <c r="S724">
        <v>5.25</v>
      </c>
      <c r="T724">
        <v>5</v>
      </c>
      <c r="U724">
        <v>0.25</v>
      </c>
      <c r="V724">
        <v>2.75</v>
      </c>
      <c r="W724">
        <v>11.25</v>
      </c>
      <c r="X724" t="s">
        <v>362</v>
      </c>
      <c r="Y724">
        <v>4</v>
      </c>
      <c r="Z724">
        <v>2</v>
      </c>
    </row>
    <row r="725" spans="1:26" x14ac:dyDescent="0.2">
      <c r="A725">
        <v>724</v>
      </c>
      <c r="B725">
        <v>3193</v>
      </c>
      <c r="C725" t="s">
        <v>38</v>
      </c>
      <c r="D725">
        <v>2010</v>
      </c>
      <c r="E725" t="s">
        <v>47</v>
      </c>
      <c r="F725" t="s">
        <v>104</v>
      </c>
      <c r="G725" t="s">
        <v>52</v>
      </c>
      <c r="H725" t="s">
        <v>881</v>
      </c>
      <c r="I725" s="2">
        <v>39004</v>
      </c>
      <c r="J725" t="s">
        <v>106</v>
      </c>
      <c r="K725" t="s">
        <v>107</v>
      </c>
      <c r="L725">
        <v>20.694314179999999</v>
      </c>
      <c r="M725">
        <v>-155.99791626000001</v>
      </c>
      <c r="N725" t="s">
        <v>875</v>
      </c>
      <c r="O725" t="s">
        <v>875</v>
      </c>
      <c r="P725">
        <v>2010</v>
      </c>
      <c r="Q725" t="s">
        <v>109</v>
      </c>
      <c r="R725">
        <v>0</v>
      </c>
      <c r="S725">
        <v>14.5</v>
      </c>
      <c r="T725">
        <v>12.25</v>
      </c>
      <c r="U725">
        <v>2</v>
      </c>
      <c r="V725">
        <v>2.75</v>
      </c>
      <c r="W725">
        <v>2.75</v>
      </c>
      <c r="X725" t="s">
        <v>362</v>
      </c>
      <c r="Y725">
        <v>4</v>
      </c>
      <c r="Z725">
        <v>2</v>
      </c>
    </row>
    <row r="726" spans="1:26" x14ac:dyDescent="0.2">
      <c r="A726">
        <v>725</v>
      </c>
      <c r="B726">
        <v>3198</v>
      </c>
      <c r="C726" t="s">
        <v>38</v>
      </c>
      <c r="D726">
        <v>2010</v>
      </c>
      <c r="E726" t="s">
        <v>47</v>
      </c>
      <c r="F726" t="s">
        <v>104</v>
      </c>
      <c r="G726" t="s">
        <v>52</v>
      </c>
      <c r="H726" t="s">
        <v>882</v>
      </c>
      <c r="I726" s="2">
        <v>39005</v>
      </c>
      <c r="J726" t="s">
        <v>106</v>
      </c>
      <c r="K726" t="s">
        <v>111</v>
      </c>
      <c r="L726">
        <v>20.86563164</v>
      </c>
      <c r="M726">
        <v>-156.15926983</v>
      </c>
      <c r="N726" t="s">
        <v>883</v>
      </c>
      <c r="O726" t="s">
        <v>883</v>
      </c>
      <c r="P726">
        <v>2010</v>
      </c>
      <c r="Q726" t="s">
        <v>112</v>
      </c>
      <c r="R726">
        <v>0</v>
      </c>
      <c r="S726">
        <v>22.5</v>
      </c>
      <c r="T726">
        <v>4.5</v>
      </c>
      <c r="U726">
        <v>21.25</v>
      </c>
      <c r="V726">
        <v>2</v>
      </c>
      <c r="W726">
        <v>0.75</v>
      </c>
      <c r="X726" t="s">
        <v>362</v>
      </c>
      <c r="Y726">
        <v>4</v>
      </c>
      <c r="Z726">
        <v>2</v>
      </c>
    </row>
    <row r="727" spans="1:26" x14ac:dyDescent="0.2">
      <c r="A727">
        <v>726</v>
      </c>
      <c r="B727">
        <v>3199</v>
      </c>
      <c r="C727" t="s">
        <v>38</v>
      </c>
      <c r="D727">
        <v>2010</v>
      </c>
      <c r="E727" t="s">
        <v>47</v>
      </c>
      <c r="F727" t="s">
        <v>104</v>
      </c>
      <c r="G727" t="s">
        <v>52</v>
      </c>
      <c r="H727" t="s">
        <v>884</v>
      </c>
      <c r="I727" s="2">
        <v>39005</v>
      </c>
      <c r="J727" t="s">
        <v>106</v>
      </c>
      <c r="K727" t="s">
        <v>107</v>
      </c>
      <c r="L727">
        <v>20.88027349</v>
      </c>
      <c r="M727">
        <v>-156.17870889</v>
      </c>
      <c r="N727" t="s">
        <v>883</v>
      </c>
      <c r="O727" t="s">
        <v>883</v>
      </c>
      <c r="P727">
        <v>2010</v>
      </c>
      <c r="Q727" t="s">
        <v>109</v>
      </c>
      <c r="R727">
        <v>0</v>
      </c>
      <c r="S727">
        <v>15</v>
      </c>
      <c r="T727">
        <v>14.5</v>
      </c>
      <c r="U727">
        <v>2</v>
      </c>
      <c r="V727">
        <v>2</v>
      </c>
      <c r="W727">
        <v>3.75</v>
      </c>
      <c r="X727" t="s">
        <v>362</v>
      </c>
      <c r="Y727">
        <v>4</v>
      </c>
      <c r="Z727">
        <v>2</v>
      </c>
    </row>
    <row r="728" spans="1:26" x14ac:dyDescent="0.2">
      <c r="A728">
        <v>727</v>
      </c>
      <c r="B728">
        <v>3200</v>
      </c>
      <c r="C728" t="s">
        <v>38</v>
      </c>
      <c r="D728">
        <v>2010</v>
      </c>
      <c r="E728" t="s">
        <v>47</v>
      </c>
      <c r="F728" t="s">
        <v>104</v>
      </c>
      <c r="G728" t="s">
        <v>52</v>
      </c>
      <c r="H728" t="s">
        <v>885</v>
      </c>
      <c r="I728" s="2">
        <v>39005</v>
      </c>
      <c r="J728" t="s">
        <v>106</v>
      </c>
      <c r="K728" t="s">
        <v>107</v>
      </c>
      <c r="L728">
        <v>20.944290519999999</v>
      </c>
      <c r="M728">
        <v>-156.29220538999999</v>
      </c>
      <c r="N728" t="s">
        <v>883</v>
      </c>
      <c r="O728" t="s">
        <v>883</v>
      </c>
      <c r="P728">
        <v>2010</v>
      </c>
      <c r="Q728" t="s">
        <v>109</v>
      </c>
      <c r="R728">
        <v>0</v>
      </c>
      <c r="S728">
        <v>14.5</v>
      </c>
      <c r="T728">
        <v>3</v>
      </c>
      <c r="U728">
        <v>4.75</v>
      </c>
      <c r="V728">
        <v>4.25</v>
      </c>
      <c r="W728">
        <v>0.75</v>
      </c>
      <c r="X728" t="s">
        <v>362</v>
      </c>
      <c r="Y728">
        <v>4</v>
      </c>
      <c r="Z728">
        <v>2</v>
      </c>
    </row>
    <row r="729" spans="1:26" x14ac:dyDescent="0.2">
      <c r="A729">
        <v>728</v>
      </c>
      <c r="B729">
        <v>3201</v>
      </c>
      <c r="C729" t="s">
        <v>38</v>
      </c>
      <c r="D729">
        <v>2010</v>
      </c>
      <c r="E729" t="s">
        <v>47</v>
      </c>
      <c r="F729" t="s">
        <v>104</v>
      </c>
      <c r="G729" t="s">
        <v>52</v>
      </c>
      <c r="H729" t="s">
        <v>886</v>
      </c>
      <c r="I729" s="2">
        <v>39005</v>
      </c>
      <c r="J729" t="s">
        <v>106</v>
      </c>
      <c r="K729" t="s">
        <v>111</v>
      </c>
      <c r="L729">
        <v>20.946865030000001</v>
      </c>
      <c r="M729">
        <v>-156.29396291</v>
      </c>
      <c r="N729" t="s">
        <v>883</v>
      </c>
      <c r="O729" t="s">
        <v>883</v>
      </c>
      <c r="P729">
        <v>2010</v>
      </c>
      <c r="Q729" t="s">
        <v>112</v>
      </c>
      <c r="R729">
        <v>0</v>
      </c>
      <c r="S729">
        <v>24</v>
      </c>
      <c r="T729">
        <v>5</v>
      </c>
      <c r="U729">
        <v>5</v>
      </c>
      <c r="V729">
        <v>5.5</v>
      </c>
      <c r="W729">
        <v>3</v>
      </c>
      <c r="X729" t="s">
        <v>362</v>
      </c>
      <c r="Y729">
        <v>2</v>
      </c>
      <c r="Z729">
        <v>1</v>
      </c>
    </row>
    <row r="730" spans="1:26" x14ac:dyDescent="0.2">
      <c r="A730">
        <v>729</v>
      </c>
      <c r="B730">
        <v>3202</v>
      </c>
      <c r="C730" t="s">
        <v>38</v>
      </c>
      <c r="D730">
        <v>2010</v>
      </c>
      <c r="E730" t="s">
        <v>47</v>
      </c>
      <c r="F730" t="s">
        <v>104</v>
      </c>
      <c r="G730" t="s">
        <v>52</v>
      </c>
      <c r="H730" t="s">
        <v>887</v>
      </c>
      <c r="I730" s="2">
        <v>39005</v>
      </c>
      <c r="J730" t="s">
        <v>106</v>
      </c>
      <c r="K730" t="s">
        <v>115</v>
      </c>
      <c r="L730">
        <v>20.903307380000001</v>
      </c>
      <c r="M730">
        <v>-156.21126973</v>
      </c>
      <c r="N730" t="s">
        <v>883</v>
      </c>
      <c r="O730" t="s">
        <v>883</v>
      </c>
      <c r="P730">
        <v>2010</v>
      </c>
      <c r="Q730" t="s">
        <v>116</v>
      </c>
      <c r="R730">
        <v>0</v>
      </c>
      <c r="S730">
        <v>5.25</v>
      </c>
      <c r="T730">
        <v>5</v>
      </c>
      <c r="U730">
        <v>0.5</v>
      </c>
      <c r="V730">
        <v>5</v>
      </c>
      <c r="W730">
        <v>3.75</v>
      </c>
      <c r="X730" t="s">
        <v>362</v>
      </c>
      <c r="Y730">
        <v>4</v>
      </c>
      <c r="Z730">
        <v>2</v>
      </c>
    </row>
    <row r="731" spans="1:26" x14ac:dyDescent="0.2">
      <c r="A731">
        <v>730</v>
      </c>
      <c r="B731">
        <v>3203</v>
      </c>
      <c r="C731" t="s">
        <v>38</v>
      </c>
      <c r="D731">
        <v>2010</v>
      </c>
      <c r="E731" t="s">
        <v>47</v>
      </c>
      <c r="F731" t="s">
        <v>104</v>
      </c>
      <c r="G731" t="s">
        <v>52</v>
      </c>
      <c r="H731" t="s">
        <v>888</v>
      </c>
      <c r="I731" s="2">
        <v>39005</v>
      </c>
      <c r="J731" t="s">
        <v>106</v>
      </c>
      <c r="K731" t="s">
        <v>115</v>
      </c>
      <c r="L731">
        <v>20.929139899999999</v>
      </c>
      <c r="M731">
        <v>-156.23194311</v>
      </c>
      <c r="N731" t="s">
        <v>883</v>
      </c>
      <c r="O731" t="s">
        <v>883</v>
      </c>
      <c r="P731">
        <v>2010</v>
      </c>
      <c r="Q731" t="s">
        <v>116</v>
      </c>
      <c r="R731">
        <v>0</v>
      </c>
      <c r="S731">
        <v>5</v>
      </c>
      <c r="T731">
        <v>5</v>
      </c>
      <c r="U731">
        <v>0</v>
      </c>
      <c r="V731">
        <v>20</v>
      </c>
      <c r="W731">
        <v>4.5</v>
      </c>
      <c r="X731" t="s">
        <v>362</v>
      </c>
      <c r="Y731">
        <v>4</v>
      </c>
      <c r="Z731">
        <v>2</v>
      </c>
    </row>
    <row r="732" spans="1:26" x14ac:dyDescent="0.2">
      <c r="A732">
        <v>731</v>
      </c>
      <c r="B732">
        <v>3204</v>
      </c>
      <c r="C732" t="s">
        <v>38</v>
      </c>
      <c r="D732">
        <v>2010</v>
      </c>
      <c r="E732" t="s">
        <v>47</v>
      </c>
      <c r="F732" t="s">
        <v>104</v>
      </c>
      <c r="G732" t="s">
        <v>52</v>
      </c>
      <c r="H732" t="s">
        <v>889</v>
      </c>
      <c r="I732" s="2">
        <v>39005</v>
      </c>
      <c r="J732" t="s">
        <v>106</v>
      </c>
      <c r="K732" t="s">
        <v>107</v>
      </c>
      <c r="L732">
        <v>20.932799190000001</v>
      </c>
      <c r="M732">
        <v>-156.23616330999999</v>
      </c>
      <c r="N732" t="s">
        <v>883</v>
      </c>
      <c r="O732" t="s">
        <v>883</v>
      </c>
      <c r="P732">
        <v>2010</v>
      </c>
      <c r="Q732" t="s">
        <v>109</v>
      </c>
      <c r="R732">
        <v>0</v>
      </c>
      <c r="S732">
        <v>15</v>
      </c>
      <c r="T732">
        <v>1.5</v>
      </c>
      <c r="U732">
        <v>1.25</v>
      </c>
      <c r="V732">
        <v>16.25</v>
      </c>
      <c r="W732">
        <v>0.25</v>
      </c>
      <c r="X732" t="s">
        <v>362</v>
      </c>
      <c r="Y732">
        <v>4</v>
      </c>
      <c r="Z732">
        <v>2</v>
      </c>
    </row>
    <row r="733" spans="1:26" x14ac:dyDescent="0.2">
      <c r="A733">
        <v>732</v>
      </c>
      <c r="B733">
        <v>3208</v>
      </c>
      <c r="C733" t="s">
        <v>38</v>
      </c>
      <c r="D733">
        <v>2010</v>
      </c>
      <c r="E733" t="s">
        <v>47</v>
      </c>
      <c r="F733" t="s">
        <v>104</v>
      </c>
      <c r="G733" t="s">
        <v>52</v>
      </c>
      <c r="H733" t="s">
        <v>890</v>
      </c>
      <c r="I733" s="2">
        <v>39007</v>
      </c>
      <c r="J733" t="s">
        <v>106</v>
      </c>
      <c r="K733" t="s">
        <v>111</v>
      </c>
      <c r="L733">
        <v>20.950852300000001</v>
      </c>
      <c r="M733">
        <v>-156.50159923999999</v>
      </c>
      <c r="N733" t="s">
        <v>891</v>
      </c>
      <c r="O733" t="s">
        <v>891</v>
      </c>
      <c r="P733">
        <v>2010</v>
      </c>
      <c r="Q733" t="s">
        <v>112</v>
      </c>
      <c r="R733">
        <v>0</v>
      </c>
      <c r="S733">
        <v>23.5</v>
      </c>
      <c r="T733">
        <v>40</v>
      </c>
      <c r="U733">
        <v>0</v>
      </c>
      <c r="V733">
        <v>2.75</v>
      </c>
      <c r="W733">
        <v>8.75</v>
      </c>
      <c r="X733" t="s">
        <v>362</v>
      </c>
      <c r="Y733">
        <v>4</v>
      </c>
      <c r="Z733">
        <v>2</v>
      </c>
    </row>
    <row r="734" spans="1:26" x14ac:dyDescent="0.2">
      <c r="A734">
        <v>733</v>
      </c>
      <c r="B734">
        <v>3209</v>
      </c>
      <c r="C734" t="s">
        <v>38</v>
      </c>
      <c r="D734">
        <v>2010</v>
      </c>
      <c r="E734" t="s">
        <v>47</v>
      </c>
      <c r="F734" t="s">
        <v>104</v>
      </c>
      <c r="G734" t="s">
        <v>52</v>
      </c>
      <c r="H734" t="s">
        <v>892</v>
      </c>
      <c r="I734" s="2">
        <v>39007</v>
      </c>
      <c r="J734" t="s">
        <v>106</v>
      </c>
      <c r="K734" t="s">
        <v>107</v>
      </c>
      <c r="L734">
        <v>20.992730550000001</v>
      </c>
      <c r="M734">
        <v>-156.53957237</v>
      </c>
      <c r="N734" t="s">
        <v>893</v>
      </c>
      <c r="O734" t="s">
        <v>893</v>
      </c>
      <c r="P734">
        <v>2010</v>
      </c>
      <c r="Q734" t="s">
        <v>109</v>
      </c>
      <c r="R734">
        <v>0</v>
      </c>
      <c r="S734">
        <v>15</v>
      </c>
      <c r="T734">
        <v>11.25</v>
      </c>
      <c r="U734">
        <v>6.25</v>
      </c>
      <c r="V734">
        <v>4</v>
      </c>
      <c r="W734">
        <v>4</v>
      </c>
      <c r="X734" t="s">
        <v>362</v>
      </c>
      <c r="Y734">
        <v>4</v>
      </c>
      <c r="Z734">
        <v>2</v>
      </c>
    </row>
    <row r="735" spans="1:26" x14ac:dyDescent="0.2">
      <c r="A735">
        <v>734</v>
      </c>
      <c r="B735">
        <v>3210</v>
      </c>
      <c r="C735" t="s">
        <v>38</v>
      </c>
      <c r="D735">
        <v>2010</v>
      </c>
      <c r="E735" t="s">
        <v>47</v>
      </c>
      <c r="F735" t="s">
        <v>104</v>
      </c>
      <c r="G735" t="s">
        <v>52</v>
      </c>
      <c r="H735" t="s">
        <v>894</v>
      </c>
      <c r="I735" s="2">
        <v>39007</v>
      </c>
      <c r="J735" t="s">
        <v>106</v>
      </c>
      <c r="K735" t="s">
        <v>115</v>
      </c>
      <c r="L735">
        <v>21.01818153</v>
      </c>
      <c r="M735">
        <v>-156.57372477000001</v>
      </c>
      <c r="N735" t="s">
        <v>893</v>
      </c>
      <c r="O735" t="s">
        <v>893</v>
      </c>
      <c r="P735">
        <v>2010</v>
      </c>
      <c r="Q735" t="s">
        <v>116</v>
      </c>
      <c r="R735">
        <v>0</v>
      </c>
      <c r="S735">
        <v>6</v>
      </c>
      <c r="T735">
        <v>6.25</v>
      </c>
      <c r="U735">
        <v>0.25</v>
      </c>
      <c r="V735">
        <v>0.5</v>
      </c>
      <c r="W735">
        <v>7.5</v>
      </c>
      <c r="X735" t="s">
        <v>362</v>
      </c>
      <c r="Y735">
        <v>4</v>
      </c>
      <c r="Z735">
        <v>2</v>
      </c>
    </row>
    <row r="736" spans="1:26" x14ac:dyDescent="0.2">
      <c r="A736">
        <v>735</v>
      </c>
      <c r="B736">
        <v>3211</v>
      </c>
      <c r="C736" t="s">
        <v>38</v>
      </c>
      <c r="D736">
        <v>2010</v>
      </c>
      <c r="E736" t="s">
        <v>47</v>
      </c>
      <c r="F736" t="s">
        <v>104</v>
      </c>
      <c r="G736" t="s">
        <v>52</v>
      </c>
      <c r="H736" t="s">
        <v>895</v>
      </c>
      <c r="I736" s="2">
        <v>39007</v>
      </c>
      <c r="J736" t="s">
        <v>106</v>
      </c>
      <c r="K736" t="s">
        <v>107</v>
      </c>
      <c r="L736">
        <v>21.00306887</v>
      </c>
      <c r="M736">
        <v>-156.67102130999999</v>
      </c>
      <c r="N736" t="s">
        <v>896</v>
      </c>
      <c r="O736" t="s">
        <v>896</v>
      </c>
      <c r="P736">
        <v>2010</v>
      </c>
      <c r="Q736" t="s">
        <v>109</v>
      </c>
      <c r="R736">
        <v>0</v>
      </c>
      <c r="S736">
        <v>17</v>
      </c>
      <c r="T736">
        <v>1.75</v>
      </c>
      <c r="U736">
        <v>10</v>
      </c>
      <c r="V736">
        <v>21.25</v>
      </c>
      <c r="W736">
        <v>0.25</v>
      </c>
      <c r="X736" t="s">
        <v>362</v>
      </c>
      <c r="Y736">
        <v>4</v>
      </c>
      <c r="Z736">
        <v>2</v>
      </c>
    </row>
    <row r="737" spans="1:26" x14ac:dyDescent="0.2">
      <c r="A737">
        <v>736</v>
      </c>
      <c r="B737">
        <v>3212</v>
      </c>
      <c r="C737" t="s">
        <v>38</v>
      </c>
      <c r="D737">
        <v>2010</v>
      </c>
      <c r="E737" t="s">
        <v>47</v>
      </c>
      <c r="F737" t="s">
        <v>104</v>
      </c>
      <c r="G737" t="s">
        <v>52</v>
      </c>
      <c r="H737" t="s">
        <v>897</v>
      </c>
      <c r="I737" s="2">
        <v>39007</v>
      </c>
      <c r="J737" t="s">
        <v>106</v>
      </c>
      <c r="K737" t="s">
        <v>107</v>
      </c>
      <c r="L737">
        <v>20.97080265</v>
      </c>
      <c r="M737">
        <v>-156.52520461</v>
      </c>
      <c r="N737" t="s">
        <v>893</v>
      </c>
      <c r="O737" t="s">
        <v>893</v>
      </c>
      <c r="P737">
        <v>2010</v>
      </c>
      <c r="Q737" t="s">
        <v>109</v>
      </c>
      <c r="R737">
        <v>0</v>
      </c>
      <c r="S737">
        <v>13.5</v>
      </c>
      <c r="T737">
        <v>30</v>
      </c>
      <c r="U737">
        <v>3.25</v>
      </c>
      <c r="V737">
        <v>6.25</v>
      </c>
      <c r="W737">
        <v>2.75</v>
      </c>
      <c r="X737" t="s">
        <v>362</v>
      </c>
      <c r="Y737">
        <v>4</v>
      </c>
      <c r="Z737">
        <v>2</v>
      </c>
    </row>
    <row r="738" spans="1:26" x14ac:dyDescent="0.2">
      <c r="A738">
        <v>737</v>
      </c>
      <c r="B738">
        <v>3213</v>
      </c>
      <c r="C738" t="s">
        <v>38</v>
      </c>
      <c r="D738">
        <v>2010</v>
      </c>
      <c r="E738" t="s">
        <v>47</v>
      </c>
      <c r="F738" t="s">
        <v>104</v>
      </c>
      <c r="G738" t="s">
        <v>52</v>
      </c>
      <c r="H738" t="s">
        <v>898</v>
      </c>
      <c r="I738" s="2">
        <v>39007</v>
      </c>
      <c r="J738" t="s">
        <v>106</v>
      </c>
      <c r="K738" t="s">
        <v>115</v>
      </c>
      <c r="L738">
        <v>21.031833049999999</v>
      </c>
      <c r="M738">
        <v>-156.59957992</v>
      </c>
      <c r="N738" t="s">
        <v>893</v>
      </c>
      <c r="O738" t="s">
        <v>893</v>
      </c>
      <c r="P738">
        <v>2010</v>
      </c>
      <c r="Q738" t="s">
        <v>116</v>
      </c>
      <c r="R738">
        <v>0</v>
      </c>
      <c r="S738">
        <v>6</v>
      </c>
      <c r="T738">
        <v>3.25</v>
      </c>
      <c r="U738">
        <v>0.25</v>
      </c>
      <c r="V738">
        <v>1</v>
      </c>
      <c r="W738">
        <v>25</v>
      </c>
      <c r="X738" t="s">
        <v>362</v>
      </c>
      <c r="Y738">
        <v>4</v>
      </c>
      <c r="Z738">
        <v>2</v>
      </c>
    </row>
    <row r="739" spans="1:26" x14ac:dyDescent="0.2">
      <c r="A739">
        <v>738</v>
      </c>
      <c r="B739">
        <v>3214</v>
      </c>
      <c r="C739" t="s">
        <v>38</v>
      </c>
      <c r="D739">
        <v>2010</v>
      </c>
      <c r="E739" t="s">
        <v>47</v>
      </c>
      <c r="F739" t="s">
        <v>104</v>
      </c>
      <c r="G739" t="s">
        <v>52</v>
      </c>
      <c r="H739" t="s">
        <v>899</v>
      </c>
      <c r="I739" s="2">
        <v>39007</v>
      </c>
      <c r="J739" t="s">
        <v>106</v>
      </c>
      <c r="K739" t="s">
        <v>115</v>
      </c>
      <c r="L739">
        <v>20.994708930000002</v>
      </c>
      <c r="M739">
        <v>-156.66843273000001</v>
      </c>
      <c r="N739" t="s">
        <v>896</v>
      </c>
      <c r="O739" t="s">
        <v>896</v>
      </c>
      <c r="P739">
        <v>2010</v>
      </c>
      <c r="Q739" t="s">
        <v>116</v>
      </c>
      <c r="R739">
        <v>0</v>
      </c>
      <c r="S739">
        <v>2.25</v>
      </c>
      <c r="T739">
        <v>3.5</v>
      </c>
      <c r="U739">
        <v>0.25</v>
      </c>
      <c r="V739">
        <v>55.5</v>
      </c>
      <c r="W739">
        <v>1.25</v>
      </c>
      <c r="X739" t="s">
        <v>362</v>
      </c>
      <c r="Y739">
        <v>4</v>
      </c>
      <c r="Z739">
        <v>2</v>
      </c>
    </row>
    <row r="740" spans="1:26" x14ac:dyDescent="0.2">
      <c r="A740">
        <v>739</v>
      </c>
      <c r="B740">
        <v>3218</v>
      </c>
      <c r="C740" t="s">
        <v>38</v>
      </c>
      <c r="D740">
        <v>2010</v>
      </c>
      <c r="E740" t="s">
        <v>47</v>
      </c>
      <c r="F740" t="s">
        <v>104</v>
      </c>
      <c r="G740" t="s">
        <v>52</v>
      </c>
      <c r="H740" t="s">
        <v>900</v>
      </c>
      <c r="I740" s="2">
        <v>39008</v>
      </c>
      <c r="J740" t="s">
        <v>106</v>
      </c>
      <c r="K740" t="s">
        <v>107</v>
      </c>
      <c r="L740">
        <v>20.88389154</v>
      </c>
      <c r="M740">
        <v>-156.69132311999999</v>
      </c>
      <c r="N740" t="s">
        <v>896</v>
      </c>
      <c r="O740" t="s">
        <v>896</v>
      </c>
      <c r="P740">
        <v>2010</v>
      </c>
      <c r="Q740" t="s">
        <v>109</v>
      </c>
      <c r="R740">
        <v>0</v>
      </c>
      <c r="S740">
        <v>10</v>
      </c>
      <c r="T740">
        <v>70</v>
      </c>
      <c r="U740">
        <v>0</v>
      </c>
      <c r="V740">
        <v>0</v>
      </c>
      <c r="W740">
        <v>2.5</v>
      </c>
      <c r="X740" t="s">
        <v>362</v>
      </c>
      <c r="Y740">
        <v>2</v>
      </c>
      <c r="Z740">
        <v>1</v>
      </c>
    </row>
    <row r="741" spans="1:26" x14ac:dyDescent="0.2">
      <c r="A741">
        <v>740</v>
      </c>
      <c r="B741">
        <v>3219</v>
      </c>
      <c r="C741" t="s">
        <v>38</v>
      </c>
      <c r="D741">
        <v>2010</v>
      </c>
      <c r="E741" t="s">
        <v>47</v>
      </c>
      <c r="F741" t="s">
        <v>104</v>
      </c>
      <c r="G741" t="s">
        <v>52</v>
      </c>
      <c r="H741" t="s">
        <v>901</v>
      </c>
      <c r="I741" s="2">
        <v>39008</v>
      </c>
      <c r="J741" t="s">
        <v>106</v>
      </c>
      <c r="K741" t="s">
        <v>115</v>
      </c>
      <c r="L741">
        <v>20.85815105</v>
      </c>
      <c r="M741">
        <v>-156.67052175000001</v>
      </c>
      <c r="N741" t="s">
        <v>896</v>
      </c>
      <c r="O741" t="s">
        <v>896</v>
      </c>
      <c r="P741">
        <v>2010</v>
      </c>
      <c r="Q741" t="s">
        <v>116</v>
      </c>
      <c r="R741">
        <v>0</v>
      </c>
      <c r="S741">
        <v>3</v>
      </c>
      <c r="T741">
        <v>18.75</v>
      </c>
      <c r="U741">
        <v>1.25</v>
      </c>
      <c r="V741">
        <v>2.5</v>
      </c>
      <c r="W741">
        <v>7.5</v>
      </c>
      <c r="X741" t="s">
        <v>362</v>
      </c>
      <c r="Y741">
        <v>4</v>
      </c>
      <c r="Z741">
        <v>2</v>
      </c>
    </row>
    <row r="742" spans="1:26" x14ac:dyDescent="0.2">
      <c r="A742">
        <v>741</v>
      </c>
      <c r="B742">
        <v>3220</v>
      </c>
      <c r="C742" t="s">
        <v>38</v>
      </c>
      <c r="D742">
        <v>2010</v>
      </c>
      <c r="E742" t="s">
        <v>47</v>
      </c>
      <c r="F742" t="s">
        <v>104</v>
      </c>
      <c r="G742" t="s">
        <v>52</v>
      </c>
      <c r="H742" t="s">
        <v>902</v>
      </c>
      <c r="I742" s="2">
        <v>39008</v>
      </c>
      <c r="J742" t="s">
        <v>106</v>
      </c>
      <c r="K742" t="s">
        <v>115</v>
      </c>
      <c r="L742">
        <v>20.797612829999998</v>
      </c>
      <c r="M742">
        <v>-156.59131385000001</v>
      </c>
      <c r="N742" t="s">
        <v>903</v>
      </c>
      <c r="O742" t="s">
        <v>903</v>
      </c>
      <c r="P742">
        <v>2010</v>
      </c>
      <c r="Q742" t="s">
        <v>116</v>
      </c>
      <c r="R742">
        <v>0</v>
      </c>
      <c r="S742">
        <v>3</v>
      </c>
      <c r="T742">
        <v>23.75</v>
      </c>
      <c r="U742">
        <v>7.5</v>
      </c>
      <c r="V742">
        <v>2.5</v>
      </c>
      <c r="W742">
        <v>6.25</v>
      </c>
      <c r="X742" t="s">
        <v>362</v>
      </c>
      <c r="Y742">
        <v>4</v>
      </c>
      <c r="Z742">
        <v>2</v>
      </c>
    </row>
    <row r="743" spans="1:26" x14ac:dyDescent="0.2">
      <c r="A743">
        <v>742</v>
      </c>
      <c r="B743">
        <v>3221</v>
      </c>
      <c r="C743" t="s">
        <v>38</v>
      </c>
      <c r="D743">
        <v>2010</v>
      </c>
      <c r="E743" t="s">
        <v>47</v>
      </c>
      <c r="F743" t="s">
        <v>104</v>
      </c>
      <c r="G743" t="s">
        <v>52</v>
      </c>
      <c r="H743" t="s">
        <v>904</v>
      </c>
      <c r="I743" s="2">
        <v>39008</v>
      </c>
      <c r="J743" t="s">
        <v>106</v>
      </c>
      <c r="K743" t="s">
        <v>111</v>
      </c>
      <c r="L743">
        <v>20.906751580000002</v>
      </c>
      <c r="M743">
        <v>-156.70012403000001</v>
      </c>
      <c r="N743" t="s">
        <v>896</v>
      </c>
      <c r="O743" t="s">
        <v>896</v>
      </c>
      <c r="P743">
        <v>2010</v>
      </c>
      <c r="Q743" t="s">
        <v>112</v>
      </c>
      <c r="R743">
        <v>0</v>
      </c>
      <c r="S743">
        <v>24</v>
      </c>
      <c r="T743">
        <v>0.5</v>
      </c>
      <c r="U743">
        <v>45</v>
      </c>
      <c r="V743">
        <v>45</v>
      </c>
      <c r="W743">
        <v>0.5</v>
      </c>
      <c r="X743" t="s">
        <v>362</v>
      </c>
      <c r="Y743">
        <v>2</v>
      </c>
      <c r="Z743">
        <v>1</v>
      </c>
    </row>
    <row r="744" spans="1:26" x14ac:dyDescent="0.2">
      <c r="A744">
        <v>743</v>
      </c>
      <c r="B744">
        <v>3222</v>
      </c>
      <c r="C744" t="s">
        <v>38</v>
      </c>
      <c r="D744">
        <v>2010</v>
      </c>
      <c r="E744" t="s">
        <v>47</v>
      </c>
      <c r="F744" t="s">
        <v>104</v>
      </c>
      <c r="G744" t="s">
        <v>52</v>
      </c>
      <c r="H744" t="s">
        <v>905</v>
      </c>
      <c r="I744" s="2">
        <v>39008</v>
      </c>
      <c r="J744" t="s">
        <v>106</v>
      </c>
      <c r="K744" t="s">
        <v>115</v>
      </c>
      <c r="L744">
        <v>20.882912780000002</v>
      </c>
      <c r="M744">
        <v>-156.69051192000001</v>
      </c>
      <c r="N744" t="s">
        <v>896</v>
      </c>
      <c r="O744" t="s">
        <v>896</v>
      </c>
      <c r="P744">
        <v>2010</v>
      </c>
      <c r="Q744" t="s">
        <v>116</v>
      </c>
      <c r="R744">
        <v>0</v>
      </c>
      <c r="S744">
        <v>4</v>
      </c>
      <c r="T744">
        <v>71.25</v>
      </c>
      <c r="U744">
        <v>0.25</v>
      </c>
      <c r="V744">
        <v>0</v>
      </c>
      <c r="W744">
        <v>3</v>
      </c>
      <c r="X744" t="s">
        <v>362</v>
      </c>
      <c r="Y744">
        <v>4</v>
      </c>
      <c r="Z744">
        <v>2</v>
      </c>
    </row>
    <row r="745" spans="1:26" x14ac:dyDescent="0.2">
      <c r="A745">
        <v>744</v>
      </c>
      <c r="B745">
        <v>3223</v>
      </c>
      <c r="C745" t="s">
        <v>38</v>
      </c>
      <c r="D745">
        <v>2010</v>
      </c>
      <c r="E745" t="s">
        <v>47</v>
      </c>
      <c r="F745" t="s">
        <v>104</v>
      </c>
      <c r="G745" t="s">
        <v>52</v>
      </c>
      <c r="H745" t="s">
        <v>906</v>
      </c>
      <c r="I745" s="2">
        <v>39008</v>
      </c>
      <c r="J745" t="s">
        <v>106</v>
      </c>
      <c r="K745" t="s">
        <v>107</v>
      </c>
      <c r="L745">
        <v>20.855856840000001</v>
      </c>
      <c r="M745">
        <v>-156.66890488000001</v>
      </c>
      <c r="N745" t="s">
        <v>896</v>
      </c>
      <c r="O745" t="s">
        <v>896</v>
      </c>
      <c r="P745">
        <v>2010</v>
      </c>
      <c r="Q745" t="s">
        <v>109</v>
      </c>
      <c r="R745">
        <v>0</v>
      </c>
      <c r="S745">
        <v>9</v>
      </c>
      <c r="T745">
        <v>11</v>
      </c>
      <c r="U745">
        <v>20</v>
      </c>
      <c r="V745">
        <v>3</v>
      </c>
      <c r="W745">
        <v>0.5</v>
      </c>
      <c r="X745" t="s">
        <v>362</v>
      </c>
      <c r="Y745">
        <v>4</v>
      </c>
      <c r="Z745">
        <v>2</v>
      </c>
    </row>
    <row r="746" spans="1:26" x14ac:dyDescent="0.2">
      <c r="A746">
        <v>745</v>
      </c>
      <c r="B746">
        <v>3224</v>
      </c>
      <c r="C746" t="s">
        <v>38</v>
      </c>
      <c r="D746">
        <v>2010</v>
      </c>
      <c r="E746" t="s">
        <v>47</v>
      </c>
      <c r="F746" t="s">
        <v>104</v>
      </c>
      <c r="G746" t="s">
        <v>52</v>
      </c>
      <c r="H746" t="s">
        <v>907</v>
      </c>
      <c r="I746" s="2">
        <v>39008</v>
      </c>
      <c r="J746" t="s">
        <v>106</v>
      </c>
      <c r="K746" t="s">
        <v>111</v>
      </c>
      <c r="L746">
        <v>20.796204339999999</v>
      </c>
      <c r="M746">
        <v>-156.60097132000001</v>
      </c>
      <c r="N746" t="s">
        <v>903</v>
      </c>
      <c r="O746" t="s">
        <v>903</v>
      </c>
      <c r="P746">
        <v>2010</v>
      </c>
      <c r="Q746" t="s">
        <v>112</v>
      </c>
      <c r="R746">
        <v>0</v>
      </c>
      <c r="S746">
        <v>22</v>
      </c>
      <c r="T746">
        <v>47.5</v>
      </c>
      <c r="U746">
        <v>15</v>
      </c>
      <c r="V746">
        <v>0.5</v>
      </c>
      <c r="W746">
        <v>2.5</v>
      </c>
      <c r="X746" t="s">
        <v>362</v>
      </c>
      <c r="Y746">
        <v>2</v>
      </c>
      <c r="Z746">
        <v>1</v>
      </c>
    </row>
    <row r="747" spans="1:26" x14ac:dyDescent="0.2">
      <c r="A747">
        <v>746</v>
      </c>
      <c r="B747">
        <v>3225</v>
      </c>
      <c r="C747" t="s">
        <v>38</v>
      </c>
      <c r="D747">
        <v>2010</v>
      </c>
      <c r="E747" t="s">
        <v>47</v>
      </c>
      <c r="F747" t="s">
        <v>104</v>
      </c>
      <c r="G747" t="s">
        <v>52</v>
      </c>
      <c r="H747" t="s">
        <v>908</v>
      </c>
      <c r="I747" s="2">
        <v>39008</v>
      </c>
      <c r="J747" t="s">
        <v>106</v>
      </c>
      <c r="K747" t="s">
        <v>107</v>
      </c>
      <c r="L747">
        <v>20.79649955</v>
      </c>
      <c r="M747">
        <v>-156.59473384</v>
      </c>
      <c r="N747" t="s">
        <v>903</v>
      </c>
      <c r="O747" t="s">
        <v>903</v>
      </c>
      <c r="P747">
        <v>2010</v>
      </c>
      <c r="Q747" t="s">
        <v>109</v>
      </c>
      <c r="R747">
        <v>0</v>
      </c>
      <c r="S747">
        <v>13</v>
      </c>
      <c r="T747">
        <v>17.25</v>
      </c>
      <c r="U747">
        <v>21.25</v>
      </c>
      <c r="V747">
        <v>23.25</v>
      </c>
      <c r="W747">
        <v>0.25</v>
      </c>
      <c r="X747" t="s">
        <v>362</v>
      </c>
      <c r="Y747">
        <v>4</v>
      </c>
      <c r="Z747">
        <v>2</v>
      </c>
    </row>
    <row r="748" spans="1:26" x14ac:dyDescent="0.2">
      <c r="A748">
        <v>747</v>
      </c>
      <c r="B748">
        <v>3229</v>
      </c>
      <c r="C748" t="s">
        <v>38</v>
      </c>
      <c r="D748">
        <v>2010</v>
      </c>
      <c r="E748" t="s">
        <v>47</v>
      </c>
      <c r="F748" t="s">
        <v>104</v>
      </c>
      <c r="G748" t="s">
        <v>52</v>
      </c>
      <c r="H748" t="s">
        <v>909</v>
      </c>
      <c r="I748" s="2">
        <v>39009</v>
      </c>
      <c r="J748" t="s">
        <v>106</v>
      </c>
      <c r="K748" t="s">
        <v>111</v>
      </c>
      <c r="L748">
        <v>20.587831820000002</v>
      </c>
      <c r="M748">
        <v>-156.42580881999999</v>
      </c>
      <c r="N748" t="s">
        <v>903</v>
      </c>
      <c r="O748" t="s">
        <v>903</v>
      </c>
      <c r="P748">
        <v>2010</v>
      </c>
      <c r="Q748" t="s">
        <v>112</v>
      </c>
      <c r="R748">
        <v>0</v>
      </c>
      <c r="S748">
        <v>26</v>
      </c>
      <c r="T748">
        <v>15</v>
      </c>
      <c r="U748">
        <v>20</v>
      </c>
      <c r="V748">
        <v>0</v>
      </c>
      <c r="W748">
        <v>25</v>
      </c>
      <c r="X748" t="s">
        <v>362</v>
      </c>
      <c r="Y748">
        <v>2</v>
      </c>
      <c r="Z748">
        <v>1</v>
      </c>
    </row>
    <row r="749" spans="1:26" x14ac:dyDescent="0.2">
      <c r="A749">
        <v>748</v>
      </c>
      <c r="B749">
        <v>3230</v>
      </c>
      <c r="C749" t="s">
        <v>38</v>
      </c>
      <c r="D749">
        <v>2010</v>
      </c>
      <c r="E749" t="s">
        <v>47</v>
      </c>
      <c r="F749" t="s">
        <v>104</v>
      </c>
      <c r="G749" t="s">
        <v>52</v>
      </c>
      <c r="H749" t="s">
        <v>910</v>
      </c>
      <c r="I749" s="2">
        <v>39009</v>
      </c>
      <c r="J749" t="s">
        <v>106</v>
      </c>
      <c r="K749" t="s">
        <v>107</v>
      </c>
      <c r="L749">
        <v>20.649905260000001</v>
      </c>
      <c r="M749">
        <v>-156.4466003</v>
      </c>
      <c r="N749" t="s">
        <v>903</v>
      </c>
      <c r="O749" t="s">
        <v>903</v>
      </c>
      <c r="P749">
        <v>2010</v>
      </c>
      <c r="Q749" t="s">
        <v>109</v>
      </c>
      <c r="R749">
        <v>0</v>
      </c>
      <c r="S749">
        <v>11</v>
      </c>
      <c r="T749">
        <v>70</v>
      </c>
      <c r="U749">
        <v>8.75</v>
      </c>
      <c r="V749">
        <v>0</v>
      </c>
      <c r="W749">
        <v>3.75</v>
      </c>
      <c r="X749" t="s">
        <v>362</v>
      </c>
      <c r="Y749">
        <v>4</v>
      </c>
      <c r="Z749">
        <v>2</v>
      </c>
    </row>
    <row r="750" spans="1:26" x14ac:dyDescent="0.2">
      <c r="A750">
        <v>749</v>
      </c>
      <c r="B750">
        <v>3231</v>
      </c>
      <c r="C750" t="s">
        <v>38</v>
      </c>
      <c r="D750">
        <v>2010</v>
      </c>
      <c r="E750" t="s">
        <v>47</v>
      </c>
      <c r="F750" t="s">
        <v>104</v>
      </c>
      <c r="G750" t="s">
        <v>52</v>
      </c>
      <c r="H750" t="s">
        <v>911</v>
      </c>
      <c r="I750" s="2">
        <v>39009</v>
      </c>
      <c r="J750" t="s">
        <v>106</v>
      </c>
      <c r="K750" t="s">
        <v>115</v>
      </c>
      <c r="L750">
        <v>20.645201499999999</v>
      </c>
      <c r="M750">
        <v>-156.44599739</v>
      </c>
      <c r="N750" t="s">
        <v>903</v>
      </c>
      <c r="O750" t="s">
        <v>903</v>
      </c>
      <c r="P750">
        <v>2010</v>
      </c>
      <c r="Q750" t="s">
        <v>116</v>
      </c>
      <c r="R750">
        <v>0</v>
      </c>
      <c r="S750">
        <v>3</v>
      </c>
      <c r="T750">
        <v>62.5</v>
      </c>
      <c r="U750">
        <v>16.25</v>
      </c>
      <c r="V750">
        <v>0</v>
      </c>
      <c r="W750">
        <v>5</v>
      </c>
      <c r="X750" t="s">
        <v>362</v>
      </c>
      <c r="Y750">
        <v>4</v>
      </c>
      <c r="Z750">
        <v>2</v>
      </c>
    </row>
    <row r="751" spans="1:26" x14ac:dyDescent="0.2">
      <c r="A751">
        <v>750</v>
      </c>
      <c r="B751">
        <v>3232</v>
      </c>
      <c r="C751" t="s">
        <v>38</v>
      </c>
      <c r="D751">
        <v>2010</v>
      </c>
      <c r="E751" t="s">
        <v>47</v>
      </c>
      <c r="F751" t="s">
        <v>104</v>
      </c>
      <c r="G751" t="s">
        <v>52</v>
      </c>
      <c r="H751" t="s">
        <v>912</v>
      </c>
      <c r="I751" s="2">
        <v>39009</v>
      </c>
      <c r="J751" t="s">
        <v>106</v>
      </c>
      <c r="K751" t="s">
        <v>107</v>
      </c>
      <c r="L751">
        <v>20.703731999999999</v>
      </c>
      <c r="M751">
        <v>-156.45096491999999</v>
      </c>
      <c r="N751" t="s">
        <v>903</v>
      </c>
      <c r="O751" t="s">
        <v>903</v>
      </c>
      <c r="P751">
        <v>2010</v>
      </c>
      <c r="Q751" t="s">
        <v>109</v>
      </c>
      <c r="R751">
        <v>0</v>
      </c>
      <c r="S751">
        <v>13</v>
      </c>
      <c r="T751">
        <v>77.5</v>
      </c>
      <c r="U751">
        <v>5.75</v>
      </c>
      <c r="V751">
        <v>0.25</v>
      </c>
      <c r="W751">
        <v>5</v>
      </c>
      <c r="X751" t="s">
        <v>362</v>
      </c>
      <c r="Y751">
        <v>4</v>
      </c>
      <c r="Z751">
        <v>2</v>
      </c>
    </row>
    <row r="752" spans="1:26" x14ac:dyDescent="0.2">
      <c r="A752">
        <v>751</v>
      </c>
      <c r="B752">
        <v>3233</v>
      </c>
      <c r="C752" t="s">
        <v>38</v>
      </c>
      <c r="D752">
        <v>2010</v>
      </c>
      <c r="E752" t="s">
        <v>47</v>
      </c>
      <c r="F752" t="s">
        <v>104</v>
      </c>
      <c r="G752" t="s">
        <v>52</v>
      </c>
      <c r="H752" t="s">
        <v>913</v>
      </c>
      <c r="I752" s="2">
        <v>39009</v>
      </c>
      <c r="J752" t="s">
        <v>106</v>
      </c>
      <c r="K752" t="s">
        <v>111</v>
      </c>
      <c r="L752">
        <v>20.71490927</v>
      </c>
      <c r="M752">
        <v>-156.45908170000001</v>
      </c>
      <c r="N752" t="s">
        <v>903</v>
      </c>
      <c r="O752" t="s">
        <v>903</v>
      </c>
      <c r="P752">
        <v>2010</v>
      </c>
      <c r="Q752" t="s">
        <v>112</v>
      </c>
      <c r="R752">
        <v>0</v>
      </c>
      <c r="S752">
        <v>22</v>
      </c>
      <c r="T752">
        <v>76.5</v>
      </c>
      <c r="U752">
        <v>0.5</v>
      </c>
      <c r="V752">
        <v>1</v>
      </c>
      <c r="W752">
        <v>10</v>
      </c>
      <c r="X752" t="s">
        <v>362</v>
      </c>
      <c r="Y752">
        <v>2</v>
      </c>
      <c r="Z752">
        <v>1</v>
      </c>
    </row>
    <row r="753" spans="1:26" x14ac:dyDescent="0.2">
      <c r="A753">
        <v>752</v>
      </c>
      <c r="B753">
        <v>3234</v>
      </c>
      <c r="C753" t="s">
        <v>38</v>
      </c>
      <c r="D753">
        <v>2010</v>
      </c>
      <c r="E753" t="s">
        <v>47</v>
      </c>
      <c r="F753" t="s">
        <v>104</v>
      </c>
      <c r="G753" t="s">
        <v>51</v>
      </c>
      <c r="H753" t="s">
        <v>914</v>
      </c>
      <c r="I753" s="2">
        <v>39010</v>
      </c>
      <c r="J753" t="s">
        <v>106</v>
      </c>
      <c r="K753" t="s">
        <v>111</v>
      </c>
      <c r="L753">
        <v>20.928252000000001</v>
      </c>
      <c r="M753">
        <v>-156.90087011</v>
      </c>
      <c r="N753" t="s">
        <v>915</v>
      </c>
      <c r="O753" t="s">
        <v>915</v>
      </c>
      <c r="P753">
        <v>2010</v>
      </c>
      <c r="Q753" t="s">
        <v>112</v>
      </c>
      <c r="R753">
        <v>0</v>
      </c>
      <c r="S753">
        <v>30</v>
      </c>
      <c r="T753">
        <v>25</v>
      </c>
      <c r="U753">
        <v>42.5</v>
      </c>
      <c r="V753">
        <v>2.5</v>
      </c>
      <c r="W753">
        <v>5</v>
      </c>
      <c r="X753" t="s">
        <v>362</v>
      </c>
      <c r="Y753">
        <v>2</v>
      </c>
      <c r="Z753">
        <v>1</v>
      </c>
    </row>
    <row r="754" spans="1:26" x14ac:dyDescent="0.2">
      <c r="A754">
        <v>753</v>
      </c>
      <c r="B754">
        <v>3235</v>
      </c>
      <c r="C754" t="s">
        <v>38</v>
      </c>
      <c r="D754">
        <v>2010</v>
      </c>
      <c r="E754" t="s">
        <v>47</v>
      </c>
      <c r="F754" t="s">
        <v>104</v>
      </c>
      <c r="G754" t="s">
        <v>51</v>
      </c>
      <c r="H754" t="s">
        <v>916</v>
      </c>
      <c r="I754" s="2">
        <v>39010</v>
      </c>
      <c r="J754" t="s">
        <v>106</v>
      </c>
      <c r="K754" t="s">
        <v>115</v>
      </c>
      <c r="L754">
        <v>20.86122469</v>
      </c>
      <c r="M754">
        <v>-156.82895916999999</v>
      </c>
      <c r="N754" t="s">
        <v>917</v>
      </c>
      <c r="O754" t="s">
        <v>917</v>
      </c>
      <c r="P754">
        <v>2010</v>
      </c>
      <c r="Q754" t="s">
        <v>116</v>
      </c>
      <c r="R754">
        <v>0</v>
      </c>
      <c r="S754">
        <v>3.5</v>
      </c>
      <c r="T754">
        <v>51.25</v>
      </c>
      <c r="U754">
        <v>2.5</v>
      </c>
      <c r="V754">
        <v>4.25</v>
      </c>
      <c r="W754">
        <v>7.5</v>
      </c>
      <c r="X754" t="s">
        <v>362</v>
      </c>
      <c r="Y754">
        <v>4</v>
      </c>
      <c r="Z754">
        <v>2</v>
      </c>
    </row>
    <row r="755" spans="1:26" x14ac:dyDescent="0.2">
      <c r="A755">
        <v>754</v>
      </c>
      <c r="B755">
        <v>3236</v>
      </c>
      <c r="C755" t="s">
        <v>38</v>
      </c>
      <c r="D755">
        <v>2010</v>
      </c>
      <c r="E755" t="s">
        <v>47</v>
      </c>
      <c r="F755" t="s">
        <v>104</v>
      </c>
      <c r="G755" t="s">
        <v>51</v>
      </c>
      <c r="H755" t="s">
        <v>918</v>
      </c>
      <c r="I755" s="2">
        <v>39010</v>
      </c>
      <c r="J755" t="s">
        <v>106</v>
      </c>
      <c r="K755" t="s">
        <v>107</v>
      </c>
      <c r="L755">
        <v>20.822824260000001</v>
      </c>
      <c r="M755">
        <v>-156.80137909999999</v>
      </c>
      <c r="N755" t="s">
        <v>917</v>
      </c>
      <c r="O755" t="s">
        <v>917</v>
      </c>
      <c r="P755">
        <v>2010</v>
      </c>
      <c r="Q755" t="s">
        <v>109</v>
      </c>
      <c r="R755">
        <v>0</v>
      </c>
      <c r="S755">
        <v>12</v>
      </c>
      <c r="T755">
        <v>65</v>
      </c>
      <c r="U755">
        <v>4</v>
      </c>
      <c r="V755">
        <v>20</v>
      </c>
      <c r="W755">
        <v>3</v>
      </c>
      <c r="X755" t="s">
        <v>362</v>
      </c>
      <c r="Y755">
        <v>4</v>
      </c>
      <c r="Z755">
        <v>2</v>
      </c>
    </row>
    <row r="756" spans="1:26" x14ac:dyDescent="0.2">
      <c r="A756">
        <v>755</v>
      </c>
      <c r="B756">
        <v>3237</v>
      </c>
      <c r="C756" t="s">
        <v>38</v>
      </c>
      <c r="D756">
        <v>2010</v>
      </c>
      <c r="E756" t="s">
        <v>47</v>
      </c>
      <c r="F756" t="s">
        <v>104</v>
      </c>
      <c r="G756" t="s">
        <v>51</v>
      </c>
      <c r="H756" t="s">
        <v>919</v>
      </c>
      <c r="I756" s="2">
        <v>39010</v>
      </c>
      <c r="J756" t="s">
        <v>106</v>
      </c>
      <c r="K756" t="s">
        <v>115</v>
      </c>
      <c r="L756">
        <v>20.921587049999999</v>
      </c>
      <c r="M756">
        <v>-156.9101182</v>
      </c>
      <c r="N756" t="s">
        <v>915</v>
      </c>
      <c r="O756" t="s">
        <v>915</v>
      </c>
      <c r="P756">
        <v>2010</v>
      </c>
      <c r="Q756" t="s">
        <v>116</v>
      </c>
      <c r="R756">
        <v>0</v>
      </c>
      <c r="S756">
        <v>4</v>
      </c>
      <c r="T756">
        <v>3</v>
      </c>
      <c r="U756">
        <v>2.5</v>
      </c>
      <c r="V756">
        <v>0.5</v>
      </c>
      <c r="W756">
        <v>2.75</v>
      </c>
      <c r="X756" t="s">
        <v>362</v>
      </c>
      <c r="Y756">
        <v>4</v>
      </c>
      <c r="Z756">
        <v>2</v>
      </c>
    </row>
    <row r="757" spans="1:26" x14ac:dyDescent="0.2">
      <c r="A757">
        <v>756</v>
      </c>
      <c r="B757">
        <v>3238</v>
      </c>
      <c r="C757" t="s">
        <v>38</v>
      </c>
      <c r="D757">
        <v>2010</v>
      </c>
      <c r="E757" t="s">
        <v>47</v>
      </c>
      <c r="F757" t="s">
        <v>104</v>
      </c>
      <c r="G757" t="s">
        <v>51</v>
      </c>
      <c r="H757" t="s">
        <v>920</v>
      </c>
      <c r="I757" s="2">
        <v>39010</v>
      </c>
      <c r="J757" t="s">
        <v>106</v>
      </c>
      <c r="K757" t="s">
        <v>115</v>
      </c>
      <c r="L757">
        <v>20.90102607</v>
      </c>
      <c r="M757">
        <v>-156.87286030999999</v>
      </c>
      <c r="N757" t="s">
        <v>915</v>
      </c>
      <c r="O757" t="s">
        <v>915</v>
      </c>
      <c r="P757">
        <v>2010</v>
      </c>
      <c r="Q757" t="s">
        <v>116</v>
      </c>
      <c r="R757">
        <v>0</v>
      </c>
      <c r="S757">
        <v>4</v>
      </c>
      <c r="T757">
        <v>46.25</v>
      </c>
      <c r="U757">
        <v>2.5</v>
      </c>
      <c r="V757">
        <v>3.25</v>
      </c>
      <c r="W757">
        <v>4.5</v>
      </c>
      <c r="X757" t="s">
        <v>362</v>
      </c>
      <c r="Y757">
        <v>4</v>
      </c>
      <c r="Z757">
        <v>2</v>
      </c>
    </row>
    <row r="758" spans="1:26" x14ac:dyDescent="0.2">
      <c r="A758">
        <v>757</v>
      </c>
      <c r="B758">
        <v>3239</v>
      </c>
      <c r="C758" t="s">
        <v>38</v>
      </c>
      <c r="D758">
        <v>2010</v>
      </c>
      <c r="E758" t="s">
        <v>47</v>
      </c>
      <c r="F758" t="s">
        <v>104</v>
      </c>
      <c r="G758" t="s">
        <v>51</v>
      </c>
      <c r="H758" t="s">
        <v>921</v>
      </c>
      <c r="I758" s="2">
        <v>39010</v>
      </c>
      <c r="J758" t="s">
        <v>106</v>
      </c>
      <c r="K758" t="s">
        <v>107</v>
      </c>
      <c r="L758">
        <v>20.892742739999999</v>
      </c>
      <c r="M758">
        <v>-156.85900853999999</v>
      </c>
      <c r="N758" t="s">
        <v>915</v>
      </c>
      <c r="O758" t="s">
        <v>915</v>
      </c>
      <c r="P758">
        <v>2010</v>
      </c>
      <c r="Q758" t="s">
        <v>109</v>
      </c>
      <c r="R758">
        <v>0</v>
      </c>
      <c r="S758">
        <v>12</v>
      </c>
      <c r="T758">
        <v>53.75</v>
      </c>
      <c r="U758">
        <v>2.5</v>
      </c>
      <c r="V758">
        <v>26.25</v>
      </c>
      <c r="W758">
        <v>7.5</v>
      </c>
      <c r="X758" t="s">
        <v>362</v>
      </c>
      <c r="Y758">
        <v>4</v>
      </c>
      <c r="Z758">
        <v>2</v>
      </c>
    </row>
    <row r="759" spans="1:26" x14ac:dyDescent="0.2">
      <c r="A759">
        <v>758</v>
      </c>
      <c r="B759">
        <v>3240</v>
      </c>
      <c r="C759" t="s">
        <v>38</v>
      </c>
      <c r="D759">
        <v>2010</v>
      </c>
      <c r="E759" t="s">
        <v>47</v>
      </c>
      <c r="F759" t="s">
        <v>104</v>
      </c>
      <c r="G759" t="s">
        <v>51</v>
      </c>
      <c r="H759" t="s">
        <v>922</v>
      </c>
      <c r="I759" s="2">
        <v>39010</v>
      </c>
      <c r="J759" t="s">
        <v>106</v>
      </c>
      <c r="K759" t="s">
        <v>115</v>
      </c>
      <c r="L759">
        <v>20.840401610000001</v>
      </c>
      <c r="M759">
        <v>-156.81369916</v>
      </c>
      <c r="N759" t="s">
        <v>917</v>
      </c>
      <c r="O759" t="s">
        <v>917</v>
      </c>
      <c r="P759">
        <v>2010</v>
      </c>
      <c r="Q759" t="s">
        <v>116</v>
      </c>
      <c r="R759">
        <v>0</v>
      </c>
      <c r="S759">
        <v>5</v>
      </c>
      <c r="T759">
        <v>45.75</v>
      </c>
      <c r="U759">
        <v>2.5</v>
      </c>
      <c r="V759">
        <v>7.25</v>
      </c>
      <c r="W759">
        <v>12.5</v>
      </c>
      <c r="X759" t="s">
        <v>362</v>
      </c>
      <c r="Y759">
        <v>4</v>
      </c>
      <c r="Z759">
        <v>2</v>
      </c>
    </row>
    <row r="760" spans="1:26" x14ac:dyDescent="0.2">
      <c r="A760">
        <v>759</v>
      </c>
      <c r="B760">
        <v>3241</v>
      </c>
      <c r="C760" t="s">
        <v>38</v>
      </c>
      <c r="D760">
        <v>2010</v>
      </c>
      <c r="E760" t="s">
        <v>47</v>
      </c>
      <c r="F760" t="s">
        <v>104</v>
      </c>
      <c r="G760" t="s">
        <v>51</v>
      </c>
      <c r="H760" t="s">
        <v>923</v>
      </c>
      <c r="I760" s="2">
        <v>39010</v>
      </c>
      <c r="J760" t="s">
        <v>106</v>
      </c>
      <c r="K760" t="s">
        <v>107</v>
      </c>
      <c r="L760">
        <v>20.838854309999999</v>
      </c>
      <c r="M760">
        <v>-156.81180946000001</v>
      </c>
      <c r="N760" t="s">
        <v>917</v>
      </c>
      <c r="O760" t="s">
        <v>917</v>
      </c>
      <c r="P760">
        <v>2010</v>
      </c>
      <c r="Q760" t="s">
        <v>109</v>
      </c>
      <c r="R760">
        <v>0</v>
      </c>
      <c r="S760">
        <v>11.5</v>
      </c>
      <c r="T760">
        <v>45</v>
      </c>
      <c r="U760">
        <v>11.5</v>
      </c>
      <c r="V760">
        <v>1.25</v>
      </c>
      <c r="W760">
        <v>11.75</v>
      </c>
      <c r="X760" t="s">
        <v>362</v>
      </c>
      <c r="Y760">
        <v>4</v>
      </c>
      <c r="Z760">
        <v>2</v>
      </c>
    </row>
    <row r="761" spans="1:26" x14ac:dyDescent="0.2">
      <c r="A761">
        <v>760</v>
      </c>
      <c r="B761">
        <v>3248</v>
      </c>
      <c r="C761" t="s">
        <v>38</v>
      </c>
      <c r="D761">
        <v>2010</v>
      </c>
      <c r="E761" t="s">
        <v>47</v>
      </c>
      <c r="F761" t="s">
        <v>104</v>
      </c>
      <c r="G761" t="s">
        <v>51</v>
      </c>
      <c r="H761" t="s">
        <v>924</v>
      </c>
      <c r="I761" s="2">
        <v>39011</v>
      </c>
      <c r="J761" t="s">
        <v>106</v>
      </c>
      <c r="K761" t="s">
        <v>115</v>
      </c>
      <c r="L761">
        <v>20.73622512</v>
      </c>
      <c r="M761">
        <v>-156.92717469999999</v>
      </c>
      <c r="N761" t="s">
        <v>917</v>
      </c>
      <c r="O761" t="s">
        <v>917</v>
      </c>
      <c r="P761">
        <v>2010</v>
      </c>
      <c r="Q761" t="s">
        <v>116</v>
      </c>
      <c r="R761">
        <v>0</v>
      </c>
      <c r="S761">
        <v>4</v>
      </c>
      <c r="T761">
        <v>11.25</v>
      </c>
      <c r="U761">
        <v>0.5</v>
      </c>
      <c r="V761">
        <v>0</v>
      </c>
      <c r="W761">
        <v>7.5</v>
      </c>
      <c r="X761" t="s">
        <v>362</v>
      </c>
      <c r="Y761">
        <v>4</v>
      </c>
      <c r="Z761">
        <v>2</v>
      </c>
    </row>
    <row r="762" spans="1:26" x14ac:dyDescent="0.2">
      <c r="A762">
        <v>761</v>
      </c>
      <c r="B762">
        <v>3249</v>
      </c>
      <c r="C762" t="s">
        <v>38</v>
      </c>
      <c r="D762">
        <v>2010</v>
      </c>
      <c r="E762" t="s">
        <v>47</v>
      </c>
      <c r="F762" t="s">
        <v>104</v>
      </c>
      <c r="G762" t="s">
        <v>51</v>
      </c>
      <c r="H762" t="s">
        <v>925</v>
      </c>
      <c r="I762" s="2">
        <v>39011</v>
      </c>
      <c r="J762" t="s">
        <v>106</v>
      </c>
      <c r="K762" t="s">
        <v>115</v>
      </c>
      <c r="L762">
        <v>20.736005850000002</v>
      </c>
      <c r="M762">
        <v>-156.93723265</v>
      </c>
      <c r="N762" t="s">
        <v>917</v>
      </c>
      <c r="O762" t="s">
        <v>917</v>
      </c>
      <c r="P762">
        <v>2010</v>
      </c>
      <c r="Q762" t="s">
        <v>116</v>
      </c>
      <c r="R762">
        <v>0</v>
      </c>
      <c r="S762">
        <v>4.5</v>
      </c>
      <c r="T762">
        <v>12</v>
      </c>
      <c r="U762">
        <v>10</v>
      </c>
      <c r="V762">
        <v>0.5</v>
      </c>
      <c r="W762">
        <v>2</v>
      </c>
      <c r="X762" t="s">
        <v>362</v>
      </c>
      <c r="Y762">
        <v>4</v>
      </c>
      <c r="Z762">
        <v>2</v>
      </c>
    </row>
    <row r="763" spans="1:26" x14ac:dyDescent="0.2">
      <c r="A763">
        <v>762</v>
      </c>
      <c r="B763">
        <v>3250</v>
      </c>
      <c r="C763" t="s">
        <v>38</v>
      </c>
      <c r="D763">
        <v>2010</v>
      </c>
      <c r="E763" t="s">
        <v>47</v>
      </c>
      <c r="F763" t="s">
        <v>104</v>
      </c>
      <c r="G763" t="s">
        <v>51</v>
      </c>
      <c r="H763" t="s">
        <v>926</v>
      </c>
      <c r="I763" s="2">
        <v>39011</v>
      </c>
      <c r="J763" t="s">
        <v>106</v>
      </c>
      <c r="K763" t="s">
        <v>107</v>
      </c>
      <c r="L763">
        <v>20.731427149999998</v>
      </c>
      <c r="M763">
        <v>-156.96414702999999</v>
      </c>
      <c r="N763" t="s">
        <v>917</v>
      </c>
      <c r="O763" t="s">
        <v>917</v>
      </c>
      <c r="P763">
        <v>2010</v>
      </c>
      <c r="Q763" t="s">
        <v>109</v>
      </c>
      <c r="R763">
        <v>0</v>
      </c>
      <c r="S763">
        <v>14</v>
      </c>
      <c r="T763">
        <v>22.5</v>
      </c>
      <c r="U763">
        <v>10</v>
      </c>
      <c r="V763">
        <v>1.5</v>
      </c>
      <c r="W763">
        <v>2.5</v>
      </c>
      <c r="X763" t="s">
        <v>362</v>
      </c>
      <c r="Y763">
        <v>4</v>
      </c>
      <c r="Z763">
        <v>2</v>
      </c>
    </row>
    <row r="764" spans="1:26" x14ac:dyDescent="0.2">
      <c r="A764">
        <v>763</v>
      </c>
      <c r="B764">
        <v>3251</v>
      </c>
      <c r="C764" t="s">
        <v>38</v>
      </c>
      <c r="D764">
        <v>2010</v>
      </c>
      <c r="E764" t="s">
        <v>47</v>
      </c>
      <c r="F764" t="s">
        <v>104</v>
      </c>
      <c r="G764" t="s">
        <v>51</v>
      </c>
      <c r="H764" t="s">
        <v>927</v>
      </c>
      <c r="I764" s="2">
        <v>39011</v>
      </c>
      <c r="J764" t="s">
        <v>106</v>
      </c>
      <c r="K764" t="s">
        <v>115</v>
      </c>
      <c r="L764">
        <v>20.782252580000002</v>
      </c>
      <c r="M764">
        <v>-156.99142449999999</v>
      </c>
      <c r="N764" t="s">
        <v>917</v>
      </c>
      <c r="O764" t="s">
        <v>917</v>
      </c>
      <c r="P764">
        <v>2010</v>
      </c>
      <c r="Q764" t="s">
        <v>116</v>
      </c>
      <c r="R764">
        <v>0</v>
      </c>
      <c r="S764">
        <v>4.5</v>
      </c>
      <c r="T764">
        <v>6.5</v>
      </c>
      <c r="U764">
        <v>6.5</v>
      </c>
      <c r="V764">
        <v>1.75</v>
      </c>
      <c r="W764">
        <v>2.75</v>
      </c>
      <c r="X764" t="s">
        <v>362</v>
      </c>
      <c r="Y764">
        <v>4</v>
      </c>
      <c r="Z764">
        <v>2</v>
      </c>
    </row>
    <row r="765" spans="1:26" x14ac:dyDescent="0.2">
      <c r="A765">
        <v>764</v>
      </c>
      <c r="B765">
        <v>3252</v>
      </c>
      <c r="C765" t="s">
        <v>38</v>
      </c>
      <c r="D765">
        <v>2010</v>
      </c>
      <c r="E765" t="s">
        <v>47</v>
      </c>
      <c r="F765" t="s">
        <v>104</v>
      </c>
      <c r="G765" t="s">
        <v>51</v>
      </c>
      <c r="H765" t="s">
        <v>928</v>
      </c>
      <c r="I765" s="2">
        <v>39011</v>
      </c>
      <c r="J765" t="s">
        <v>106</v>
      </c>
      <c r="K765" t="s">
        <v>111</v>
      </c>
      <c r="L765">
        <v>20.73919407</v>
      </c>
      <c r="M765">
        <v>-156.87974209999999</v>
      </c>
      <c r="N765" t="s">
        <v>917</v>
      </c>
      <c r="O765" t="s">
        <v>917</v>
      </c>
      <c r="P765">
        <v>2010</v>
      </c>
      <c r="Q765" t="s">
        <v>112</v>
      </c>
      <c r="R765">
        <v>0</v>
      </c>
      <c r="S765">
        <v>17</v>
      </c>
      <c r="T765">
        <v>32.5</v>
      </c>
      <c r="U765">
        <v>5</v>
      </c>
      <c r="V765">
        <v>40</v>
      </c>
      <c r="W765">
        <v>2.5</v>
      </c>
      <c r="X765" t="s">
        <v>362</v>
      </c>
      <c r="Y765">
        <v>2</v>
      </c>
      <c r="Z765">
        <v>1</v>
      </c>
    </row>
    <row r="766" spans="1:26" x14ac:dyDescent="0.2">
      <c r="A766">
        <v>765</v>
      </c>
      <c r="B766">
        <v>3253</v>
      </c>
      <c r="C766" t="s">
        <v>38</v>
      </c>
      <c r="D766">
        <v>2010</v>
      </c>
      <c r="E766" t="s">
        <v>47</v>
      </c>
      <c r="F766" t="s">
        <v>104</v>
      </c>
      <c r="G766" t="s">
        <v>51</v>
      </c>
      <c r="H766" t="s">
        <v>929</v>
      </c>
      <c r="I766" s="2">
        <v>39011</v>
      </c>
      <c r="J766" t="s">
        <v>106</v>
      </c>
      <c r="K766" t="s">
        <v>115</v>
      </c>
      <c r="L766">
        <v>20.81102941</v>
      </c>
      <c r="M766">
        <v>-156.98751157999999</v>
      </c>
      <c r="N766" t="s">
        <v>917</v>
      </c>
      <c r="O766" t="s">
        <v>917</v>
      </c>
      <c r="P766">
        <v>2010</v>
      </c>
      <c r="Q766" t="s">
        <v>116</v>
      </c>
      <c r="R766">
        <v>0</v>
      </c>
      <c r="S766">
        <v>3.5</v>
      </c>
      <c r="T766">
        <v>33.75</v>
      </c>
      <c r="U766">
        <v>1.25</v>
      </c>
      <c r="V766">
        <v>2.5</v>
      </c>
      <c r="W766">
        <v>8.75</v>
      </c>
      <c r="X766" t="s">
        <v>362</v>
      </c>
      <c r="Y766">
        <v>4</v>
      </c>
      <c r="Z766">
        <v>2</v>
      </c>
    </row>
    <row r="767" spans="1:26" x14ac:dyDescent="0.2">
      <c r="A767">
        <v>766</v>
      </c>
      <c r="B767">
        <v>3254</v>
      </c>
      <c r="C767" t="s">
        <v>38</v>
      </c>
      <c r="D767">
        <v>2010</v>
      </c>
      <c r="E767" t="s">
        <v>47</v>
      </c>
      <c r="F767" t="s">
        <v>104</v>
      </c>
      <c r="G767" t="s">
        <v>51</v>
      </c>
      <c r="H767" t="s">
        <v>930</v>
      </c>
      <c r="I767" s="2">
        <v>39011</v>
      </c>
      <c r="J767" t="s">
        <v>106</v>
      </c>
      <c r="K767" t="s">
        <v>107</v>
      </c>
      <c r="L767">
        <v>20.865343979999999</v>
      </c>
      <c r="M767">
        <v>-157.04239511</v>
      </c>
      <c r="N767" t="s">
        <v>917</v>
      </c>
      <c r="O767" t="s">
        <v>917</v>
      </c>
      <c r="P767">
        <v>2010</v>
      </c>
      <c r="Q767" t="s">
        <v>109</v>
      </c>
      <c r="R767">
        <v>0</v>
      </c>
      <c r="S767">
        <v>12</v>
      </c>
      <c r="T767">
        <v>30</v>
      </c>
      <c r="U767">
        <v>1.5</v>
      </c>
      <c r="V767">
        <v>3.75</v>
      </c>
      <c r="W767">
        <v>6.75</v>
      </c>
      <c r="X767" t="s">
        <v>362</v>
      </c>
      <c r="Y767">
        <v>4</v>
      </c>
      <c r="Z767">
        <v>2</v>
      </c>
    </row>
    <row r="768" spans="1:26" x14ac:dyDescent="0.2">
      <c r="A768">
        <v>767</v>
      </c>
      <c r="B768">
        <v>3255</v>
      </c>
      <c r="C768" t="s">
        <v>38</v>
      </c>
      <c r="D768">
        <v>2010</v>
      </c>
      <c r="E768" t="s">
        <v>47</v>
      </c>
      <c r="F768" t="s">
        <v>104</v>
      </c>
      <c r="G768" t="s">
        <v>51</v>
      </c>
      <c r="H768" t="s">
        <v>931</v>
      </c>
      <c r="I768" s="2">
        <v>39011</v>
      </c>
      <c r="J768" t="s">
        <v>106</v>
      </c>
      <c r="K768" t="s">
        <v>111</v>
      </c>
      <c r="L768">
        <v>20.881468160000001</v>
      </c>
      <c r="M768">
        <v>-157.05901675999999</v>
      </c>
      <c r="N768" t="s">
        <v>917</v>
      </c>
      <c r="O768" t="s">
        <v>917</v>
      </c>
      <c r="P768">
        <v>2010</v>
      </c>
      <c r="Q768" t="s">
        <v>112</v>
      </c>
      <c r="R768">
        <v>0</v>
      </c>
      <c r="S768">
        <v>26</v>
      </c>
      <c r="T768">
        <v>12.5</v>
      </c>
      <c r="U768">
        <v>15</v>
      </c>
      <c r="V768">
        <v>10</v>
      </c>
      <c r="W768">
        <v>2.5</v>
      </c>
      <c r="X768" t="s">
        <v>362</v>
      </c>
      <c r="Y768">
        <v>2</v>
      </c>
      <c r="Z768">
        <v>1</v>
      </c>
    </row>
    <row r="769" spans="1:26" x14ac:dyDescent="0.2">
      <c r="A769">
        <v>768</v>
      </c>
      <c r="B769">
        <v>3259</v>
      </c>
      <c r="C769" t="s">
        <v>38</v>
      </c>
      <c r="D769">
        <v>2010</v>
      </c>
      <c r="E769" t="s">
        <v>47</v>
      </c>
      <c r="F769" t="s">
        <v>104</v>
      </c>
      <c r="G769" t="s">
        <v>53</v>
      </c>
      <c r="H769" t="s">
        <v>932</v>
      </c>
      <c r="I769" s="2">
        <v>39012</v>
      </c>
      <c r="J769" t="s">
        <v>106</v>
      </c>
      <c r="K769" t="s">
        <v>111</v>
      </c>
      <c r="L769">
        <v>21.197399019999999</v>
      </c>
      <c r="M769">
        <v>-157.25903704999999</v>
      </c>
      <c r="N769" t="s">
        <v>933</v>
      </c>
      <c r="O769" t="s">
        <v>933</v>
      </c>
      <c r="P769">
        <v>2010</v>
      </c>
      <c r="Q769" t="s">
        <v>112</v>
      </c>
      <c r="R769">
        <v>0</v>
      </c>
      <c r="S769">
        <v>22</v>
      </c>
      <c r="T769">
        <v>6.25</v>
      </c>
      <c r="U769">
        <v>6.25</v>
      </c>
      <c r="V769">
        <v>26.25</v>
      </c>
      <c r="W769">
        <v>2.5</v>
      </c>
      <c r="X769" t="s">
        <v>362</v>
      </c>
      <c r="Y769">
        <v>4</v>
      </c>
      <c r="Z769">
        <v>2</v>
      </c>
    </row>
    <row r="770" spans="1:26" x14ac:dyDescent="0.2">
      <c r="A770">
        <v>769</v>
      </c>
      <c r="B770">
        <v>3260</v>
      </c>
      <c r="C770" t="s">
        <v>38</v>
      </c>
      <c r="D770">
        <v>2010</v>
      </c>
      <c r="E770" t="s">
        <v>47</v>
      </c>
      <c r="F770" t="s">
        <v>104</v>
      </c>
      <c r="G770" t="s">
        <v>53</v>
      </c>
      <c r="H770" t="s">
        <v>934</v>
      </c>
      <c r="I770" s="2">
        <v>39012</v>
      </c>
      <c r="J770" t="s">
        <v>106</v>
      </c>
      <c r="K770" t="s">
        <v>107</v>
      </c>
      <c r="L770">
        <v>21.16732811</v>
      </c>
      <c r="M770">
        <v>-157.27244155</v>
      </c>
      <c r="N770" t="s">
        <v>933</v>
      </c>
      <c r="O770" t="s">
        <v>933</v>
      </c>
      <c r="P770">
        <v>2010</v>
      </c>
      <c r="Q770" t="s">
        <v>109</v>
      </c>
      <c r="R770">
        <v>0</v>
      </c>
      <c r="S770">
        <v>12</v>
      </c>
      <c r="T770">
        <v>0</v>
      </c>
      <c r="U770">
        <v>63.75</v>
      </c>
      <c r="V770">
        <v>12.75</v>
      </c>
      <c r="W770">
        <v>1.5</v>
      </c>
      <c r="X770" t="s">
        <v>362</v>
      </c>
      <c r="Y770">
        <v>4</v>
      </c>
      <c r="Z770">
        <v>2</v>
      </c>
    </row>
    <row r="771" spans="1:26" x14ac:dyDescent="0.2">
      <c r="A771">
        <v>770</v>
      </c>
      <c r="B771">
        <v>3261</v>
      </c>
      <c r="C771" t="s">
        <v>38</v>
      </c>
      <c r="D771">
        <v>2010</v>
      </c>
      <c r="E771" t="s">
        <v>47</v>
      </c>
      <c r="F771" t="s">
        <v>104</v>
      </c>
      <c r="G771" t="s">
        <v>53</v>
      </c>
      <c r="H771" t="s">
        <v>935</v>
      </c>
      <c r="I771" s="2">
        <v>39012</v>
      </c>
      <c r="J771" t="s">
        <v>106</v>
      </c>
      <c r="K771" t="s">
        <v>107</v>
      </c>
      <c r="L771">
        <v>21.081746859999999</v>
      </c>
      <c r="M771">
        <v>-157.25748983</v>
      </c>
      <c r="N771" t="s">
        <v>933</v>
      </c>
      <c r="O771" t="s">
        <v>933</v>
      </c>
      <c r="P771">
        <v>2010</v>
      </c>
      <c r="Q771" t="s">
        <v>109</v>
      </c>
      <c r="R771">
        <v>0</v>
      </c>
      <c r="S771">
        <v>11</v>
      </c>
      <c r="T771">
        <v>51.25</v>
      </c>
      <c r="U771">
        <v>3.75</v>
      </c>
      <c r="V771">
        <v>6.25</v>
      </c>
      <c r="W771">
        <v>3.75</v>
      </c>
      <c r="X771" t="s">
        <v>362</v>
      </c>
      <c r="Y771">
        <v>4</v>
      </c>
      <c r="Z771">
        <v>2</v>
      </c>
    </row>
    <row r="772" spans="1:26" x14ac:dyDescent="0.2">
      <c r="A772">
        <v>771</v>
      </c>
      <c r="B772">
        <v>3262</v>
      </c>
      <c r="C772" t="s">
        <v>38</v>
      </c>
      <c r="D772">
        <v>2010</v>
      </c>
      <c r="E772" t="s">
        <v>47</v>
      </c>
      <c r="F772" t="s">
        <v>104</v>
      </c>
      <c r="G772" t="s">
        <v>53</v>
      </c>
      <c r="H772" t="s">
        <v>936</v>
      </c>
      <c r="I772" s="2">
        <v>39012</v>
      </c>
      <c r="J772" t="s">
        <v>106</v>
      </c>
      <c r="K772" t="s">
        <v>111</v>
      </c>
      <c r="L772">
        <v>21.07712617</v>
      </c>
      <c r="M772">
        <v>-157.25452078999999</v>
      </c>
      <c r="N772" t="s">
        <v>933</v>
      </c>
      <c r="O772" t="s">
        <v>933</v>
      </c>
      <c r="P772">
        <v>2010</v>
      </c>
      <c r="Q772" t="s">
        <v>112</v>
      </c>
      <c r="R772">
        <v>0</v>
      </c>
      <c r="S772">
        <v>21</v>
      </c>
      <c r="T772">
        <v>22.5</v>
      </c>
      <c r="U772">
        <v>22.5</v>
      </c>
      <c r="V772">
        <v>2.5</v>
      </c>
      <c r="W772">
        <v>5</v>
      </c>
      <c r="X772" t="s">
        <v>362</v>
      </c>
      <c r="Y772">
        <v>2</v>
      </c>
      <c r="Z772">
        <v>1</v>
      </c>
    </row>
    <row r="773" spans="1:26" x14ac:dyDescent="0.2">
      <c r="A773">
        <v>772</v>
      </c>
      <c r="B773">
        <v>3263</v>
      </c>
      <c r="C773" t="s">
        <v>38</v>
      </c>
      <c r="D773">
        <v>2010</v>
      </c>
      <c r="E773" t="s">
        <v>47</v>
      </c>
      <c r="F773" t="s">
        <v>104</v>
      </c>
      <c r="G773" t="s">
        <v>55</v>
      </c>
      <c r="H773" t="s">
        <v>937</v>
      </c>
      <c r="I773" s="2">
        <v>39013</v>
      </c>
      <c r="J773" t="s">
        <v>106</v>
      </c>
      <c r="K773" t="s">
        <v>115</v>
      </c>
      <c r="L773">
        <v>21.323510540000001</v>
      </c>
      <c r="M773">
        <v>-157.66843718999999</v>
      </c>
      <c r="N773" t="s">
        <v>156</v>
      </c>
      <c r="O773" t="s">
        <v>156</v>
      </c>
      <c r="P773">
        <v>2010</v>
      </c>
      <c r="Q773" t="s">
        <v>116</v>
      </c>
      <c r="R773">
        <v>0</v>
      </c>
      <c r="S773">
        <v>3</v>
      </c>
      <c r="T773">
        <v>13.75</v>
      </c>
      <c r="U773">
        <v>27.5</v>
      </c>
      <c r="V773">
        <v>3.5</v>
      </c>
      <c r="W773">
        <v>20</v>
      </c>
      <c r="X773" t="s">
        <v>362</v>
      </c>
      <c r="Y773">
        <v>4</v>
      </c>
      <c r="Z773">
        <v>2</v>
      </c>
    </row>
    <row r="774" spans="1:26" x14ac:dyDescent="0.2">
      <c r="A774">
        <v>773</v>
      </c>
      <c r="B774">
        <v>3264</v>
      </c>
      <c r="C774" t="s">
        <v>38</v>
      </c>
      <c r="D774">
        <v>2010</v>
      </c>
      <c r="E774" t="s">
        <v>47</v>
      </c>
      <c r="F774" t="s">
        <v>104</v>
      </c>
      <c r="G774" t="s">
        <v>55</v>
      </c>
      <c r="H774" t="s">
        <v>938</v>
      </c>
      <c r="I774" s="2">
        <v>39013</v>
      </c>
      <c r="J774" t="s">
        <v>106</v>
      </c>
      <c r="K774" t="s">
        <v>115</v>
      </c>
      <c r="L774">
        <v>21.33336422</v>
      </c>
      <c r="M774">
        <v>-157.67807210999999</v>
      </c>
      <c r="N774" t="s">
        <v>156</v>
      </c>
      <c r="O774" t="s">
        <v>156</v>
      </c>
      <c r="P774">
        <v>2010</v>
      </c>
      <c r="Q774" t="s">
        <v>116</v>
      </c>
      <c r="R774">
        <v>0</v>
      </c>
      <c r="S774">
        <v>4</v>
      </c>
      <c r="T774">
        <v>1.75</v>
      </c>
      <c r="U774">
        <v>38.75</v>
      </c>
      <c r="V774">
        <v>21.25</v>
      </c>
      <c r="W774">
        <v>6.25</v>
      </c>
      <c r="X774" t="s">
        <v>362</v>
      </c>
      <c r="Y774">
        <v>4</v>
      </c>
      <c r="Z774">
        <v>2</v>
      </c>
    </row>
    <row r="775" spans="1:26" x14ac:dyDescent="0.2">
      <c r="A775">
        <v>774</v>
      </c>
      <c r="B775">
        <v>3265</v>
      </c>
      <c r="C775" t="s">
        <v>38</v>
      </c>
      <c r="D775">
        <v>2010</v>
      </c>
      <c r="E775" t="s">
        <v>47</v>
      </c>
      <c r="F775" t="s">
        <v>104</v>
      </c>
      <c r="G775" t="s">
        <v>55</v>
      </c>
      <c r="H775" t="s">
        <v>939</v>
      </c>
      <c r="I775" s="2">
        <v>39013</v>
      </c>
      <c r="J775" t="s">
        <v>106</v>
      </c>
      <c r="K775" t="s">
        <v>115</v>
      </c>
      <c r="L775">
        <v>21.387030530000001</v>
      </c>
      <c r="M775">
        <v>-157.7023715</v>
      </c>
      <c r="N775" t="s">
        <v>156</v>
      </c>
      <c r="O775" t="s">
        <v>156</v>
      </c>
      <c r="P775">
        <v>2010</v>
      </c>
      <c r="Q775" t="s">
        <v>116</v>
      </c>
      <c r="R775">
        <v>0</v>
      </c>
      <c r="S775">
        <v>3</v>
      </c>
      <c r="T775">
        <v>13.75</v>
      </c>
      <c r="U775">
        <v>42.5</v>
      </c>
      <c r="V775">
        <v>18.75</v>
      </c>
      <c r="W775">
        <v>6.25</v>
      </c>
      <c r="X775" t="s">
        <v>362</v>
      </c>
      <c r="Y775">
        <v>4</v>
      </c>
      <c r="Z775">
        <v>2</v>
      </c>
    </row>
    <row r="776" spans="1:26" x14ac:dyDescent="0.2">
      <c r="A776">
        <v>775</v>
      </c>
      <c r="B776">
        <v>3266</v>
      </c>
      <c r="C776" t="s">
        <v>38</v>
      </c>
      <c r="D776">
        <v>2010</v>
      </c>
      <c r="E776" t="s">
        <v>47</v>
      </c>
      <c r="F776" t="s">
        <v>104</v>
      </c>
      <c r="G776" t="s">
        <v>55</v>
      </c>
      <c r="H776" t="s">
        <v>940</v>
      </c>
      <c r="I776" s="2">
        <v>39013</v>
      </c>
      <c r="J776" t="s">
        <v>106</v>
      </c>
      <c r="K776" t="s">
        <v>107</v>
      </c>
      <c r="L776">
        <v>21.370011909999999</v>
      </c>
      <c r="M776">
        <v>-157.68346905000001</v>
      </c>
      <c r="N776" t="s">
        <v>156</v>
      </c>
      <c r="O776" t="s">
        <v>156</v>
      </c>
      <c r="P776">
        <v>2010</v>
      </c>
      <c r="Q776" t="s">
        <v>109</v>
      </c>
      <c r="R776">
        <v>0</v>
      </c>
      <c r="S776">
        <v>12</v>
      </c>
      <c r="T776">
        <v>12.5</v>
      </c>
      <c r="U776">
        <v>8.75</v>
      </c>
      <c r="V776">
        <v>10</v>
      </c>
      <c r="W776">
        <v>6.25</v>
      </c>
      <c r="X776" t="s">
        <v>362</v>
      </c>
      <c r="Y776">
        <v>4</v>
      </c>
      <c r="Z776">
        <v>2</v>
      </c>
    </row>
    <row r="777" spans="1:26" x14ac:dyDescent="0.2">
      <c r="A777">
        <v>776</v>
      </c>
      <c r="B777">
        <v>3267</v>
      </c>
      <c r="C777" t="s">
        <v>38</v>
      </c>
      <c r="D777">
        <v>2010</v>
      </c>
      <c r="E777" t="s">
        <v>47</v>
      </c>
      <c r="F777" t="s">
        <v>104</v>
      </c>
      <c r="G777" t="s">
        <v>55</v>
      </c>
      <c r="H777" t="s">
        <v>941</v>
      </c>
      <c r="I777" s="2">
        <v>39013</v>
      </c>
      <c r="J777" t="s">
        <v>106</v>
      </c>
      <c r="K777" t="s">
        <v>107</v>
      </c>
      <c r="L777">
        <v>21.33735484</v>
      </c>
      <c r="M777">
        <v>-157.67674534</v>
      </c>
      <c r="N777" t="s">
        <v>156</v>
      </c>
      <c r="O777" t="s">
        <v>156</v>
      </c>
      <c r="P777">
        <v>2010</v>
      </c>
      <c r="Q777" t="s">
        <v>109</v>
      </c>
      <c r="R777">
        <v>0</v>
      </c>
      <c r="S777">
        <v>9</v>
      </c>
      <c r="T777">
        <v>4.25</v>
      </c>
      <c r="U777">
        <v>8.75</v>
      </c>
      <c r="V777">
        <v>22.5</v>
      </c>
      <c r="W777">
        <v>5.75</v>
      </c>
      <c r="X777" t="s">
        <v>362</v>
      </c>
      <c r="Y777">
        <v>4</v>
      </c>
      <c r="Z777">
        <v>2</v>
      </c>
    </row>
    <row r="778" spans="1:26" x14ac:dyDescent="0.2">
      <c r="A778">
        <v>777</v>
      </c>
      <c r="B778">
        <v>3268</v>
      </c>
      <c r="C778" t="s">
        <v>38</v>
      </c>
      <c r="D778">
        <v>2010</v>
      </c>
      <c r="E778" t="s">
        <v>47</v>
      </c>
      <c r="F778" t="s">
        <v>104</v>
      </c>
      <c r="G778" t="s">
        <v>55</v>
      </c>
      <c r="H778" t="s">
        <v>942</v>
      </c>
      <c r="I778" s="2">
        <v>39013</v>
      </c>
      <c r="J778" t="s">
        <v>106</v>
      </c>
      <c r="K778" t="s">
        <v>107</v>
      </c>
      <c r="L778">
        <v>21.375138790000001</v>
      </c>
      <c r="M778">
        <v>-157.68566845999999</v>
      </c>
      <c r="N778" t="s">
        <v>156</v>
      </c>
      <c r="O778" t="s">
        <v>156</v>
      </c>
      <c r="P778">
        <v>2010</v>
      </c>
      <c r="Q778" t="s">
        <v>109</v>
      </c>
      <c r="R778">
        <v>0</v>
      </c>
      <c r="S778">
        <v>13</v>
      </c>
      <c r="T778">
        <v>9.25</v>
      </c>
      <c r="U778">
        <v>3.5</v>
      </c>
      <c r="V778">
        <v>10.25</v>
      </c>
      <c r="W778">
        <v>1.75</v>
      </c>
      <c r="X778" t="s">
        <v>362</v>
      </c>
      <c r="Y778">
        <v>4</v>
      </c>
      <c r="Z778">
        <v>2</v>
      </c>
    </row>
    <row r="779" spans="1:26" x14ac:dyDescent="0.2">
      <c r="A779">
        <v>778</v>
      </c>
      <c r="B779">
        <v>3269</v>
      </c>
      <c r="C779" t="s">
        <v>38</v>
      </c>
      <c r="D779">
        <v>2010</v>
      </c>
      <c r="E779" t="s">
        <v>47</v>
      </c>
      <c r="F779" t="s">
        <v>104</v>
      </c>
      <c r="G779" t="s">
        <v>55</v>
      </c>
      <c r="H779" t="s">
        <v>943</v>
      </c>
      <c r="I779" s="2">
        <v>39013</v>
      </c>
      <c r="J779" t="s">
        <v>106</v>
      </c>
      <c r="K779" t="s">
        <v>107</v>
      </c>
      <c r="L779">
        <v>21.405623179999999</v>
      </c>
      <c r="M779">
        <v>-157.70790045000001</v>
      </c>
      <c r="N779" t="s">
        <v>156</v>
      </c>
      <c r="O779" t="s">
        <v>156</v>
      </c>
      <c r="P779">
        <v>2010</v>
      </c>
      <c r="Q779" t="s">
        <v>109</v>
      </c>
      <c r="R779">
        <v>0</v>
      </c>
      <c r="S779">
        <v>12.5</v>
      </c>
      <c r="T779">
        <v>25</v>
      </c>
      <c r="U779">
        <v>4.25</v>
      </c>
      <c r="V779">
        <v>8.75</v>
      </c>
      <c r="W779">
        <v>4</v>
      </c>
      <c r="X779" t="s">
        <v>362</v>
      </c>
      <c r="Y779">
        <v>4</v>
      </c>
      <c r="Z779">
        <v>2</v>
      </c>
    </row>
    <row r="780" spans="1:26" x14ac:dyDescent="0.2">
      <c r="A780">
        <v>779</v>
      </c>
      <c r="B780">
        <v>3270</v>
      </c>
      <c r="C780" t="s">
        <v>38</v>
      </c>
      <c r="D780">
        <v>2010</v>
      </c>
      <c r="E780" t="s">
        <v>47</v>
      </c>
      <c r="F780" t="s">
        <v>104</v>
      </c>
      <c r="G780" t="s">
        <v>55</v>
      </c>
      <c r="H780" t="s">
        <v>944</v>
      </c>
      <c r="I780" s="2">
        <v>39013</v>
      </c>
      <c r="J780" t="s">
        <v>106</v>
      </c>
      <c r="K780" t="s">
        <v>111</v>
      </c>
      <c r="L780">
        <v>21.405721</v>
      </c>
      <c r="M780">
        <v>-157.69583352999999</v>
      </c>
      <c r="N780" t="s">
        <v>156</v>
      </c>
      <c r="O780" t="s">
        <v>156</v>
      </c>
      <c r="P780">
        <v>2010</v>
      </c>
      <c r="Q780" t="s">
        <v>112</v>
      </c>
      <c r="R780">
        <v>0</v>
      </c>
      <c r="S780">
        <v>20</v>
      </c>
      <c r="T780">
        <v>7.5</v>
      </c>
      <c r="U780">
        <v>12.5</v>
      </c>
      <c r="V780">
        <v>52.5</v>
      </c>
      <c r="W780">
        <v>10.5</v>
      </c>
      <c r="X780" t="s">
        <v>362</v>
      </c>
      <c r="Y780">
        <v>2</v>
      </c>
      <c r="Z780">
        <v>1</v>
      </c>
    </row>
    <row r="781" spans="1:26" x14ac:dyDescent="0.2">
      <c r="A781">
        <v>780</v>
      </c>
      <c r="B781">
        <v>3274</v>
      </c>
      <c r="C781" t="s">
        <v>38</v>
      </c>
      <c r="D781">
        <v>2010</v>
      </c>
      <c r="E781" t="s">
        <v>47</v>
      </c>
      <c r="F781" t="s">
        <v>104</v>
      </c>
      <c r="G781" t="s">
        <v>55</v>
      </c>
      <c r="H781" t="s">
        <v>945</v>
      </c>
      <c r="I781" s="2">
        <v>39014</v>
      </c>
      <c r="J781" t="s">
        <v>106</v>
      </c>
      <c r="K781" t="s">
        <v>115</v>
      </c>
      <c r="L781">
        <v>21.29506554</v>
      </c>
      <c r="M781">
        <v>-158.00492048000001</v>
      </c>
      <c r="N781" t="s">
        <v>108</v>
      </c>
      <c r="O781" t="s">
        <v>108</v>
      </c>
      <c r="P781">
        <v>2010</v>
      </c>
      <c r="Q781" t="s">
        <v>116</v>
      </c>
      <c r="R781">
        <v>0</v>
      </c>
      <c r="S781">
        <v>6</v>
      </c>
      <c r="T781">
        <v>1</v>
      </c>
      <c r="U781">
        <v>37</v>
      </c>
      <c r="V781">
        <v>35</v>
      </c>
      <c r="W781">
        <v>0.5</v>
      </c>
      <c r="X781" t="s">
        <v>362</v>
      </c>
      <c r="Y781">
        <v>4</v>
      </c>
      <c r="Z781">
        <v>2</v>
      </c>
    </row>
    <row r="782" spans="1:26" x14ac:dyDescent="0.2">
      <c r="A782">
        <v>781</v>
      </c>
      <c r="B782">
        <v>3275</v>
      </c>
      <c r="C782" t="s">
        <v>38</v>
      </c>
      <c r="D782">
        <v>2010</v>
      </c>
      <c r="E782" t="s">
        <v>47</v>
      </c>
      <c r="F782" t="s">
        <v>104</v>
      </c>
      <c r="G782" t="s">
        <v>55</v>
      </c>
      <c r="H782" t="s">
        <v>946</v>
      </c>
      <c r="I782" s="2">
        <v>39014</v>
      </c>
      <c r="J782" t="s">
        <v>106</v>
      </c>
      <c r="K782" t="s">
        <v>107</v>
      </c>
      <c r="L782">
        <v>21.290689100000002</v>
      </c>
      <c r="M782">
        <v>-158.02660865999999</v>
      </c>
      <c r="N782" t="s">
        <v>108</v>
      </c>
      <c r="O782" t="s">
        <v>108</v>
      </c>
      <c r="P782">
        <v>2010</v>
      </c>
      <c r="Q782" t="s">
        <v>109</v>
      </c>
      <c r="R782">
        <v>0</v>
      </c>
      <c r="S782">
        <v>14.5</v>
      </c>
      <c r="T782">
        <v>4.5</v>
      </c>
      <c r="U782">
        <v>13.75</v>
      </c>
      <c r="V782">
        <v>43</v>
      </c>
      <c r="W782">
        <v>1.75</v>
      </c>
      <c r="X782" t="s">
        <v>362</v>
      </c>
      <c r="Y782">
        <v>4</v>
      </c>
      <c r="Z782">
        <v>2</v>
      </c>
    </row>
    <row r="783" spans="1:26" x14ac:dyDescent="0.2">
      <c r="A783">
        <v>782</v>
      </c>
      <c r="B783">
        <v>3277</v>
      </c>
      <c r="C783" t="s">
        <v>38</v>
      </c>
      <c r="D783">
        <v>2010</v>
      </c>
      <c r="E783" t="s">
        <v>47</v>
      </c>
      <c r="F783" t="s">
        <v>104</v>
      </c>
      <c r="G783" t="s">
        <v>55</v>
      </c>
      <c r="H783" t="s">
        <v>947</v>
      </c>
      <c r="I783" s="2">
        <v>39014</v>
      </c>
      <c r="J783" t="s">
        <v>106</v>
      </c>
      <c r="K783" t="s">
        <v>111</v>
      </c>
      <c r="L783">
        <v>21.2782175</v>
      </c>
      <c r="M783">
        <v>-158.05475910999999</v>
      </c>
      <c r="N783" t="s">
        <v>108</v>
      </c>
      <c r="O783" t="s">
        <v>108</v>
      </c>
      <c r="P783">
        <v>2010</v>
      </c>
      <c r="Q783" t="s">
        <v>112</v>
      </c>
      <c r="R783">
        <v>0</v>
      </c>
      <c r="S783">
        <v>26</v>
      </c>
      <c r="T783">
        <v>25</v>
      </c>
      <c r="U783">
        <v>25</v>
      </c>
      <c r="V783">
        <v>0</v>
      </c>
      <c r="W783">
        <v>5</v>
      </c>
      <c r="X783" t="s">
        <v>362</v>
      </c>
      <c r="Y783">
        <v>2</v>
      </c>
      <c r="Z783">
        <v>1</v>
      </c>
    </row>
    <row r="784" spans="1:26" x14ac:dyDescent="0.2">
      <c r="A784">
        <v>783</v>
      </c>
      <c r="B784">
        <v>3281</v>
      </c>
      <c r="C784" t="s">
        <v>38</v>
      </c>
      <c r="D784">
        <v>2010</v>
      </c>
      <c r="E784" t="s">
        <v>47</v>
      </c>
      <c r="F784" t="s">
        <v>104</v>
      </c>
      <c r="G784" t="s">
        <v>50</v>
      </c>
      <c r="H784" t="s">
        <v>948</v>
      </c>
      <c r="I784" s="2">
        <v>39016</v>
      </c>
      <c r="J784" t="s">
        <v>106</v>
      </c>
      <c r="K784" t="s">
        <v>111</v>
      </c>
      <c r="L784">
        <v>22.174253010000001</v>
      </c>
      <c r="M784">
        <v>-159.7002359</v>
      </c>
      <c r="N784" t="s">
        <v>949</v>
      </c>
      <c r="O784" t="s">
        <v>949</v>
      </c>
      <c r="P784">
        <v>2010</v>
      </c>
      <c r="Q784" t="s">
        <v>112</v>
      </c>
      <c r="R784">
        <v>0</v>
      </c>
      <c r="S784">
        <v>23</v>
      </c>
      <c r="T784">
        <v>2.5</v>
      </c>
      <c r="U784">
        <v>1.5</v>
      </c>
      <c r="V784">
        <v>45</v>
      </c>
      <c r="W784">
        <v>1</v>
      </c>
      <c r="X784" t="s">
        <v>362</v>
      </c>
      <c r="Y784">
        <v>2</v>
      </c>
      <c r="Z784">
        <v>1</v>
      </c>
    </row>
    <row r="785" spans="1:26" x14ac:dyDescent="0.2">
      <c r="A785">
        <v>784</v>
      </c>
      <c r="B785">
        <v>3282</v>
      </c>
      <c r="C785" t="s">
        <v>38</v>
      </c>
      <c r="D785">
        <v>2010</v>
      </c>
      <c r="E785" t="s">
        <v>47</v>
      </c>
      <c r="F785" t="s">
        <v>104</v>
      </c>
      <c r="G785" t="s">
        <v>50</v>
      </c>
      <c r="H785" t="s">
        <v>950</v>
      </c>
      <c r="I785" s="2">
        <v>39016</v>
      </c>
      <c r="J785" t="s">
        <v>106</v>
      </c>
      <c r="K785" t="s">
        <v>115</v>
      </c>
      <c r="L785">
        <v>22.14039146</v>
      </c>
      <c r="M785">
        <v>-159.73132409999999</v>
      </c>
      <c r="N785" t="s">
        <v>949</v>
      </c>
      <c r="O785" t="s">
        <v>949</v>
      </c>
      <c r="P785">
        <v>2010</v>
      </c>
      <c r="Q785" t="s">
        <v>116</v>
      </c>
      <c r="R785">
        <v>0</v>
      </c>
      <c r="S785">
        <v>6</v>
      </c>
      <c r="T785">
        <v>5</v>
      </c>
      <c r="U785">
        <v>3.75</v>
      </c>
      <c r="V785">
        <v>7.5</v>
      </c>
      <c r="W785">
        <v>7.5</v>
      </c>
      <c r="X785" t="s">
        <v>362</v>
      </c>
      <c r="Y785">
        <v>4</v>
      </c>
      <c r="Z785">
        <v>2</v>
      </c>
    </row>
    <row r="786" spans="1:26" x14ac:dyDescent="0.2">
      <c r="A786">
        <v>785</v>
      </c>
      <c r="B786">
        <v>3283</v>
      </c>
      <c r="C786" t="s">
        <v>38</v>
      </c>
      <c r="D786">
        <v>2010</v>
      </c>
      <c r="E786" t="s">
        <v>47</v>
      </c>
      <c r="F786" t="s">
        <v>104</v>
      </c>
      <c r="G786" t="s">
        <v>50</v>
      </c>
      <c r="H786" t="s">
        <v>951</v>
      </c>
      <c r="I786" s="2">
        <v>39016</v>
      </c>
      <c r="J786" t="s">
        <v>106</v>
      </c>
      <c r="K786" t="s">
        <v>107</v>
      </c>
      <c r="L786">
        <v>22.080217609999998</v>
      </c>
      <c r="M786">
        <v>-159.77661459999999</v>
      </c>
      <c r="N786" t="s">
        <v>949</v>
      </c>
      <c r="O786" t="s">
        <v>949</v>
      </c>
      <c r="P786">
        <v>2010</v>
      </c>
      <c r="Q786" t="s">
        <v>109</v>
      </c>
      <c r="R786">
        <v>0</v>
      </c>
      <c r="S786">
        <v>16</v>
      </c>
      <c r="T786">
        <v>2.25</v>
      </c>
      <c r="U786">
        <v>6.75</v>
      </c>
      <c r="V786">
        <v>15</v>
      </c>
      <c r="W786">
        <v>0.5</v>
      </c>
      <c r="X786" t="s">
        <v>362</v>
      </c>
      <c r="Y786">
        <v>4</v>
      </c>
      <c r="Z786">
        <v>2</v>
      </c>
    </row>
    <row r="787" spans="1:26" x14ac:dyDescent="0.2">
      <c r="A787">
        <v>786</v>
      </c>
      <c r="B787">
        <v>3284</v>
      </c>
      <c r="C787" t="s">
        <v>38</v>
      </c>
      <c r="D787">
        <v>2010</v>
      </c>
      <c r="E787" t="s">
        <v>47</v>
      </c>
      <c r="F787" t="s">
        <v>104</v>
      </c>
      <c r="G787" t="s">
        <v>50</v>
      </c>
      <c r="H787" t="s">
        <v>952</v>
      </c>
      <c r="I787" s="2">
        <v>39016</v>
      </c>
      <c r="J787" t="s">
        <v>106</v>
      </c>
      <c r="K787" t="s">
        <v>107</v>
      </c>
      <c r="L787">
        <v>22.161614350000001</v>
      </c>
      <c r="M787">
        <v>-159.70550080000001</v>
      </c>
      <c r="N787" t="s">
        <v>949</v>
      </c>
      <c r="O787" t="s">
        <v>949</v>
      </c>
      <c r="P787">
        <v>2010</v>
      </c>
      <c r="Q787" t="s">
        <v>109</v>
      </c>
      <c r="R787">
        <v>0</v>
      </c>
      <c r="S787">
        <v>11</v>
      </c>
      <c r="T787">
        <v>16.25</v>
      </c>
      <c r="U787">
        <v>0.5</v>
      </c>
      <c r="V787">
        <v>35</v>
      </c>
      <c r="W787">
        <v>5</v>
      </c>
      <c r="X787" t="s">
        <v>362</v>
      </c>
      <c r="Y787">
        <v>4</v>
      </c>
      <c r="Z787">
        <v>2</v>
      </c>
    </row>
    <row r="788" spans="1:26" x14ac:dyDescent="0.2">
      <c r="A788">
        <v>787</v>
      </c>
      <c r="B788">
        <v>3285</v>
      </c>
      <c r="C788" t="s">
        <v>38</v>
      </c>
      <c r="D788">
        <v>2010</v>
      </c>
      <c r="E788" t="s">
        <v>47</v>
      </c>
      <c r="F788" t="s">
        <v>104</v>
      </c>
      <c r="G788" t="s">
        <v>50</v>
      </c>
      <c r="H788" t="s">
        <v>953</v>
      </c>
      <c r="I788" s="2">
        <v>39016</v>
      </c>
      <c r="J788" t="s">
        <v>106</v>
      </c>
      <c r="K788" t="s">
        <v>107</v>
      </c>
      <c r="L788">
        <v>22.15153269</v>
      </c>
      <c r="M788">
        <v>-159.72631190000001</v>
      </c>
      <c r="N788" t="s">
        <v>949</v>
      </c>
      <c r="O788" t="s">
        <v>949</v>
      </c>
      <c r="P788">
        <v>2010</v>
      </c>
      <c r="Q788" t="s">
        <v>109</v>
      </c>
      <c r="R788">
        <v>0</v>
      </c>
      <c r="S788">
        <v>9</v>
      </c>
      <c r="T788">
        <v>18.75</v>
      </c>
      <c r="U788">
        <v>10.25</v>
      </c>
      <c r="V788">
        <v>20</v>
      </c>
      <c r="W788">
        <v>5</v>
      </c>
      <c r="X788" t="s">
        <v>362</v>
      </c>
      <c r="Y788">
        <v>4</v>
      </c>
      <c r="Z788">
        <v>2</v>
      </c>
    </row>
    <row r="789" spans="1:26" x14ac:dyDescent="0.2">
      <c r="A789">
        <v>788</v>
      </c>
      <c r="B789">
        <v>3286</v>
      </c>
      <c r="C789" t="s">
        <v>38</v>
      </c>
      <c r="D789">
        <v>2010</v>
      </c>
      <c r="E789" t="s">
        <v>47</v>
      </c>
      <c r="F789" t="s">
        <v>104</v>
      </c>
      <c r="G789" t="s">
        <v>50</v>
      </c>
      <c r="H789" t="s">
        <v>954</v>
      </c>
      <c r="I789" s="2">
        <v>39016</v>
      </c>
      <c r="J789" t="s">
        <v>106</v>
      </c>
      <c r="K789" t="s">
        <v>107</v>
      </c>
      <c r="L789">
        <v>22.134781369999999</v>
      </c>
      <c r="M789">
        <v>-159.7634606</v>
      </c>
      <c r="N789" t="s">
        <v>949</v>
      </c>
      <c r="O789" t="s">
        <v>949</v>
      </c>
      <c r="P789">
        <v>2010</v>
      </c>
      <c r="Q789" t="s">
        <v>109</v>
      </c>
      <c r="R789">
        <v>0</v>
      </c>
      <c r="S789">
        <v>17.5</v>
      </c>
      <c r="T789">
        <v>10</v>
      </c>
      <c r="U789">
        <v>6.5</v>
      </c>
      <c r="V789">
        <v>12.5</v>
      </c>
      <c r="W789">
        <v>2.75</v>
      </c>
      <c r="X789" t="s">
        <v>362</v>
      </c>
      <c r="Y789">
        <v>4</v>
      </c>
      <c r="Z789">
        <v>2</v>
      </c>
    </row>
    <row r="790" spans="1:26" x14ac:dyDescent="0.2">
      <c r="A790">
        <v>789</v>
      </c>
      <c r="B790">
        <v>3287</v>
      </c>
      <c r="C790" t="s">
        <v>38</v>
      </c>
      <c r="D790">
        <v>2010</v>
      </c>
      <c r="E790" t="s">
        <v>47</v>
      </c>
      <c r="F790" t="s">
        <v>104</v>
      </c>
      <c r="G790" t="s">
        <v>50</v>
      </c>
      <c r="H790" t="s">
        <v>955</v>
      </c>
      <c r="I790" s="2">
        <v>39016</v>
      </c>
      <c r="J790" t="s">
        <v>106</v>
      </c>
      <c r="K790" t="s">
        <v>111</v>
      </c>
      <c r="L790">
        <v>22.080313329999999</v>
      </c>
      <c r="M790">
        <v>-159.79424460000001</v>
      </c>
      <c r="N790" t="s">
        <v>949</v>
      </c>
      <c r="O790" t="s">
        <v>949</v>
      </c>
      <c r="P790">
        <v>2010</v>
      </c>
      <c r="Q790" t="s">
        <v>112</v>
      </c>
      <c r="R790">
        <v>0</v>
      </c>
      <c r="S790">
        <v>25</v>
      </c>
      <c r="T790">
        <v>7.5</v>
      </c>
      <c r="U790">
        <v>7.5</v>
      </c>
      <c r="V790">
        <v>12.5</v>
      </c>
      <c r="W790">
        <v>2.5</v>
      </c>
      <c r="X790" t="s">
        <v>362</v>
      </c>
      <c r="Y790">
        <v>2</v>
      </c>
      <c r="Z790">
        <v>1</v>
      </c>
    </row>
    <row r="791" spans="1:26" x14ac:dyDescent="0.2">
      <c r="A791">
        <v>790</v>
      </c>
      <c r="B791">
        <v>3292</v>
      </c>
      <c r="C791" t="s">
        <v>38</v>
      </c>
      <c r="D791">
        <v>2010</v>
      </c>
      <c r="E791" t="s">
        <v>47</v>
      </c>
      <c r="F791" t="s">
        <v>104</v>
      </c>
      <c r="G791" t="s">
        <v>54</v>
      </c>
      <c r="H791" t="s">
        <v>956</v>
      </c>
      <c r="I791" s="2">
        <v>39017</v>
      </c>
      <c r="J791" t="s">
        <v>106</v>
      </c>
      <c r="K791" t="s">
        <v>107</v>
      </c>
      <c r="L791">
        <v>21.98355398</v>
      </c>
      <c r="M791">
        <v>-160.1222994</v>
      </c>
      <c r="N791" t="s">
        <v>957</v>
      </c>
      <c r="O791" t="s">
        <v>957</v>
      </c>
      <c r="P791">
        <v>2010</v>
      </c>
      <c r="Q791" t="s">
        <v>109</v>
      </c>
      <c r="R791">
        <v>0</v>
      </c>
      <c r="S791">
        <v>16</v>
      </c>
      <c r="T791">
        <v>1.5</v>
      </c>
      <c r="U791">
        <v>5</v>
      </c>
      <c r="V791">
        <v>0</v>
      </c>
      <c r="W791">
        <v>14.25</v>
      </c>
      <c r="X791" t="s">
        <v>362</v>
      </c>
      <c r="Y791">
        <v>4</v>
      </c>
      <c r="Z791">
        <v>2</v>
      </c>
    </row>
    <row r="792" spans="1:26" x14ac:dyDescent="0.2">
      <c r="A792">
        <v>791</v>
      </c>
      <c r="B792">
        <v>3293</v>
      </c>
      <c r="C792" t="s">
        <v>38</v>
      </c>
      <c r="D792">
        <v>2010</v>
      </c>
      <c r="E792" t="s">
        <v>47</v>
      </c>
      <c r="F792" t="s">
        <v>104</v>
      </c>
      <c r="G792" t="s">
        <v>54</v>
      </c>
      <c r="H792" t="s">
        <v>958</v>
      </c>
      <c r="I792" s="2">
        <v>39017</v>
      </c>
      <c r="J792" t="s">
        <v>106</v>
      </c>
      <c r="K792" t="s">
        <v>115</v>
      </c>
      <c r="L792">
        <v>21.975279950000001</v>
      </c>
      <c r="M792">
        <v>-160.1168289</v>
      </c>
      <c r="N792" t="s">
        <v>957</v>
      </c>
      <c r="O792" t="s">
        <v>957</v>
      </c>
      <c r="P792">
        <v>2010</v>
      </c>
      <c r="Q792" t="s">
        <v>116</v>
      </c>
      <c r="R792">
        <v>0</v>
      </c>
      <c r="S792">
        <v>4.5</v>
      </c>
      <c r="T792">
        <v>5</v>
      </c>
      <c r="U792">
        <v>0</v>
      </c>
      <c r="V792">
        <v>11.5</v>
      </c>
      <c r="W792">
        <v>13.75</v>
      </c>
      <c r="X792" t="s">
        <v>362</v>
      </c>
      <c r="Y792">
        <v>4</v>
      </c>
      <c r="Z792">
        <v>2</v>
      </c>
    </row>
    <row r="793" spans="1:26" x14ac:dyDescent="0.2">
      <c r="A793">
        <v>792</v>
      </c>
      <c r="B793">
        <v>3294</v>
      </c>
      <c r="C793" t="s">
        <v>38</v>
      </c>
      <c r="D793">
        <v>2010</v>
      </c>
      <c r="E793" t="s">
        <v>47</v>
      </c>
      <c r="F793" t="s">
        <v>104</v>
      </c>
      <c r="G793" t="s">
        <v>54</v>
      </c>
      <c r="H793" t="s">
        <v>959</v>
      </c>
      <c r="I793" s="2">
        <v>39017</v>
      </c>
      <c r="J793" t="s">
        <v>106</v>
      </c>
      <c r="K793" t="s">
        <v>107</v>
      </c>
      <c r="L793">
        <v>21.970703019999998</v>
      </c>
      <c r="M793">
        <v>-160.1318665</v>
      </c>
      <c r="N793" t="s">
        <v>957</v>
      </c>
      <c r="O793" t="s">
        <v>957</v>
      </c>
      <c r="P793">
        <v>2010</v>
      </c>
      <c r="Q793" t="s">
        <v>109</v>
      </c>
      <c r="R793">
        <v>0</v>
      </c>
      <c r="S793">
        <v>18.5</v>
      </c>
      <c r="T793">
        <v>1.75</v>
      </c>
      <c r="U793">
        <v>13</v>
      </c>
      <c r="V793">
        <v>2.5</v>
      </c>
      <c r="W793">
        <v>2</v>
      </c>
      <c r="X793" t="s">
        <v>362</v>
      </c>
      <c r="Y793">
        <v>4</v>
      </c>
      <c r="Z793">
        <v>2</v>
      </c>
    </row>
    <row r="794" spans="1:26" x14ac:dyDescent="0.2">
      <c r="A794">
        <v>793</v>
      </c>
      <c r="B794">
        <v>3295</v>
      </c>
      <c r="C794" t="s">
        <v>38</v>
      </c>
      <c r="D794">
        <v>2010</v>
      </c>
      <c r="E794" t="s">
        <v>47</v>
      </c>
      <c r="F794" t="s">
        <v>104</v>
      </c>
      <c r="G794" t="s">
        <v>54</v>
      </c>
      <c r="H794" t="s">
        <v>960</v>
      </c>
      <c r="I794" s="2">
        <v>39017</v>
      </c>
      <c r="J794" t="s">
        <v>106</v>
      </c>
      <c r="K794" t="s">
        <v>111</v>
      </c>
      <c r="L794">
        <v>21.952417390000001</v>
      </c>
      <c r="M794">
        <v>-160.1666683</v>
      </c>
      <c r="N794" t="s">
        <v>957</v>
      </c>
      <c r="O794" t="s">
        <v>957</v>
      </c>
      <c r="P794">
        <v>2010</v>
      </c>
      <c r="Q794" t="s">
        <v>112</v>
      </c>
      <c r="R794">
        <v>0</v>
      </c>
      <c r="S794">
        <v>21</v>
      </c>
      <c r="T794">
        <v>2</v>
      </c>
      <c r="U794">
        <v>5</v>
      </c>
      <c r="V794">
        <v>2.5</v>
      </c>
      <c r="W794">
        <v>1</v>
      </c>
      <c r="X794" t="s">
        <v>362</v>
      </c>
      <c r="Y794">
        <v>2</v>
      </c>
      <c r="Z794">
        <v>1</v>
      </c>
    </row>
    <row r="795" spans="1:26" x14ac:dyDescent="0.2">
      <c r="A795">
        <v>794</v>
      </c>
      <c r="B795">
        <v>3299</v>
      </c>
      <c r="C795" t="s">
        <v>38</v>
      </c>
      <c r="D795">
        <v>2010</v>
      </c>
      <c r="E795" t="s">
        <v>47</v>
      </c>
      <c r="F795" t="s">
        <v>104</v>
      </c>
      <c r="G795" t="s">
        <v>54</v>
      </c>
      <c r="H795" t="s">
        <v>961</v>
      </c>
      <c r="I795" s="2">
        <v>39017</v>
      </c>
      <c r="J795" t="s">
        <v>106</v>
      </c>
      <c r="K795" t="s">
        <v>111</v>
      </c>
      <c r="L795">
        <v>21.962670129999999</v>
      </c>
      <c r="M795">
        <v>-160.14855299999999</v>
      </c>
      <c r="N795" t="s">
        <v>957</v>
      </c>
      <c r="O795" t="s">
        <v>957</v>
      </c>
      <c r="P795">
        <v>2010</v>
      </c>
      <c r="Q795" t="s">
        <v>112</v>
      </c>
      <c r="R795">
        <v>0</v>
      </c>
      <c r="S795">
        <v>23</v>
      </c>
      <c r="T795">
        <v>0</v>
      </c>
      <c r="U795">
        <v>25</v>
      </c>
      <c r="V795">
        <v>7.5</v>
      </c>
      <c r="W795">
        <v>0.5</v>
      </c>
      <c r="X795" t="s">
        <v>362</v>
      </c>
      <c r="Y795">
        <v>2</v>
      </c>
      <c r="Z795">
        <v>1</v>
      </c>
    </row>
    <row r="796" spans="1:26" x14ac:dyDescent="0.2">
      <c r="A796">
        <v>795</v>
      </c>
      <c r="B796">
        <v>3300</v>
      </c>
      <c r="C796" t="s">
        <v>38</v>
      </c>
      <c r="D796">
        <v>2010</v>
      </c>
      <c r="E796" t="s">
        <v>47</v>
      </c>
      <c r="F796" t="s">
        <v>104</v>
      </c>
      <c r="G796" t="s">
        <v>54</v>
      </c>
      <c r="H796" t="s">
        <v>962</v>
      </c>
      <c r="I796" s="2">
        <v>39017</v>
      </c>
      <c r="J796" t="s">
        <v>106</v>
      </c>
      <c r="K796" t="s">
        <v>107</v>
      </c>
      <c r="L796">
        <v>21.956456379999999</v>
      </c>
      <c r="M796">
        <v>-160.17872929999999</v>
      </c>
      <c r="N796" t="s">
        <v>957</v>
      </c>
      <c r="O796" t="s">
        <v>957</v>
      </c>
      <c r="P796">
        <v>2010</v>
      </c>
      <c r="Q796" t="s">
        <v>109</v>
      </c>
      <c r="R796">
        <v>0</v>
      </c>
      <c r="S796">
        <v>17</v>
      </c>
      <c r="T796">
        <v>0.75</v>
      </c>
      <c r="U796">
        <v>7.5</v>
      </c>
      <c r="V796">
        <v>3</v>
      </c>
      <c r="W796">
        <v>0.5</v>
      </c>
      <c r="X796" t="s">
        <v>362</v>
      </c>
      <c r="Y796">
        <v>4</v>
      </c>
      <c r="Z796">
        <v>2</v>
      </c>
    </row>
    <row r="797" spans="1:26" x14ac:dyDescent="0.2">
      <c r="A797">
        <v>796</v>
      </c>
      <c r="B797">
        <v>3301</v>
      </c>
      <c r="C797" t="s">
        <v>38</v>
      </c>
      <c r="D797">
        <v>2010</v>
      </c>
      <c r="E797" t="s">
        <v>47</v>
      </c>
      <c r="F797" t="s">
        <v>104</v>
      </c>
      <c r="G797" t="s">
        <v>54</v>
      </c>
      <c r="H797" t="s">
        <v>963</v>
      </c>
      <c r="I797" s="2">
        <v>39017</v>
      </c>
      <c r="J797" t="s">
        <v>106</v>
      </c>
      <c r="K797" t="s">
        <v>107</v>
      </c>
      <c r="L797">
        <v>21.935500449999999</v>
      </c>
      <c r="M797">
        <v>-160.1944369</v>
      </c>
      <c r="N797" t="s">
        <v>957</v>
      </c>
      <c r="O797" t="s">
        <v>957</v>
      </c>
      <c r="P797">
        <v>2010</v>
      </c>
      <c r="Q797" t="s">
        <v>109</v>
      </c>
      <c r="R797">
        <v>0</v>
      </c>
      <c r="S797">
        <v>14.5</v>
      </c>
      <c r="T797">
        <v>1</v>
      </c>
      <c r="U797">
        <v>14</v>
      </c>
      <c r="V797">
        <v>3</v>
      </c>
      <c r="W797">
        <v>1.5</v>
      </c>
      <c r="X797" t="s">
        <v>362</v>
      </c>
      <c r="Y797">
        <v>4</v>
      </c>
      <c r="Z797">
        <v>2</v>
      </c>
    </row>
    <row r="798" spans="1:26" x14ac:dyDescent="0.2">
      <c r="A798">
        <v>797</v>
      </c>
      <c r="B798">
        <v>3302</v>
      </c>
      <c r="C798" t="s">
        <v>38</v>
      </c>
      <c r="D798">
        <v>2010</v>
      </c>
      <c r="E798" t="s">
        <v>47</v>
      </c>
      <c r="F798" t="s">
        <v>104</v>
      </c>
      <c r="G798" t="s">
        <v>54</v>
      </c>
      <c r="H798" t="s">
        <v>964</v>
      </c>
      <c r="I798" s="2">
        <v>39017</v>
      </c>
      <c r="J798" t="s">
        <v>106</v>
      </c>
      <c r="K798" t="s">
        <v>115</v>
      </c>
      <c r="L798">
        <v>21.90161543</v>
      </c>
      <c r="M798">
        <v>-160.20948989999999</v>
      </c>
      <c r="N798" t="s">
        <v>957</v>
      </c>
      <c r="O798" t="s">
        <v>957</v>
      </c>
      <c r="P798">
        <v>2010</v>
      </c>
      <c r="Q798" t="s">
        <v>116</v>
      </c>
      <c r="R798">
        <v>0</v>
      </c>
      <c r="S798">
        <v>5</v>
      </c>
      <c r="T798">
        <v>1</v>
      </c>
      <c r="U798">
        <v>16.25</v>
      </c>
      <c r="V798">
        <v>0.5</v>
      </c>
      <c r="W798">
        <v>2.5</v>
      </c>
      <c r="X798" t="s">
        <v>362</v>
      </c>
      <c r="Y798">
        <v>4</v>
      </c>
      <c r="Z798">
        <v>2</v>
      </c>
    </row>
    <row r="799" spans="1:26" x14ac:dyDescent="0.2">
      <c r="A799">
        <v>798</v>
      </c>
      <c r="B799">
        <v>3303</v>
      </c>
      <c r="C799" t="s">
        <v>38</v>
      </c>
      <c r="D799">
        <v>2010</v>
      </c>
      <c r="E799" t="s">
        <v>47</v>
      </c>
      <c r="F799" t="s">
        <v>104</v>
      </c>
      <c r="G799" t="s">
        <v>50</v>
      </c>
      <c r="H799" t="s">
        <v>965</v>
      </c>
      <c r="I799" s="2">
        <v>39018</v>
      </c>
      <c r="J799" t="s">
        <v>106</v>
      </c>
      <c r="K799" t="s">
        <v>111</v>
      </c>
      <c r="L799">
        <v>21.930937419999999</v>
      </c>
      <c r="M799">
        <v>-159.66910909999999</v>
      </c>
      <c r="N799" t="s">
        <v>966</v>
      </c>
      <c r="O799" t="s">
        <v>966</v>
      </c>
      <c r="P799">
        <v>2010</v>
      </c>
      <c r="Q799" t="s">
        <v>112</v>
      </c>
      <c r="R799">
        <v>0</v>
      </c>
      <c r="S799">
        <v>21</v>
      </c>
      <c r="T799">
        <v>4</v>
      </c>
      <c r="U799">
        <v>17.75</v>
      </c>
      <c r="V799">
        <v>5.25</v>
      </c>
      <c r="W799">
        <v>0.5</v>
      </c>
      <c r="X799" t="s">
        <v>362</v>
      </c>
      <c r="Y799">
        <v>4</v>
      </c>
      <c r="Z799">
        <v>2</v>
      </c>
    </row>
    <row r="800" spans="1:26" x14ac:dyDescent="0.2">
      <c r="A800">
        <v>799</v>
      </c>
      <c r="B800">
        <v>3304</v>
      </c>
      <c r="C800" t="s">
        <v>38</v>
      </c>
      <c r="D800">
        <v>2010</v>
      </c>
      <c r="E800" t="s">
        <v>47</v>
      </c>
      <c r="F800" t="s">
        <v>104</v>
      </c>
      <c r="G800" t="s">
        <v>50</v>
      </c>
      <c r="H800" t="s">
        <v>967</v>
      </c>
      <c r="I800" s="2">
        <v>39018</v>
      </c>
      <c r="J800" t="s">
        <v>106</v>
      </c>
      <c r="K800" t="s">
        <v>107</v>
      </c>
      <c r="L800">
        <v>21.916698830000001</v>
      </c>
      <c r="M800">
        <v>-159.64452080000001</v>
      </c>
      <c r="N800" t="s">
        <v>966</v>
      </c>
      <c r="O800" t="s">
        <v>966</v>
      </c>
      <c r="P800">
        <v>2010</v>
      </c>
      <c r="Q800" t="s">
        <v>109</v>
      </c>
      <c r="R800">
        <v>0</v>
      </c>
      <c r="S800">
        <v>10</v>
      </c>
      <c r="T800">
        <v>8.75</v>
      </c>
      <c r="U800">
        <v>23.75</v>
      </c>
      <c r="V800">
        <v>17.5</v>
      </c>
      <c r="W800">
        <v>3</v>
      </c>
      <c r="X800" t="s">
        <v>362</v>
      </c>
      <c r="Y800">
        <v>4</v>
      </c>
      <c r="Z800">
        <v>2</v>
      </c>
    </row>
    <row r="801" spans="1:26" x14ac:dyDescent="0.2">
      <c r="A801">
        <v>800</v>
      </c>
      <c r="B801">
        <v>3305</v>
      </c>
      <c r="C801" t="s">
        <v>38</v>
      </c>
      <c r="D801">
        <v>2010</v>
      </c>
      <c r="E801" t="s">
        <v>47</v>
      </c>
      <c r="F801" t="s">
        <v>104</v>
      </c>
      <c r="G801" t="s">
        <v>50</v>
      </c>
      <c r="H801" t="s">
        <v>968</v>
      </c>
      <c r="I801" s="2">
        <v>39018</v>
      </c>
      <c r="J801" t="s">
        <v>106</v>
      </c>
      <c r="K801" t="s">
        <v>111</v>
      </c>
      <c r="L801">
        <v>21.889778840000002</v>
      </c>
      <c r="M801">
        <v>-159.58624270000001</v>
      </c>
      <c r="N801" t="s">
        <v>966</v>
      </c>
      <c r="O801" t="s">
        <v>966</v>
      </c>
      <c r="P801">
        <v>2010</v>
      </c>
      <c r="Q801" t="s">
        <v>112</v>
      </c>
      <c r="R801">
        <v>0</v>
      </c>
      <c r="S801">
        <v>23</v>
      </c>
      <c r="T801">
        <v>9</v>
      </c>
      <c r="U801">
        <v>8</v>
      </c>
      <c r="V801">
        <v>1</v>
      </c>
      <c r="W801">
        <v>3</v>
      </c>
      <c r="X801" t="s">
        <v>362</v>
      </c>
      <c r="Y801">
        <v>2</v>
      </c>
      <c r="Z801">
        <v>1</v>
      </c>
    </row>
    <row r="802" spans="1:26" x14ac:dyDescent="0.2">
      <c r="A802">
        <v>801</v>
      </c>
      <c r="B802">
        <v>3306</v>
      </c>
      <c r="C802" t="s">
        <v>38</v>
      </c>
      <c r="D802">
        <v>2010</v>
      </c>
      <c r="E802" t="s">
        <v>47</v>
      </c>
      <c r="F802" t="s">
        <v>104</v>
      </c>
      <c r="G802" t="s">
        <v>50</v>
      </c>
      <c r="H802" t="s">
        <v>969</v>
      </c>
      <c r="I802" s="2">
        <v>39018</v>
      </c>
      <c r="J802" t="s">
        <v>106</v>
      </c>
      <c r="K802" t="s">
        <v>107</v>
      </c>
      <c r="L802">
        <v>21.885541709999998</v>
      </c>
      <c r="M802">
        <v>-159.55001279999999</v>
      </c>
      <c r="N802" t="s">
        <v>966</v>
      </c>
      <c r="O802" t="s">
        <v>966</v>
      </c>
      <c r="P802">
        <v>2010</v>
      </c>
      <c r="Q802" t="s">
        <v>109</v>
      </c>
      <c r="R802">
        <v>0</v>
      </c>
      <c r="S802">
        <v>12.5</v>
      </c>
      <c r="T802">
        <v>6</v>
      </c>
      <c r="U802">
        <v>0</v>
      </c>
      <c r="V802">
        <v>42.5</v>
      </c>
      <c r="W802">
        <v>35</v>
      </c>
      <c r="X802" t="s">
        <v>362</v>
      </c>
      <c r="Y802">
        <v>4</v>
      </c>
      <c r="Z802">
        <v>2</v>
      </c>
    </row>
    <row r="803" spans="1:26" x14ac:dyDescent="0.2">
      <c r="A803">
        <v>802</v>
      </c>
      <c r="B803">
        <v>3307</v>
      </c>
      <c r="C803" t="s">
        <v>38</v>
      </c>
      <c r="D803">
        <v>2010</v>
      </c>
      <c r="E803" t="s">
        <v>47</v>
      </c>
      <c r="F803" t="s">
        <v>104</v>
      </c>
      <c r="G803" t="s">
        <v>50</v>
      </c>
      <c r="H803" t="s">
        <v>970</v>
      </c>
      <c r="I803" s="2">
        <v>39018</v>
      </c>
      <c r="J803" t="s">
        <v>106</v>
      </c>
      <c r="K803" t="s">
        <v>115</v>
      </c>
      <c r="L803">
        <v>21.88598678</v>
      </c>
      <c r="M803">
        <v>-159.53730440000001</v>
      </c>
      <c r="N803" t="s">
        <v>966</v>
      </c>
      <c r="O803" t="s">
        <v>966</v>
      </c>
      <c r="P803">
        <v>2010</v>
      </c>
      <c r="Q803" t="s">
        <v>116</v>
      </c>
      <c r="R803">
        <v>0</v>
      </c>
      <c r="S803">
        <v>6.25</v>
      </c>
      <c r="T803">
        <v>17.5</v>
      </c>
      <c r="U803">
        <v>6.5</v>
      </c>
      <c r="V803">
        <v>17.5</v>
      </c>
      <c r="W803">
        <v>5</v>
      </c>
      <c r="X803" t="s">
        <v>362</v>
      </c>
      <c r="Y803">
        <v>4</v>
      </c>
      <c r="Z803">
        <v>2</v>
      </c>
    </row>
    <row r="804" spans="1:26" x14ac:dyDescent="0.2">
      <c r="A804">
        <v>803</v>
      </c>
      <c r="B804">
        <v>3308</v>
      </c>
      <c r="C804" t="s">
        <v>38</v>
      </c>
      <c r="D804">
        <v>2010</v>
      </c>
      <c r="E804" t="s">
        <v>47</v>
      </c>
      <c r="F804" t="s">
        <v>104</v>
      </c>
      <c r="G804" t="s">
        <v>50</v>
      </c>
      <c r="H804" t="s">
        <v>971</v>
      </c>
      <c r="I804" s="2">
        <v>39018</v>
      </c>
      <c r="J804" t="s">
        <v>106</v>
      </c>
      <c r="K804" t="s">
        <v>111</v>
      </c>
      <c r="L804">
        <v>21.871063060000001</v>
      </c>
      <c r="M804">
        <v>-159.5114433</v>
      </c>
      <c r="N804" t="s">
        <v>966</v>
      </c>
      <c r="O804" t="s">
        <v>966</v>
      </c>
      <c r="P804">
        <v>2010</v>
      </c>
      <c r="Q804" t="s">
        <v>112</v>
      </c>
      <c r="R804">
        <v>0</v>
      </c>
      <c r="S804">
        <v>29</v>
      </c>
      <c r="T804">
        <v>6.5</v>
      </c>
      <c r="U804">
        <v>6.5</v>
      </c>
      <c r="V804">
        <v>75</v>
      </c>
      <c r="W804">
        <v>2</v>
      </c>
      <c r="X804" t="s">
        <v>362</v>
      </c>
      <c r="Y804">
        <v>2</v>
      </c>
      <c r="Z804">
        <v>1</v>
      </c>
    </row>
    <row r="805" spans="1:26" x14ac:dyDescent="0.2">
      <c r="A805">
        <v>804</v>
      </c>
      <c r="B805">
        <v>3309</v>
      </c>
      <c r="C805" t="s">
        <v>38</v>
      </c>
      <c r="D805">
        <v>2010</v>
      </c>
      <c r="E805" t="s">
        <v>47</v>
      </c>
      <c r="F805" t="s">
        <v>104</v>
      </c>
      <c r="G805" t="s">
        <v>50</v>
      </c>
      <c r="H805" t="s">
        <v>972</v>
      </c>
      <c r="I805" s="2">
        <v>39018</v>
      </c>
      <c r="J805" t="s">
        <v>106</v>
      </c>
      <c r="K805" t="s">
        <v>115</v>
      </c>
      <c r="L805">
        <v>21.87361057</v>
      </c>
      <c r="M805">
        <v>-159.46384190000001</v>
      </c>
      <c r="N805" t="s">
        <v>966</v>
      </c>
      <c r="O805" t="s">
        <v>966</v>
      </c>
      <c r="P805">
        <v>2010</v>
      </c>
      <c r="Q805" t="s">
        <v>116</v>
      </c>
      <c r="R805">
        <v>0</v>
      </c>
      <c r="S805">
        <v>6.5</v>
      </c>
      <c r="T805">
        <v>3.25</v>
      </c>
      <c r="U805">
        <v>8.25</v>
      </c>
      <c r="V805">
        <v>1.75</v>
      </c>
      <c r="W805">
        <v>9.25</v>
      </c>
      <c r="X805" t="s">
        <v>362</v>
      </c>
      <c r="Y805">
        <v>4</v>
      </c>
      <c r="Z805">
        <v>2</v>
      </c>
    </row>
    <row r="806" spans="1:26" x14ac:dyDescent="0.2">
      <c r="A806">
        <v>805</v>
      </c>
      <c r="B806">
        <v>3313</v>
      </c>
      <c r="C806" t="s">
        <v>38</v>
      </c>
      <c r="D806">
        <v>2010</v>
      </c>
      <c r="E806" t="s">
        <v>47</v>
      </c>
      <c r="F806" t="s">
        <v>104</v>
      </c>
      <c r="G806" t="s">
        <v>50</v>
      </c>
      <c r="H806" t="s">
        <v>973</v>
      </c>
      <c r="I806" s="2">
        <v>39019</v>
      </c>
      <c r="J806" t="s">
        <v>106</v>
      </c>
      <c r="K806" t="s">
        <v>111</v>
      </c>
      <c r="L806">
        <v>22.235489009999998</v>
      </c>
      <c r="M806">
        <v>-159.4079941</v>
      </c>
      <c r="N806" t="s">
        <v>966</v>
      </c>
      <c r="O806" t="s">
        <v>966</v>
      </c>
      <c r="P806">
        <v>2010</v>
      </c>
      <c r="Q806" t="s">
        <v>112</v>
      </c>
      <c r="R806">
        <v>0</v>
      </c>
      <c r="S806">
        <v>24</v>
      </c>
      <c r="T806">
        <v>6</v>
      </c>
      <c r="U806">
        <v>0</v>
      </c>
      <c r="V806">
        <v>6.5</v>
      </c>
      <c r="W806">
        <v>0.5</v>
      </c>
      <c r="X806" t="s">
        <v>362</v>
      </c>
      <c r="Y806">
        <v>2</v>
      </c>
      <c r="Z806">
        <v>1</v>
      </c>
    </row>
    <row r="807" spans="1:26" x14ac:dyDescent="0.2">
      <c r="A807">
        <v>806</v>
      </c>
      <c r="B807">
        <v>3314</v>
      </c>
      <c r="C807" t="s">
        <v>38</v>
      </c>
      <c r="D807">
        <v>2010</v>
      </c>
      <c r="E807" t="s">
        <v>47</v>
      </c>
      <c r="F807" t="s">
        <v>104</v>
      </c>
      <c r="G807" t="s">
        <v>50</v>
      </c>
      <c r="H807" t="s">
        <v>974</v>
      </c>
      <c r="I807" s="2">
        <v>39019</v>
      </c>
      <c r="J807" t="s">
        <v>106</v>
      </c>
      <c r="K807" t="s">
        <v>107</v>
      </c>
      <c r="L807">
        <v>22.237487510000001</v>
      </c>
      <c r="M807">
        <v>-159.46190129999999</v>
      </c>
      <c r="N807" t="s">
        <v>966</v>
      </c>
      <c r="O807" t="s">
        <v>966</v>
      </c>
      <c r="P807">
        <v>2010</v>
      </c>
      <c r="Q807" t="s">
        <v>109</v>
      </c>
      <c r="R807">
        <v>0</v>
      </c>
      <c r="S807">
        <v>16.5</v>
      </c>
      <c r="T807">
        <v>18.75</v>
      </c>
      <c r="U807">
        <v>10</v>
      </c>
      <c r="V807">
        <v>13.75</v>
      </c>
      <c r="W807">
        <v>4</v>
      </c>
      <c r="X807" t="s">
        <v>362</v>
      </c>
      <c r="Y807">
        <v>4</v>
      </c>
      <c r="Z807">
        <v>2</v>
      </c>
    </row>
    <row r="808" spans="1:26" x14ac:dyDescent="0.2">
      <c r="A808">
        <v>807</v>
      </c>
      <c r="B808">
        <v>3315</v>
      </c>
      <c r="C808" t="s">
        <v>38</v>
      </c>
      <c r="D808">
        <v>2010</v>
      </c>
      <c r="E808" t="s">
        <v>47</v>
      </c>
      <c r="F808" t="s">
        <v>104</v>
      </c>
      <c r="G808" t="s">
        <v>50</v>
      </c>
      <c r="H808" t="s">
        <v>975</v>
      </c>
      <c r="I808" s="2">
        <v>39019</v>
      </c>
      <c r="J808" t="s">
        <v>106</v>
      </c>
      <c r="K808" t="s">
        <v>115</v>
      </c>
      <c r="L808">
        <v>22.221633730000001</v>
      </c>
      <c r="M808">
        <v>-159.54052909999999</v>
      </c>
      <c r="N808" t="s">
        <v>966</v>
      </c>
      <c r="O808" t="s">
        <v>966</v>
      </c>
      <c r="P808">
        <v>2010</v>
      </c>
      <c r="Q808" t="s">
        <v>116</v>
      </c>
      <c r="R808">
        <v>0</v>
      </c>
      <c r="S808">
        <v>5</v>
      </c>
      <c r="T808">
        <v>16.25</v>
      </c>
      <c r="U808">
        <v>0</v>
      </c>
      <c r="V808">
        <v>10.5</v>
      </c>
      <c r="W808">
        <v>11.25</v>
      </c>
      <c r="X808" t="s">
        <v>362</v>
      </c>
      <c r="Y808">
        <v>4</v>
      </c>
      <c r="Z808">
        <v>2</v>
      </c>
    </row>
    <row r="809" spans="1:26" x14ac:dyDescent="0.2">
      <c r="A809">
        <v>808</v>
      </c>
      <c r="B809">
        <v>3316</v>
      </c>
      <c r="C809" t="s">
        <v>38</v>
      </c>
      <c r="D809">
        <v>2010</v>
      </c>
      <c r="E809" t="s">
        <v>47</v>
      </c>
      <c r="F809" t="s">
        <v>104</v>
      </c>
      <c r="G809" t="s">
        <v>50</v>
      </c>
      <c r="H809" t="s">
        <v>976</v>
      </c>
      <c r="I809" s="2">
        <v>39019</v>
      </c>
      <c r="J809" t="s">
        <v>106</v>
      </c>
      <c r="K809" t="s">
        <v>111</v>
      </c>
      <c r="L809">
        <v>22.246836680000001</v>
      </c>
      <c r="M809">
        <v>-159.57307710000001</v>
      </c>
      <c r="N809" t="s">
        <v>966</v>
      </c>
      <c r="O809" t="s">
        <v>966</v>
      </c>
      <c r="P809">
        <v>2010</v>
      </c>
      <c r="Q809" t="s">
        <v>112</v>
      </c>
      <c r="R809">
        <v>0</v>
      </c>
      <c r="S809">
        <v>25</v>
      </c>
      <c r="T809">
        <v>5</v>
      </c>
      <c r="U809">
        <v>7.5</v>
      </c>
      <c r="V809">
        <v>15</v>
      </c>
      <c r="W809">
        <v>2.5</v>
      </c>
      <c r="X809" t="s">
        <v>362</v>
      </c>
      <c r="Y809">
        <v>2</v>
      </c>
      <c r="Z809">
        <v>1</v>
      </c>
    </row>
    <row r="810" spans="1:26" x14ac:dyDescent="0.2">
      <c r="A810">
        <v>809</v>
      </c>
      <c r="B810">
        <v>3320</v>
      </c>
      <c r="C810" t="s">
        <v>38</v>
      </c>
      <c r="D810">
        <v>2010</v>
      </c>
      <c r="E810" t="s">
        <v>47</v>
      </c>
      <c r="F810" t="s">
        <v>104</v>
      </c>
      <c r="G810" t="s">
        <v>50</v>
      </c>
      <c r="H810" t="s">
        <v>977</v>
      </c>
      <c r="I810" s="2">
        <v>39020</v>
      </c>
      <c r="J810" t="s">
        <v>106</v>
      </c>
      <c r="K810" t="s">
        <v>111</v>
      </c>
      <c r="L810">
        <v>22.114109920000001</v>
      </c>
      <c r="M810">
        <v>-159.28612989999999</v>
      </c>
      <c r="N810" t="s">
        <v>966</v>
      </c>
      <c r="O810" t="s">
        <v>966</v>
      </c>
      <c r="P810">
        <v>2010</v>
      </c>
      <c r="Q810" t="s">
        <v>112</v>
      </c>
      <c r="R810">
        <v>0</v>
      </c>
      <c r="S810">
        <v>20</v>
      </c>
      <c r="T810">
        <v>4.5</v>
      </c>
      <c r="U810">
        <v>17.5</v>
      </c>
      <c r="V810">
        <v>17.5</v>
      </c>
      <c r="W810">
        <v>15.5</v>
      </c>
      <c r="X810" t="s">
        <v>362</v>
      </c>
      <c r="Y810">
        <v>2</v>
      </c>
      <c r="Z810">
        <v>1</v>
      </c>
    </row>
    <row r="811" spans="1:26" x14ac:dyDescent="0.2">
      <c r="A811">
        <v>810</v>
      </c>
      <c r="B811">
        <v>3321</v>
      </c>
      <c r="C811" t="s">
        <v>38</v>
      </c>
      <c r="D811">
        <v>2010</v>
      </c>
      <c r="E811" t="s">
        <v>47</v>
      </c>
      <c r="F811" t="s">
        <v>104</v>
      </c>
      <c r="G811" t="s">
        <v>50</v>
      </c>
      <c r="H811" t="s">
        <v>978</v>
      </c>
      <c r="I811" s="2">
        <v>39020</v>
      </c>
      <c r="J811" t="s">
        <v>106</v>
      </c>
      <c r="K811" t="s">
        <v>107</v>
      </c>
      <c r="L811">
        <v>22.1080234</v>
      </c>
      <c r="M811">
        <v>-159.2945837</v>
      </c>
      <c r="N811" t="s">
        <v>966</v>
      </c>
      <c r="O811" t="s">
        <v>966</v>
      </c>
      <c r="P811">
        <v>2010</v>
      </c>
      <c r="Q811" t="s">
        <v>109</v>
      </c>
      <c r="R811">
        <v>0</v>
      </c>
      <c r="S811">
        <v>12</v>
      </c>
      <c r="T811">
        <v>3</v>
      </c>
      <c r="U811">
        <v>25</v>
      </c>
      <c r="V811">
        <v>18.75</v>
      </c>
      <c r="W811">
        <v>1.5</v>
      </c>
      <c r="X811" t="s">
        <v>362</v>
      </c>
      <c r="Y811">
        <v>4</v>
      </c>
      <c r="Z811">
        <v>2</v>
      </c>
    </row>
    <row r="812" spans="1:26" x14ac:dyDescent="0.2">
      <c r="A812">
        <v>811</v>
      </c>
      <c r="B812">
        <v>3323</v>
      </c>
      <c r="C812" t="s">
        <v>38</v>
      </c>
      <c r="D812">
        <v>2010</v>
      </c>
      <c r="E812" t="s">
        <v>47</v>
      </c>
      <c r="F812" t="s">
        <v>104</v>
      </c>
      <c r="G812" t="s">
        <v>50</v>
      </c>
      <c r="H812" t="s">
        <v>979</v>
      </c>
      <c r="I812" s="2">
        <v>39020</v>
      </c>
      <c r="J812" t="s">
        <v>106</v>
      </c>
      <c r="K812" t="s">
        <v>107</v>
      </c>
      <c r="L812">
        <v>22.08828184</v>
      </c>
      <c r="M812">
        <v>-159.30369479999999</v>
      </c>
      <c r="N812" t="s">
        <v>966</v>
      </c>
      <c r="O812" t="s">
        <v>966</v>
      </c>
      <c r="P812">
        <v>2010</v>
      </c>
      <c r="Q812" t="s">
        <v>109</v>
      </c>
      <c r="R812">
        <v>0</v>
      </c>
      <c r="S812">
        <v>9</v>
      </c>
      <c r="T812">
        <v>6.25</v>
      </c>
      <c r="U812">
        <v>1.25</v>
      </c>
      <c r="V812">
        <v>21.25</v>
      </c>
      <c r="W812">
        <v>2.25</v>
      </c>
      <c r="X812" t="s">
        <v>362</v>
      </c>
      <c r="Y812">
        <v>4</v>
      </c>
      <c r="Z812">
        <v>2</v>
      </c>
    </row>
    <row r="813" spans="1:26" x14ac:dyDescent="0.2">
      <c r="A813">
        <v>812</v>
      </c>
      <c r="B813">
        <v>3324</v>
      </c>
      <c r="C813" t="s">
        <v>38</v>
      </c>
      <c r="D813">
        <v>2010</v>
      </c>
      <c r="E813" t="s">
        <v>47</v>
      </c>
      <c r="F813" t="s">
        <v>104</v>
      </c>
      <c r="G813" t="s">
        <v>50</v>
      </c>
      <c r="H813" t="s">
        <v>980</v>
      </c>
      <c r="I813" s="2">
        <v>39020</v>
      </c>
      <c r="J813" t="s">
        <v>106</v>
      </c>
      <c r="K813" t="s">
        <v>115</v>
      </c>
      <c r="L813">
        <v>22.03879843</v>
      </c>
      <c r="M813">
        <v>-159.3308064</v>
      </c>
      <c r="N813" t="s">
        <v>966</v>
      </c>
      <c r="O813" t="s">
        <v>966</v>
      </c>
      <c r="P813">
        <v>2010</v>
      </c>
      <c r="Q813" t="s">
        <v>116</v>
      </c>
      <c r="R813">
        <v>0</v>
      </c>
      <c r="S813">
        <v>5</v>
      </c>
      <c r="T813">
        <v>2.75</v>
      </c>
      <c r="U813">
        <v>11.75</v>
      </c>
      <c r="V813">
        <v>5.5</v>
      </c>
      <c r="W813">
        <v>3.5</v>
      </c>
      <c r="X813" t="s">
        <v>362</v>
      </c>
      <c r="Y813">
        <v>4</v>
      </c>
      <c r="Z813">
        <v>2</v>
      </c>
    </row>
    <row r="814" spans="1:26" x14ac:dyDescent="0.2">
      <c r="A814">
        <v>813</v>
      </c>
      <c r="B814">
        <v>3325</v>
      </c>
      <c r="C814" t="s">
        <v>38</v>
      </c>
      <c r="D814">
        <v>2010</v>
      </c>
      <c r="E814" t="s">
        <v>47</v>
      </c>
      <c r="F814" t="s">
        <v>104</v>
      </c>
      <c r="G814" t="s">
        <v>50</v>
      </c>
      <c r="H814" t="s">
        <v>981</v>
      </c>
      <c r="I814" s="2">
        <v>39020</v>
      </c>
      <c r="J814" t="s">
        <v>106</v>
      </c>
      <c r="K814" t="s">
        <v>107</v>
      </c>
      <c r="L814">
        <v>22.13601225</v>
      </c>
      <c r="M814">
        <v>-159.2847423</v>
      </c>
      <c r="N814" t="s">
        <v>966</v>
      </c>
      <c r="O814" t="s">
        <v>966</v>
      </c>
      <c r="P814">
        <v>2010</v>
      </c>
      <c r="Q814" t="s">
        <v>109</v>
      </c>
      <c r="R814">
        <v>0</v>
      </c>
      <c r="S814">
        <v>13.75</v>
      </c>
      <c r="T814">
        <v>7.5</v>
      </c>
      <c r="U814">
        <v>6.25</v>
      </c>
      <c r="V814">
        <v>1.75</v>
      </c>
      <c r="W814">
        <v>7.5</v>
      </c>
      <c r="X814" t="s">
        <v>362</v>
      </c>
      <c r="Y814">
        <v>4</v>
      </c>
      <c r="Z814">
        <v>2</v>
      </c>
    </row>
    <row r="815" spans="1:26" x14ac:dyDescent="0.2">
      <c r="A815">
        <v>814</v>
      </c>
      <c r="B815">
        <v>3326</v>
      </c>
      <c r="C815" t="s">
        <v>38</v>
      </c>
      <c r="D815">
        <v>2010</v>
      </c>
      <c r="E815" t="s">
        <v>47</v>
      </c>
      <c r="F815" t="s">
        <v>104</v>
      </c>
      <c r="G815" t="s">
        <v>50</v>
      </c>
      <c r="H815" t="s">
        <v>982</v>
      </c>
      <c r="I815" s="2">
        <v>39020</v>
      </c>
      <c r="J815" t="s">
        <v>106</v>
      </c>
      <c r="K815" t="s">
        <v>111</v>
      </c>
      <c r="L815">
        <v>22.082985399999998</v>
      </c>
      <c r="M815">
        <v>-159.29333270000001</v>
      </c>
      <c r="N815" t="s">
        <v>966</v>
      </c>
      <c r="O815" t="s">
        <v>966</v>
      </c>
      <c r="P815">
        <v>2010</v>
      </c>
      <c r="Q815" t="s">
        <v>112</v>
      </c>
      <c r="R815">
        <v>0</v>
      </c>
      <c r="S815">
        <v>22</v>
      </c>
      <c r="T815">
        <v>5.5</v>
      </c>
      <c r="U815">
        <v>15</v>
      </c>
      <c r="V815">
        <v>5</v>
      </c>
      <c r="W815">
        <v>5</v>
      </c>
      <c r="X815" t="s">
        <v>362</v>
      </c>
      <c r="Y815">
        <v>2</v>
      </c>
      <c r="Z815">
        <v>1</v>
      </c>
    </row>
    <row r="816" spans="1:26" x14ac:dyDescent="0.2">
      <c r="A816">
        <v>815</v>
      </c>
      <c r="B816">
        <v>3327</v>
      </c>
      <c r="C816" t="s">
        <v>38</v>
      </c>
      <c r="D816">
        <v>2010</v>
      </c>
      <c r="E816" t="s">
        <v>47</v>
      </c>
      <c r="F816" t="s">
        <v>104</v>
      </c>
      <c r="G816" t="s">
        <v>50</v>
      </c>
      <c r="H816" t="s">
        <v>983</v>
      </c>
      <c r="I816" s="2">
        <v>39020</v>
      </c>
      <c r="J816" t="s">
        <v>106</v>
      </c>
      <c r="K816" t="s">
        <v>107</v>
      </c>
      <c r="L816">
        <v>22.039846090000001</v>
      </c>
      <c r="M816">
        <v>-159.3162246</v>
      </c>
      <c r="N816" t="s">
        <v>966</v>
      </c>
      <c r="O816" t="s">
        <v>966</v>
      </c>
      <c r="P816">
        <v>2010</v>
      </c>
      <c r="Q816" t="s">
        <v>109</v>
      </c>
      <c r="R816">
        <v>0</v>
      </c>
      <c r="S816">
        <v>18</v>
      </c>
      <c r="T816">
        <v>7.75</v>
      </c>
      <c r="U816">
        <v>6.75</v>
      </c>
      <c r="V816">
        <v>2.25</v>
      </c>
      <c r="W816">
        <v>0.5</v>
      </c>
      <c r="X816" t="s">
        <v>362</v>
      </c>
      <c r="Y816">
        <v>4</v>
      </c>
      <c r="Z816">
        <v>2</v>
      </c>
    </row>
    <row r="817" spans="1:26" x14ac:dyDescent="0.2">
      <c r="A817">
        <v>816</v>
      </c>
      <c r="B817">
        <v>3328</v>
      </c>
      <c r="C817" t="s">
        <v>38</v>
      </c>
      <c r="D817">
        <v>2010</v>
      </c>
      <c r="E817" t="s">
        <v>47</v>
      </c>
      <c r="F817" t="s">
        <v>104</v>
      </c>
      <c r="G817" t="s">
        <v>50</v>
      </c>
      <c r="H817" t="s">
        <v>984</v>
      </c>
      <c r="I817" s="2">
        <v>39020</v>
      </c>
      <c r="J817" t="s">
        <v>106</v>
      </c>
      <c r="K817" t="s">
        <v>111</v>
      </c>
      <c r="L817">
        <v>21.999358229999999</v>
      </c>
      <c r="M817">
        <v>-159.32519479999999</v>
      </c>
      <c r="N817" t="s">
        <v>966</v>
      </c>
      <c r="O817" t="s">
        <v>966</v>
      </c>
      <c r="P817">
        <v>2010</v>
      </c>
      <c r="Q817" t="s">
        <v>112</v>
      </c>
      <c r="R817">
        <v>0</v>
      </c>
      <c r="S817">
        <v>22</v>
      </c>
      <c r="T817">
        <v>7.5</v>
      </c>
      <c r="U817">
        <v>0</v>
      </c>
      <c r="V817">
        <v>0.5</v>
      </c>
      <c r="W817">
        <v>0.5</v>
      </c>
      <c r="X817" t="s">
        <v>362</v>
      </c>
      <c r="Y817">
        <v>2</v>
      </c>
      <c r="Z817">
        <v>1</v>
      </c>
    </row>
    <row r="818" spans="1:26" x14ac:dyDescent="0.2">
      <c r="A818">
        <v>817</v>
      </c>
      <c r="B818">
        <v>3335</v>
      </c>
      <c r="C818" t="s">
        <v>38</v>
      </c>
      <c r="D818">
        <v>2010</v>
      </c>
      <c r="E818" t="s">
        <v>47</v>
      </c>
      <c r="F818" t="s">
        <v>104</v>
      </c>
      <c r="G818" t="s">
        <v>54</v>
      </c>
      <c r="H818" t="s">
        <v>985</v>
      </c>
      <c r="I818" s="2">
        <v>39021</v>
      </c>
      <c r="J818" t="s">
        <v>106</v>
      </c>
      <c r="K818" t="s">
        <v>111</v>
      </c>
      <c r="L818">
        <v>21.932771549999998</v>
      </c>
      <c r="M818">
        <v>-160.06635499999999</v>
      </c>
      <c r="N818" t="s">
        <v>986</v>
      </c>
      <c r="O818" t="s">
        <v>986</v>
      </c>
      <c r="P818">
        <v>2010</v>
      </c>
      <c r="Q818" t="s">
        <v>112</v>
      </c>
      <c r="R818">
        <v>0</v>
      </c>
      <c r="S818">
        <v>25.5</v>
      </c>
      <c r="T818">
        <v>1.5</v>
      </c>
      <c r="U818">
        <v>22.5</v>
      </c>
      <c r="V818">
        <v>0.5</v>
      </c>
      <c r="W818">
        <v>2</v>
      </c>
      <c r="X818" t="s">
        <v>362</v>
      </c>
      <c r="Y818">
        <v>2</v>
      </c>
      <c r="Z818">
        <v>1</v>
      </c>
    </row>
    <row r="819" spans="1:26" x14ac:dyDescent="0.2">
      <c r="A819">
        <v>818</v>
      </c>
      <c r="B819">
        <v>3336</v>
      </c>
      <c r="C819" t="s">
        <v>38</v>
      </c>
      <c r="D819">
        <v>2010</v>
      </c>
      <c r="E819" t="s">
        <v>47</v>
      </c>
      <c r="F819" t="s">
        <v>104</v>
      </c>
      <c r="G819" t="s">
        <v>54</v>
      </c>
      <c r="H819" t="s">
        <v>987</v>
      </c>
      <c r="I819" s="2">
        <v>39021</v>
      </c>
      <c r="J819" t="s">
        <v>106</v>
      </c>
      <c r="K819" t="s">
        <v>115</v>
      </c>
      <c r="L819">
        <v>21.92783687</v>
      </c>
      <c r="M819">
        <v>-160.08192940000001</v>
      </c>
      <c r="N819" t="s">
        <v>986</v>
      </c>
      <c r="O819" t="s">
        <v>986</v>
      </c>
      <c r="P819">
        <v>2010</v>
      </c>
      <c r="Q819" t="s">
        <v>116</v>
      </c>
      <c r="R819">
        <v>0</v>
      </c>
      <c r="S819">
        <v>5.75</v>
      </c>
      <c r="T819">
        <v>17.5</v>
      </c>
      <c r="U819">
        <v>1.25</v>
      </c>
      <c r="V819">
        <v>5.25</v>
      </c>
      <c r="W819">
        <v>7.5</v>
      </c>
      <c r="X819" t="s">
        <v>362</v>
      </c>
      <c r="Y819">
        <v>4</v>
      </c>
      <c r="Z819">
        <v>2</v>
      </c>
    </row>
    <row r="820" spans="1:26" x14ac:dyDescent="0.2">
      <c r="A820">
        <v>819</v>
      </c>
      <c r="B820">
        <v>3337</v>
      </c>
      <c r="C820" t="s">
        <v>38</v>
      </c>
      <c r="D820">
        <v>2010</v>
      </c>
      <c r="E820" t="s">
        <v>47</v>
      </c>
      <c r="F820" t="s">
        <v>104</v>
      </c>
      <c r="G820" t="s">
        <v>54</v>
      </c>
      <c r="H820" t="s">
        <v>988</v>
      </c>
      <c r="I820" s="2">
        <v>39021</v>
      </c>
      <c r="J820" t="s">
        <v>106</v>
      </c>
      <c r="K820" t="s">
        <v>115</v>
      </c>
      <c r="L820">
        <v>21.839746000000002</v>
      </c>
      <c r="M820">
        <v>-160.17316339999999</v>
      </c>
      <c r="N820" t="s">
        <v>986</v>
      </c>
      <c r="O820" t="s">
        <v>986</v>
      </c>
      <c r="P820">
        <v>2010</v>
      </c>
      <c r="Q820" t="s">
        <v>116</v>
      </c>
      <c r="R820">
        <v>0</v>
      </c>
      <c r="S820">
        <v>4</v>
      </c>
      <c r="T820">
        <v>5</v>
      </c>
      <c r="U820">
        <v>1.5</v>
      </c>
      <c r="V820">
        <v>1.75</v>
      </c>
      <c r="W820">
        <v>1.5</v>
      </c>
      <c r="X820" t="s">
        <v>362</v>
      </c>
      <c r="Y820">
        <v>4</v>
      </c>
      <c r="Z820">
        <v>2</v>
      </c>
    </row>
    <row r="821" spans="1:26" x14ac:dyDescent="0.2">
      <c r="A821">
        <v>820</v>
      </c>
      <c r="B821">
        <v>3339</v>
      </c>
      <c r="C821" t="s">
        <v>38</v>
      </c>
      <c r="D821">
        <v>2010</v>
      </c>
      <c r="E821" t="s">
        <v>47</v>
      </c>
      <c r="F821" t="s">
        <v>104</v>
      </c>
      <c r="G821" t="s">
        <v>54</v>
      </c>
      <c r="H821" t="s">
        <v>989</v>
      </c>
      <c r="I821" s="2">
        <v>39021</v>
      </c>
      <c r="J821" t="s">
        <v>106</v>
      </c>
      <c r="K821" t="s">
        <v>111</v>
      </c>
      <c r="L821">
        <v>21.872431649999999</v>
      </c>
      <c r="M821">
        <v>-160.1164345</v>
      </c>
      <c r="N821" t="s">
        <v>986</v>
      </c>
      <c r="O821" t="s">
        <v>986</v>
      </c>
      <c r="P821">
        <v>2010</v>
      </c>
      <c r="Q821" t="s">
        <v>112</v>
      </c>
      <c r="R821">
        <v>0</v>
      </c>
      <c r="S821">
        <v>23</v>
      </c>
      <c r="T821">
        <v>3</v>
      </c>
      <c r="U821">
        <v>5</v>
      </c>
      <c r="V821">
        <v>1.5</v>
      </c>
      <c r="W821">
        <v>0.5</v>
      </c>
      <c r="X821" t="s">
        <v>362</v>
      </c>
      <c r="Y821">
        <v>2</v>
      </c>
      <c r="Z821">
        <v>1</v>
      </c>
    </row>
    <row r="822" spans="1:26" x14ac:dyDescent="0.2">
      <c r="A822">
        <v>821</v>
      </c>
      <c r="B822">
        <v>3340</v>
      </c>
      <c r="C822" t="s">
        <v>38</v>
      </c>
      <c r="D822">
        <v>2010</v>
      </c>
      <c r="E822" t="s">
        <v>47</v>
      </c>
      <c r="F822" t="s">
        <v>104</v>
      </c>
      <c r="G822" t="s">
        <v>54</v>
      </c>
      <c r="H822" t="s">
        <v>990</v>
      </c>
      <c r="I822" s="2">
        <v>39021</v>
      </c>
      <c r="J822" t="s">
        <v>106</v>
      </c>
      <c r="K822" t="s">
        <v>107</v>
      </c>
      <c r="L822">
        <v>21.861637609999999</v>
      </c>
      <c r="M822">
        <v>-160.15327289999999</v>
      </c>
      <c r="N822" t="s">
        <v>986</v>
      </c>
      <c r="O822" t="s">
        <v>986</v>
      </c>
      <c r="P822">
        <v>2010</v>
      </c>
      <c r="Q822" t="s">
        <v>109</v>
      </c>
      <c r="R822">
        <v>0</v>
      </c>
      <c r="S822">
        <v>14</v>
      </c>
      <c r="T822">
        <v>6.5</v>
      </c>
      <c r="U822">
        <v>13.75</v>
      </c>
      <c r="V822">
        <v>20</v>
      </c>
      <c r="W822">
        <v>2.5</v>
      </c>
      <c r="X822" t="s">
        <v>362</v>
      </c>
      <c r="Y822">
        <v>4</v>
      </c>
      <c r="Z822">
        <v>2</v>
      </c>
    </row>
    <row r="823" spans="1:26" x14ac:dyDescent="0.2">
      <c r="A823">
        <v>822</v>
      </c>
      <c r="B823">
        <v>3341</v>
      </c>
      <c r="C823" t="s">
        <v>38</v>
      </c>
      <c r="D823">
        <v>2010</v>
      </c>
      <c r="E823" t="s">
        <v>47</v>
      </c>
      <c r="F823" t="s">
        <v>104</v>
      </c>
      <c r="G823" t="s">
        <v>54</v>
      </c>
      <c r="H823" t="s">
        <v>991</v>
      </c>
      <c r="I823" s="2">
        <v>39021</v>
      </c>
      <c r="J823" t="s">
        <v>106</v>
      </c>
      <c r="K823" t="s">
        <v>115</v>
      </c>
      <c r="L823">
        <v>21.8571895</v>
      </c>
      <c r="M823">
        <v>-160.1630025</v>
      </c>
      <c r="N823" t="s">
        <v>986</v>
      </c>
      <c r="O823" t="s">
        <v>986</v>
      </c>
      <c r="P823">
        <v>2010</v>
      </c>
      <c r="Q823" t="s">
        <v>116</v>
      </c>
      <c r="R823">
        <v>0</v>
      </c>
      <c r="S823">
        <v>5</v>
      </c>
      <c r="T823">
        <v>4.5</v>
      </c>
      <c r="U823">
        <v>11.25</v>
      </c>
      <c r="V823">
        <v>2.25</v>
      </c>
      <c r="W823">
        <v>3</v>
      </c>
      <c r="X823" t="s">
        <v>362</v>
      </c>
      <c r="Y823">
        <v>4</v>
      </c>
      <c r="Z823">
        <v>2</v>
      </c>
    </row>
    <row r="824" spans="1:26" x14ac:dyDescent="0.2">
      <c r="A824">
        <v>823</v>
      </c>
      <c r="B824">
        <v>3342</v>
      </c>
      <c r="C824" t="s">
        <v>38</v>
      </c>
      <c r="D824">
        <v>2010</v>
      </c>
      <c r="E824" t="s">
        <v>47</v>
      </c>
      <c r="F824" t="s">
        <v>104</v>
      </c>
      <c r="G824" t="s">
        <v>54</v>
      </c>
      <c r="H824" t="s">
        <v>992</v>
      </c>
      <c r="I824" s="2">
        <v>39021</v>
      </c>
      <c r="J824" t="s">
        <v>106</v>
      </c>
      <c r="K824" t="s">
        <v>115</v>
      </c>
      <c r="L824">
        <v>21.830734029999999</v>
      </c>
      <c r="M824">
        <v>-160.18031350000001</v>
      </c>
      <c r="N824" t="s">
        <v>986</v>
      </c>
      <c r="O824" t="s">
        <v>986</v>
      </c>
      <c r="P824">
        <v>2010</v>
      </c>
      <c r="Q824" t="s">
        <v>116</v>
      </c>
      <c r="R824">
        <v>0</v>
      </c>
      <c r="S824">
        <v>4.5</v>
      </c>
      <c r="T824">
        <v>2.5</v>
      </c>
      <c r="U824">
        <v>15</v>
      </c>
      <c r="V824">
        <v>28</v>
      </c>
      <c r="W824">
        <v>6</v>
      </c>
      <c r="X824" t="s">
        <v>362</v>
      </c>
      <c r="Y824">
        <v>4</v>
      </c>
      <c r="Z824">
        <v>2</v>
      </c>
    </row>
    <row r="825" spans="1:26" x14ac:dyDescent="0.2">
      <c r="A825">
        <v>824</v>
      </c>
      <c r="B825">
        <v>3343</v>
      </c>
      <c r="C825" t="s">
        <v>38</v>
      </c>
      <c r="D825">
        <v>2010</v>
      </c>
      <c r="E825" t="s">
        <v>47</v>
      </c>
      <c r="F825" t="s">
        <v>104</v>
      </c>
      <c r="G825" t="s">
        <v>54</v>
      </c>
      <c r="H825" t="s">
        <v>993</v>
      </c>
      <c r="I825" s="2">
        <v>39021</v>
      </c>
      <c r="J825" t="s">
        <v>106</v>
      </c>
      <c r="K825" t="s">
        <v>111</v>
      </c>
      <c r="L825">
        <v>21.838641769999999</v>
      </c>
      <c r="M825">
        <v>-160.16129977</v>
      </c>
      <c r="N825" t="s">
        <v>986</v>
      </c>
      <c r="O825" t="s">
        <v>986</v>
      </c>
      <c r="P825">
        <v>2010</v>
      </c>
      <c r="Q825" t="s">
        <v>112</v>
      </c>
      <c r="R825">
        <v>0</v>
      </c>
      <c r="S825">
        <v>27.5</v>
      </c>
      <c r="T825">
        <v>3.5</v>
      </c>
      <c r="U825">
        <v>47.5</v>
      </c>
      <c r="V825">
        <v>1.5</v>
      </c>
      <c r="W825">
        <v>3.5</v>
      </c>
      <c r="X825" t="s">
        <v>362</v>
      </c>
      <c r="Y825">
        <v>2</v>
      </c>
      <c r="Z825">
        <v>1</v>
      </c>
    </row>
    <row r="826" spans="1:26" x14ac:dyDescent="0.2">
      <c r="A826">
        <v>825</v>
      </c>
      <c r="B826">
        <v>3344</v>
      </c>
      <c r="C826" t="s">
        <v>38</v>
      </c>
      <c r="D826">
        <v>2010</v>
      </c>
      <c r="E826" t="s">
        <v>47</v>
      </c>
      <c r="F826" t="s">
        <v>104</v>
      </c>
      <c r="G826" t="s">
        <v>55</v>
      </c>
      <c r="H826" t="s">
        <v>994</v>
      </c>
      <c r="I826" s="2">
        <v>39022</v>
      </c>
      <c r="J826" t="s">
        <v>106</v>
      </c>
      <c r="K826" t="s">
        <v>107</v>
      </c>
      <c r="L826">
        <v>21.502311370000001</v>
      </c>
      <c r="M826">
        <v>-158.2383379</v>
      </c>
      <c r="N826" t="s">
        <v>108</v>
      </c>
      <c r="O826" t="s">
        <v>108</v>
      </c>
      <c r="P826">
        <v>2010</v>
      </c>
      <c r="Q826" t="s">
        <v>109</v>
      </c>
      <c r="R826">
        <v>0</v>
      </c>
      <c r="S826">
        <v>15</v>
      </c>
      <c r="T826">
        <v>1</v>
      </c>
      <c r="U826">
        <v>22.5</v>
      </c>
      <c r="V826">
        <v>22</v>
      </c>
      <c r="W826">
        <v>2.5</v>
      </c>
      <c r="X826" t="s">
        <v>362</v>
      </c>
      <c r="Y826">
        <v>2</v>
      </c>
      <c r="Z826">
        <v>1</v>
      </c>
    </row>
    <row r="827" spans="1:26" x14ac:dyDescent="0.2">
      <c r="A827">
        <v>826</v>
      </c>
      <c r="B827">
        <v>3345</v>
      </c>
      <c r="C827" t="s">
        <v>38</v>
      </c>
      <c r="D827">
        <v>2010</v>
      </c>
      <c r="E827" t="s">
        <v>47</v>
      </c>
      <c r="F827" t="s">
        <v>104</v>
      </c>
      <c r="G827" t="s">
        <v>55</v>
      </c>
      <c r="H827" t="s">
        <v>995</v>
      </c>
      <c r="I827" s="2">
        <v>39022</v>
      </c>
      <c r="J827" t="s">
        <v>106</v>
      </c>
      <c r="K827" t="s">
        <v>107</v>
      </c>
      <c r="L827">
        <v>21.4510562</v>
      </c>
      <c r="M827">
        <v>-158.20313139999999</v>
      </c>
      <c r="N827" t="s">
        <v>108</v>
      </c>
      <c r="O827" t="s">
        <v>108</v>
      </c>
      <c r="P827">
        <v>2010</v>
      </c>
      <c r="Q827" t="s">
        <v>109</v>
      </c>
      <c r="R827">
        <v>0</v>
      </c>
      <c r="S827">
        <v>7</v>
      </c>
      <c r="T827">
        <v>7</v>
      </c>
      <c r="U827">
        <v>32.75</v>
      </c>
      <c r="V827">
        <v>3.5</v>
      </c>
      <c r="W827">
        <v>1</v>
      </c>
      <c r="X827" t="s">
        <v>362</v>
      </c>
      <c r="Y827">
        <v>4</v>
      </c>
      <c r="Z827">
        <v>2</v>
      </c>
    </row>
    <row r="828" spans="1:26" x14ac:dyDescent="0.2">
      <c r="A828">
        <v>827</v>
      </c>
      <c r="B828">
        <v>3346</v>
      </c>
      <c r="C828" t="s">
        <v>38</v>
      </c>
      <c r="D828">
        <v>2010</v>
      </c>
      <c r="E828" t="s">
        <v>47</v>
      </c>
      <c r="F828" t="s">
        <v>104</v>
      </c>
      <c r="G828" t="s">
        <v>55</v>
      </c>
      <c r="H828" t="s">
        <v>996</v>
      </c>
      <c r="I828" s="2">
        <v>39022</v>
      </c>
      <c r="J828" t="s">
        <v>106</v>
      </c>
      <c r="K828" t="s">
        <v>111</v>
      </c>
      <c r="L828">
        <v>21.441660500000001</v>
      </c>
      <c r="M828">
        <v>-158.20397980000001</v>
      </c>
      <c r="N828" t="s">
        <v>108</v>
      </c>
      <c r="O828" t="s">
        <v>108</v>
      </c>
      <c r="P828">
        <v>2010</v>
      </c>
      <c r="Q828" t="s">
        <v>112</v>
      </c>
      <c r="R828">
        <v>0</v>
      </c>
      <c r="S828">
        <v>23</v>
      </c>
      <c r="T828">
        <v>11</v>
      </c>
      <c r="U828">
        <v>32.5</v>
      </c>
      <c r="V828">
        <v>3</v>
      </c>
      <c r="W828">
        <v>1</v>
      </c>
      <c r="X828" t="s">
        <v>362</v>
      </c>
      <c r="Y828">
        <v>2</v>
      </c>
      <c r="Z828">
        <v>1</v>
      </c>
    </row>
    <row r="829" spans="1:26" x14ac:dyDescent="0.2">
      <c r="A829">
        <v>828</v>
      </c>
      <c r="B829">
        <v>3347</v>
      </c>
      <c r="C829" t="s">
        <v>38</v>
      </c>
      <c r="D829">
        <v>2010</v>
      </c>
      <c r="E829" t="s">
        <v>47</v>
      </c>
      <c r="F829" t="s">
        <v>104</v>
      </c>
      <c r="G829" t="s">
        <v>55</v>
      </c>
      <c r="H829" t="s">
        <v>997</v>
      </c>
      <c r="I829" s="2">
        <v>39022</v>
      </c>
      <c r="J829" t="s">
        <v>106</v>
      </c>
      <c r="K829" t="s">
        <v>107</v>
      </c>
      <c r="L829">
        <v>21.397101469999999</v>
      </c>
      <c r="M829">
        <v>-158.18696969999999</v>
      </c>
      <c r="N829" t="s">
        <v>108</v>
      </c>
      <c r="O829" t="s">
        <v>108</v>
      </c>
      <c r="P829">
        <v>2010</v>
      </c>
      <c r="Q829" t="s">
        <v>109</v>
      </c>
      <c r="R829">
        <v>0</v>
      </c>
      <c r="S829">
        <v>12.5</v>
      </c>
      <c r="T829">
        <v>4</v>
      </c>
      <c r="U829">
        <v>10</v>
      </c>
      <c r="V829">
        <v>52.5</v>
      </c>
      <c r="W829">
        <v>1.5</v>
      </c>
      <c r="X829" t="s">
        <v>362</v>
      </c>
      <c r="Y829">
        <v>2</v>
      </c>
      <c r="Z829">
        <v>1</v>
      </c>
    </row>
    <row r="830" spans="1:26" x14ac:dyDescent="0.2">
      <c r="A830">
        <v>829</v>
      </c>
      <c r="B830">
        <v>3353</v>
      </c>
      <c r="C830" t="s">
        <v>38</v>
      </c>
      <c r="D830">
        <v>2010</v>
      </c>
      <c r="E830" t="s">
        <v>47</v>
      </c>
      <c r="F830" t="s">
        <v>104</v>
      </c>
      <c r="G830" t="s">
        <v>53</v>
      </c>
      <c r="H830" t="s">
        <v>998</v>
      </c>
      <c r="I830" s="2">
        <v>39023</v>
      </c>
      <c r="J830" t="s">
        <v>106</v>
      </c>
      <c r="K830" t="s">
        <v>111</v>
      </c>
      <c r="L830">
        <v>21.08253032</v>
      </c>
      <c r="M830">
        <v>-157.1254376</v>
      </c>
      <c r="N830" t="s">
        <v>999</v>
      </c>
      <c r="O830" t="s">
        <v>999</v>
      </c>
      <c r="P830">
        <v>2010</v>
      </c>
      <c r="Q830" t="s">
        <v>112</v>
      </c>
      <c r="R830">
        <v>0</v>
      </c>
      <c r="S830">
        <v>21.25</v>
      </c>
      <c r="T830">
        <v>51.25</v>
      </c>
      <c r="U830">
        <v>11.25</v>
      </c>
      <c r="V830">
        <v>5.5</v>
      </c>
      <c r="W830">
        <v>3.5</v>
      </c>
      <c r="X830" t="s">
        <v>362</v>
      </c>
      <c r="Y830">
        <v>4</v>
      </c>
      <c r="Z830">
        <v>2</v>
      </c>
    </row>
    <row r="831" spans="1:26" x14ac:dyDescent="0.2">
      <c r="A831">
        <v>830</v>
      </c>
      <c r="B831">
        <v>3354</v>
      </c>
      <c r="C831" t="s">
        <v>38</v>
      </c>
      <c r="D831">
        <v>2010</v>
      </c>
      <c r="E831" t="s">
        <v>47</v>
      </c>
      <c r="F831" t="s">
        <v>104</v>
      </c>
      <c r="G831" t="s">
        <v>53</v>
      </c>
      <c r="H831" t="s">
        <v>1000</v>
      </c>
      <c r="I831" s="2">
        <v>39023</v>
      </c>
      <c r="J831" t="s">
        <v>106</v>
      </c>
      <c r="K831" t="s">
        <v>107</v>
      </c>
      <c r="L831">
        <v>21.082768699999999</v>
      </c>
      <c r="M831">
        <v>-157.0581555</v>
      </c>
      <c r="N831" t="s">
        <v>999</v>
      </c>
      <c r="O831" t="s">
        <v>999</v>
      </c>
      <c r="P831">
        <v>2010</v>
      </c>
      <c r="Q831" t="s">
        <v>109</v>
      </c>
      <c r="R831">
        <v>0</v>
      </c>
      <c r="S831">
        <v>10.25</v>
      </c>
      <c r="T831">
        <v>42.5</v>
      </c>
      <c r="U831">
        <v>12</v>
      </c>
      <c r="V831">
        <v>10.5</v>
      </c>
      <c r="W831">
        <v>3.25</v>
      </c>
      <c r="X831" t="s">
        <v>362</v>
      </c>
      <c r="Y831">
        <v>4</v>
      </c>
      <c r="Z831">
        <v>2</v>
      </c>
    </row>
    <row r="832" spans="1:26" x14ac:dyDescent="0.2">
      <c r="A832">
        <v>831</v>
      </c>
      <c r="B832">
        <v>3357</v>
      </c>
      <c r="C832" t="s">
        <v>38</v>
      </c>
      <c r="D832">
        <v>2010</v>
      </c>
      <c r="E832" t="s">
        <v>47</v>
      </c>
      <c r="F832" t="s">
        <v>104</v>
      </c>
      <c r="G832" t="s">
        <v>53</v>
      </c>
      <c r="H832" t="s">
        <v>1001</v>
      </c>
      <c r="I832" s="2">
        <v>39023</v>
      </c>
      <c r="J832" t="s">
        <v>106</v>
      </c>
      <c r="K832" t="s">
        <v>111</v>
      </c>
      <c r="L832">
        <v>21.07583988</v>
      </c>
      <c r="M832">
        <v>-157.03720770000001</v>
      </c>
      <c r="N832" t="s">
        <v>999</v>
      </c>
      <c r="O832" t="s">
        <v>999</v>
      </c>
      <c r="P832">
        <v>2010</v>
      </c>
      <c r="Q832" t="s">
        <v>112</v>
      </c>
      <c r="R832">
        <v>0</v>
      </c>
      <c r="S832">
        <v>22.25</v>
      </c>
      <c r="T832">
        <v>27.5</v>
      </c>
      <c r="U832">
        <v>9.25</v>
      </c>
      <c r="V832">
        <v>0.75</v>
      </c>
      <c r="W832">
        <v>3</v>
      </c>
      <c r="X832" t="s">
        <v>362</v>
      </c>
      <c r="Y832">
        <v>4</v>
      </c>
      <c r="Z832">
        <v>2</v>
      </c>
    </row>
    <row r="833" spans="1:26" x14ac:dyDescent="0.2">
      <c r="A833">
        <v>832</v>
      </c>
      <c r="B833">
        <v>3362</v>
      </c>
      <c r="C833" t="s">
        <v>38</v>
      </c>
      <c r="D833">
        <v>2010</v>
      </c>
      <c r="E833" t="s">
        <v>47</v>
      </c>
      <c r="F833" t="s">
        <v>104</v>
      </c>
      <c r="G833" t="s">
        <v>53</v>
      </c>
      <c r="H833" t="s">
        <v>1002</v>
      </c>
      <c r="I833" s="2">
        <v>39024</v>
      </c>
      <c r="J833" t="s">
        <v>106</v>
      </c>
      <c r="K833" t="s">
        <v>111</v>
      </c>
      <c r="L833">
        <v>21.048733729999999</v>
      </c>
      <c r="M833">
        <v>-156.94707550000001</v>
      </c>
      <c r="N833" t="s">
        <v>999</v>
      </c>
      <c r="O833" t="s">
        <v>999</v>
      </c>
      <c r="P833">
        <v>2010</v>
      </c>
      <c r="Q833" t="s">
        <v>112</v>
      </c>
      <c r="R833">
        <v>0</v>
      </c>
      <c r="S833">
        <v>21</v>
      </c>
      <c r="T833">
        <v>42.5</v>
      </c>
      <c r="U833">
        <v>7.5</v>
      </c>
      <c r="V833">
        <v>2.25</v>
      </c>
      <c r="W833">
        <v>7.75</v>
      </c>
      <c r="X833" t="s">
        <v>362</v>
      </c>
      <c r="Y833">
        <v>4</v>
      </c>
      <c r="Z833">
        <v>2</v>
      </c>
    </row>
    <row r="834" spans="1:26" x14ac:dyDescent="0.2">
      <c r="A834">
        <v>833</v>
      </c>
      <c r="B834">
        <v>3363</v>
      </c>
      <c r="C834" t="s">
        <v>38</v>
      </c>
      <c r="D834">
        <v>2010</v>
      </c>
      <c r="E834" t="s">
        <v>47</v>
      </c>
      <c r="F834" t="s">
        <v>104</v>
      </c>
      <c r="G834" t="s">
        <v>53</v>
      </c>
      <c r="H834" t="s">
        <v>1003</v>
      </c>
      <c r="I834" s="2">
        <v>39024</v>
      </c>
      <c r="J834" t="s">
        <v>106</v>
      </c>
      <c r="K834" t="s">
        <v>115</v>
      </c>
      <c r="L834">
        <v>21.05995953</v>
      </c>
      <c r="M834">
        <v>-156.96290619999999</v>
      </c>
      <c r="N834" t="s">
        <v>999</v>
      </c>
      <c r="O834" t="s">
        <v>999</v>
      </c>
      <c r="P834">
        <v>2010</v>
      </c>
      <c r="Q834" t="s">
        <v>116</v>
      </c>
      <c r="R834">
        <v>0</v>
      </c>
      <c r="S834">
        <v>4.25</v>
      </c>
      <c r="T834">
        <v>35</v>
      </c>
      <c r="U834">
        <v>23.75</v>
      </c>
      <c r="V834">
        <v>2.25</v>
      </c>
      <c r="W834">
        <v>3</v>
      </c>
      <c r="X834" t="s">
        <v>362</v>
      </c>
      <c r="Y834">
        <v>4</v>
      </c>
      <c r="Z834">
        <v>2</v>
      </c>
    </row>
    <row r="835" spans="1:26" x14ac:dyDescent="0.2">
      <c r="A835">
        <v>834</v>
      </c>
      <c r="B835">
        <v>3364</v>
      </c>
      <c r="C835" t="s">
        <v>38</v>
      </c>
      <c r="D835">
        <v>2010</v>
      </c>
      <c r="E835" t="s">
        <v>47</v>
      </c>
      <c r="F835" t="s">
        <v>104</v>
      </c>
      <c r="G835" t="s">
        <v>53</v>
      </c>
      <c r="H835" t="s">
        <v>1004</v>
      </c>
      <c r="I835" s="2">
        <v>39024</v>
      </c>
      <c r="J835" t="s">
        <v>106</v>
      </c>
      <c r="K835" t="s">
        <v>111</v>
      </c>
      <c r="L835">
        <v>21.057810329999999</v>
      </c>
      <c r="M835">
        <v>-156.97377119999999</v>
      </c>
      <c r="N835" t="s">
        <v>999</v>
      </c>
      <c r="O835" t="s">
        <v>999</v>
      </c>
      <c r="P835">
        <v>2010</v>
      </c>
      <c r="Q835" t="s">
        <v>112</v>
      </c>
      <c r="R835">
        <v>0</v>
      </c>
      <c r="S835">
        <v>25</v>
      </c>
      <c r="T835">
        <v>40</v>
      </c>
      <c r="U835">
        <v>7</v>
      </c>
      <c r="V835">
        <v>2.25</v>
      </c>
      <c r="W835">
        <v>3.5</v>
      </c>
      <c r="X835" t="s">
        <v>362</v>
      </c>
      <c r="Y835">
        <v>4</v>
      </c>
      <c r="Z835">
        <v>2</v>
      </c>
    </row>
    <row r="836" spans="1:26" x14ac:dyDescent="0.2">
      <c r="A836">
        <v>835</v>
      </c>
      <c r="B836">
        <v>3374</v>
      </c>
      <c r="C836" t="s">
        <v>38</v>
      </c>
      <c r="D836">
        <v>2010</v>
      </c>
      <c r="E836" t="s">
        <v>47</v>
      </c>
      <c r="F836" t="s">
        <v>104</v>
      </c>
      <c r="G836" t="s">
        <v>55</v>
      </c>
      <c r="H836" t="s">
        <v>1005</v>
      </c>
      <c r="I836" s="2">
        <v>39037</v>
      </c>
      <c r="J836" t="s">
        <v>106</v>
      </c>
      <c r="K836" t="s">
        <v>111</v>
      </c>
      <c r="L836">
        <v>21.46517669</v>
      </c>
      <c r="M836">
        <v>-157.74730646</v>
      </c>
      <c r="N836" t="s">
        <v>171</v>
      </c>
      <c r="O836" t="s">
        <v>171</v>
      </c>
      <c r="P836">
        <v>2010</v>
      </c>
      <c r="Q836" t="s">
        <v>112</v>
      </c>
      <c r="R836">
        <v>0</v>
      </c>
      <c r="S836">
        <v>29</v>
      </c>
      <c r="T836">
        <v>4</v>
      </c>
      <c r="U836">
        <v>16.5</v>
      </c>
      <c r="V836">
        <v>25</v>
      </c>
      <c r="W836">
        <v>10</v>
      </c>
      <c r="X836" t="s">
        <v>362</v>
      </c>
      <c r="Y836">
        <v>4</v>
      </c>
      <c r="Z836">
        <v>2</v>
      </c>
    </row>
    <row r="837" spans="1:26" x14ac:dyDescent="0.2">
      <c r="A837">
        <v>836</v>
      </c>
      <c r="B837">
        <v>3375</v>
      </c>
      <c r="C837" t="s">
        <v>38</v>
      </c>
      <c r="D837">
        <v>2010</v>
      </c>
      <c r="E837" t="s">
        <v>47</v>
      </c>
      <c r="F837" t="s">
        <v>104</v>
      </c>
      <c r="G837" t="s">
        <v>55</v>
      </c>
      <c r="H837" t="s">
        <v>1006</v>
      </c>
      <c r="I837" s="2">
        <v>39037</v>
      </c>
      <c r="J837" t="s">
        <v>106</v>
      </c>
      <c r="K837" t="s">
        <v>107</v>
      </c>
      <c r="L837">
        <v>21.468250999999999</v>
      </c>
      <c r="M837">
        <v>-157.76417889999999</v>
      </c>
      <c r="N837" t="s">
        <v>171</v>
      </c>
      <c r="O837" t="s">
        <v>171</v>
      </c>
      <c r="P837">
        <v>2010</v>
      </c>
      <c r="Q837" t="s">
        <v>109</v>
      </c>
      <c r="R837">
        <v>0</v>
      </c>
      <c r="S837">
        <v>17.5</v>
      </c>
      <c r="T837">
        <v>9.25</v>
      </c>
      <c r="U837">
        <v>8.25</v>
      </c>
      <c r="V837">
        <v>39.25</v>
      </c>
      <c r="W837">
        <v>5</v>
      </c>
      <c r="X837" t="s">
        <v>362</v>
      </c>
      <c r="Y837">
        <v>4</v>
      </c>
      <c r="Z837">
        <v>2</v>
      </c>
    </row>
    <row r="838" spans="1:26" x14ac:dyDescent="0.2">
      <c r="A838">
        <v>837</v>
      </c>
      <c r="B838">
        <v>3376</v>
      </c>
      <c r="C838" t="s">
        <v>38</v>
      </c>
      <c r="D838">
        <v>2010</v>
      </c>
      <c r="E838" t="s">
        <v>47</v>
      </c>
      <c r="F838" t="s">
        <v>104</v>
      </c>
      <c r="G838" t="s">
        <v>55</v>
      </c>
      <c r="H838" t="s">
        <v>1007</v>
      </c>
      <c r="I838" s="2">
        <v>39037</v>
      </c>
      <c r="J838" t="s">
        <v>106</v>
      </c>
      <c r="K838" t="s">
        <v>107</v>
      </c>
      <c r="L838">
        <v>21.470278669999999</v>
      </c>
      <c r="M838">
        <v>-157.78071973999999</v>
      </c>
      <c r="N838" t="s">
        <v>171</v>
      </c>
      <c r="O838" t="s">
        <v>171</v>
      </c>
      <c r="P838">
        <v>2010</v>
      </c>
      <c r="Q838" t="s">
        <v>109</v>
      </c>
      <c r="R838">
        <v>0</v>
      </c>
      <c r="S838">
        <v>8</v>
      </c>
      <c r="T838">
        <v>13.75</v>
      </c>
      <c r="U838">
        <v>7.5</v>
      </c>
      <c r="V838">
        <v>6.25</v>
      </c>
      <c r="W838">
        <v>12.5</v>
      </c>
      <c r="X838" t="s">
        <v>362</v>
      </c>
      <c r="Y838">
        <v>4</v>
      </c>
      <c r="Z838">
        <v>2</v>
      </c>
    </row>
    <row r="839" spans="1:26" x14ac:dyDescent="0.2">
      <c r="A839">
        <v>838</v>
      </c>
      <c r="B839">
        <v>3377</v>
      </c>
      <c r="C839" t="s">
        <v>38</v>
      </c>
      <c r="D839">
        <v>2010</v>
      </c>
      <c r="E839" t="s">
        <v>47</v>
      </c>
      <c r="F839" t="s">
        <v>104</v>
      </c>
      <c r="G839" t="s">
        <v>55</v>
      </c>
      <c r="H839" t="s">
        <v>1008</v>
      </c>
      <c r="I839" s="2">
        <v>39038</v>
      </c>
      <c r="J839" t="s">
        <v>106</v>
      </c>
      <c r="K839" t="s">
        <v>111</v>
      </c>
      <c r="L839">
        <v>21.488225159999999</v>
      </c>
      <c r="M839">
        <v>-157.78291639</v>
      </c>
      <c r="N839" t="s">
        <v>171</v>
      </c>
      <c r="O839" t="s">
        <v>171</v>
      </c>
      <c r="P839">
        <v>2010</v>
      </c>
      <c r="Q839" t="s">
        <v>112</v>
      </c>
      <c r="R839">
        <v>0</v>
      </c>
      <c r="S839">
        <v>23.5</v>
      </c>
      <c r="T839">
        <v>27.5</v>
      </c>
      <c r="U839">
        <v>4</v>
      </c>
      <c r="V839">
        <v>17.5</v>
      </c>
      <c r="W839">
        <v>1.25</v>
      </c>
      <c r="X839" t="s">
        <v>362</v>
      </c>
      <c r="Y839">
        <v>4</v>
      </c>
      <c r="Z839">
        <v>2</v>
      </c>
    </row>
    <row r="840" spans="1:26" x14ac:dyDescent="0.2">
      <c r="A840">
        <v>839</v>
      </c>
      <c r="B840">
        <v>3378</v>
      </c>
      <c r="C840" t="s">
        <v>38</v>
      </c>
      <c r="D840">
        <v>2010</v>
      </c>
      <c r="E840" t="s">
        <v>47</v>
      </c>
      <c r="F840" t="s">
        <v>104</v>
      </c>
      <c r="G840" t="s">
        <v>55</v>
      </c>
      <c r="H840" t="s">
        <v>1009</v>
      </c>
      <c r="I840" s="2">
        <v>39038</v>
      </c>
      <c r="J840" t="s">
        <v>106</v>
      </c>
      <c r="K840" t="s">
        <v>111</v>
      </c>
      <c r="L840">
        <v>21.508889910000001</v>
      </c>
      <c r="M840">
        <v>-157.80541744000001</v>
      </c>
      <c r="N840" t="s">
        <v>171</v>
      </c>
      <c r="O840" t="s">
        <v>171</v>
      </c>
      <c r="P840">
        <v>2010</v>
      </c>
      <c r="Q840" t="s">
        <v>112</v>
      </c>
      <c r="R840">
        <v>0</v>
      </c>
      <c r="S840">
        <v>20.5</v>
      </c>
      <c r="T840">
        <v>36.25</v>
      </c>
      <c r="U840">
        <v>10</v>
      </c>
      <c r="V840">
        <v>7.5</v>
      </c>
      <c r="W840">
        <v>13.75</v>
      </c>
      <c r="X840" t="s">
        <v>362</v>
      </c>
      <c r="Y840">
        <v>4</v>
      </c>
      <c r="Z840">
        <v>2</v>
      </c>
    </row>
    <row r="841" spans="1:26" x14ac:dyDescent="0.2">
      <c r="A841">
        <v>840</v>
      </c>
      <c r="B841">
        <v>3379</v>
      </c>
      <c r="C841" t="s">
        <v>38</v>
      </c>
      <c r="D841">
        <v>2010</v>
      </c>
      <c r="E841" t="s">
        <v>47</v>
      </c>
      <c r="F841" t="s">
        <v>104</v>
      </c>
      <c r="G841" t="s">
        <v>55</v>
      </c>
      <c r="H841" t="s">
        <v>1010</v>
      </c>
      <c r="I841" s="2">
        <v>39038</v>
      </c>
      <c r="J841" t="s">
        <v>106</v>
      </c>
      <c r="K841" t="s">
        <v>107</v>
      </c>
      <c r="L841">
        <v>21.53842547</v>
      </c>
      <c r="M841">
        <v>-157.82571707</v>
      </c>
      <c r="N841" t="s">
        <v>171</v>
      </c>
      <c r="O841" t="s">
        <v>171</v>
      </c>
      <c r="P841">
        <v>2010</v>
      </c>
      <c r="Q841" t="s">
        <v>109</v>
      </c>
      <c r="R841">
        <v>0</v>
      </c>
      <c r="S841">
        <v>9</v>
      </c>
      <c r="T841">
        <v>7.5</v>
      </c>
      <c r="U841">
        <v>2.5</v>
      </c>
      <c r="V841">
        <v>31.25</v>
      </c>
      <c r="W841">
        <v>10</v>
      </c>
      <c r="X841" t="s">
        <v>362</v>
      </c>
      <c r="Y841">
        <v>4</v>
      </c>
      <c r="Z841">
        <v>2</v>
      </c>
    </row>
    <row r="842" spans="1:26" x14ac:dyDescent="0.2">
      <c r="A842">
        <v>841</v>
      </c>
      <c r="B842">
        <v>3380</v>
      </c>
      <c r="C842" t="s">
        <v>38</v>
      </c>
      <c r="D842">
        <v>2010</v>
      </c>
      <c r="E842" t="s">
        <v>47</v>
      </c>
      <c r="F842" t="s">
        <v>104</v>
      </c>
      <c r="G842" t="s">
        <v>55</v>
      </c>
      <c r="H842" t="s">
        <v>1011</v>
      </c>
      <c r="I842" s="2">
        <v>39042</v>
      </c>
      <c r="J842" t="s">
        <v>106</v>
      </c>
      <c r="K842" t="s">
        <v>111</v>
      </c>
      <c r="L842">
        <v>21.28110238</v>
      </c>
      <c r="M842">
        <v>-157.65506730000001</v>
      </c>
      <c r="N842" t="s">
        <v>156</v>
      </c>
      <c r="O842" t="s">
        <v>156</v>
      </c>
      <c r="P842">
        <v>2010</v>
      </c>
      <c r="Q842" t="s">
        <v>112</v>
      </c>
      <c r="R842">
        <v>0</v>
      </c>
      <c r="S842">
        <v>23</v>
      </c>
      <c r="T842">
        <v>13.75</v>
      </c>
      <c r="U842">
        <v>33.75</v>
      </c>
      <c r="V842">
        <v>12.5</v>
      </c>
      <c r="W842">
        <v>8.75</v>
      </c>
      <c r="X842" t="s">
        <v>362</v>
      </c>
      <c r="Y842">
        <v>4</v>
      </c>
      <c r="Z842">
        <v>2</v>
      </c>
    </row>
    <row r="843" spans="1:26" x14ac:dyDescent="0.2">
      <c r="A843">
        <v>842</v>
      </c>
      <c r="B843">
        <v>3381</v>
      </c>
      <c r="C843" t="s">
        <v>38</v>
      </c>
      <c r="D843">
        <v>2010</v>
      </c>
      <c r="E843" t="s">
        <v>47</v>
      </c>
      <c r="F843" t="s">
        <v>104</v>
      </c>
      <c r="G843" t="s">
        <v>55</v>
      </c>
      <c r="H843" t="s">
        <v>1012</v>
      </c>
      <c r="I843" s="2">
        <v>39042</v>
      </c>
      <c r="J843" t="s">
        <v>106</v>
      </c>
      <c r="K843" t="s">
        <v>107</v>
      </c>
      <c r="L843">
        <v>21.28112921</v>
      </c>
      <c r="M843">
        <v>-157.67350447000001</v>
      </c>
      <c r="N843" t="s">
        <v>156</v>
      </c>
      <c r="O843" t="s">
        <v>156</v>
      </c>
      <c r="P843">
        <v>2010</v>
      </c>
      <c r="Q843" t="s">
        <v>109</v>
      </c>
      <c r="R843">
        <v>0</v>
      </c>
      <c r="S843">
        <v>9.5</v>
      </c>
      <c r="T843">
        <v>21.25</v>
      </c>
      <c r="U843">
        <v>20</v>
      </c>
      <c r="V843">
        <v>13.75</v>
      </c>
      <c r="W843">
        <v>12.5</v>
      </c>
      <c r="X843" t="s">
        <v>362</v>
      </c>
      <c r="Y843">
        <v>4</v>
      </c>
      <c r="Z843">
        <v>2</v>
      </c>
    </row>
    <row r="844" spans="1:26" x14ac:dyDescent="0.2">
      <c r="A844">
        <v>843</v>
      </c>
      <c r="B844">
        <v>3382</v>
      </c>
      <c r="C844" t="s">
        <v>38</v>
      </c>
      <c r="D844">
        <v>2010</v>
      </c>
      <c r="E844" t="s">
        <v>47</v>
      </c>
      <c r="F844" t="s">
        <v>104</v>
      </c>
      <c r="G844" t="s">
        <v>55</v>
      </c>
      <c r="H844" t="s">
        <v>1013</v>
      </c>
      <c r="I844" s="2">
        <v>39042</v>
      </c>
      <c r="J844" t="s">
        <v>106</v>
      </c>
      <c r="K844" t="s">
        <v>115</v>
      </c>
      <c r="L844">
        <v>21.274056219999999</v>
      </c>
      <c r="M844">
        <v>-157.73003681</v>
      </c>
      <c r="N844" t="s">
        <v>108</v>
      </c>
      <c r="O844" t="s">
        <v>108</v>
      </c>
      <c r="P844">
        <v>2010</v>
      </c>
      <c r="Q844" t="s">
        <v>116</v>
      </c>
      <c r="R844">
        <v>0</v>
      </c>
      <c r="S844">
        <v>5</v>
      </c>
      <c r="T844">
        <v>18.75</v>
      </c>
      <c r="U844">
        <v>11.25</v>
      </c>
      <c r="V844">
        <v>17.5</v>
      </c>
      <c r="W844">
        <v>11.25</v>
      </c>
      <c r="X844" t="s">
        <v>362</v>
      </c>
      <c r="Y844">
        <v>4</v>
      </c>
      <c r="Z844">
        <v>2</v>
      </c>
    </row>
    <row r="845" spans="1:26" x14ac:dyDescent="0.2">
      <c r="A845">
        <v>844</v>
      </c>
      <c r="B845">
        <v>3383</v>
      </c>
      <c r="C845" t="s">
        <v>38</v>
      </c>
      <c r="D845">
        <v>2010</v>
      </c>
      <c r="E845" t="s">
        <v>47</v>
      </c>
      <c r="F845" t="s">
        <v>104</v>
      </c>
      <c r="G845" t="s">
        <v>55</v>
      </c>
      <c r="H845" t="s">
        <v>1014</v>
      </c>
      <c r="I845" s="2">
        <v>39042</v>
      </c>
      <c r="J845" t="s">
        <v>106</v>
      </c>
      <c r="K845" t="s">
        <v>107</v>
      </c>
      <c r="L845">
        <v>21.27046575</v>
      </c>
      <c r="M845">
        <v>-157.73185006</v>
      </c>
      <c r="N845" t="s">
        <v>108</v>
      </c>
      <c r="O845" t="s">
        <v>108</v>
      </c>
      <c r="P845">
        <v>2010</v>
      </c>
      <c r="Q845" t="s">
        <v>109</v>
      </c>
      <c r="R845">
        <v>0</v>
      </c>
      <c r="S845">
        <v>12.5</v>
      </c>
      <c r="T845">
        <v>5.25</v>
      </c>
      <c r="U845">
        <v>26.25</v>
      </c>
      <c r="V845">
        <v>26.25</v>
      </c>
      <c r="W845">
        <v>12.5</v>
      </c>
      <c r="X845" t="s">
        <v>362</v>
      </c>
      <c r="Y845">
        <v>4</v>
      </c>
      <c r="Z845">
        <v>2</v>
      </c>
    </row>
    <row r="846" spans="1:26" x14ac:dyDescent="0.2">
      <c r="A846">
        <v>845</v>
      </c>
      <c r="B846">
        <v>3384</v>
      </c>
      <c r="C846" t="s">
        <v>38</v>
      </c>
      <c r="D846">
        <v>2010</v>
      </c>
      <c r="E846" t="s">
        <v>47</v>
      </c>
      <c r="F846" t="s">
        <v>104</v>
      </c>
      <c r="G846" t="s">
        <v>55</v>
      </c>
      <c r="H846" t="s">
        <v>1015</v>
      </c>
      <c r="I846" s="2">
        <v>39043</v>
      </c>
      <c r="J846" t="s">
        <v>106</v>
      </c>
      <c r="K846" t="s">
        <v>111</v>
      </c>
      <c r="L846">
        <v>21.26916748</v>
      </c>
      <c r="M846">
        <v>-157.84110749999999</v>
      </c>
      <c r="N846" t="s">
        <v>108</v>
      </c>
      <c r="O846" t="s">
        <v>108</v>
      </c>
      <c r="P846">
        <v>2010</v>
      </c>
      <c r="Q846" t="s">
        <v>112</v>
      </c>
      <c r="R846">
        <v>0</v>
      </c>
      <c r="S846">
        <v>20.75</v>
      </c>
      <c r="T846">
        <v>4.25</v>
      </c>
      <c r="U846">
        <v>29.5</v>
      </c>
      <c r="V846">
        <v>36.25</v>
      </c>
      <c r="W846">
        <v>1.5</v>
      </c>
      <c r="X846" t="s">
        <v>362</v>
      </c>
      <c r="Y846">
        <v>4</v>
      </c>
      <c r="Z846">
        <v>2</v>
      </c>
    </row>
    <row r="847" spans="1:26" x14ac:dyDescent="0.2">
      <c r="A847">
        <v>846</v>
      </c>
      <c r="B847">
        <v>3385</v>
      </c>
      <c r="C847" t="s">
        <v>38</v>
      </c>
      <c r="D847">
        <v>2010</v>
      </c>
      <c r="E847" t="s">
        <v>47</v>
      </c>
      <c r="F847" t="s">
        <v>104</v>
      </c>
      <c r="G847" t="s">
        <v>55</v>
      </c>
      <c r="H847" t="s">
        <v>1016</v>
      </c>
      <c r="I847" s="2">
        <v>39043</v>
      </c>
      <c r="J847" t="s">
        <v>106</v>
      </c>
      <c r="K847" t="s">
        <v>107</v>
      </c>
      <c r="L847">
        <v>21.251124260000001</v>
      </c>
      <c r="M847">
        <v>-157.81841048000001</v>
      </c>
      <c r="N847" t="s">
        <v>108</v>
      </c>
      <c r="O847" t="s">
        <v>108</v>
      </c>
      <c r="P847">
        <v>2010</v>
      </c>
      <c r="Q847" t="s">
        <v>109</v>
      </c>
      <c r="R847">
        <v>0</v>
      </c>
      <c r="S847">
        <v>10</v>
      </c>
      <c r="T847">
        <v>20</v>
      </c>
      <c r="U847">
        <v>11.25</v>
      </c>
      <c r="V847">
        <v>4</v>
      </c>
      <c r="W847">
        <v>12.75</v>
      </c>
      <c r="X847" t="s">
        <v>362</v>
      </c>
      <c r="Y847">
        <v>4</v>
      </c>
      <c r="Z847">
        <v>2</v>
      </c>
    </row>
    <row r="848" spans="1:26" x14ac:dyDescent="0.2">
      <c r="A848">
        <v>847</v>
      </c>
      <c r="B848">
        <v>3386</v>
      </c>
      <c r="C848" t="s">
        <v>38</v>
      </c>
      <c r="D848">
        <v>2010</v>
      </c>
      <c r="E848" t="s">
        <v>47</v>
      </c>
      <c r="F848" t="s">
        <v>104</v>
      </c>
      <c r="G848" t="s">
        <v>55</v>
      </c>
      <c r="H848" t="s">
        <v>1017</v>
      </c>
      <c r="I848" s="2">
        <v>39043</v>
      </c>
      <c r="J848" t="s">
        <v>106</v>
      </c>
      <c r="K848" t="s">
        <v>115</v>
      </c>
      <c r="L848">
        <v>21.250269889999998</v>
      </c>
      <c r="M848">
        <v>-157.81051070000001</v>
      </c>
      <c r="N848" t="s">
        <v>108</v>
      </c>
      <c r="O848" t="s">
        <v>108</v>
      </c>
      <c r="P848">
        <v>2010</v>
      </c>
      <c r="Q848" t="s">
        <v>116</v>
      </c>
      <c r="R848">
        <v>0</v>
      </c>
      <c r="S848">
        <v>4</v>
      </c>
      <c r="T848">
        <v>3</v>
      </c>
      <c r="U848">
        <v>18.75</v>
      </c>
      <c r="V848">
        <v>17.5</v>
      </c>
      <c r="W848">
        <v>4.25</v>
      </c>
      <c r="X848" t="s">
        <v>362</v>
      </c>
      <c r="Y848">
        <v>4</v>
      </c>
      <c r="Z848">
        <v>2</v>
      </c>
    </row>
    <row r="849" spans="1:26" x14ac:dyDescent="0.2">
      <c r="A849">
        <v>848</v>
      </c>
      <c r="B849">
        <v>3387</v>
      </c>
      <c r="C849" t="s">
        <v>38</v>
      </c>
      <c r="D849">
        <v>2010</v>
      </c>
      <c r="E849" t="s">
        <v>47</v>
      </c>
      <c r="F849" t="s">
        <v>104</v>
      </c>
      <c r="G849" t="s">
        <v>55</v>
      </c>
      <c r="H849" t="s">
        <v>1018</v>
      </c>
      <c r="I849" s="2">
        <v>39043</v>
      </c>
      <c r="J849" t="s">
        <v>106</v>
      </c>
      <c r="K849" t="s">
        <v>115</v>
      </c>
      <c r="L849">
        <v>21.269584559999998</v>
      </c>
      <c r="M849">
        <v>-157.83455168</v>
      </c>
      <c r="N849" t="s">
        <v>108</v>
      </c>
      <c r="O849" t="s">
        <v>108</v>
      </c>
      <c r="P849">
        <v>2010</v>
      </c>
      <c r="Q849" t="s">
        <v>116</v>
      </c>
      <c r="R849">
        <v>0</v>
      </c>
      <c r="S849">
        <v>6.5</v>
      </c>
      <c r="T849">
        <v>3</v>
      </c>
      <c r="U849">
        <v>45.5</v>
      </c>
      <c r="V849">
        <v>6.5</v>
      </c>
      <c r="W849">
        <v>6.5</v>
      </c>
      <c r="X849" t="s">
        <v>362</v>
      </c>
      <c r="Y849">
        <v>4</v>
      </c>
      <c r="Z849">
        <v>2</v>
      </c>
    </row>
    <row r="850" spans="1:26" x14ac:dyDescent="0.2">
      <c r="A850">
        <v>849</v>
      </c>
      <c r="B850">
        <v>3388</v>
      </c>
      <c r="C850" t="s">
        <v>38</v>
      </c>
      <c r="D850">
        <v>2010</v>
      </c>
      <c r="E850" t="s">
        <v>47</v>
      </c>
      <c r="F850" t="s">
        <v>104</v>
      </c>
      <c r="G850" t="s">
        <v>55</v>
      </c>
      <c r="H850" t="s">
        <v>1019</v>
      </c>
      <c r="I850" s="2">
        <v>39043</v>
      </c>
      <c r="J850" t="s">
        <v>106</v>
      </c>
      <c r="K850" t="s">
        <v>115</v>
      </c>
      <c r="L850">
        <v>21.272500709999999</v>
      </c>
      <c r="M850">
        <v>-157.83781425000001</v>
      </c>
      <c r="N850" t="s">
        <v>108</v>
      </c>
      <c r="O850" t="s">
        <v>108</v>
      </c>
      <c r="P850">
        <v>2010</v>
      </c>
      <c r="Q850" t="s">
        <v>116</v>
      </c>
      <c r="R850">
        <v>0</v>
      </c>
      <c r="S850">
        <v>5</v>
      </c>
      <c r="T850">
        <v>13.75</v>
      </c>
      <c r="U850">
        <v>3</v>
      </c>
      <c r="V850">
        <v>12.5</v>
      </c>
      <c r="W850">
        <v>5.75</v>
      </c>
      <c r="X850" t="s">
        <v>362</v>
      </c>
      <c r="Y850">
        <v>4</v>
      </c>
      <c r="Z850">
        <v>2</v>
      </c>
    </row>
    <row r="851" spans="1:26" x14ac:dyDescent="0.2">
      <c r="A851">
        <v>850</v>
      </c>
      <c r="B851">
        <v>3389</v>
      </c>
      <c r="C851" t="s">
        <v>38</v>
      </c>
      <c r="D851">
        <v>2010</v>
      </c>
      <c r="E851" t="s">
        <v>47</v>
      </c>
      <c r="F851" t="s">
        <v>104</v>
      </c>
      <c r="G851" t="s">
        <v>55</v>
      </c>
      <c r="H851" t="s">
        <v>1020</v>
      </c>
      <c r="I851" s="2">
        <v>39053</v>
      </c>
      <c r="J851" t="s">
        <v>106</v>
      </c>
      <c r="K851" t="s">
        <v>111</v>
      </c>
      <c r="L851">
        <v>21.285341450000001</v>
      </c>
      <c r="M851">
        <v>-157.97857331</v>
      </c>
      <c r="N851" t="s">
        <v>108</v>
      </c>
      <c r="O851" t="s">
        <v>108</v>
      </c>
      <c r="P851">
        <v>2010</v>
      </c>
      <c r="Q851" t="s">
        <v>112</v>
      </c>
      <c r="R851">
        <v>0</v>
      </c>
      <c r="S851">
        <v>21.5</v>
      </c>
      <c r="T851">
        <v>3</v>
      </c>
      <c r="U851">
        <v>23.75</v>
      </c>
      <c r="V851">
        <v>26.75</v>
      </c>
      <c r="W851">
        <v>6</v>
      </c>
      <c r="X851" t="s">
        <v>362</v>
      </c>
      <c r="Y851">
        <v>4</v>
      </c>
      <c r="Z851">
        <v>2</v>
      </c>
    </row>
    <row r="852" spans="1:26" x14ac:dyDescent="0.2">
      <c r="A852">
        <v>851</v>
      </c>
      <c r="B852">
        <v>3390</v>
      </c>
      <c r="C852" t="s">
        <v>38</v>
      </c>
      <c r="D852">
        <v>2010</v>
      </c>
      <c r="E852" t="s">
        <v>47</v>
      </c>
      <c r="F852" t="s">
        <v>104</v>
      </c>
      <c r="G852" t="s">
        <v>55</v>
      </c>
      <c r="H852" t="s">
        <v>1021</v>
      </c>
      <c r="I852" s="2">
        <v>39053</v>
      </c>
      <c r="J852" t="s">
        <v>106</v>
      </c>
      <c r="K852" t="s">
        <v>107</v>
      </c>
      <c r="L852">
        <v>21.291479259999999</v>
      </c>
      <c r="M852">
        <v>-157.90892825</v>
      </c>
      <c r="N852" t="s">
        <v>108</v>
      </c>
      <c r="O852" t="s">
        <v>108</v>
      </c>
      <c r="P852">
        <v>2010</v>
      </c>
      <c r="Q852" t="s">
        <v>109</v>
      </c>
      <c r="R852">
        <v>0</v>
      </c>
      <c r="S852">
        <v>8.5</v>
      </c>
      <c r="T852">
        <v>8.75</v>
      </c>
      <c r="U852">
        <v>8</v>
      </c>
      <c r="V852">
        <v>12.75</v>
      </c>
      <c r="W852">
        <v>5.25</v>
      </c>
      <c r="X852" t="s">
        <v>362</v>
      </c>
      <c r="Y852">
        <v>4</v>
      </c>
      <c r="Z852">
        <v>2</v>
      </c>
    </row>
    <row r="853" spans="1:26" x14ac:dyDescent="0.2">
      <c r="A853">
        <v>852</v>
      </c>
      <c r="B853">
        <v>3395</v>
      </c>
      <c r="C853" t="s">
        <v>38</v>
      </c>
      <c r="D853">
        <v>2010</v>
      </c>
      <c r="E853" t="s">
        <v>47</v>
      </c>
      <c r="F853" t="s">
        <v>104</v>
      </c>
      <c r="G853" t="s">
        <v>55</v>
      </c>
      <c r="H853" t="s">
        <v>1022</v>
      </c>
      <c r="I853" s="2">
        <v>39057</v>
      </c>
      <c r="J853" t="s">
        <v>106</v>
      </c>
      <c r="K853" t="s">
        <v>107</v>
      </c>
      <c r="L853">
        <v>21.299966189999999</v>
      </c>
      <c r="M853">
        <v>-158.12230676999999</v>
      </c>
      <c r="N853" t="s">
        <v>108</v>
      </c>
      <c r="O853" t="s">
        <v>108</v>
      </c>
      <c r="P853">
        <v>2010</v>
      </c>
      <c r="Q853" t="s">
        <v>109</v>
      </c>
      <c r="R853">
        <v>0</v>
      </c>
      <c r="S853">
        <v>11.5</v>
      </c>
      <c r="T853">
        <v>10</v>
      </c>
      <c r="U853">
        <v>8.75</v>
      </c>
      <c r="V853">
        <v>25</v>
      </c>
      <c r="W853">
        <v>4</v>
      </c>
      <c r="X853" t="s">
        <v>362</v>
      </c>
      <c r="Y853">
        <v>4</v>
      </c>
      <c r="Z853">
        <v>2</v>
      </c>
    </row>
    <row r="854" spans="1:26" x14ac:dyDescent="0.2">
      <c r="A854">
        <v>853</v>
      </c>
      <c r="B854">
        <v>3396</v>
      </c>
      <c r="C854" t="s">
        <v>38</v>
      </c>
      <c r="D854">
        <v>2010</v>
      </c>
      <c r="E854" t="s">
        <v>47</v>
      </c>
      <c r="F854" t="s">
        <v>104</v>
      </c>
      <c r="G854" t="s">
        <v>55</v>
      </c>
      <c r="H854" t="s">
        <v>1023</v>
      </c>
      <c r="I854" s="2">
        <v>39057</v>
      </c>
      <c r="J854" t="s">
        <v>106</v>
      </c>
      <c r="K854" t="s">
        <v>107</v>
      </c>
      <c r="L854">
        <v>21.316272089999998</v>
      </c>
      <c r="M854">
        <v>-158.12617015999999</v>
      </c>
      <c r="N854" t="s">
        <v>108</v>
      </c>
      <c r="O854" t="s">
        <v>108</v>
      </c>
      <c r="P854">
        <v>2010</v>
      </c>
      <c r="Q854" t="s">
        <v>109</v>
      </c>
      <c r="R854">
        <v>0</v>
      </c>
      <c r="S854">
        <v>6.5</v>
      </c>
      <c r="T854">
        <v>21.25</v>
      </c>
      <c r="U854">
        <v>5</v>
      </c>
      <c r="V854">
        <v>6.5</v>
      </c>
      <c r="W854">
        <v>3.75</v>
      </c>
      <c r="X854" t="s">
        <v>362</v>
      </c>
      <c r="Y854">
        <v>4</v>
      </c>
      <c r="Z854">
        <v>2</v>
      </c>
    </row>
    <row r="855" spans="1:26" x14ac:dyDescent="0.2">
      <c r="A855">
        <v>854</v>
      </c>
      <c r="B855">
        <v>3397</v>
      </c>
      <c r="C855" t="s">
        <v>38</v>
      </c>
      <c r="D855">
        <v>2010</v>
      </c>
      <c r="E855" t="s">
        <v>47</v>
      </c>
      <c r="F855" t="s">
        <v>104</v>
      </c>
      <c r="G855" t="s">
        <v>55</v>
      </c>
      <c r="H855" t="s">
        <v>1024</v>
      </c>
      <c r="I855" s="2">
        <v>39057</v>
      </c>
      <c r="J855" t="s">
        <v>106</v>
      </c>
      <c r="K855" t="s">
        <v>107</v>
      </c>
      <c r="L855">
        <v>21.323770549999999</v>
      </c>
      <c r="M855">
        <v>-158.1307295</v>
      </c>
      <c r="N855" t="s">
        <v>108</v>
      </c>
      <c r="O855" t="s">
        <v>108</v>
      </c>
      <c r="P855">
        <v>2010</v>
      </c>
      <c r="Q855" t="s">
        <v>109</v>
      </c>
      <c r="R855">
        <v>0</v>
      </c>
      <c r="S855">
        <v>8.5</v>
      </c>
      <c r="T855">
        <v>21.25</v>
      </c>
      <c r="U855">
        <v>7</v>
      </c>
      <c r="V855">
        <v>35</v>
      </c>
      <c r="W855">
        <v>4.25</v>
      </c>
      <c r="X855" t="s">
        <v>362</v>
      </c>
      <c r="Y855">
        <v>4</v>
      </c>
      <c r="Z855">
        <v>2</v>
      </c>
    </row>
    <row r="856" spans="1:26" x14ac:dyDescent="0.2">
      <c r="A856">
        <v>855</v>
      </c>
      <c r="B856">
        <v>3400</v>
      </c>
      <c r="C856" t="s">
        <v>38</v>
      </c>
      <c r="D856">
        <v>2010</v>
      </c>
      <c r="E856" t="s">
        <v>47</v>
      </c>
      <c r="F856" t="s">
        <v>104</v>
      </c>
      <c r="G856" t="s">
        <v>55</v>
      </c>
      <c r="H856" t="s">
        <v>1025</v>
      </c>
      <c r="I856" s="2">
        <v>39057</v>
      </c>
      <c r="J856" t="s">
        <v>106</v>
      </c>
      <c r="K856" t="s">
        <v>115</v>
      </c>
      <c r="L856">
        <v>21.336276340000001</v>
      </c>
      <c r="M856">
        <v>-158.12947614999999</v>
      </c>
      <c r="N856" t="s">
        <v>108</v>
      </c>
      <c r="O856" t="s">
        <v>108</v>
      </c>
      <c r="P856">
        <v>2010</v>
      </c>
      <c r="Q856" t="s">
        <v>116</v>
      </c>
      <c r="R856">
        <v>0</v>
      </c>
      <c r="S856">
        <v>5</v>
      </c>
      <c r="T856">
        <v>23.75</v>
      </c>
      <c r="U856">
        <v>12.5</v>
      </c>
      <c r="V856">
        <v>2.75</v>
      </c>
      <c r="W856">
        <v>27.5</v>
      </c>
      <c r="X856" t="s">
        <v>362</v>
      </c>
      <c r="Y856">
        <v>4</v>
      </c>
      <c r="Z856">
        <v>2</v>
      </c>
    </row>
    <row r="857" spans="1:26" x14ac:dyDescent="0.2">
      <c r="A857">
        <v>856</v>
      </c>
      <c r="B857">
        <v>3401</v>
      </c>
      <c r="C857" t="s">
        <v>38</v>
      </c>
      <c r="D857">
        <v>2010</v>
      </c>
      <c r="E857" t="s">
        <v>47</v>
      </c>
      <c r="F857" t="s">
        <v>104</v>
      </c>
      <c r="G857" t="s">
        <v>55</v>
      </c>
      <c r="H857" t="s">
        <v>1026</v>
      </c>
      <c r="I857" s="2">
        <v>39058</v>
      </c>
      <c r="J857" t="s">
        <v>106</v>
      </c>
      <c r="K857" t="s">
        <v>111</v>
      </c>
      <c r="L857">
        <v>21.285425100000001</v>
      </c>
      <c r="M857">
        <v>-157.86547419999999</v>
      </c>
      <c r="N857" t="s">
        <v>108</v>
      </c>
      <c r="O857" t="s">
        <v>108</v>
      </c>
      <c r="P857">
        <v>2010</v>
      </c>
      <c r="Q857" t="s">
        <v>112</v>
      </c>
      <c r="R857">
        <v>0</v>
      </c>
      <c r="S857">
        <v>22.5</v>
      </c>
      <c r="T857">
        <v>4</v>
      </c>
      <c r="U857">
        <v>31.25</v>
      </c>
      <c r="V857">
        <v>3.25</v>
      </c>
      <c r="W857">
        <v>6.5</v>
      </c>
      <c r="X857" t="s">
        <v>362</v>
      </c>
      <c r="Y857">
        <v>4</v>
      </c>
      <c r="Z857">
        <v>2</v>
      </c>
    </row>
    <row r="858" spans="1:26" x14ac:dyDescent="0.2">
      <c r="A858">
        <v>857</v>
      </c>
      <c r="B858">
        <v>3402</v>
      </c>
      <c r="C858" t="s">
        <v>38</v>
      </c>
      <c r="D858">
        <v>2010</v>
      </c>
      <c r="E858" t="s">
        <v>47</v>
      </c>
      <c r="F858" t="s">
        <v>104</v>
      </c>
      <c r="G858" t="s">
        <v>55</v>
      </c>
      <c r="H858" t="s">
        <v>1027</v>
      </c>
      <c r="I858" s="2">
        <v>39058</v>
      </c>
      <c r="J858" t="s">
        <v>106</v>
      </c>
      <c r="K858" t="s">
        <v>115</v>
      </c>
      <c r="L858">
        <v>21.29066211</v>
      </c>
      <c r="M858">
        <v>-157.86454162999999</v>
      </c>
      <c r="N858" t="s">
        <v>108</v>
      </c>
      <c r="O858" t="s">
        <v>108</v>
      </c>
      <c r="P858">
        <v>2010</v>
      </c>
      <c r="Q858" t="s">
        <v>116</v>
      </c>
      <c r="R858">
        <v>0</v>
      </c>
      <c r="S858">
        <v>4.5</v>
      </c>
      <c r="T858">
        <v>7.5</v>
      </c>
      <c r="U858">
        <v>17.5</v>
      </c>
      <c r="V858">
        <v>0.5</v>
      </c>
      <c r="W858">
        <v>7.75</v>
      </c>
      <c r="X858" t="s">
        <v>362</v>
      </c>
      <c r="Y858">
        <v>4</v>
      </c>
      <c r="Z858">
        <v>2</v>
      </c>
    </row>
    <row r="859" spans="1:26" x14ac:dyDescent="0.2">
      <c r="A859">
        <v>858</v>
      </c>
      <c r="B859">
        <v>3403</v>
      </c>
      <c r="C859" t="s">
        <v>38</v>
      </c>
      <c r="D859">
        <v>2010</v>
      </c>
      <c r="E859" t="s">
        <v>47</v>
      </c>
      <c r="F859" t="s">
        <v>104</v>
      </c>
      <c r="G859" t="s">
        <v>55</v>
      </c>
      <c r="H859" t="s">
        <v>1028</v>
      </c>
      <c r="I859" s="2">
        <v>39058</v>
      </c>
      <c r="J859" t="s">
        <v>106</v>
      </c>
      <c r="K859" t="s">
        <v>115</v>
      </c>
      <c r="L859">
        <v>21.29642685</v>
      </c>
      <c r="M859">
        <v>-157.87706276</v>
      </c>
      <c r="N859" t="s">
        <v>108</v>
      </c>
      <c r="O859" t="s">
        <v>108</v>
      </c>
      <c r="P859">
        <v>2010</v>
      </c>
      <c r="Q859" t="s">
        <v>116</v>
      </c>
      <c r="R859">
        <v>0</v>
      </c>
      <c r="S859">
        <v>5</v>
      </c>
      <c r="T859">
        <v>3.5</v>
      </c>
      <c r="U859">
        <v>21.25</v>
      </c>
      <c r="V859">
        <v>10</v>
      </c>
      <c r="W859">
        <v>2.5</v>
      </c>
      <c r="X859" t="s">
        <v>362</v>
      </c>
      <c r="Y859">
        <v>4</v>
      </c>
      <c r="Z859">
        <v>2</v>
      </c>
    </row>
    <row r="860" spans="1:26" x14ac:dyDescent="0.2">
      <c r="A860">
        <v>859</v>
      </c>
      <c r="B860">
        <v>3404</v>
      </c>
      <c r="C860" t="s">
        <v>38</v>
      </c>
      <c r="D860">
        <v>2010</v>
      </c>
      <c r="E860" t="s">
        <v>47</v>
      </c>
      <c r="F860" t="s">
        <v>104</v>
      </c>
      <c r="G860" t="s">
        <v>55</v>
      </c>
      <c r="H860" t="s">
        <v>1029</v>
      </c>
      <c r="I860" s="2">
        <v>39058</v>
      </c>
      <c r="J860" t="s">
        <v>106</v>
      </c>
      <c r="K860" t="s">
        <v>107</v>
      </c>
      <c r="L860">
        <v>21.292832099999998</v>
      </c>
      <c r="M860">
        <v>-157.88806435000001</v>
      </c>
      <c r="N860" t="s">
        <v>108</v>
      </c>
      <c r="O860" t="s">
        <v>108</v>
      </c>
      <c r="P860">
        <v>2010</v>
      </c>
      <c r="Q860" t="s">
        <v>109</v>
      </c>
      <c r="R860">
        <v>0</v>
      </c>
      <c r="S860">
        <v>8.5</v>
      </c>
      <c r="T860">
        <v>7.5</v>
      </c>
      <c r="U860">
        <v>21.25</v>
      </c>
      <c r="V860">
        <v>5.5</v>
      </c>
      <c r="W860">
        <v>1.5</v>
      </c>
      <c r="X860" t="s">
        <v>362</v>
      </c>
      <c r="Y860">
        <v>4</v>
      </c>
      <c r="Z860">
        <v>2</v>
      </c>
    </row>
    <row r="861" spans="1:26" x14ac:dyDescent="0.2">
      <c r="A861">
        <v>860</v>
      </c>
      <c r="B861">
        <v>3421</v>
      </c>
      <c r="C861" t="s">
        <v>38</v>
      </c>
      <c r="D861">
        <v>2011</v>
      </c>
      <c r="E861" t="s">
        <v>64</v>
      </c>
      <c r="F861" t="s">
        <v>360</v>
      </c>
      <c r="G861" t="s">
        <v>71</v>
      </c>
      <c r="H861" t="s">
        <v>1030</v>
      </c>
      <c r="I861" s="2">
        <v>39163</v>
      </c>
      <c r="J861" t="s">
        <v>106</v>
      </c>
      <c r="K861" t="s">
        <v>107</v>
      </c>
      <c r="L861">
        <v>19.320482699999999</v>
      </c>
      <c r="M861">
        <v>166.60225070000001</v>
      </c>
      <c r="N861" t="s">
        <v>71</v>
      </c>
      <c r="O861" t="s">
        <v>71</v>
      </c>
      <c r="P861">
        <v>2011</v>
      </c>
      <c r="Q861" t="s">
        <v>109</v>
      </c>
      <c r="R861">
        <v>0</v>
      </c>
      <c r="S861">
        <v>14</v>
      </c>
      <c r="T861">
        <v>35</v>
      </c>
      <c r="U861">
        <v>0.5</v>
      </c>
      <c r="V861">
        <v>4</v>
      </c>
      <c r="W861">
        <v>22.25</v>
      </c>
      <c r="X861" t="s">
        <v>362</v>
      </c>
      <c r="Y861">
        <v>4</v>
      </c>
      <c r="Z861">
        <v>2</v>
      </c>
    </row>
    <row r="862" spans="1:26" x14ac:dyDescent="0.2">
      <c r="A862">
        <v>861</v>
      </c>
      <c r="B862">
        <v>3422</v>
      </c>
      <c r="C862" t="s">
        <v>38</v>
      </c>
      <c r="D862">
        <v>2011</v>
      </c>
      <c r="E862" t="s">
        <v>64</v>
      </c>
      <c r="F862" t="s">
        <v>360</v>
      </c>
      <c r="G862" t="s">
        <v>71</v>
      </c>
      <c r="H862" t="s">
        <v>1031</v>
      </c>
      <c r="I862" s="2">
        <v>39163</v>
      </c>
      <c r="J862" t="s">
        <v>106</v>
      </c>
      <c r="K862" t="s">
        <v>107</v>
      </c>
      <c r="L862">
        <v>19.296915630000001</v>
      </c>
      <c r="M862">
        <v>166.59879470000001</v>
      </c>
      <c r="N862" t="s">
        <v>71</v>
      </c>
      <c r="O862" t="s">
        <v>71</v>
      </c>
      <c r="P862">
        <v>2011</v>
      </c>
      <c r="Q862" t="s">
        <v>109</v>
      </c>
      <c r="R862">
        <v>0</v>
      </c>
      <c r="S862">
        <v>16.5</v>
      </c>
      <c r="T862">
        <v>23.75</v>
      </c>
      <c r="U862">
        <v>16.25</v>
      </c>
      <c r="V862">
        <v>7.5</v>
      </c>
      <c r="W862">
        <v>20</v>
      </c>
      <c r="X862" t="s">
        <v>362</v>
      </c>
      <c r="Y862">
        <v>4</v>
      </c>
      <c r="Z862">
        <v>2</v>
      </c>
    </row>
    <row r="863" spans="1:26" x14ac:dyDescent="0.2">
      <c r="A863">
        <v>862</v>
      </c>
      <c r="B863">
        <v>3423</v>
      </c>
      <c r="C863" t="s">
        <v>38</v>
      </c>
      <c r="D863">
        <v>2011</v>
      </c>
      <c r="E863" t="s">
        <v>64</v>
      </c>
      <c r="F863" t="s">
        <v>360</v>
      </c>
      <c r="G863" t="s">
        <v>71</v>
      </c>
      <c r="H863" t="s">
        <v>1032</v>
      </c>
      <c r="I863" s="2">
        <v>39163</v>
      </c>
      <c r="J863" t="s">
        <v>106</v>
      </c>
      <c r="K863" t="s">
        <v>115</v>
      </c>
      <c r="L863">
        <v>19.30485522</v>
      </c>
      <c r="M863">
        <v>166.59461529999999</v>
      </c>
      <c r="N863" t="s">
        <v>71</v>
      </c>
      <c r="O863" t="s">
        <v>71</v>
      </c>
      <c r="P863">
        <v>2011</v>
      </c>
      <c r="Q863" t="s">
        <v>116</v>
      </c>
      <c r="R863">
        <v>0</v>
      </c>
      <c r="S863">
        <v>3.5</v>
      </c>
      <c r="T863">
        <v>27.5</v>
      </c>
      <c r="U863">
        <v>0</v>
      </c>
      <c r="V863">
        <v>0.5</v>
      </c>
      <c r="W863">
        <v>18.75</v>
      </c>
      <c r="X863" t="s">
        <v>362</v>
      </c>
      <c r="Y863">
        <v>4</v>
      </c>
      <c r="Z863">
        <v>2</v>
      </c>
    </row>
    <row r="864" spans="1:26" x14ac:dyDescent="0.2">
      <c r="A864">
        <v>863</v>
      </c>
      <c r="B864">
        <v>3424</v>
      </c>
      <c r="C864" t="s">
        <v>38</v>
      </c>
      <c r="D864">
        <v>2011</v>
      </c>
      <c r="E864" t="s">
        <v>64</v>
      </c>
      <c r="F864" t="s">
        <v>360</v>
      </c>
      <c r="G864" t="s">
        <v>71</v>
      </c>
      <c r="H864" t="s">
        <v>1033</v>
      </c>
      <c r="I864" s="2">
        <v>39163</v>
      </c>
      <c r="J864" t="s">
        <v>106</v>
      </c>
      <c r="K864" t="s">
        <v>107</v>
      </c>
      <c r="L864">
        <v>19.319414170000002</v>
      </c>
      <c r="M864">
        <v>166.62303510000001</v>
      </c>
      <c r="N864" t="s">
        <v>71</v>
      </c>
      <c r="O864" t="s">
        <v>71</v>
      </c>
      <c r="P864">
        <v>2011</v>
      </c>
      <c r="Q864" t="s">
        <v>109</v>
      </c>
      <c r="R864">
        <v>0</v>
      </c>
      <c r="S864">
        <v>15</v>
      </c>
      <c r="T864">
        <v>22.5</v>
      </c>
      <c r="U864">
        <v>2.5</v>
      </c>
      <c r="V864">
        <v>14.25</v>
      </c>
      <c r="W864">
        <v>4.5</v>
      </c>
      <c r="X864" t="s">
        <v>362</v>
      </c>
      <c r="Y864">
        <v>4</v>
      </c>
      <c r="Z864">
        <v>2</v>
      </c>
    </row>
    <row r="865" spans="1:26" x14ac:dyDescent="0.2">
      <c r="A865">
        <v>864</v>
      </c>
      <c r="B865">
        <v>3425</v>
      </c>
      <c r="C865" t="s">
        <v>38</v>
      </c>
      <c r="D865">
        <v>2011</v>
      </c>
      <c r="E865" t="s">
        <v>64</v>
      </c>
      <c r="F865" t="s">
        <v>360</v>
      </c>
      <c r="G865" t="s">
        <v>71</v>
      </c>
      <c r="H865" t="s">
        <v>1034</v>
      </c>
      <c r="I865" s="2">
        <v>39163</v>
      </c>
      <c r="J865" t="s">
        <v>106</v>
      </c>
      <c r="K865" t="s">
        <v>107</v>
      </c>
      <c r="L865">
        <v>19.316338429999998</v>
      </c>
      <c r="M865">
        <v>166.59841159999999</v>
      </c>
      <c r="N865" t="s">
        <v>71</v>
      </c>
      <c r="O865" t="s">
        <v>71</v>
      </c>
      <c r="P865">
        <v>2011</v>
      </c>
      <c r="Q865" t="s">
        <v>109</v>
      </c>
      <c r="R865">
        <v>0</v>
      </c>
      <c r="S865">
        <v>12</v>
      </c>
      <c r="T865">
        <v>20</v>
      </c>
      <c r="U865">
        <v>2.5</v>
      </c>
      <c r="V865">
        <v>8.75</v>
      </c>
      <c r="W865">
        <v>11.25</v>
      </c>
      <c r="X865" t="s">
        <v>362</v>
      </c>
      <c r="Y865">
        <v>4</v>
      </c>
      <c r="Z865">
        <v>2</v>
      </c>
    </row>
    <row r="866" spans="1:26" x14ac:dyDescent="0.2">
      <c r="A866">
        <v>865</v>
      </c>
      <c r="B866">
        <v>3426</v>
      </c>
      <c r="C866" t="s">
        <v>38</v>
      </c>
      <c r="D866">
        <v>2011</v>
      </c>
      <c r="E866" t="s">
        <v>64</v>
      </c>
      <c r="F866" t="s">
        <v>360</v>
      </c>
      <c r="G866" t="s">
        <v>71</v>
      </c>
      <c r="H866" t="s">
        <v>1035</v>
      </c>
      <c r="I866" s="2">
        <v>39163</v>
      </c>
      <c r="J866" t="s">
        <v>106</v>
      </c>
      <c r="K866" t="s">
        <v>115</v>
      </c>
      <c r="L866">
        <v>19.31762522</v>
      </c>
      <c r="M866">
        <v>166.5999884</v>
      </c>
      <c r="N866" t="s">
        <v>71</v>
      </c>
      <c r="O866" t="s">
        <v>71</v>
      </c>
      <c r="P866">
        <v>2011</v>
      </c>
      <c r="Q866" t="s">
        <v>116</v>
      </c>
      <c r="R866">
        <v>0</v>
      </c>
      <c r="S866">
        <v>5</v>
      </c>
      <c r="T866">
        <v>23.75</v>
      </c>
      <c r="U866">
        <v>0</v>
      </c>
      <c r="V866">
        <v>2.5</v>
      </c>
      <c r="W866">
        <v>16.25</v>
      </c>
      <c r="X866" t="s">
        <v>362</v>
      </c>
      <c r="Y866">
        <v>4</v>
      </c>
      <c r="Z866">
        <v>2</v>
      </c>
    </row>
    <row r="867" spans="1:26" x14ac:dyDescent="0.2">
      <c r="A867">
        <v>866</v>
      </c>
      <c r="B867">
        <v>3429</v>
      </c>
      <c r="C867" t="s">
        <v>38</v>
      </c>
      <c r="D867">
        <v>2011</v>
      </c>
      <c r="E867" t="s">
        <v>64</v>
      </c>
      <c r="F867" t="s">
        <v>360</v>
      </c>
      <c r="G867" t="s">
        <v>71</v>
      </c>
      <c r="H867" t="s">
        <v>1036</v>
      </c>
      <c r="I867" s="2">
        <v>39164</v>
      </c>
      <c r="J867" t="s">
        <v>106</v>
      </c>
      <c r="K867" t="s">
        <v>111</v>
      </c>
      <c r="L867">
        <v>19.27399591</v>
      </c>
      <c r="M867">
        <v>166.6430134</v>
      </c>
      <c r="N867" t="s">
        <v>71</v>
      </c>
      <c r="O867" t="s">
        <v>71</v>
      </c>
      <c r="P867">
        <v>2011</v>
      </c>
      <c r="Q867" t="s">
        <v>112</v>
      </c>
      <c r="R867">
        <v>0</v>
      </c>
      <c r="S867">
        <v>23</v>
      </c>
      <c r="T867">
        <v>50</v>
      </c>
      <c r="U867">
        <v>12.5</v>
      </c>
      <c r="V867">
        <v>5</v>
      </c>
      <c r="W867">
        <v>7.5</v>
      </c>
      <c r="X867" t="s">
        <v>362</v>
      </c>
      <c r="Y867">
        <v>2</v>
      </c>
      <c r="Z867">
        <v>1</v>
      </c>
    </row>
    <row r="868" spans="1:26" x14ac:dyDescent="0.2">
      <c r="A868">
        <v>867</v>
      </c>
      <c r="B868">
        <v>3430</v>
      </c>
      <c r="C868" t="s">
        <v>38</v>
      </c>
      <c r="D868">
        <v>2011</v>
      </c>
      <c r="E868" t="s">
        <v>64</v>
      </c>
      <c r="F868" t="s">
        <v>360</v>
      </c>
      <c r="G868" t="s">
        <v>71</v>
      </c>
      <c r="H868" t="s">
        <v>1037</v>
      </c>
      <c r="I868" s="2">
        <v>39164</v>
      </c>
      <c r="J868" t="s">
        <v>106</v>
      </c>
      <c r="K868" t="s">
        <v>115</v>
      </c>
      <c r="L868">
        <v>19.281972880000001</v>
      </c>
      <c r="M868">
        <v>166.62589879999999</v>
      </c>
      <c r="N868" t="s">
        <v>71</v>
      </c>
      <c r="O868" t="s">
        <v>71</v>
      </c>
      <c r="P868">
        <v>2011</v>
      </c>
      <c r="Q868" t="s">
        <v>116</v>
      </c>
      <c r="R868">
        <v>0</v>
      </c>
      <c r="S868">
        <v>5</v>
      </c>
      <c r="T868">
        <v>13.75</v>
      </c>
      <c r="U868">
        <v>8.75</v>
      </c>
      <c r="V868">
        <v>0.5</v>
      </c>
      <c r="W868">
        <v>13.75</v>
      </c>
      <c r="X868" t="s">
        <v>362</v>
      </c>
      <c r="Y868">
        <v>4</v>
      </c>
      <c r="Z868">
        <v>2</v>
      </c>
    </row>
    <row r="869" spans="1:26" x14ac:dyDescent="0.2">
      <c r="A869">
        <v>868</v>
      </c>
      <c r="B869">
        <v>3431</v>
      </c>
      <c r="C869" t="s">
        <v>38</v>
      </c>
      <c r="D869">
        <v>2011</v>
      </c>
      <c r="E869" t="s">
        <v>64</v>
      </c>
      <c r="F869" t="s">
        <v>360</v>
      </c>
      <c r="G869" t="s">
        <v>71</v>
      </c>
      <c r="H869" t="s">
        <v>1038</v>
      </c>
      <c r="I869" s="2">
        <v>39164</v>
      </c>
      <c r="J869" t="s">
        <v>106</v>
      </c>
      <c r="K869" t="s">
        <v>115</v>
      </c>
      <c r="L869">
        <v>19.293412499999999</v>
      </c>
      <c r="M869">
        <v>166.6060736</v>
      </c>
      <c r="N869" t="s">
        <v>71</v>
      </c>
      <c r="O869" t="s">
        <v>71</v>
      </c>
      <c r="P869">
        <v>2011</v>
      </c>
      <c r="Q869" t="s">
        <v>116</v>
      </c>
      <c r="R869">
        <v>0</v>
      </c>
      <c r="S869">
        <v>3.5</v>
      </c>
      <c r="T869">
        <v>4.25</v>
      </c>
      <c r="U869">
        <v>9.5</v>
      </c>
      <c r="V869">
        <v>0.5</v>
      </c>
      <c r="W869">
        <v>7.75</v>
      </c>
      <c r="X869" t="s">
        <v>362</v>
      </c>
      <c r="Y869">
        <v>4</v>
      </c>
      <c r="Z869">
        <v>2</v>
      </c>
    </row>
    <row r="870" spans="1:26" x14ac:dyDescent="0.2">
      <c r="A870">
        <v>869</v>
      </c>
      <c r="B870">
        <v>3432</v>
      </c>
      <c r="C870" t="s">
        <v>38</v>
      </c>
      <c r="D870">
        <v>2011</v>
      </c>
      <c r="E870" t="s">
        <v>64</v>
      </c>
      <c r="F870" t="s">
        <v>360</v>
      </c>
      <c r="G870" t="s">
        <v>71</v>
      </c>
      <c r="H870" t="s">
        <v>1039</v>
      </c>
      <c r="I870" s="2">
        <v>39164</v>
      </c>
      <c r="J870" t="s">
        <v>106</v>
      </c>
      <c r="K870" t="s">
        <v>111</v>
      </c>
      <c r="L870">
        <v>19.284288969999999</v>
      </c>
      <c r="M870">
        <v>166.6159408</v>
      </c>
      <c r="N870" t="s">
        <v>71</v>
      </c>
      <c r="O870" t="s">
        <v>71</v>
      </c>
      <c r="P870">
        <v>2011</v>
      </c>
      <c r="Q870" t="s">
        <v>112</v>
      </c>
      <c r="R870">
        <v>0</v>
      </c>
      <c r="S870">
        <v>23</v>
      </c>
      <c r="T870">
        <v>40</v>
      </c>
      <c r="U870">
        <v>32.5</v>
      </c>
      <c r="V870">
        <v>2.5</v>
      </c>
      <c r="W870">
        <v>8.75</v>
      </c>
      <c r="X870" t="s">
        <v>362</v>
      </c>
      <c r="Y870">
        <v>4</v>
      </c>
      <c r="Z870">
        <v>2</v>
      </c>
    </row>
    <row r="871" spans="1:26" x14ac:dyDescent="0.2">
      <c r="A871">
        <v>870</v>
      </c>
      <c r="B871">
        <v>3433</v>
      </c>
      <c r="C871" t="s">
        <v>38</v>
      </c>
      <c r="D871">
        <v>2011</v>
      </c>
      <c r="E871" t="s">
        <v>64</v>
      </c>
      <c r="F871" t="s">
        <v>360</v>
      </c>
      <c r="G871" t="s">
        <v>71</v>
      </c>
      <c r="H871" t="s">
        <v>1040</v>
      </c>
      <c r="I871" s="2">
        <v>39164</v>
      </c>
      <c r="J871" t="s">
        <v>106</v>
      </c>
      <c r="K871" t="s">
        <v>111</v>
      </c>
      <c r="L871">
        <v>19.281370559999999</v>
      </c>
      <c r="M871">
        <v>166.624112</v>
      </c>
      <c r="N871" t="s">
        <v>71</v>
      </c>
      <c r="O871" t="s">
        <v>71</v>
      </c>
      <c r="P871">
        <v>2011</v>
      </c>
      <c r="Q871" t="s">
        <v>112</v>
      </c>
      <c r="R871">
        <v>0</v>
      </c>
      <c r="S871">
        <v>24</v>
      </c>
      <c r="T871">
        <v>60</v>
      </c>
      <c r="U871">
        <v>17.5</v>
      </c>
      <c r="V871">
        <v>10</v>
      </c>
      <c r="W871">
        <v>2.5</v>
      </c>
      <c r="X871" t="s">
        <v>362</v>
      </c>
      <c r="Y871">
        <v>2</v>
      </c>
      <c r="Z871">
        <v>1</v>
      </c>
    </row>
    <row r="872" spans="1:26" x14ac:dyDescent="0.2">
      <c r="A872">
        <v>871</v>
      </c>
      <c r="B872">
        <v>3434</v>
      </c>
      <c r="C872" t="s">
        <v>38</v>
      </c>
      <c r="D872">
        <v>2011</v>
      </c>
      <c r="E872" t="s">
        <v>64</v>
      </c>
      <c r="F872" t="s">
        <v>360</v>
      </c>
      <c r="G872" t="s">
        <v>71</v>
      </c>
      <c r="H872" t="s">
        <v>1041</v>
      </c>
      <c r="I872" s="2">
        <v>39164</v>
      </c>
      <c r="J872" t="s">
        <v>106</v>
      </c>
      <c r="K872" t="s">
        <v>107</v>
      </c>
      <c r="L872">
        <v>19.28282188</v>
      </c>
      <c r="M872">
        <v>166.6205889</v>
      </c>
      <c r="N872" t="s">
        <v>71</v>
      </c>
      <c r="O872" t="s">
        <v>71</v>
      </c>
      <c r="P872">
        <v>2011</v>
      </c>
      <c r="Q872" t="s">
        <v>109</v>
      </c>
      <c r="R872">
        <v>0</v>
      </c>
      <c r="S872">
        <v>15.5</v>
      </c>
      <c r="T872">
        <v>35</v>
      </c>
      <c r="U872">
        <v>30</v>
      </c>
      <c r="V872">
        <v>10</v>
      </c>
      <c r="W872">
        <v>3.75</v>
      </c>
      <c r="X872" t="s">
        <v>362</v>
      </c>
      <c r="Y872">
        <v>4</v>
      </c>
      <c r="Z872">
        <v>2</v>
      </c>
    </row>
    <row r="873" spans="1:26" x14ac:dyDescent="0.2">
      <c r="A873">
        <v>872</v>
      </c>
      <c r="B873">
        <v>3435</v>
      </c>
      <c r="C873" t="s">
        <v>38</v>
      </c>
      <c r="D873">
        <v>2011</v>
      </c>
      <c r="E873" t="s">
        <v>64</v>
      </c>
      <c r="F873" t="s">
        <v>360</v>
      </c>
      <c r="G873" t="s">
        <v>71</v>
      </c>
      <c r="H873" t="s">
        <v>1042</v>
      </c>
      <c r="I873" s="2">
        <v>39164</v>
      </c>
      <c r="J873" t="s">
        <v>106</v>
      </c>
      <c r="K873" t="s">
        <v>107</v>
      </c>
      <c r="L873">
        <v>19.294614719999998</v>
      </c>
      <c r="M873">
        <v>166.60334140000001</v>
      </c>
      <c r="N873" t="s">
        <v>71</v>
      </c>
      <c r="O873" t="s">
        <v>71</v>
      </c>
      <c r="P873">
        <v>2011</v>
      </c>
      <c r="Q873" t="s">
        <v>109</v>
      </c>
      <c r="R873">
        <v>0</v>
      </c>
      <c r="S873">
        <v>12</v>
      </c>
      <c r="T873">
        <v>28.75</v>
      </c>
      <c r="U873">
        <v>37.5</v>
      </c>
      <c r="V873">
        <v>7.5</v>
      </c>
      <c r="W873">
        <v>0</v>
      </c>
      <c r="X873" t="s">
        <v>362</v>
      </c>
      <c r="Y873">
        <v>4</v>
      </c>
      <c r="Z873">
        <v>2</v>
      </c>
    </row>
    <row r="874" spans="1:26" x14ac:dyDescent="0.2">
      <c r="A874">
        <v>873</v>
      </c>
      <c r="B874">
        <v>3440</v>
      </c>
      <c r="C874" t="s">
        <v>38</v>
      </c>
      <c r="D874">
        <v>2011</v>
      </c>
      <c r="E874" t="s">
        <v>64</v>
      </c>
      <c r="F874" t="s">
        <v>360</v>
      </c>
      <c r="G874" t="s">
        <v>71</v>
      </c>
      <c r="H874" t="s">
        <v>1043</v>
      </c>
      <c r="I874" s="2">
        <v>39165</v>
      </c>
      <c r="J874" t="s">
        <v>106</v>
      </c>
      <c r="K874" t="s">
        <v>111</v>
      </c>
      <c r="L874">
        <v>19.284116969999999</v>
      </c>
      <c r="M874">
        <v>166.6569978</v>
      </c>
      <c r="N874" t="s">
        <v>71</v>
      </c>
      <c r="O874" t="s">
        <v>71</v>
      </c>
      <c r="P874">
        <v>2011</v>
      </c>
      <c r="Q874" t="s">
        <v>112</v>
      </c>
      <c r="R874">
        <v>0</v>
      </c>
      <c r="S874">
        <v>23.5</v>
      </c>
      <c r="T874">
        <v>15</v>
      </c>
      <c r="U874">
        <v>10</v>
      </c>
      <c r="V874">
        <v>7.5</v>
      </c>
      <c r="W874">
        <v>7.5</v>
      </c>
      <c r="X874" t="s">
        <v>362</v>
      </c>
      <c r="Y874">
        <v>2</v>
      </c>
      <c r="Z874">
        <v>1</v>
      </c>
    </row>
    <row r="875" spans="1:26" x14ac:dyDescent="0.2">
      <c r="A875">
        <v>874</v>
      </c>
      <c r="B875">
        <v>3441</v>
      </c>
      <c r="C875" t="s">
        <v>38</v>
      </c>
      <c r="D875">
        <v>2011</v>
      </c>
      <c r="E875" t="s">
        <v>64</v>
      </c>
      <c r="F875" t="s">
        <v>360</v>
      </c>
      <c r="G875" t="s">
        <v>71</v>
      </c>
      <c r="H875" t="s">
        <v>1044</v>
      </c>
      <c r="I875" s="2">
        <v>39165</v>
      </c>
      <c r="J875" t="s">
        <v>106</v>
      </c>
      <c r="K875" t="s">
        <v>107</v>
      </c>
      <c r="L875">
        <v>19.286165839999999</v>
      </c>
      <c r="M875">
        <v>166.65709200000001</v>
      </c>
      <c r="N875" t="s">
        <v>71</v>
      </c>
      <c r="O875" t="s">
        <v>71</v>
      </c>
      <c r="P875">
        <v>2011</v>
      </c>
      <c r="Q875" t="s">
        <v>109</v>
      </c>
      <c r="R875">
        <v>0</v>
      </c>
      <c r="S875">
        <v>15.5</v>
      </c>
      <c r="T875">
        <v>27.5</v>
      </c>
      <c r="U875">
        <v>5</v>
      </c>
      <c r="V875">
        <v>20</v>
      </c>
      <c r="W875">
        <v>11.25</v>
      </c>
      <c r="X875" t="s">
        <v>362</v>
      </c>
      <c r="Y875">
        <v>4</v>
      </c>
      <c r="Z875">
        <v>2</v>
      </c>
    </row>
    <row r="876" spans="1:26" x14ac:dyDescent="0.2">
      <c r="A876">
        <v>875</v>
      </c>
      <c r="B876">
        <v>3442</v>
      </c>
      <c r="C876" t="s">
        <v>38</v>
      </c>
      <c r="D876">
        <v>2011</v>
      </c>
      <c r="E876" t="s">
        <v>64</v>
      </c>
      <c r="F876" t="s">
        <v>360</v>
      </c>
      <c r="G876" t="s">
        <v>71</v>
      </c>
      <c r="H876" t="s">
        <v>1045</v>
      </c>
      <c r="I876" s="2">
        <v>39165</v>
      </c>
      <c r="J876" t="s">
        <v>106</v>
      </c>
      <c r="K876" t="s">
        <v>111</v>
      </c>
      <c r="L876">
        <v>19.269836219999998</v>
      </c>
      <c r="M876">
        <v>166.65157429999999</v>
      </c>
      <c r="N876" t="s">
        <v>71</v>
      </c>
      <c r="O876" t="s">
        <v>71</v>
      </c>
      <c r="P876">
        <v>2011</v>
      </c>
      <c r="Q876" t="s">
        <v>112</v>
      </c>
      <c r="R876">
        <v>0</v>
      </c>
      <c r="S876">
        <v>24.05</v>
      </c>
      <c r="T876">
        <v>27.5</v>
      </c>
      <c r="U876">
        <v>22.5</v>
      </c>
      <c r="V876">
        <v>6.75</v>
      </c>
      <c r="W876">
        <v>13.25</v>
      </c>
      <c r="X876" t="s">
        <v>362</v>
      </c>
      <c r="Y876">
        <v>4</v>
      </c>
      <c r="Z876">
        <v>2</v>
      </c>
    </row>
    <row r="877" spans="1:26" x14ac:dyDescent="0.2">
      <c r="A877">
        <v>876</v>
      </c>
      <c r="B877">
        <v>3443</v>
      </c>
      <c r="C877" t="s">
        <v>38</v>
      </c>
      <c r="D877">
        <v>2011</v>
      </c>
      <c r="E877" t="s">
        <v>64</v>
      </c>
      <c r="F877" t="s">
        <v>360</v>
      </c>
      <c r="G877" t="s">
        <v>71</v>
      </c>
      <c r="H877" t="s">
        <v>1046</v>
      </c>
      <c r="I877" s="2">
        <v>39165</v>
      </c>
      <c r="J877" t="s">
        <v>106</v>
      </c>
      <c r="K877" t="s">
        <v>115</v>
      </c>
      <c r="L877">
        <v>19.273042969999999</v>
      </c>
      <c r="M877">
        <v>166.64632159999999</v>
      </c>
      <c r="N877" t="s">
        <v>71</v>
      </c>
      <c r="O877" t="s">
        <v>71</v>
      </c>
      <c r="P877">
        <v>2011</v>
      </c>
      <c r="Q877" t="s">
        <v>116</v>
      </c>
      <c r="R877">
        <v>0</v>
      </c>
      <c r="S877">
        <v>5</v>
      </c>
      <c r="T877">
        <v>30</v>
      </c>
      <c r="U877">
        <v>1.25</v>
      </c>
      <c r="V877">
        <v>3</v>
      </c>
      <c r="W877">
        <v>15.75</v>
      </c>
      <c r="X877" t="s">
        <v>362</v>
      </c>
      <c r="Y877">
        <v>4</v>
      </c>
      <c r="Z877">
        <v>2</v>
      </c>
    </row>
    <row r="878" spans="1:26" x14ac:dyDescent="0.2">
      <c r="A878">
        <v>877</v>
      </c>
      <c r="B878">
        <v>3444</v>
      </c>
      <c r="C878" t="s">
        <v>38</v>
      </c>
      <c r="D878">
        <v>2011</v>
      </c>
      <c r="E878" t="s">
        <v>64</v>
      </c>
      <c r="F878" t="s">
        <v>360</v>
      </c>
      <c r="G878" t="s">
        <v>71</v>
      </c>
      <c r="H878" t="s">
        <v>1047</v>
      </c>
      <c r="I878" s="2">
        <v>39165</v>
      </c>
      <c r="J878" t="s">
        <v>106</v>
      </c>
      <c r="K878" t="s">
        <v>111</v>
      </c>
      <c r="L878">
        <v>19.304288190000001</v>
      </c>
      <c r="M878">
        <v>166.65066340000001</v>
      </c>
      <c r="N878" t="s">
        <v>71</v>
      </c>
      <c r="O878" t="s">
        <v>71</v>
      </c>
      <c r="P878">
        <v>2011</v>
      </c>
      <c r="Q878" t="s">
        <v>112</v>
      </c>
      <c r="R878">
        <v>0</v>
      </c>
      <c r="S878">
        <v>24</v>
      </c>
      <c r="T878">
        <v>17.5</v>
      </c>
      <c r="U878">
        <v>35</v>
      </c>
      <c r="V878">
        <v>10</v>
      </c>
      <c r="W878">
        <v>5</v>
      </c>
      <c r="X878" t="s">
        <v>362</v>
      </c>
      <c r="Y878">
        <v>2</v>
      </c>
      <c r="Z878">
        <v>1</v>
      </c>
    </row>
    <row r="879" spans="1:26" x14ac:dyDescent="0.2">
      <c r="A879">
        <v>878</v>
      </c>
      <c r="B879">
        <v>3445</v>
      </c>
      <c r="C879" t="s">
        <v>38</v>
      </c>
      <c r="D879">
        <v>2011</v>
      </c>
      <c r="E879" t="s">
        <v>64</v>
      </c>
      <c r="F879" t="s">
        <v>360</v>
      </c>
      <c r="G879" t="s">
        <v>71</v>
      </c>
      <c r="H879" t="s">
        <v>1048</v>
      </c>
      <c r="I879" s="2">
        <v>39165</v>
      </c>
      <c r="J879" t="s">
        <v>106</v>
      </c>
      <c r="K879" t="s">
        <v>107</v>
      </c>
      <c r="L879">
        <v>19.297261049999999</v>
      </c>
      <c r="M879">
        <v>166.6528419</v>
      </c>
      <c r="N879" t="s">
        <v>71</v>
      </c>
      <c r="O879" t="s">
        <v>71</v>
      </c>
      <c r="P879">
        <v>2011</v>
      </c>
      <c r="Q879" t="s">
        <v>109</v>
      </c>
      <c r="R879">
        <v>0</v>
      </c>
      <c r="S879">
        <v>14.3</v>
      </c>
      <c r="T879">
        <v>52.5</v>
      </c>
      <c r="U879">
        <v>5</v>
      </c>
      <c r="V879">
        <v>7.5</v>
      </c>
      <c r="W879">
        <v>6.25</v>
      </c>
      <c r="X879" t="s">
        <v>362</v>
      </c>
      <c r="Y879">
        <v>4</v>
      </c>
      <c r="Z879">
        <v>2</v>
      </c>
    </row>
    <row r="880" spans="1:26" x14ac:dyDescent="0.2">
      <c r="A880">
        <v>879</v>
      </c>
      <c r="B880">
        <v>3446</v>
      </c>
      <c r="C880" t="s">
        <v>38</v>
      </c>
      <c r="D880">
        <v>2011</v>
      </c>
      <c r="E880" t="s">
        <v>64</v>
      </c>
      <c r="F880" t="s">
        <v>360</v>
      </c>
      <c r="G880" t="s">
        <v>71</v>
      </c>
      <c r="H880" t="s">
        <v>1049</v>
      </c>
      <c r="I880" s="2">
        <v>39165</v>
      </c>
      <c r="J880" t="s">
        <v>106</v>
      </c>
      <c r="K880" t="s">
        <v>107</v>
      </c>
      <c r="L880">
        <v>19.274493540000002</v>
      </c>
      <c r="M880">
        <v>166.6428128</v>
      </c>
      <c r="N880" t="s">
        <v>71</v>
      </c>
      <c r="O880" t="s">
        <v>71</v>
      </c>
      <c r="P880">
        <v>2011</v>
      </c>
      <c r="Q880" t="s">
        <v>109</v>
      </c>
      <c r="R880">
        <v>0</v>
      </c>
      <c r="S880">
        <v>13.85</v>
      </c>
      <c r="T880">
        <v>17.5</v>
      </c>
      <c r="U880">
        <v>38.75</v>
      </c>
      <c r="V880">
        <v>7.5</v>
      </c>
      <c r="W880">
        <v>6.25</v>
      </c>
      <c r="X880" t="s">
        <v>362</v>
      </c>
      <c r="Y880">
        <v>4</v>
      </c>
      <c r="Z880">
        <v>2</v>
      </c>
    </row>
    <row r="881" spans="1:26" x14ac:dyDescent="0.2">
      <c r="A881">
        <v>880</v>
      </c>
      <c r="B881">
        <v>3450</v>
      </c>
      <c r="C881" t="s">
        <v>38</v>
      </c>
      <c r="D881">
        <v>2011</v>
      </c>
      <c r="E881" t="s">
        <v>64</v>
      </c>
      <c r="F881" t="s">
        <v>360</v>
      </c>
      <c r="G881" t="s">
        <v>71</v>
      </c>
      <c r="H881" t="s">
        <v>1050</v>
      </c>
      <c r="I881" s="2">
        <v>39166</v>
      </c>
      <c r="J881" t="s">
        <v>106</v>
      </c>
      <c r="K881" t="s">
        <v>111</v>
      </c>
      <c r="L881">
        <v>19.313777170000002</v>
      </c>
      <c r="M881">
        <v>166.64908600000001</v>
      </c>
      <c r="N881" t="s">
        <v>71</v>
      </c>
      <c r="O881" t="s">
        <v>71</v>
      </c>
      <c r="P881">
        <v>2011</v>
      </c>
      <c r="Q881" t="s">
        <v>112</v>
      </c>
      <c r="R881">
        <v>0</v>
      </c>
      <c r="S881">
        <v>24.2</v>
      </c>
      <c r="T881">
        <v>20</v>
      </c>
      <c r="U881">
        <v>5</v>
      </c>
      <c r="V881">
        <v>2.5</v>
      </c>
      <c r="W881">
        <v>5</v>
      </c>
      <c r="X881" t="s">
        <v>362</v>
      </c>
      <c r="Y881">
        <v>2</v>
      </c>
      <c r="Z881">
        <v>1</v>
      </c>
    </row>
    <row r="882" spans="1:26" x14ac:dyDescent="0.2">
      <c r="A882">
        <v>881</v>
      </c>
      <c r="B882">
        <v>3451</v>
      </c>
      <c r="C882" t="s">
        <v>38</v>
      </c>
      <c r="D882">
        <v>2011</v>
      </c>
      <c r="E882" t="s">
        <v>64</v>
      </c>
      <c r="F882" t="s">
        <v>360</v>
      </c>
      <c r="G882" t="s">
        <v>71</v>
      </c>
      <c r="H882" t="s">
        <v>1051</v>
      </c>
      <c r="I882" s="2">
        <v>39166</v>
      </c>
      <c r="J882" t="s">
        <v>106</v>
      </c>
      <c r="K882" t="s">
        <v>107</v>
      </c>
      <c r="L882">
        <v>19.31542941</v>
      </c>
      <c r="M882">
        <v>166.6425026</v>
      </c>
      <c r="N882" t="s">
        <v>71</v>
      </c>
      <c r="O882" t="s">
        <v>71</v>
      </c>
      <c r="P882">
        <v>2011</v>
      </c>
      <c r="Q882" t="s">
        <v>109</v>
      </c>
      <c r="R882">
        <v>0</v>
      </c>
      <c r="S882">
        <v>11.05</v>
      </c>
      <c r="T882">
        <v>36.25</v>
      </c>
      <c r="U882">
        <v>2.5</v>
      </c>
      <c r="V882">
        <v>7.5</v>
      </c>
      <c r="W882">
        <v>12.5</v>
      </c>
      <c r="X882" t="s">
        <v>362</v>
      </c>
      <c r="Y882">
        <v>4</v>
      </c>
      <c r="Z882">
        <v>2</v>
      </c>
    </row>
    <row r="883" spans="1:26" x14ac:dyDescent="0.2">
      <c r="A883">
        <v>882</v>
      </c>
      <c r="B883">
        <v>3452</v>
      </c>
      <c r="C883" t="s">
        <v>38</v>
      </c>
      <c r="D883">
        <v>2011</v>
      </c>
      <c r="E883" t="s">
        <v>64</v>
      </c>
      <c r="F883" t="s">
        <v>360</v>
      </c>
      <c r="G883" t="s">
        <v>71</v>
      </c>
      <c r="H883" t="s">
        <v>1052</v>
      </c>
      <c r="I883" s="2">
        <v>39166</v>
      </c>
      <c r="J883" t="s">
        <v>106</v>
      </c>
      <c r="K883" t="s">
        <v>115</v>
      </c>
      <c r="L883">
        <v>19.315082319999998</v>
      </c>
      <c r="M883">
        <v>166.63414739999999</v>
      </c>
      <c r="N883" t="s">
        <v>71</v>
      </c>
      <c r="O883" t="s">
        <v>71</v>
      </c>
      <c r="P883">
        <v>2011</v>
      </c>
      <c r="Q883" t="s">
        <v>116</v>
      </c>
      <c r="R883">
        <v>0</v>
      </c>
      <c r="S883">
        <v>5.25</v>
      </c>
      <c r="T883">
        <v>7.5</v>
      </c>
      <c r="U883">
        <v>0</v>
      </c>
      <c r="V883">
        <v>3.5</v>
      </c>
      <c r="W883">
        <v>40</v>
      </c>
      <c r="X883" t="s">
        <v>362</v>
      </c>
      <c r="Y883">
        <v>4</v>
      </c>
      <c r="Z883">
        <v>2</v>
      </c>
    </row>
    <row r="884" spans="1:26" x14ac:dyDescent="0.2">
      <c r="A884">
        <v>883</v>
      </c>
      <c r="B884">
        <v>3453</v>
      </c>
      <c r="C884" t="s">
        <v>38</v>
      </c>
      <c r="D884">
        <v>2011</v>
      </c>
      <c r="E884" t="s">
        <v>64</v>
      </c>
      <c r="F884" t="s">
        <v>360</v>
      </c>
      <c r="G884" t="s">
        <v>71</v>
      </c>
      <c r="H884" t="s">
        <v>1053</v>
      </c>
      <c r="I884" s="2">
        <v>39166</v>
      </c>
      <c r="J884" t="s">
        <v>106</v>
      </c>
      <c r="K884" t="s">
        <v>115</v>
      </c>
      <c r="L884">
        <v>19.321231950000001</v>
      </c>
      <c r="M884">
        <v>166.60350439999999</v>
      </c>
      <c r="N884" t="s">
        <v>71</v>
      </c>
      <c r="O884" t="s">
        <v>71</v>
      </c>
      <c r="P884">
        <v>2011</v>
      </c>
      <c r="Q884" t="s">
        <v>116</v>
      </c>
      <c r="R884">
        <v>0</v>
      </c>
      <c r="S884">
        <v>5.15</v>
      </c>
      <c r="T884">
        <v>12.5</v>
      </c>
      <c r="U884">
        <v>0</v>
      </c>
      <c r="V884">
        <v>4.25</v>
      </c>
      <c r="W884">
        <v>20</v>
      </c>
      <c r="X884" t="s">
        <v>362</v>
      </c>
      <c r="Y884">
        <v>4</v>
      </c>
      <c r="Z884">
        <v>2</v>
      </c>
    </row>
    <row r="885" spans="1:26" x14ac:dyDescent="0.2">
      <c r="A885">
        <v>884</v>
      </c>
      <c r="B885">
        <v>3454</v>
      </c>
      <c r="C885" t="s">
        <v>38</v>
      </c>
      <c r="D885">
        <v>2011</v>
      </c>
      <c r="E885" t="s">
        <v>64</v>
      </c>
      <c r="F885" t="s">
        <v>360</v>
      </c>
      <c r="G885" t="s">
        <v>71</v>
      </c>
      <c r="H885" t="s">
        <v>1054</v>
      </c>
      <c r="I885" s="2">
        <v>39166</v>
      </c>
      <c r="J885" t="s">
        <v>106</v>
      </c>
      <c r="K885" t="s">
        <v>107</v>
      </c>
      <c r="L885">
        <v>19.315536789999999</v>
      </c>
      <c r="M885">
        <v>166.63304819999999</v>
      </c>
      <c r="N885" t="s">
        <v>71</v>
      </c>
      <c r="O885" t="s">
        <v>71</v>
      </c>
      <c r="P885">
        <v>2011</v>
      </c>
      <c r="Q885" t="s">
        <v>109</v>
      </c>
      <c r="R885">
        <v>0</v>
      </c>
      <c r="S885">
        <v>14</v>
      </c>
      <c r="T885">
        <v>27.5</v>
      </c>
      <c r="U885">
        <v>0.5</v>
      </c>
      <c r="V885">
        <v>2.75</v>
      </c>
      <c r="W885">
        <v>6.25</v>
      </c>
      <c r="X885" t="s">
        <v>362</v>
      </c>
      <c r="Y885">
        <v>4</v>
      </c>
      <c r="Z885">
        <v>2</v>
      </c>
    </row>
    <row r="886" spans="1:26" x14ac:dyDescent="0.2">
      <c r="A886">
        <v>885</v>
      </c>
      <c r="B886">
        <v>3455</v>
      </c>
      <c r="C886" t="s">
        <v>38</v>
      </c>
      <c r="D886">
        <v>2011</v>
      </c>
      <c r="E886" t="s">
        <v>64</v>
      </c>
      <c r="F886" t="s">
        <v>360</v>
      </c>
      <c r="G886" t="s">
        <v>71</v>
      </c>
      <c r="H886" t="s">
        <v>1055</v>
      </c>
      <c r="I886" s="2">
        <v>39166</v>
      </c>
      <c r="J886" t="s">
        <v>106</v>
      </c>
      <c r="K886" t="s">
        <v>107</v>
      </c>
      <c r="L886">
        <v>19.319533109999998</v>
      </c>
      <c r="M886">
        <v>166.6228907</v>
      </c>
      <c r="N886" t="s">
        <v>71</v>
      </c>
      <c r="O886" t="s">
        <v>71</v>
      </c>
      <c r="P886">
        <v>2011</v>
      </c>
      <c r="Q886" t="s">
        <v>109</v>
      </c>
      <c r="R886">
        <v>0</v>
      </c>
      <c r="S886">
        <v>15</v>
      </c>
      <c r="T886">
        <v>17.5</v>
      </c>
      <c r="U886">
        <v>4</v>
      </c>
      <c r="V886">
        <v>10.5</v>
      </c>
      <c r="W886">
        <v>7.5</v>
      </c>
      <c r="X886" t="s">
        <v>362</v>
      </c>
      <c r="Y886">
        <v>4</v>
      </c>
      <c r="Z886">
        <v>2</v>
      </c>
    </row>
    <row r="887" spans="1:26" x14ac:dyDescent="0.2">
      <c r="A887">
        <v>886</v>
      </c>
      <c r="B887">
        <v>3456</v>
      </c>
      <c r="C887" t="s">
        <v>38</v>
      </c>
      <c r="D887">
        <v>2011</v>
      </c>
      <c r="E887" t="s">
        <v>64</v>
      </c>
      <c r="F887" t="s">
        <v>360</v>
      </c>
      <c r="G887" t="s">
        <v>71</v>
      </c>
      <c r="H887" t="s">
        <v>1056</v>
      </c>
      <c r="I887" s="2">
        <v>39166</v>
      </c>
      <c r="J887" t="s">
        <v>106</v>
      </c>
      <c r="K887" t="s">
        <v>107</v>
      </c>
      <c r="L887">
        <v>19.31466356</v>
      </c>
      <c r="M887">
        <v>166.64535430000001</v>
      </c>
      <c r="N887" t="s">
        <v>71</v>
      </c>
      <c r="O887" t="s">
        <v>71</v>
      </c>
      <c r="P887">
        <v>2011</v>
      </c>
      <c r="Q887" t="s">
        <v>109</v>
      </c>
      <c r="R887">
        <v>0</v>
      </c>
      <c r="S887">
        <v>12.5</v>
      </c>
      <c r="T887">
        <v>30</v>
      </c>
      <c r="U887">
        <v>0.5</v>
      </c>
      <c r="V887">
        <v>2.75</v>
      </c>
      <c r="W887">
        <v>8.5</v>
      </c>
      <c r="X887" t="s">
        <v>362</v>
      </c>
      <c r="Y887">
        <v>4</v>
      </c>
      <c r="Z887">
        <v>2</v>
      </c>
    </row>
    <row r="888" spans="1:26" x14ac:dyDescent="0.2">
      <c r="A888">
        <v>887</v>
      </c>
      <c r="B888">
        <v>3457</v>
      </c>
      <c r="C888" t="s">
        <v>38</v>
      </c>
      <c r="D888">
        <v>2011</v>
      </c>
      <c r="E888" t="s">
        <v>64</v>
      </c>
      <c r="F888" t="s">
        <v>360</v>
      </c>
      <c r="G888" t="s">
        <v>71</v>
      </c>
      <c r="H888" t="s">
        <v>1057</v>
      </c>
      <c r="I888" s="2">
        <v>39166</v>
      </c>
      <c r="J888" t="s">
        <v>106</v>
      </c>
      <c r="K888" t="s">
        <v>107</v>
      </c>
      <c r="L888">
        <v>19.325486690000002</v>
      </c>
      <c r="M888">
        <v>166.60769920000001</v>
      </c>
      <c r="N888" t="s">
        <v>71</v>
      </c>
      <c r="O888" t="s">
        <v>71</v>
      </c>
      <c r="P888">
        <v>2011</v>
      </c>
      <c r="Q888" t="s">
        <v>109</v>
      </c>
      <c r="R888">
        <v>0</v>
      </c>
      <c r="S888">
        <v>14</v>
      </c>
      <c r="T888">
        <v>23.75</v>
      </c>
      <c r="U888">
        <v>0.5</v>
      </c>
      <c r="V888">
        <v>2.5</v>
      </c>
      <c r="W888">
        <v>8.75</v>
      </c>
      <c r="X888" t="s">
        <v>362</v>
      </c>
      <c r="Y888">
        <v>4</v>
      </c>
      <c r="Z888">
        <v>2</v>
      </c>
    </row>
    <row r="889" spans="1:26" x14ac:dyDescent="0.2">
      <c r="A889">
        <v>888</v>
      </c>
      <c r="B889">
        <v>3464</v>
      </c>
      <c r="C889" t="s">
        <v>38</v>
      </c>
      <c r="D889">
        <v>2011</v>
      </c>
      <c r="E889" t="s">
        <v>64</v>
      </c>
      <c r="F889" t="s">
        <v>360</v>
      </c>
      <c r="G889" t="s">
        <v>71</v>
      </c>
      <c r="H889" t="s">
        <v>1058</v>
      </c>
      <c r="I889" s="2">
        <v>39167</v>
      </c>
      <c r="J889" t="s">
        <v>106</v>
      </c>
      <c r="K889" t="s">
        <v>111</v>
      </c>
      <c r="L889">
        <v>19.270076280000001</v>
      </c>
      <c r="M889">
        <v>166.6511118</v>
      </c>
      <c r="N889" t="s">
        <v>71</v>
      </c>
      <c r="O889" t="s">
        <v>71</v>
      </c>
      <c r="P889">
        <v>2011</v>
      </c>
      <c r="Q889" t="s">
        <v>112</v>
      </c>
      <c r="R889">
        <v>0</v>
      </c>
      <c r="S889">
        <v>24</v>
      </c>
      <c r="T889">
        <v>25</v>
      </c>
      <c r="U889">
        <v>40</v>
      </c>
      <c r="V889">
        <v>6.25</v>
      </c>
      <c r="W889">
        <v>6.25</v>
      </c>
      <c r="X889" t="s">
        <v>362</v>
      </c>
      <c r="Y889">
        <v>4</v>
      </c>
      <c r="Z889">
        <v>2</v>
      </c>
    </row>
    <row r="890" spans="1:26" x14ac:dyDescent="0.2">
      <c r="A890">
        <v>889</v>
      </c>
      <c r="B890">
        <v>3465</v>
      </c>
      <c r="C890" t="s">
        <v>38</v>
      </c>
      <c r="D890">
        <v>2011</v>
      </c>
      <c r="E890" t="s">
        <v>64</v>
      </c>
      <c r="F890" t="s">
        <v>360</v>
      </c>
      <c r="G890" t="s">
        <v>71</v>
      </c>
      <c r="H890" t="s">
        <v>1059</v>
      </c>
      <c r="I890" s="2">
        <v>39167</v>
      </c>
      <c r="J890" t="s">
        <v>106</v>
      </c>
      <c r="K890" t="s">
        <v>107</v>
      </c>
      <c r="L890">
        <v>19.287805089999999</v>
      </c>
      <c r="M890">
        <v>166.61283979999999</v>
      </c>
      <c r="N890" t="s">
        <v>71</v>
      </c>
      <c r="O890" t="s">
        <v>71</v>
      </c>
      <c r="P890">
        <v>2011</v>
      </c>
      <c r="Q890" t="s">
        <v>109</v>
      </c>
      <c r="R890">
        <v>0</v>
      </c>
      <c r="S890">
        <v>13.5</v>
      </c>
      <c r="T890">
        <v>18.75</v>
      </c>
      <c r="U890">
        <v>26.25</v>
      </c>
      <c r="V890">
        <v>2.75</v>
      </c>
      <c r="W890">
        <v>6.25</v>
      </c>
      <c r="X890" t="s">
        <v>362</v>
      </c>
      <c r="Y890">
        <v>4</v>
      </c>
      <c r="Z890">
        <v>2</v>
      </c>
    </row>
    <row r="891" spans="1:26" x14ac:dyDescent="0.2">
      <c r="A891">
        <v>890</v>
      </c>
      <c r="B891">
        <v>3477</v>
      </c>
      <c r="C891" t="s">
        <v>38</v>
      </c>
      <c r="D891">
        <v>2011</v>
      </c>
      <c r="E891" t="s">
        <v>36</v>
      </c>
      <c r="F891" t="s">
        <v>1060</v>
      </c>
      <c r="G891" t="s">
        <v>45</v>
      </c>
      <c r="H891" t="s">
        <v>1061</v>
      </c>
      <c r="I891" s="2">
        <v>39178</v>
      </c>
      <c r="J891" t="s">
        <v>106</v>
      </c>
      <c r="K891" t="s">
        <v>111</v>
      </c>
      <c r="L891">
        <v>15.21748418</v>
      </c>
      <c r="M891">
        <v>145.68245153000001</v>
      </c>
      <c r="N891" t="s">
        <v>45</v>
      </c>
      <c r="O891" t="s">
        <v>45</v>
      </c>
      <c r="P891">
        <v>2011</v>
      </c>
      <c r="Q891" t="s">
        <v>112</v>
      </c>
      <c r="R891">
        <v>0</v>
      </c>
      <c r="S891">
        <v>28</v>
      </c>
      <c r="T891">
        <v>15</v>
      </c>
      <c r="U891">
        <v>10</v>
      </c>
      <c r="V891">
        <v>37.5</v>
      </c>
      <c r="W891">
        <v>7.5</v>
      </c>
      <c r="X891" t="s">
        <v>362</v>
      </c>
      <c r="Y891">
        <v>2</v>
      </c>
      <c r="Z891">
        <v>1</v>
      </c>
    </row>
    <row r="892" spans="1:26" x14ac:dyDescent="0.2">
      <c r="A892">
        <v>891</v>
      </c>
      <c r="B892">
        <v>3478</v>
      </c>
      <c r="C892" t="s">
        <v>38</v>
      </c>
      <c r="D892">
        <v>2011</v>
      </c>
      <c r="E892" t="s">
        <v>36</v>
      </c>
      <c r="F892" t="s">
        <v>1060</v>
      </c>
      <c r="G892" t="s">
        <v>45</v>
      </c>
      <c r="H892" t="s">
        <v>1062</v>
      </c>
      <c r="I892" s="2">
        <v>39178</v>
      </c>
      <c r="J892" t="s">
        <v>106</v>
      </c>
      <c r="K892" t="s">
        <v>107</v>
      </c>
      <c r="L892">
        <v>15.20736789</v>
      </c>
      <c r="M892">
        <v>145.69922531</v>
      </c>
      <c r="N892" t="s">
        <v>45</v>
      </c>
      <c r="O892" t="s">
        <v>45</v>
      </c>
      <c r="P892">
        <v>2011</v>
      </c>
      <c r="Q892" t="s">
        <v>109</v>
      </c>
      <c r="R892">
        <v>0</v>
      </c>
      <c r="S892">
        <v>12.5</v>
      </c>
      <c r="T892">
        <v>8.75</v>
      </c>
      <c r="U892">
        <v>43.75</v>
      </c>
      <c r="V892">
        <v>10</v>
      </c>
      <c r="W892">
        <v>4</v>
      </c>
      <c r="X892" t="s">
        <v>362</v>
      </c>
      <c r="Y892">
        <v>4</v>
      </c>
      <c r="Z892">
        <v>2</v>
      </c>
    </row>
    <row r="893" spans="1:26" x14ac:dyDescent="0.2">
      <c r="A893">
        <v>892</v>
      </c>
      <c r="B893">
        <v>3479</v>
      </c>
      <c r="C893" t="s">
        <v>38</v>
      </c>
      <c r="D893">
        <v>2011</v>
      </c>
      <c r="E893" t="s">
        <v>36</v>
      </c>
      <c r="F893" t="s">
        <v>1060</v>
      </c>
      <c r="G893" t="s">
        <v>45</v>
      </c>
      <c r="H893" t="s">
        <v>1063</v>
      </c>
      <c r="I893" s="2">
        <v>39178</v>
      </c>
      <c r="J893" t="s">
        <v>106</v>
      </c>
      <c r="K893" t="s">
        <v>115</v>
      </c>
      <c r="L893">
        <v>15.219422079999999</v>
      </c>
      <c r="M893">
        <v>145.70572154000001</v>
      </c>
      <c r="N893" t="s">
        <v>45</v>
      </c>
      <c r="O893" t="s">
        <v>45</v>
      </c>
      <c r="P893">
        <v>2011</v>
      </c>
      <c r="Q893" t="s">
        <v>116</v>
      </c>
      <c r="R893">
        <v>0</v>
      </c>
      <c r="S893">
        <v>4.5</v>
      </c>
      <c r="T893">
        <v>26.25</v>
      </c>
      <c r="U893">
        <v>1.25</v>
      </c>
      <c r="V893">
        <v>31.25</v>
      </c>
      <c r="W893">
        <v>10</v>
      </c>
      <c r="X893" t="s">
        <v>362</v>
      </c>
      <c r="Y893">
        <v>4</v>
      </c>
      <c r="Z893">
        <v>2</v>
      </c>
    </row>
    <row r="894" spans="1:26" x14ac:dyDescent="0.2">
      <c r="A894">
        <v>893</v>
      </c>
      <c r="B894">
        <v>3480</v>
      </c>
      <c r="C894" t="s">
        <v>38</v>
      </c>
      <c r="D894">
        <v>2011</v>
      </c>
      <c r="E894" t="s">
        <v>36</v>
      </c>
      <c r="F894" t="s">
        <v>1060</v>
      </c>
      <c r="G894" t="s">
        <v>45</v>
      </c>
      <c r="H894" t="s">
        <v>1064</v>
      </c>
      <c r="I894" s="2">
        <v>39178</v>
      </c>
      <c r="J894" t="s">
        <v>106</v>
      </c>
      <c r="K894" t="s">
        <v>107</v>
      </c>
      <c r="L894">
        <v>15.1774849</v>
      </c>
      <c r="M894">
        <v>145.69816549999999</v>
      </c>
      <c r="N894" t="s">
        <v>45</v>
      </c>
      <c r="O894" t="s">
        <v>45</v>
      </c>
      <c r="P894">
        <v>2011</v>
      </c>
      <c r="Q894" t="s">
        <v>109</v>
      </c>
      <c r="R894">
        <v>0</v>
      </c>
      <c r="S894">
        <v>8</v>
      </c>
      <c r="T894">
        <v>25</v>
      </c>
      <c r="U894">
        <v>3</v>
      </c>
      <c r="V894">
        <v>3</v>
      </c>
      <c r="W894">
        <v>7.5</v>
      </c>
      <c r="X894" t="s">
        <v>362</v>
      </c>
      <c r="Y894">
        <v>2</v>
      </c>
      <c r="Z894">
        <v>1</v>
      </c>
    </row>
    <row r="895" spans="1:26" x14ac:dyDescent="0.2">
      <c r="A895">
        <v>894</v>
      </c>
      <c r="B895">
        <v>3481</v>
      </c>
      <c r="C895" t="s">
        <v>38</v>
      </c>
      <c r="D895">
        <v>2011</v>
      </c>
      <c r="E895" t="s">
        <v>36</v>
      </c>
      <c r="F895" t="s">
        <v>1060</v>
      </c>
      <c r="G895" t="s">
        <v>45</v>
      </c>
      <c r="H895" t="s">
        <v>1065</v>
      </c>
      <c r="I895" s="2">
        <v>39178</v>
      </c>
      <c r="J895" t="s">
        <v>106</v>
      </c>
      <c r="K895" t="s">
        <v>111</v>
      </c>
      <c r="L895">
        <v>15.18449075</v>
      </c>
      <c r="M895">
        <v>145.66150574</v>
      </c>
      <c r="N895" t="s">
        <v>45</v>
      </c>
      <c r="O895" t="s">
        <v>45</v>
      </c>
      <c r="P895">
        <v>2011</v>
      </c>
      <c r="Q895" t="s">
        <v>112</v>
      </c>
      <c r="R895">
        <v>0</v>
      </c>
      <c r="S895">
        <v>20</v>
      </c>
      <c r="T895">
        <v>3.25</v>
      </c>
      <c r="U895">
        <v>8.5</v>
      </c>
      <c r="V895">
        <v>6.25</v>
      </c>
      <c r="W895">
        <v>4.25</v>
      </c>
      <c r="X895" t="s">
        <v>362</v>
      </c>
      <c r="Y895">
        <v>4</v>
      </c>
      <c r="Z895">
        <v>2</v>
      </c>
    </row>
    <row r="896" spans="1:26" x14ac:dyDescent="0.2">
      <c r="A896">
        <v>895</v>
      </c>
      <c r="B896">
        <v>3482</v>
      </c>
      <c r="C896" t="s">
        <v>38</v>
      </c>
      <c r="D896">
        <v>2011</v>
      </c>
      <c r="E896" t="s">
        <v>36</v>
      </c>
      <c r="F896" t="s">
        <v>1060</v>
      </c>
      <c r="G896" t="s">
        <v>45</v>
      </c>
      <c r="H896" t="s">
        <v>1066</v>
      </c>
      <c r="I896" s="2">
        <v>39178</v>
      </c>
      <c r="J896" t="s">
        <v>106</v>
      </c>
      <c r="K896" t="s">
        <v>107</v>
      </c>
      <c r="L896">
        <v>15.14920562</v>
      </c>
      <c r="M896">
        <v>145.68765988000001</v>
      </c>
      <c r="N896" t="s">
        <v>45</v>
      </c>
      <c r="O896" t="s">
        <v>45</v>
      </c>
      <c r="P896">
        <v>2011</v>
      </c>
      <c r="Q896" t="s">
        <v>109</v>
      </c>
      <c r="R896">
        <v>0</v>
      </c>
      <c r="S896">
        <v>17</v>
      </c>
      <c r="T896">
        <v>9.5</v>
      </c>
      <c r="U896">
        <v>16</v>
      </c>
      <c r="V896">
        <v>15</v>
      </c>
      <c r="W896">
        <v>9</v>
      </c>
      <c r="X896" t="s">
        <v>362</v>
      </c>
      <c r="Y896">
        <v>4</v>
      </c>
      <c r="Z896">
        <v>2</v>
      </c>
    </row>
    <row r="897" spans="1:26" x14ac:dyDescent="0.2">
      <c r="A897">
        <v>896</v>
      </c>
      <c r="B897">
        <v>3483</v>
      </c>
      <c r="C897" t="s">
        <v>38</v>
      </c>
      <c r="D897">
        <v>2011</v>
      </c>
      <c r="E897" t="s">
        <v>36</v>
      </c>
      <c r="F897" t="s">
        <v>1060</v>
      </c>
      <c r="G897" t="s">
        <v>45</v>
      </c>
      <c r="H897" t="s">
        <v>1067</v>
      </c>
      <c r="I897" s="2">
        <v>39178</v>
      </c>
      <c r="J897" t="s">
        <v>106</v>
      </c>
      <c r="K897" t="s">
        <v>107</v>
      </c>
      <c r="L897">
        <v>15.135579910000001</v>
      </c>
      <c r="M897">
        <v>145.68824953999999</v>
      </c>
      <c r="N897" t="s">
        <v>45</v>
      </c>
      <c r="O897" t="s">
        <v>45</v>
      </c>
      <c r="P897">
        <v>2011</v>
      </c>
      <c r="Q897" t="s">
        <v>109</v>
      </c>
      <c r="R897">
        <v>0</v>
      </c>
      <c r="S897">
        <v>9</v>
      </c>
      <c r="T897">
        <v>16.25</v>
      </c>
      <c r="U897">
        <v>17.5</v>
      </c>
      <c r="V897">
        <v>3.75</v>
      </c>
      <c r="W897">
        <v>8.75</v>
      </c>
      <c r="X897" t="s">
        <v>362</v>
      </c>
      <c r="Y897">
        <v>4</v>
      </c>
      <c r="Z897">
        <v>2</v>
      </c>
    </row>
    <row r="898" spans="1:26" x14ac:dyDescent="0.2">
      <c r="A898">
        <v>897</v>
      </c>
      <c r="B898">
        <v>3487</v>
      </c>
      <c r="C898" t="s">
        <v>38</v>
      </c>
      <c r="D898">
        <v>2011</v>
      </c>
      <c r="E898" t="s">
        <v>36</v>
      </c>
      <c r="F898" t="s">
        <v>1060</v>
      </c>
      <c r="G898" t="s">
        <v>45</v>
      </c>
      <c r="H898" t="s">
        <v>1068</v>
      </c>
      <c r="I898" s="2">
        <v>39179</v>
      </c>
      <c r="J898" t="s">
        <v>106</v>
      </c>
      <c r="K898" t="s">
        <v>111</v>
      </c>
      <c r="L898">
        <v>15.091282639999999</v>
      </c>
      <c r="M898">
        <v>145.75022390999999</v>
      </c>
      <c r="N898" t="s">
        <v>45</v>
      </c>
      <c r="O898" t="s">
        <v>45</v>
      </c>
      <c r="P898">
        <v>2011</v>
      </c>
      <c r="Q898" t="s">
        <v>112</v>
      </c>
      <c r="R898">
        <v>0</v>
      </c>
      <c r="S898">
        <v>25.7</v>
      </c>
      <c r="T898">
        <v>12.5</v>
      </c>
      <c r="U898">
        <v>0.5</v>
      </c>
      <c r="V898">
        <v>25</v>
      </c>
      <c r="W898">
        <v>5</v>
      </c>
      <c r="X898" t="s">
        <v>362</v>
      </c>
      <c r="Y898">
        <v>2</v>
      </c>
      <c r="Z898">
        <v>1</v>
      </c>
    </row>
    <row r="899" spans="1:26" x14ac:dyDescent="0.2">
      <c r="A899">
        <v>898</v>
      </c>
      <c r="B899">
        <v>3488</v>
      </c>
      <c r="C899" t="s">
        <v>38</v>
      </c>
      <c r="D899">
        <v>2011</v>
      </c>
      <c r="E899" t="s">
        <v>36</v>
      </c>
      <c r="F899" t="s">
        <v>1060</v>
      </c>
      <c r="G899" t="s">
        <v>45</v>
      </c>
      <c r="H899" t="s">
        <v>1069</v>
      </c>
      <c r="I899" s="2">
        <v>39179</v>
      </c>
      <c r="J899" t="s">
        <v>106</v>
      </c>
      <c r="K899" t="s">
        <v>115</v>
      </c>
      <c r="L899">
        <v>15.13533533</v>
      </c>
      <c r="M899">
        <v>145.74340867000001</v>
      </c>
      <c r="N899" t="s">
        <v>45</v>
      </c>
      <c r="O899" t="s">
        <v>45</v>
      </c>
      <c r="P899">
        <v>2011</v>
      </c>
      <c r="Q899" t="s">
        <v>116</v>
      </c>
      <c r="R899">
        <v>0</v>
      </c>
      <c r="S899">
        <v>4.8499999999999996</v>
      </c>
      <c r="T899">
        <v>36.25</v>
      </c>
      <c r="U899">
        <v>5.75</v>
      </c>
      <c r="V899">
        <v>13.75</v>
      </c>
      <c r="W899">
        <v>11.25</v>
      </c>
      <c r="X899" t="s">
        <v>362</v>
      </c>
      <c r="Y899">
        <v>4</v>
      </c>
      <c r="Z899">
        <v>2</v>
      </c>
    </row>
    <row r="900" spans="1:26" x14ac:dyDescent="0.2">
      <c r="A900">
        <v>899</v>
      </c>
      <c r="B900">
        <v>3489</v>
      </c>
      <c r="C900" t="s">
        <v>38</v>
      </c>
      <c r="D900">
        <v>2011</v>
      </c>
      <c r="E900" t="s">
        <v>36</v>
      </c>
      <c r="F900" t="s">
        <v>1060</v>
      </c>
      <c r="G900" t="s">
        <v>45</v>
      </c>
      <c r="H900" t="s">
        <v>1070</v>
      </c>
      <c r="I900" s="2">
        <v>39179</v>
      </c>
      <c r="J900" t="s">
        <v>106</v>
      </c>
      <c r="K900" t="s">
        <v>115</v>
      </c>
      <c r="L900">
        <v>15.161290060000001</v>
      </c>
      <c r="M900">
        <v>145.76429537000001</v>
      </c>
      <c r="N900" t="s">
        <v>45</v>
      </c>
      <c r="O900" t="s">
        <v>45</v>
      </c>
      <c r="P900">
        <v>2011</v>
      </c>
      <c r="Q900" t="s">
        <v>116</v>
      </c>
      <c r="R900">
        <v>0</v>
      </c>
      <c r="S900">
        <v>4</v>
      </c>
      <c r="T900">
        <v>25</v>
      </c>
      <c r="U900">
        <v>6.75</v>
      </c>
      <c r="V900">
        <v>9</v>
      </c>
      <c r="W900">
        <v>16.25</v>
      </c>
      <c r="X900" t="s">
        <v>362</v>
      </c>
      <c r="Y900">
        <v>4</v>
      </c>
      <c r="Z900">
        <v>2</v>
      </c>
    </row>
    <row r="901" spans="1:26" x14ac:dyDescent="0.2">
      <c r="A901">
        <v>900</v>
      </c>
      <c r="B901">
        <v>3490</v>
      </c>
      <c r="C901" t="s">
        <v>38</v>
      </c>
      <c r="D901">
        <v>2011</v>
      </c>
      <c r="E901" t="s">
        <v>36</v>
      </c>
      <c r="F901" t="s">
        <v>1060</v>
      </c>
      <c r="G901" t="s">
        <v>45</v>
      </c>
      <c r="H901" t="s">
        <v>1071</v>
      </c>
      <c r="I901" s="2">
        <v>39179</v>
      </c>
      <c r="J901" t="s">
        <v>106</v>
      </c>
      <c r="K901" t="s">
        <v>111</v>
      </c>
      <c r="L901">
        <v>15.124434490000001</v>
      </c>
      <c r="M901">
        <v>145.75567205999999</v>
      </c>
      <c r="N901" t="s">
        <v>45</v>
      </c>
      <c r="O901" t="s">
        <v>45</v>
      </c>
      <c r="P901">
        <v>2011</v>
      </c>
      <c r="Q901" t="s">
        <v>112</v>
      </c>
      <c r="R901">
        <v>0</v>
      </c>
      <c r="S901">
        <v>23.7</v>
      </c>
      <c r="T901">
        <v>12.5</v>
      </c>
      <c r="U901">
        <v>7.5</v>
      </c>
      <c r="V901">
        <v>17.5</v>
      </c>
      <c r="W901">
        <v>5</v>
      </c>
      <c r="X901" t="s">
        <v>362</v>
      </c>
      <c r="Y901">
        <v>2</v>
      </c>
      <c r="Z901">
        <v>1</v>
      </c>
    </row>
    <row r="902" spans="1:26" x14ac:dyDescent="0.2">
      <c r="A902">
        <v>901</v>
      </c>
      <c r="B902">
        <v>3491</v>
      </c>
      <c r="C902" t="s">
        <v>38</v>
      </c>
      <c r="D902">
        <v>2011</v>
      </c>
      <c r="E902" t="s">
        <v>36</v>
      </c>
      <c r="F902" t="s">
        <v>1060</v>
      </c>
      <c r="G902" t="s">
        <v>45</v>
      </c>
      <c r="H902" t="s">
        <v>1072</v>
      </c>
      <c r="I902" s="2">
        <v>39179</v>
      </c>
      <c r="J902" t="s">
        <v>106</v>
      </c>
      <c r="K902" t="s">
        <v>111</v>
      </c>
      <c r="L902">
        <v>15.110628910000001</v>
      </c>
      <c r="M902">
        <v>145.70189503</v>
      </c>
      <c r="N902" t="s">
        <v>45</v>
      </c>
      <c r="O902" t="s">
        <v>45</v>
      </c>
      <c r="P902">
        <v>2011</v>
      </c>
      <c r="Q902" t="s">
        <v>112</v>
      </c>
      <c r="R902">
        <v>0</v>
      </c>
      <c r="S902">
        <v>22.75</v>
      </c>
      <c r="T902">
        <v>7.5</v>
      </c>
      <c r="U902">
        <v>11.5</v>
      </c>
      <c r="V902">
        <v>15.5</v>
      </c>
      <c r="W902">
        <v>5.25</v>
      </c>
      <c r="X902" t="s">
        <v>362</v>
      </c>
      <c r="Y902">
        <v>4</v>
      </c>
      <c r="Z902">
        <v>2</v>
      </c>
    </row>
    <row r="903" spans="1:26" x14ac:dyDescent="0.2">
      <c r="A903">
        <v>902</v>
      </c>
      <c r="B903">
        <v>3492</v>
      </c>
      <c r="C903" t="s">
        <v>38</v>
      </c>
      <c r="D903">
        <v>2011</v>
      </c>
      <c r="E903" t="s">
        <v>36</v>
      </c>
      <c r="F903" t="s">
        <v>1060</v>
      </c>
      <c r="G903" t="s">
        <v>45</v>
      </c>
      <c r="H903" t="s">
        <v>1073</v>
      </c>
      <c r="I903" s="2">
        <v>39179</v>
      </c>
      <c r="J903" t="s">
        <v>106</v>
      </c>
      <c r="K903" t="s">
        <v>111</v>
      </c>
      <c r="L903">
        <v>15.10522527</v>
      </c>
      <c r="M903">
        <v>145.72023379999999</v>
      </c>
      <c r="N903" t="s">
        <v>45</v>
      </c>
      <c r="O903" t="s">
        <v>45</v>
      </c>
      <c r="P903">
        <v>2011</v>
      </c>
      <c r="Q903" t="s">
        <v>112</v>
      </c>
      <c r="R903">
        <v>0</v>
      </c>
      <c r="S903">
        <v>22</v>
      </c>
      <c r="T903">
        <v>5</v>
      </c>
      <c r="U903">
        <v>11.75</v>
      </c>
      <c r="V903">
        <v>6.25</v>
      </c>
      <c r="W903">
        <v>8.25</v>
      </c>
      <c r="X903" t="s">
        <v>362</v>
      </c>
      <c r="Y903">
        <v>4</v>
      </c>
      <c r="Z903">
        <v>2</v>
      </c>
    </row>
    <row r="904" spans="1:26" x14ac:dyDescent="0.2">
      <c r="A904">
        <v>903</v>
      </c>
      <c r="B904">
        <v>3493</v>
      </c>
      <c r="C904" t="s">
        <v>38</v>
      </c>
      <c r="D904">
        <v>2011</v>
      </c>
      <c r="E904" t="s">
        <v>36</v>
      </c>
      <c r="F904" t="s">
        <v>1060</v>
      </c>
      <c r="G904" t="s">
        <v>45</v>
      </c>
      <c r="H904" t="s">
        <v>1074</v>
      </c>
      <c r="I904" s="2">
        <v>39179</v>
      </c>
      <c r="J904" t="s">
        <v>106</v>
      </c>
      <c r="K904" t="s">
        <v>107</v>
      </c>
      <c r="L904">
        <v>15.104215829999999</v>
      </c>
      <c r="M904">
        <v>145.73283029000001</v>
      </c>
      <c r="N904" t="s">
        <v>45</v>
      </c>
      <c r="O904" t="s">
        <v>45</v>
      </c>
      <c r="P904">
        <v>2011</v>
      </c>
      <c r="Q904" t="s">
        <v>109</v>
      </c>
      <c r="R904">
        <v>0</v>
      </c>
      <c r="S904">
        <v>12</v>
      </c>
      <c r="T904">
        <v>6</v>
      </c>
      <c r="U904">
        <v>16.5</v>
      </c>
      <c r="V904">
        <v>5.5</v>
      </c>
      <c r="W904">
        <v>9.5</v>
      </c>
      <c r="X904" t="s">
        <v>362</v>
      </c>
      <c r="Y904">
        <v>4</v>
      </c>
      <c r="Z904">
        <v>2</v>
      </c>
    </row>
    <row r="905" spans="1:26" x14ac:dyDescent="0.2">
      <c r="A905">
        <v>904</v>
      </c>
      <c r="B905">
        <v>3494</v>
      </c>
      <c r="C905" t="s">
        <v>38</v>
      </c>
      <c r="D905">
        <v>2011</v>
      </c>
      <c r="E905" t="s">
        <v>36</v>
      </c>
      <c r="F905" t="s">
        <v>1060</v>
      </c>
      <c r="G905" t="s">
        <v>45</v>
      </c>
      <c r="H905" t="s">
        <v>1075</v>
      </c>
      <c r="I905" s="2">
        <v>39179</v>
      </c>
      <c r="J905" t="s">
        <v>106</v>
      </c>
      <c r="K905" t="s">
        <v>115</v>
      </c>
      <c r="L905">
        <v>15.15303606</v>
      </c>
      <c r="M905">
        <v>145.74883242999999</v>
      </c>
      <c r="N905" t="s">
        <v>45</v>
      </c>
      <c r="O905" t="s">
        <v>45</v>
      </c>
      <c r="P905">
        <v>2011</v>
      </c>
      <c r="Q905" t="s">
        <v>116</v>
      </c>
      <c r="R905">
        <v>0</v>
      </c>
      <c r="S905">
        <v>3.5</v>
      </c>
      <c r="T905">
        <v>43.75</v>
      </c>
      <c r="U905">
        <v>4.25</v>
      </c>
      <c r="V905">
        <v>3.75</v>
      </c>
      <c r="W905">
        <v>20</v>
      </c>
      <c r="X905" t="s">
        <v>362</v>
      </c>
      <c r="Y905">
        <v>4</v>
      </c>
      <c r="Z905">
        <v>2</v>
      </c>
    </row>
    <row r="906" spans="1:26" x14ac:dyDescent="0.2">
      <c r="A906">
        <v>905</v>
      </c>
      <c r="B906">
        <v>3495</v>
      </c>
      <c r="C906" t="s">
        <v>38</v>
      </c>
      <c r="D906">
        <v>2011</v>
      </c>
      <c r="E906" t="s">
        <v>36</v>
      </c>
      <c r="F906" t="s">
        <v>1060</v>
      </c>
      <c r="G906" t="s">
        <v>45</v>
      </c>
      <c r="H906" t="s">
        <v>1076</v>
      </c>
      <c r="I906" s="2">
        <v>39179</v>
      </c>
      <c r="J906" t="s">
        <v>106</v>
      </c>
      <c r="K906" t="s">
        <v>115</v>
      </c>
      <c r="L906">
        <v>15.15848589</v>
      </c>
      <c r="M906">
        <v>145.75217949</v>
      </c>
      <c r="N906" t="s">
        <v>45</v>
      </c>
      <c r="O906" t="s">
        <v>45</v>
      </c>
      <c r="P906">
        <v>2011</v>
      </c>
      <c r="Q906" t="s">
        <v>116</v>
      </c>
      <c r="R906">
        <v>0</v>
      </c>
      <c r="S906">
        <v>5</v>
      </c>
      <c r="T906">
        <v>55</v>
      </c>
      <c r="U906">
        <v>2.5</v>
      </c>
      <c r="V906">
        <v>0.5</v>
      </c>
      <c r="W906">
        <v>7</v>
      </c>
      <c r="X906" t="s">
        <v>362</v>
      </c>
      <c r="Y906">
        <v>2</v>
      </c>
      <c r="Z906">
        <v>1</v>
      </c>
    </row>
    <row r="907" spans="1:26" x14ac:dyDescent="0.2">
      <c r="A907">
        <v>906</v>
      </c>
      <c r="B907">
        <v>3497</v>
      </c>
      <c r="C907" t="s">
        <v>38</v>
      </c>
      <c r="D907">
        <v>2011</v>
      </c>
      <c r="E907" t="s">
        <v>36</v>
      </c>
      <c r="F907" t="s">
        <v>1060</v>
      </c>
      <c r="G907" t="s">
        <v>46</v>
      </c>
      <c r="H907" t="s">
        <v>1077</v>
      </c>
      <c r="I907" s="2">
        <v>39180</v>
      </c>
      <c r="J907" t="s">
        <v>106</v>
      </c>
      <c r="K907" t="s">
        <v>111</v>
      </c>
      <c r="L907">
        <v>14.99099803</v>
      </c>
      <c r="M907">
        <v>145.58960275999999</v>
      </c>
      <c r="N907" t="s">
        <v>46</v>
      </c>
      <c r="O907" t="s">
        <v>46</v>
      </c>
      <c r="P907">
        <v>2011</v>
      </c>
      <c r="Q907" t="s">
        <v>112</v>
      </c>
      <c r="R907">
        <v>0</v>
      </c>
      <c r="S907">
        <v>24</v>
      </c>
      <c r="T907">
        <v>4</v>
      </c>
      <c r="U907">
        <v>22.5</v>
      </c>
      <c r="V907">
        <v>17.5</v>
      </c>
      <c r="W907">
        <v>2.5</v>
      </c>
      <c r="X907" t="s">
        <v>362</v>
      </c>
      <c r="Y907">
        <v>2</v>
      </c>
      <c r="Z907">
        <v>1</v>
      </c>
    </row>
    <row r="908" spans="1:26" x14ac:dyDescent="0.2">
      <c r="A908">
        <v>907</v>
      </c>
      <c r="B908">
        <v>3498</v>
      </c>
      <c r="C908" t="s">
        <v>38</v>
      </c>
      <c r="D908">
        <v>2011</v>
      </c>
      <c r="E908" t="s">
        <v>36</v>
      </c>
      <c r="F908" t="s">
        <v>1060</v>
      </c>
      <c r="G908" t="s">
        <v>46</v>
      </c>
      <c r="H908" t="s">
        <v>1078</v>
      </c>
      <c r="I908" s="2">
        <v>39180</v>
      </c>
      <c r="J908" t="s">
        <v>106</v>
      </c>
      <c r="K908" t="s">
        <v>107</v>
      </c>
      <c r="L908">
        <v>14.976933949999999</v>
      </c>
      <c r="M908">
        <v>145.61025753000001</v>
      </c>
      <c r="N908" t="s">
        <v>46</v>
      </c>
      <c r="O908" t="s">
        <v>46</v>
      </c>
      <c r="P908">
        <v>2011</v>
      </c>
      <c r="Q908" t="s">
        <v>109</v>
      </c>
      <c r="R908">
        <v>0</v>
      </c>
      <c r="S908">
        <v>17.5</v>
      </c>
      <c r="T908">
        <v>7.5</v>
      </c>
      <c r="U908">
        <v>19</v>
      </c>
      <c r="V908">
        <v>4.75</v>
      </c>
      <c r="W908">
        <v>4.25</v>
      </c>
      <c r="X908" t="s">
        <v>362</v>
      </c>
      <c r="Y908">
        <v>4</v>
      </c>
      <c r="Z908">
        <v>2</v>
      </c>
    </row>
    <row r="909" spans="1:26" x14ac:dyDescent="0.2">
      <c r="A909">
        <v>908</v>
      </c>
      <c r="B909">
        <v>3499</v>
      </c>
      <c r="C909" t="s">
        <v>38</v>
      </c>
      <c r="D909">
        <v>2011</v>
      </c>
      <c r="E909" t="s">
        <v>36</v>
      </c>
      <c r="F909" t="s">
        <v>1060</v>
      </c>
      <c r="G909" t="s">
        <v>46</v>
      </c>
      <c r="H909" t="s">
        <v>1079</v>
      </c>
      <c r="I909" s="2">
        <v>39180</v>
      </c>
      <c r="J909" t="s">
        <v>106</v>
      </c>
      <c r="K909" t="s">
        <v>115</v>
      </c>
      <c r="L909">
        <v>14.96033619</v>
      </c>
      <c r="M909">
        <v>145.62017323000001</v>
      </c>
      <c r="N909" t="s">
        <v>46</v>
      </c>
      <c r="O909" t="s">
        <v>46</v>
      </c>
      <c r="P909">
        <v>2011</v>
      </c>
      <c r="Q909" t="s">
        <v>116</v>
      </c>
      <c r="R909">
        <v>0</v>
      </c>
      <c r="S909">
        <v>5</v>
      </c>
      <c r="T909">
        <v>33.75</v>
      </c>
      <c r="U909">
        <v>10.5</v>
      </c>
      <c r="V909">
        <v>4.5</v>
      </c>
      <c r="W909">
        <v>7</v>
      </c>
      <c r="X909" t="s">
        <v>362</v>
      </c>
      <c r="Y909">
        <v>4</v>
      </c>
      <c r="Z909">
        <v>2</v>
      </c>
    </row>
    <row r="910" spans="1:26" x14ac:dyDescent="0.2">
      <c r="A910">
        <v>909</v>
      </c>
      <c r="B910">
        <v>3500</v>
      </c>
      <c r="C910" t="s">
        <v>38</v>
      </c>
      <c r="D910">
        <v>2011</v>
      </c>
      <c r="E910" t="s">
        <v>36</v>
      </c>
      <c r="F910" t="s">
        <v>1060</v>
      </c>
      <c r="G910" t="s">
        <v>46</v>
      </c>
      <c r="H910" t="s">
        <v>1080</v>
      </c>
      <c r="I910" s="2">
        <v>39180</v>
      </c>
      <c r="J910" t="s">
        <v>106</v>
      </c>
      <c r="K910" t="s">
        <v>107</v>
      </c>
      <c r="L910">
        <v>14.948748289999999</v>
      </c>
      <c r="M910">
        <v>145.62889217</v>
      </c>
      <c r="N910" t="s">
        <v>46</v>
      </c>
      <c r="O910" t="s">
        <v>46</v>
      </c>
      <c r="P910">
        <v>2011</v>
      </c>
      <c r="Q910" t="s">
        <v>109</v>
      </c>
      <c r="R910">
        <v>0</v>
      </c>
      <c r="S910">
        <v>9</v>
      </c>
      <c r="T910">
        <v>25</v>
      </c>
      <c r="U910">
        <v>5</v>
      </c>
      <c r="V910">
        <v>3.5</v>
      </c>
      <c r="W910">
        <v>7.5</v>
      </c>
      <c r="X910" t="s">
        <v>362</v>
      </c>
      <c r="Y910">
        <v>2</v>
      </c>
      <c r="Z910">
        <v>1</v>
      </c>
    </row>
    <row r="911" spans="1:26" x14ac:dyDescent="0.2">
      <c r="A911">
        <v>910</v>
      </c>
      <c r="B911">
        <v>3501</v>
      </c>
      <c r="C911" t="s">
        <v>38</v>
      </c>
      <c r="D911">
        <v>2011</v>
      </c>
      <c r="E911" t="s">
        <v>36</v>
      </c>
      <c r="F911" t="s">
        <v>1060</v>
      </c>
      <c r="G911" t="s">
        <v>46</v>
      </c>
      <c r="H911" t="s">
        <v>1081</v>
      </c>
      <c r="I911" s="2">
        <v>39180</v>
      </c>
      <c r="J911" t="s">
        <v>106</v>
      </c>
      <c r="K911" t="s">
        <v>111</v>
      </c>
      <c r="L911">
        <v>14.95246483</v>
      </c>
      <c r="M911">
        <v>145.61942414000001</v>
      </c>
      <c r="N911" t="s">
        <v>46</v>
      </c>
      <c r="O911" t="s">
        <v>46</v>
      </c>
      <c r="P911">
        <v>2011</v>
      </c>
      <c r="Q911" t="s">
        <v>112</v>
      </c>
      <c r="R911">
        <v>0</v>
      </c>
      <c r="S911">
        <v>27</v>
      </c>
      <c r="T911">
        <v>3.5</v>
      </c>
      <c r="U911">
        <v>17.5</v>
      </c>
      <c r="V911">
        <v>10</v>
      </c>
      <c r="W911">
        <v>31.5</v>
      </c>
      <c r="X911" t="s">
        <v>362</v>
      </c>
      <c r="Y911">
        <v>2</v>
      </c>
      <c r="Z911">
        <v>1</v>
      </c>
    </row>
    <row r="912" spans="1:26" x14ac:dyDescent="0.2">
      <c r="A912">
        <v>911</v>
      </c>
      <c r="B912">
        <v>3502</v>
      </c>
      <c r="C912" t="s">
        <v>38</v>
      </c>
      <c r="D912">
        <v>2011</v>
      </c>
      <c r="E912" t="s">
        <v>36</v>
      </c>
      <c r="F912" t="s">
        <v>1060</v>
      </c>
      <c r="G912" t="s">
        <v>46</v>
      </c>
      <c r="H912" t="s">
        <v>1082</v>
      </c>
      <c r="I912" s="2">
        <v>39180</v>
      </c>
      <c r="J912" t="s">
        <v>106</v>
      </c>
      <c r="K912" t="s">
        <v>107</v>
      </c>
      <c r="L912">
        <v>14.94836583</v>
      </c>
      <c r="M912">
        <v>145.62640450999999</v>
      </c>
      <c r="N912" t="s">
        <v>46</v>
      </c>
      <c r="O912" t="s">
        <v>46</v>
      </c>
      <c r="P912">
        <v>2011</v>
      </c>
      <c r="Q912" t="s">
        <v>109</v>
      </c>
      <c r="R912">
        <v>0</v>
      </c>
      <c r="S912">
        <v>18</v>
      </c>
      <c r="T912">
        <v>3</v>
      </c>
      <c r="U912">
        <v>11.25</v>
      </c>
      <c r="V912">
        <v>3.5</v>
      </c>
      <c r="W912">
        <v>9</v>
      </c>
      <c r="X912" t="s">
        <v>362</v>
      </c>
      <c r="Y912">
        <v>4</v>
      </c>
      <c r="Z912">
        <v>2</v>
      </c>
    </row>
    <row r="913" spans="1:26" x14ac:dyDescent="0.2">
      <c r="A913">
        <v>912</v>
      </c>
      <c r="B913">
        <v>3503</v>
      </c>
      <c r="C913" t="s">
        <v>38</v>
      </c>
      <c r="D913">
        <v>2011</v>
      </c>
      <c r="E913" t="s">
        <v>36</v>
      </c>
      <c r="F913" t="s">
        <v>1060</v>
      </c>
      <c r="G913" t="s">
        <v>46</v>
      </c>
      <c r="H913" t="s">
        <v>1083</v>
      </c>
      <c r="I913" s="2">
        <v>39180</v>
      </c>
      <c r="J913" t="s">
        <v>106</v>
      </c>
      <c r="K913" t="s">
        <v>107</v>
      </c>
      <c r="L913">
        <v>14.93154427</v>
      </c>
      <c r="M913">
        <v>145.63004108000001</v>
      </c>
      <c r="N913" t="s">
        <v>46</v>
      </c>
      <c r="O913" t="s">
        <v>46</v>
      </c>
      <c r="P913">
        <v>2011</v>
      </c>
      <c r="Q913" t="s">
        <v>109</v>
      </c>
      <c r="R913">
        <v>0</v>
      </c>
      <c r="S913">
        <v>11.5</v>
      </c>
      <c r="T913">
        <v>7</v>
      </c>
      <c r="U913">
        <v>12.5</v>
      </c>
      <c r="V913">
        <v>20</v>
      </c>
      <c r="W913">
        <v>3.25</v>
      </c>
      <c r="X913" t="s">
        <v>362</v>
      </c>
      <c r="Y913">
        <v>4</v>
      </c>
      <c r="Z913">
        <v>2</v>
      </c>
    </row>
    <row r="914" spans="1:26" x14ac:dyDescent="0.2">
      <c r="A914">
        <v>913</v>
      </c>
      <c r="B914">
        <v>3509</v>
      </c>
      <c r="C914" t="s">
        <v>38</v>
      </c>
      <c r="D914">
        <v>2011</v>
      </c>
      <c r="E914" t="s">
        <v>36</v>
      </c>
      <c r="F914" t="s">
        <v>1060</v>
      </c>
      <c r="G914" t="s">
        <v>136</v>
      </c>
      <c r="H914" t="s">
        <v>1084</v>
      </c>
      <c r="I914" s="2">
        <v>39181</v>
      </c>
      <c r="J914" t="s">
        <v>106</v>
      </c>
      <c r="K914" t="s">
        <v>111</v>
      </c>
      <c r="L914">
        <v>16.717230449999999</v>
      </c>
      <c r="M914">
        <v>145.77476025999999</v>
      </c>
      <c r="N914" t="s">
        <v>136</v>
      </c>
      <c r="O914" t="s">
        <v>136</v>
      </c>
      <c r="P914">
        <v>2011</v>
      </c>
      <c r="Q914" t="s">
        <v>112</v>
      </c>
      <c r="R914">
        <v>0</v>
      </c>
      <c r="S914">
        <v>25.5</v>
      </c>
      <c r="T914">
        <v>12.25</v>
      </c>
      <c r="U914">
        <v>17.5</v>
      </c>
      <c r="V914">
        <v>24.5</v>
      </c>
      <c r="W914">
        <v>0</v>
      </c>
      <c r="X914" t="s">
        <v>362</v>
      </c>
      <c r="Y914">
        <v>4</v>
      </c>
      <c r="Z914">
        <v>2</v>
      </c>
    </row>
    <row r="915" spans="1:26" x14ac:dyDescent="0.2">
      <c r="A915">
        <v>914</v>
      </c>
      <c r="B915">
        <v>3510</v>
      </c>
      <c r="C915" t="s">
        <v>38</v>
      </c>
      <c r="D915">
        <v>2011</v>
      </c>
      <c r="E915" t="s">
        <v>36</v>
      </c>
      <c r="F915" t="s">
        <v>1060</v>
      </c>
      <c r="G915" t="s">
        <v>136</v>
      </c>
      <c r="H915" t="s">
        <v>1085</v>
      </c>
      <c r="I915" s="2">
        <v>39181</v>
      </c>
      <c r="J915" t="s">
        <v>106</v>
      </c>
      <c r="K915" t="s">
        <v>111</v>
      </c>
      <c r="L915">
        <v>16.710502049999999</v>
      </c>
      <c r="M915">
        <v>145.76718628</v>
      </c>
      <c r="N915" t="s">
        <v>136</v>
      </c>
      <c r="O915" t="s">
        <v>136</v>
      </c>
      <c r="P915">
        <v>2011</v>
      </c>
      <c r="Q915" t="s">
        <v>112</v>
      </c>
      <c r="R915">
        <v>0</v>
      </c>
      <c r="S915">
        <v>20.5</v>
      </c>
      <c r="T915">
        <v>20</v>
      </c>
      <c r="U915">
        <v>18.75</v>
      </c>
      <c r="V915">
        <v>20.75</v>
      </c>
      <c r="W915">
        <v>3</v>
      </c>
      <c r="X915" t="s">
        <v>362</v>
      </c>
      <c r="Y915">
        <v>4</v>
      </c>
      <c r="Z915">
        <v>2</v>
      </c>
    </row>
    <row r="916" spans="1:26" x14ac:dyDescent="0.2">
      <c r="A916">
        <v>915</v>
      </c>
      <c r="B916">
        <v>3511</v>
      </c>
      <c r="C916" t="s">
        <v>38</v>
      </c>
      <c r="D916">
        <v>2011</v>
      </c>
      <c r="E916" t="s">
        <v>36</v>
      </c>
      <c r="F916" t="s">
        <v>1060</v>
      </c>
      <c r="G916" t="s">
        <v>136</v>
      </c>
      <c r="H916" t="s">
        <v>1086</v>
      </c>
      <c r="I916" s="2">
        <v>39181</v>
      </c>
      <c r="J916" t="s">
        <v>106</v>
      </c>
      <c r="K916" t="s">
        <v>107</v>
      </c>
      <c r="L916">
        <v>16.702540160000002</v>
      </c>
      <c r="M916">
        <v>145.76623971999999</v>
      </c>
      <c r="N916" t="s">
        <v>136</v>
      </c>
      <c r="O916" t="s">
        <v>136</v>
      </c>
      <c r="P916">
        <v>2011</v>
      </c>
      <c r="Q916" t="s">
        <v>109</v>
      </c>
      <c r="R916">
        <v>0</v>
      </c>
      <c r="S916">
        <v>13.5</v>
      </c>
      <c r="T916">
        <v>25</v>
      </c>
      <c r="U916">
        <v>7.5</v>
      </c>
      <c r="V916">
        <v>23.75</v>
      </c>
      <c r="W916">
        <v>5.25</v>
      </c>
      <c r="X916" t="s">
        <v>362</v>
      </c>
      <c r="Y916">
        <v>4</v>
      </c>
      <c r="Z916">
        <v>2</v>
      </c>
    </row>
    <row r="917" spans="1:26" x14ac:dyDescent="0.2">
      <c r="A917">
        <v>916</v>
      </c>
      <c r="B917">
        <v>3512</v>
      </c>
      <c r="C917" t="s">
        <v>38</v>
      </c>
      <c r="D917">
        <v>2011</v>
      </c>
      <c r="E917" t="s">
        <v>36</v>
      </c>
      <c r="F917" t="s">
        <v>1060</v>
      </c>
      <c r="G917" t="s">
        <v>136</v>
      </c>
      <c r="H917" t="s">
        <v>1087</v>
      </c>
      <c r="I917" s="2">
        <v>39181</v>
      </c>
      <c r="J917" t="s">
        <v>106</v>
      </c>
      <c r="K917" t="s">
        <v>115</v>
      </c>
      <c r="L917">
        <v>16.69852062</v>
      </c>
      <c r="M917">
        <v>145.77206749000001</v>
      </c>
      <c r="N917" t="s">
        <v>136</v>
      </c>
      <c r="O917" t="s">
        <v>136</v>
      </c>
      <c r="P917">
        <v>2011</v>
      </c>
      <c r="Q917" t="s">
        <v>116</v>
      </c>
      <c r="R917">
        <v>0</v>
      </c>
      <c r="S917">
        <v>3.5</v>
      </c>
      <c r="T917">
        <v>1.25</v>
      </c>
      <c r="U917">
        <v>1.25</v>
      </c>
      <c r="V917">
        <v>0</v>
      </c>
      <c r="W917">
        <v>1.75</v>
      </c>
      <c r="X917" t="s">
        <v>362</v>
      </c>
      <c r="Y917">
        <v>4</v>
      </c>
      <c r="Z917">
        <v>2</v>
      </c>
    </row>
    <row r="918" spans="1:26" x14ac:dyDescent="0.2">
      <c r="A918">
        <v>917</v>
      </c>
      <c r="B918">
        <v>3513</v>
      </c>
      <c r="C918" t="s">
        <v>38</v>
      </c>
      <c r="D918">
        <v>2011</v>
      </c>
      <c r="E918" t="s">
        <v>36</v>
      </c>
      <c r="F918" t="s">
        <v>1060</v>
      </c>
      <c r="G918" t="s">
        <v>136</v>
      </c>
      <c r="H918" t="s">
        <v>1088</v>
      </c>
      <c r="I918" s="2">
        <v>39181</v>
      </c>
      <c r="J918" t="s">
        <v>106</v>
      </c>
      <c r="K918" t="s">
        <v>115</v>
      </c>
      <c r="L918">
        <v>16.700600340000001</v>
      </c>
      <c r="M918">
        <v>145.76990437000001</v>
      </c>
      <c r="N918" t="s">
        <v>136</v>
      </c>
      <c r="O918" t="s">
        <v>136</v>
      </c>
      <c r="P918">
        <v>2011</v>
      </c>
      <c r="Q918" t="s">
        <v>116</v>
      </c>
      <c r="R918">
        <v>0</v>
      </c>
      <c r="S918">
        <v>5</v>
      </c>
      <c r="T918">
        <v>2</v>
      </c>
      <c r="U918">
        <v>2.75</v>
      </c>
      <c r="V918">
        <v>0.25</v>
      </c>
      <c r="W918">
        <v>0.5</v>
      </c>
      <c r="X918" t="s">
        <v>362</v>
      </c>
      <c r="Y918">
        <v>4</v>
      </c>
      <c r="Z918">
        <v>2</v>
      </c>
    </row>
    <row r="919" spans="1:26" x14ac:dyDescent="0.2">
      <c r="A919">
        <v>918</v>
      </c>
      <c r="B919">
        <v>3514</v>
      </c>
      <c r="C919" t="s">
        <v>38</v>
      </c>
      <c r="D919">
        <v>2011</v>
      </c>
      <c r="E919" t="s">
        <v>36</v>
      </c>
      <c r="F919" t="s">
        <v>1060</v>
      </c>
      <c r="G919" t="s">
        <v>136</v>
      </c>
      <c r="H919" t="s">
        <v>1089</v>
      </c>
      <c r="I919" s="2">
        <v>39181</v>
      </c>
      <c r="J919" t="s">
        <v>106</v>
      </c>
      <c r="K919" t="s">
        <v>111</v>
      </c>
      <c r="L919">
        <v>16.69038875</v>
      </c>
      <c r="M919">
        <v>145.78435970999999</v>
      </c>
      <c r="N919" t="s">
        <v>136</v>
      </c>
      <c r="O919" t="s">
        <v>136</v>
      </c>
      <c r="P919">
        <v>2011</v>
      </c>
      <c r="Q919" t="s">
        <v>112</v>
      </c>
      <c r="R919">
        <v>0</v>
      </c>
      <c r="S919">
        <v>23</v>
      </c>
      <c r="T919">
        <v>32.5</v>
      </c>
      <c r="U919">
        <v>5</v>
      </c>
      <c r="V919">
        <v>7.5</v>
      </c>
      <c r="W919">
        <v>7.5</v>
      </c>
      <c r="X919" t="s">
        <v>362</v>
      </c>
      <c r="Y919">
        <v>2</v>
      </c>
      <c r="Z919">
        <v>1</v>
      </c>
    </row>
    <row r="920" spans="1:26" x14ac:dyDescent="0.2">
      <c r="A920">
        <v>919</v>
      </c>
      <c r="B920">
        <v>3515</v>
      </c>
      <c r="C920" t="s">
        <v>38</v>
      </c>
      <c r="D920">
        <v>2011</v>
      </c>
      <c r="E920" t="s">
        <v>36</v>
      </c>
      <c r="F920" t="s">
        <v>1060</v>
      </c>
      <c r="G920" t="s">
        <v>136</v>
      </c>
      <c r="H920" t="s">
        <v>1090</v>
      </c>
      <c r="I920" s="2">
        <v>39181</v>
      </c>
      <c r="J920" t="s">
        <v>106</v>
      </c>
      <c r="K920" t="s">
        <v>115</v>
      </c>
      <c r="L920">
        <v>16.692235449999998</v>
      </c>
      <c r="M920">
        <v>145.78223675000001</v>
      </c>
      <c r="N920" t="s">
        <v>136</v>
      </c>
      <c r="O920" t="s">
        <v>136</v>
      </c>
      <c r="P920">
        <v>2011</v>
      </c>
      <c r="Q920" t="s">
        <v>116</v>
      </c>
      <c r="R920">
        <v>0</v>
      </c>
      <c r="S920">
        <v>4.5</v>
      </c>
      <c r="T920">
        <v>6.25</v>
      </c>
      <c r="U920">
        <v>2.5</v>
      </c>
      <c r="V920">
        <v>0.5</v>
      </c>
      <c r="W920">
        <v>8.75</v>
      </c>
      <c r="X920" t="s">
        <v>362</v>
      </c>
      <c r="Y920">
        <v>4</v>
      </c>
      <c r="Z920">
        <v>2</v>
      </c>
    </row>
    <row r="921" spans="1:26" x14ac:dyDescent="0.2">
      <c r="A921">
        <v>920</v>
      </c>
      <c r="B921">
        <v>3516</v>
      </c>
      <c r="C921" t="s">
        <v>38</v>
      </c>
      <c r="D921">
        <v>2011</v>
      </c>
      <c r="E921" t="s">
        <v>36</v>
      </c>
      <c r="F921" t="s">
        <v>1060</v>
      </c>
      <c r="G921" t="s">
        <v>136</v>
      </c>
      <c r="H921" t="s">
        <v>1091</v>
      </c>
      <c r="I921" s="2">
        <v>39181</v>
      </c>
      <c r="J921" t="s">
        <v>106</v>
      </c>
      <c r="K921" t="s">
        <v>107</v>
      </c>
      <c r="L921">
        <v>16.69565862</v>
      </c>
      <c r="M921">
        <v>145.77351646</v>
      </c>
      <c r="N921" t="s">
        <v>136</v>
      </c>
      <c r="O921" t="s">
        <v>136</v>
      </c>
      <c r="P921">
        <v>2011</v>
      </c>
      <c r="Q921" t="s">
        <v>109</v>
      </c>
      <c r="R921">
        <v>0</v>
      </c>
      <c r="S921">
        <v>14</v>
      </c>
      <c r="T921">
        <v>33.75</v>
      </c>
      <c r="U921">
        <v>26.25</v>
      </c>
      <c r="V921">
        <v>4.25</v>
      </c>
      <c r="W921">
        <v>6.25</v>
      </c>
      <c r="X921" t="s">
        <v>362</v>
      </c>
      <c r="Y921">
        <v>4</v>
      </c>
      <c r="Z921">
        <v>2</v>
      </c>
    </row>
    <row r="922" spans="1:26" x14ac:dyDescent="0.2">
      <c r="A922">
        <v>921</v>
      </c>
      <c r="B922">
        <v>3517</v>
      </c>
      <c r="C922" t="s">
        <v>38</v>
      </c>
      <c r="D922">
        <v>2011</v>
      </c>
      <c r="E922" t="s">
        <v>36</v>
      </c>
      <c r="F922" t="s">
        <v>1060</v>
      </c>
      <c r="G922" t="s">
        <v>136</v>
      </c>
      <c r="H922" t="s">
        <v>1092</v>
      </c>
      <c r="I922" s="2">
        <v>39181</v>
      </c>
      <c r="J922" t="s">
        <v>106</v>
      </c>
      <c r="K922" t="s">
        <v>107</v>
      </c>
      <c r="L922">
        <v>16.69189867</v>
      </c>
      <c r="M922">
        <v>145.77805534999999</v>
      </c>
      <c r="N922" t="s">
        <v>136</v>
      </c>
      <c r="O922" t="s">
        <v>136</v>
      </c>
      <c r="P922">
        <v>2011</v>
      </c>
      <c r="Q922" t="s">
        <v>109</v>
      </c>
      <c r="R922">
        <v>0</v>
      </c>
      <c r="S922">
        <v>11.5</v>
      </c>
      <c r="T922">
        <v>13.25</v>
      </c>
      <c r="U922">
        <v>4.75</v>
      </c>
      <c r="V922">
        <v>0.75</v>
      </c>
      <c r="W922">
        <v>3</v>
      </c>
      <c r="X922" t="s">
        <v>362</v>
      </c>
      <c r="Y922">
        <v>4</v>
      </c>
      <c r="Z922">
        <v>2</v>
      </c>
    </row>
    <row r="923" spans="1:26" x14ac:dyDescent="0.2">
      <c r="A923">
        <v>922</v>
      </c>
      <c r="B923">
        <v>3522</v>
      </c>
      <c r="C923" t="s">
        <v>38</v>
      </c>
      <c r="D923">
        <v>2011</v>
      </c>
      <c r="E923" t="s">
        <v>36</v>
      </c>
      <c r="F923" t="s">
        <v>1060</v>
      </c>
      <c r="G923" t="s">
        <v>43</v>
      </c>
      <c r="H923" t="s">
        <v>1093</v>
      </c>
      <c r="I923" s="2">
        <v>39182</v>
      </c>
      <c r="J923" t="s">
        <v>106</v>
      </c>
      <c r="K923" t="s">
        <v>111</v>
      </c>
      <c r="L923">
        <v>18.080160679999999</v>
      </c>
      <c r="M923">
        <v>145.71879974000001</v>
      </c>
      <c r="N923" t="s">
        <v>43</v>
      </c>
      <c r="O923" t="s">
        <v>43</v>
      </c>
      <c r="P923">
        <v>2011</v>
      </c>
      <c r="Q923" t="s">
        <v>112</v>
      </c>
      <c r="R923">
        <v>0</v>
      </c>
      <c r="S923">
        <v>22.5</v>
      </c>
      <c r="T923">
        <v>20</v>
      </c>
      <c r="U923">
        <v>11.25</v>
      </c>
      <c r="V923">
        <v>5.75</v>
      </c>
      <c r="W923">
        <v>3.25</v>
      </c>
      <c r="X923" t="s">
        <v>362</v>
      </c>
      <c r="Y923">
        <v>4</v>
      </c>
      <c r="Z923">
        <v>2</v>
      </c>
    </row>
    <row r="924" spans="1:26" x14ac:dyDescent="0.2">
      <c r="A924">
        <v>923</v>
      </c>
      <c r="B924">
        <v>3523</v>
      </c>
      <c r="C924" t="s">
        <v>38</v>
      </c>
      <c r="D924">
        <v>2011</v>
      </c>
      <c r="E924" t="s">
        <v>36</v>
      </c>
      <c r="F924" t="s">
        <v>1060</v>
      </c>
      <c r="G924" t="s">
        <v>43</v>
      </c>
      <c r="H924" t="s">
        <v>1094</v>
      </c>
      <c r="I924" s="2">
        <v>39182</v>
      </c>
      <c r="J924" t="s">
        <v>106</v>
      </c>
      <c r="K924" t="s">
        <v>111</v>
      </c>
      <c r="L924">
        <v>18.087404410000001</v>
      </c>
      <c r="M924">
        <v>145.73344166000001</v>
      </c>
      <c r="N924" t="s">
        <v>43</v>
      </c>
      <c r="O924" t="s">
        <v>43</v>
      </c>
      <c r="P924">
        <v>2011</v>
      </c>
      <c r="Q924" t="s">
        <v>112</v>
      </c>
      <c r="R924">
        <v>0</v>
      </c>
      <c r="S924">
        <v>24</v>
      </c>
      <c r="T924">
        <v>57.5</v>
      </c>
      <c r="U924">
        <v>2.5</v>
      </c>
      <c r="V924">
        <v>2.5</v>
      </c>
      <c r="W924">
        <v>5</v>
      </c>
      <c r="X924" t="s">
        <v>362</v>
      </c>
      <c r="Y924">
        <v>2</v>
      </c>
      <c r="Z924">
        <v>1</v>
      </c>
    </row>
    <row r="925" spans="1:26" x14ac:dyDescent="0.2">
      <c r="A925">
        <v>924</v>
      </c>
      <c r="B925">
        <v>3524</v>
      </c>
      <c r="C925" t="s">
        <v>38</v>
      </c>
      <c r="D925">
        <v>2011</v>
      </c>
      <c r="E925" t="s">
        <v>36</v>
      </c>
      <c r="F925" t="s">
        <v>1060</v>
      </c>
      <c r="G925" t="s">
        <v>43</v>
      </c>
      <c r="H925" t="s">
        <v>1095</v>
      </c>
      <c r="I925" s="2">
        <v>39182</v>
      </c>
      <c r="J925" t="s">
        <v>106</v>
      </c>
      <c r="K925" t="s">
        <v>115</v>
      </c>
      <c r="L925">
        <v>18.121743389999999</v>
      </c>
      <c r="M925">
        <v>145.75714912000001</v>
      </c>
      <c r="N925" t="s">
        <v>43</v>
      </c>
      <c r="O925" t="s">
        <v>43</v>
      </c>
      <c r="P925">
        <v>2011</v>
      </c>
      <c r="Q925" t="s">
        <v>116</v>
      </c>
      <c r="R925">
        <v>0</v>
      </c>
      <c r="S925">
        <v>4</v>
      </c>
      <c r="T925">
        <v>7</v>
      </c>
      <c r="U925">
        <v>0</v>
      </c>
      <c r="V925">
        <v>1.25</v>
      </c>
      <c r="W925">
        <v>2.5</v>
      </c>
      <c r="X925" t="s">
        <v>362</v>
      </c>
      <c r="Y925">
        <v>4</v>
      </c>
      <c r="Z925">
        <v>2</v>
      </c>
    </row>
    <row r="926" spans="1:26" x14ac:dyDescent="0.2">
      <c r="A926">
        <v>925</v>
      </c>
      <c r="B926">
        <v>3525</v>
      </c>
      <c r="C926" t="s">
        <v>38</v>
      </c>
      <c r="D926">
        <v>2011</v>
      </c>
      <c r="E926" t="s">
        <v>36</v>
      </c>
      <c r="F926" t="s">
        <v>1060</v>
      </c>
      <c r="G926" t="s">
        <v>43</v>
      </c>
      <c r="H926" t="s">
        <v>1096</v>
      </c>
      <c r="I926" s="2">
        <v>39182</v>
      </c>
      <c r="J926" t="s">
        <v>106</v>
      </c>
      <c r="K926" t="s">
        <v>107</v>
      </c>
      <c r="L926">
        <v>18.145610609999999</v>
      </c>
      <c r="M926">
        <v>145.75425762</v>
      </c>
      <c r="N926" t="s">
        <v>43</v>
      </c>
      <c r="O926" t="s">
        <v>43</v>
      </c>
      <c r="P926">
        <v>2011</v>
      </c>
      <c r="Q926" t="s">
        <v>109</v>
      </c>
      <c r="R926">
        <v>0</v>
      </c>
      <c r="S926">
        <v>12.75</v>
      </c>
      <c r="T926">
        <v>7</v>
      </c>
      <c r="U926">
        <v>22.5</v>
      </c>
      <c r="V926">
        <v>0.25</v>
      </c>
      <c r="W926">
        <v>0</v>
      </c>
      <c r="X926" t="s">
        <v>362</v>
      </c>
      <c r="Y926">
        <v>4</v>
      </c>
      <c r="Z926">
        <v>2</v>
      </c>
    </row>
    <row r="927" spans="1:26" x14ac:dyDescent="0.2">
      <c r="A927">
        <v>926</v>
      </c>
      <c r="B927">
        <v>3526</v>
      </c>
      <c r="C927" t="s">
        <v>38</v>
      </c>
      <c r="D927">
        <v>2011</v>
      </c>
      <c r="E927" t="s">
        <v>36</v>
      </c>
      <c r="F927" t="s">
        <v>1060</v>
      </c>
      <c r="G927" t="s">
        <v>43</v>
      </c>
      <c r="H927" t="s">
        <v>1097</v>
      </c>
      <c r="I927" s="2">
        <v>39182</v>
      </c>
      <c r="J927" t="s">
        <v>106</v>
      </c>
      <c r="K927" t="s">
        <v>115</v>
      </c>
      <c r="L927">
        <v>18.08962829</v>
      </c>
      <c r="M927">
        <v>145.74140824</v>
      </c>
      <c r="N927" t="s">
        <v>43</v>
      </c>
      <c r="O927" t="s">
        <v>43</v>
      </c>
      <c r="P927">
        <v>2011</v>
      </c>
      <c r="Q927" t="s">
        <v>116</v>
      </c>
      <c r="R927">
        <v>0</v>
      </c>
      <c r="S927">
        <v>5</v>
      </c>
      <c r="T927">
        <v>27.5</v>
      </c>
      <c r="U927">
        <v>0</v>
      </c>
      <c r="V927">
        <v>0</v>
      </c>
      <c r="W927">
        <v>7.5</v>
      </c>
      <c r="X927" t="s">
        <v>362</v>
      </c>
      <c r="Y927">
        <v>2</v>
      </c>
      <c r="Z927">
        <v>1</v>
      </c>
    </row>
    <row r="928" spans="1:26" x14ac:dyDescent="0.2">
      <c r="A928">
        <v>927</v>
      </c>
      <c r="B928">
        <v>3527</v>
      </c>
      <c r="C928" t="s">
        <v>38</v>
      </c>
      <c r="D928">
        <v>2011</v>
      </c>
      <c r="E928" t="s">
        <v>36</v>
      </c>
      <c r="F928" t="s">
        <v>1060</v>
      </c>
      <c r="G928" t="s">
        <v>43</v>
      </c>
      <c r="H928" t="s">
        <v>1098</v>
      </c>
      <c r="I928" s="2">
        <v>39182</v>
      </c>
      <c r="J928" t="s">
        <v>106</v>
      </c>
      <c r="K928" t="s">
        <v>111</v>
      </c>
      <c r="L928">
        <v>18.049572099999999</v>
      </c>
      <c r="M928">
        <v>145.70552405999999</v>
      </c>
      <c r="N928" t="s">
        <v>43</v>
      </c>
      <c r="O928" t="s">
        <v>43</v>
      </c>
      <c r="P928">
        <v>2011</v>
      </c>
      <c r="Q928" t="s">
        <v>112</v>
      </c>
      <c r="R928">
        <v>0</v>
      </c>
      <c r="S928">
        <v>20</v>
      </c>
      <c r="T928">
        <v>10</v>
      </c>
      <c r="U928">
        <v>7.5</v>
      </c>
      <c r="V928">
        <v>3</v>
      </c>
      <c r="W928">
        <v>0.5</v>
      </c>
      <c r="X928" t="s">
        <v>362</v>
      </c>
      <c r="Y928">
        <v>2</v>
      </c>
      <c r="Z928">
        <v>1</v>
      </c>
    </row>
    <row r="929" spans="1:26" x14ac:dyDescent="0.2">
      <c r="A929">
        <v>928</v>
      </c>
      <c r="B929">
        <v>3528</v>
      </c>
      <c r="C929" t="s">
        <v>38</v>
      </c>
      <c r="D929">
        <v>2011</v>
      </c>
      <c r="E929" t="s">
        <v>36</v>
      </c>
      <c r="F929" t="s">
        <v>1060</v>
      </c>
      <c r="G929" t="s">
        <v>43</v>
      </c>
      <c r="H929" t="s">
        <v>1099</v>
      </c>
      <c r="I929" s="2">
        <v>39182</v>
      </c>
      <c r="J929" t="s">
        <v>106</v>
      </c>
      <c r="K929" t="s">
        <v>107</v>
      </c>
      <c r="L929">
        <v>18.09795446</v>
      </c>
      <c r="M929">
        <v>145.75176794000001</v>
      </c>
      <c r="N929" t="s">
        <v>43</v>
      </c>
      <c r="O929" t="s">
        <v>43</v>
      </c>
      <c r="P929">
        <v>2011</v>
      </c>
      <c r="Q929" t="s">
        <v>109</v>
      </c>
      <c r="R929">
        <v>0</v>
      </c>
      <c r="S929">
        <v>13</v>
      </c>
      <c r="T929">
        <v>3.5</v>
      </c>
      <c r="U929">
        <v>5</v>
      </c>
      <c r="V929">
        <v>0.5</v>
      </c>
      <c r="W929">
        <v>4.5</v>
      </c>
      <c r="X929" t="s">
        <v>362</v>
      </c>
      <c r="Y929">
        <v>4</v>
      </c>
      <c r="Z929">
        <v>2</v>
      </c>
    </row>
    <row r="930" spans="1:26" x14ac:dyDescent="0.2">
      <c r="A930">
        <v>929</v>
      </c>
      <c r="B930">
        <v>3529</v>
      </c>
      <c r="C930" t="s">
        <v>38</v>
      </c>
      <c r="D930">
        <v>2011</v>
      </c>
      <c r="E930" t="s">
        <v>36</v>
      </c>
      <c r="F930" t="s">
        <v>1060</v>
      </c>
      <c r="G930" t="s">
        <v>43</v>
      </c>
      <c r="H930" t="s">
        <v>1100</v>
      </c>
      <c r="I930" s="2">
        <v>39182</v>
      </c>
      <c r="J930" t="s">
        <v>106</v>
      </c>
      <c r="K930" t="s">
        <v>115</v>
      </c>
      <c r="L930">
        <v>18.127955799999999</v>
      </c>
      <c r="M930">
        <v>145.75532480000001</v>
      </c>
      <c r="N930" t="s">
        <v>43</v>
      </c>
      <c r="O930" t="s">
        <v>43</v>
      </c>
      <c r="P930">
        <v>2011</v>
      </c>
      <c r="Q930" t="s">
        <v>116</v>
      </c>
      <c r="R930">
        <v>0</v>
      </c>
      <c r="S930">
        <v>5.5</v>
      </c>
      <c r="T930">
        <v>3.75</v>
      </c>
      <c r="U930">
        <v>0.75</v>
      </c>
      <c r="V930">
        <v>0.5</v>
      </c>
      <c r="W930">
        <v>1.5</v>
      </c>
      <c r="X930" t="s">
        <v>362</v>
      </c>
      <c r="Y930">
        <v>4</v>
      </c>
      <c r="Z930">
        <v>2</v>
      </c>
    </row>
    <row r="931" spans="1:26" x14ac:dyDescent="0.2">
      <c r="A931">
        <v>930</v>
      </c>
      <c r="B931">
        <v>3540</v>
      </c>
      <c r="C931" t="s">
        <v>38</v>
      </c>
      <c r="D931">
        <v>2011</v>
      </c>
      <c r="E931" t="s">
        <v>36</v>
      </c>
      <c r="F931" t="s">
        <v>1060</v>
      </c>
      <c r="G931" t="s">
        <v>43</v>
      </c>
      <c r="H931" t="s">
        <v>1101</v>
      </c>
      <c r="I931" s="2">
        <v>39183</v>
      </c>
      <c r="J931" t="s">
        <v>106</v>
      </c>
      <c r="K931" t="s">
        <v>111</v>
      </c>
      <c r="L931">
        <v>18.170459180000002</v>
      </c>
      <c r="M931">
        <v>145.78551281</v>
      </c>
      <c r="N931" t="s">
        <v>43</v>
      </c>
      <c r="O931" t="s">
        <v>43</v>
      </c>
      <c r="P931">
        <v>2011</v>
      </c>
      <c r="Q931" t="s">
        <v>112</v>
      </c>
      <c r="R931">
        <v>0</v>
      </c>
      <c r="S931">
        <v>20</v>
      </c>
      <c r="T931">
        <v>17.5</v>
      </c>
      <c r="U931">
        <v>15</v>
      </c>
      <c r="V931">
        <v>10</v>
      </c>
      <c r="W931">
        <v>7</v>
      </c>
      <c r="X931" t="s">
        <v>362</v>
      </c>
      <c r="Y931">
        <v>2</v>
      </c>
      <c r="Z931">
        <v>1</v>
      </c>
    </row>
    <row r="932" spans="1:26" x14ac:dyDescent="0.2">
      <c r="A932">
        <v>931</v>
      </c>
      <c r="B932">
        <v>3541</v>
      </c>
      <c r="C932" t="s">
        <v>38</v>
      </c>
      <c r="D932">
        <v>2011</v>
      </c>
      <c r="E932" t="s">
        <v>36</v>
      </c>
      <c r="F932" t="s">
        <v>1060</v>
      </c>
      <c r="G932" t="s">
        <v>43</v>
      </c>
      <c r="H932" t="s">
        <v>1102</v>
      </c>
      <c r="I932" s="2">
        <v>39183</v>
      </c>
      <c r="J932" t="s">
        <v>106</v>
      </c>
      <c r="K932" t="s">
        <v>111</v>
      </c>
      <c r="L932">
        <v>18.168979100000001</v>
      </c>
      <c r="M932">
        <v>145.79182446999999</v>
      </c>
      <c r="N932" t="s">
        <v>43</v>
      </c>
      <c r="O932" t="s">
        <v>43</v>
      </c>
      <c r="P932">
        <v>2011</v>
      </c>
      <c r="Q932" t="s">
        <v>112</v>
      </c>
      <c r="R932">
        <v>0</v>
      </c>
      <c r="S932">
        <v>19</v>
      </c>
      <c r="T932">
        <v>5.5</v>
      </c>
      <c r="U932">
        <v>10</v>
      </c>
      <c r="V932">
        <v>14.5</v>
      </c>
      <c r="W932">
        <v>2.5</v>
      </c>
      <c r="X932" t="s">
        <v>362</v>
      </c>
      <c r="Y932">
        <v>2</v>
      </c>
      <c r="Z932">
        <v>1</v>
      </c>
    </row>
    <row r="933" spans="1:26" x14ac:dyDescent="0.2">
      <c r="A933">
        <v>932</v>
      </c>
      <c r="B933">
        <v>3542</v>
      </c>
      <c r="C933" t="s">
        <v>38</v>
      </c>
      <c r="D933">
        <v>2011</v>
      </c>
      <c r="E933" t="s">
        <v>36</v>
      </c>
      <c r="F933" t="s">
        <v>1060</v>
      </c>
      <c r="G933" t="s">
        <v>43</v>
      </c>
      <c r="H933" t="s">
        <v>1103</v>
      </c>
      <c r="I933" s="2">
        <v>39183</v>
      </c>
      <c r="J933" t="s">
        <v>106</v>
      </c>
      <c r="K933" t="s">
        <v>107</v>
      </c>
      <c r="L933">
        <v>18.158925849999999</v>
      </c>
      <c r="M933">
        <v>145.80691424</v>
      </c>
      <c r="N933" t="s">
        <v>43</v>
      </c>
      <c r="O933" t="s">
        <v>43</v>
      </c>
      <c r="P933">
        <v>2011</v>
      </c>
      <c r="Q933" t="s">
        <v>109</v>
      </c>
      <c r="R933">
        <v>0</v>
      </c>
      <c r="S933">
        <v>14</v>
      </c>
      <c r="T933">
        <v>10</v>
      </c>
      <c r="U933">
        <v>3.75</v>
      </c>
      <c r="V933">
        <v>10</v>
      </c>
      <c r="W933">
        <v>3.75</v>
      </c>
      <c r="X933" t="s">
        <v>362</v>
      </c>
      <c r="Y933">
        <v>4</v>
      </c>
      <c r="Z933">
        <v>2</v>
      </c>
    </row>
    <row r="934" spans="1:26" x14ac:dyDescent="0.2">
      <c r="A934">
        <v>933</v>
      </c>
      <c r="B934">
        <v>3543</v>
      </c>
      <c r="C934" t="s">
        <v>38</v>
      </c>
      <c r="D934">
        <v>2011</v>
      </c>
      <c r="E934" t="s">
        <v>36</v>
      </c>
      <c r="F934" t="s">
        <v>1060</v>
      </c>
      <c r="G934" t="s">
        <v>43</v>
      </c>
      <c r="H934" t="s">
        <v>1104</v>
      </c>
      <c r="I934" s="2">
        <v>39183</v>
      </c>
      <c r="J934" t="s">
        <v>106</v>
      </c>
      <c r="K934" t="s">
        <v>107</v>
      </c>
      <c r="L934">
        <v>18.128780670000001</v>
      </c>
      <c r="M934">
        <v>145.80912866</v>
      </c>
      <c r="N934" t="s">
        <v>43</v>
      </c>
      <c r="O934" t="s">
        <v>43</v>
      </c>
      <c r="P934">
        <v>2011</v>
      </c>
      <c r="Q934" t="s">
        <v>109</v>
      </c>
      <c r="R934">
        <v>0</v>
      </c>
      <c r="S934">
        <v>14</v>
      </c>
      <c r="T934">
        <v>21.25</v>
      </c>
      <c r="U934">
        <v>0</v>
      </c>
      <c r="V934">
        <v>1.25</v>
      </c>
      <c r="W934">
        <v>11.25</v>
      </c>
      <c r="X934" t="s">
        <v>362</v>
      </c>
      <c r="Y934">
        <v>4</v>
      </c>
      <c r="Z934">
        <v>2</v>
      </c>
    </row>
    <row r="935" spans="1:26" x14ac:dyDescent="0.2">
      <c r="A935">
        <v>934</v>
      </c>
      <c r="B935">
        <v>3544</v>
      </c>
      <c r="C935" t="s">
        <v>38</v>
      </c>
      <c r="D935">
        <v>2011</v>
      </c>
      <c r="E935" t="s">
        <v>36</v>
      </c>
      <c r="F935" t="s">
        <v>1060</v>
      </c>
      <c r="G935" t="s">
        <v>43</v>
      </c>
      <c r="H935" t="s">
        <v>1105</v>
      </c>
      <c r="I935" s="2">
        <v>39183</v>
      </c>
      <c r="J935" t="s">
        <v>106</v>
      </c>
      <c r="K935" t="s">
        <v>107</v>
      </c>
      <c r="L935">
        <v>18.117176839999999</v>
      </c>
      <c r="M935">
        <v>145.80442339000001</v>
      </c>
      <c r="N935" t="s">
        <v>43</v>
      </c>
      <c r="O935" t="s">
        <v>43</v>
      </c>
      <c r="P935">
        <v>2011</v>
      </c>
      <c r="Q935" t="s">
        <v>109</v>
      </c>
      <c r="R935">
        <v>0</v>
      </c>
      <c r="S935">
        <v>21.8</v>
      </c>
      <c r="T935">
        <v>7.5</v>
      </c>
      <c r="U935">
        <v>5</v>
      </c>
      <c r="V935">
        <v>2.5</v>
      </c>
      <c r="W935">
        <v>7.5</v>
      </c>
      <c r="X935" t="s">
        <v>362</v>
      </c>
      <c r="Y935">
        <v>2</v>
      </c>
      <c r="Z935">
        <v>1</v>
      </c>
    </row>
    <row r="936" spans="1:26" x14ac:dyDescent="0.2">
      <c r="A936">
        <v>935</v>
      </c>
      <c r="B936">
        <v>3545</v>
      </c>
      <c r="C936" t="s">
        <v>38</v>
      </c>
      <c r="D936">
        <v>2011</v>
      </c>
      <c r="E936" t="s">
        <v>36</v>
      </c>
      <c r="F936" t="s">
        <v>1060</v>
      </c>
      <c r="G936" t="s">
        <v>43</v>
      </c>
      <c r="H936" t="s">
        <v>1106</v>
      </c>
      <c r="I936" s="2">
        <v>39183</v>
      </c>
      <c r="J936" t="s">
        <v>106</v>
      </c>
      <c r="K936" t="s">
        <v>111</v>
      </c>
      <c r="L936">
        <v>18.170661429999999</v>
      </c>
      <c r="M936">
        <v>145.77858742999999</v>
      </c>
      <c r="N936" t="s">
        <v>43</v>
      </c>
      <c r="O936" t="s">
        <v>43</v>
      </c>
      <c r="P936">
        <v>2011</v>
      </c>
      <c r="Q936" t="s">
        <v>112</v>
      </c>
      <c r="R936">
        <v>0</v>
      </c>
      <c r="S936">
        <v>23</v>
      </c>
      <c r="T936">
        <v>9</v>
      </c>
      <c r="U936">
        <v>1</v>
      </c>
      <c r="V936">
        <v>7.5</v>
      </c>
      <c r="W936">
        <v>3.5</v>
      </c>
      <c r="X936" t="s">
        <v>362</v>
      </c>
      <c r="Y936">
        <v>2</v>
      </c>
      <c r="Z936">
        <v>1</v>
      </c>
    </row>
    <row r="937" spans="1:26" x14ac:dyDescent="0.2">
      <c r="A937">
        <v>936</v>
      </c>
      <c r="B937">
        <v>3546</v>
      </c>
      <c r="C937" t="s">
        <v>38</v>
      </c>
      <c r="D937">
        <v>2011</v>
      </c>
      <c r="E937" t="s">
        <v>36</v>
      </c>
      <c r="F937" t="s">
        <v>1060</v>
      </c>
      <c r="G937" t="s">
        <v>43</v>
      </c>
      <c r="H937" t="s">
        <v>1107</v>
      </c>
      <c r="I937" s="2">
        <v>39183</v>
      </c>
      <c r="J937" t="s">
        <v>106</v>
      </c>
      <c r="K937" t="s">
        <v>107</v>
      </c>
      <c r="L937">
        <v>18.167035340000002</v>
      </c>
      <c r="M937">
        <v>145.79666048999999</v>
      </c>
      <c r="N937" t="s">
        <v>43</v>
      </c>
      <c r="O937" t="s">
        <v>43</v>
      </c>
      <c r="P937">
        <v>2011</v>
      </c>
      <c r="Q937" t="s">
        <v>109</v>
      </c>
      <c r="R937">
        <v>0</v>
      </c>
      <c r="S937">
        <v>13</v>
      </c>
      <c r="T937">
        <v>12.5</v>
      </c>
      <c r="U937">
        <v>10</v>
      </c>
      <c r="V937">
        <v>10</v>
      </c>
      <c r="W937">
        <v>4.25</v>
      </c>
      <c r="X937" t="s">
        <v>362</v>
      </c>
      <c r="Y937">
        <v>4</v>
      </c>
      <c r="Z937">
        <v>2</v>
      </c>
    </row>
    <row r="938" spans="1:26" x14ac:dyDescent="0.2">
      <c r="A938">
        <v>937</v>
      </c>
      <c r="B938">
        <v>3547</v>
      </c>
      <c r="C938" t="s">
        <v>38</v>
      </c>
      <c r="D938">
        <v>2011</v>
      </c>
      <c r="E938" t="s">
        <v>36</v>
      </c>
      <c r="F938" t="s">
        <v>1060</v>
      </c>
      <c r="G938" t="s">
        <v>43</v>
      </c>
      <c r="H938" t="s">
        <v>1108</v>
      </c>
      <c r="I938" s="2">
        <v>39183</v>
      </c>
      <c r="J938" t="s">
        <v>106</v>
      </c>
      <c r="K938" t="s">
        <v>107</v>
      </c>
      <c r="L938">
        <v>18.16064489</v>
      </c>
      <c r="M938">
        <v>145.80593221999999</v>
      </c>
      <c r="N938" t="s">
        <v>43</v>
      </c>
      <c r="O938" t="s">
        <v>43</v>
      </c>
      <c r="P938">
        <v>2011</v>
      </c>
      <c r="Q938" t="s">
        <v>109</v>
      </c>
      <c r="R938">
        <v>0</v>
      </c>
      <c r="S938">
        <v>13</v>
      </c>
      <c r="T938">
        <v>15</v>
      </c>
      <c r="U938">
        <v>16.75</v>
      </c>
      <c r="V938">
        <v>6.5</v>
      </c>
      <c r="W938">
        <v>3.75</v>
      </c>
      <c r="X938" t="s">
        <v>362</v>
      </c>
      <c r="Y938">
        <v>4</v>
      </c>
      <c r="Z938">
        <v>2</v>
      </c>
    </row>
    <row r="939" spans="1:26" x14ac:dyDescent="0.2">
      <c r="A939">
        <v>938</v>
      </c>
      <c r="B939">
        <v>3548</v>
      </c>
      <c r="C939" t="s">
        <v>38</v>
      </c>
      <c r="D939">
        <v>2011</v>
      </c>
      <c r="E939" t="s">
        <v>36</v>
      </c>
      <c r="F939" t="s">
        <v>1060</v>
      </c>
      <c r="G939" t="s">
        <v>43</v>
      </c>
      <c r="H939" t="s">
        <v>1109</v>
      </c>
      <c r="I939" s="2">
        <v>39183</v>
      </c>
      <c r="J939" t="s">
        <v>106</v>
      </c>
      <c r="K939" t="s">
        <v>107</v>
      </c>
      <c r="L939">
        <v>18.12328608</v>
      </c>
      <c r="M939">
        <v>145.80562778999999</v>
      </c>
      <c r="N939" t="s">
        <v>43</v>
      </c>
      <c r="O939" t="s">
        <v>43</v>
      </c>
      <c r="P939">
        <v>2011</v>
      </c>
      <c r="Q939" t="s">
        <v>109</v>
      </c>
      <c r="R939">
        <v>0</v>
      </c>
      <c r="S939">
        <v>12.5</v>
      </c>
      <c r="T939">
        <v>6.5</v>
      </c>
      <c r="U939">
        <v>3</v>
      </c>
      <c r="V939">
        <v>0</v>
      </c>
      <c r="W939">
        <v>3.25</v>
      </c>
      <c r="X939" t="s">
        <v>362</v>
      </c>
      <c r="Y939">
        <v>4</v>
      </c>
      <c r="Z939">
        <v>2</v>
      </c>
    </row>
    <row r="940" spans="1:26" x14ac:dyDescent="0.2">
      <c r="A940">
        <v>939</v>
      </c>
      <c r="B940">
        <v>3549</v>
      </c>
      <c r="C940" t="s">
        <v>38</v>
      </c>
      <c r="D940">
        <v>2011</v>
      </c>
      <c r="E940" t="s">
        <v>36</v>
      </c>
      <c r="F940" t="s">
        <v>1060</v>
      </c>
      <c r="G940" t="s">
        <v>43</v>
      </c>
      <c r="H940" t="s">
        <v>1110</v>
      </c>
      <c r="I940" s="2">
        <v>39184</v>
      </c>
      <c r="J940" t="s">
        <v>106</v>
      </c>
      <c r="K940" t="s">
        <v>111</v>
      </c>
      <c r="L940">
        <v>18.09869265</v>
      </c>
      <c r="M940">
        <v>145.79389413000001</v>
      </c>
      <c r="N940" t="s">
        <v>43</v>
      </c>
      <c r="O940" t="s">
        <v>43</v>
      </c>
      <c r="P940">
        <v>2011</v>
      </c>
      <c r="Q940" t="s">
        <v>112</v>
      </c>
      <c r="R940">
        <v>0</v>
      </c>
      <c r="S940">
        <v>22</v>
      </c>
      <c r="T940">
        <v>2</v>
      </c>
      <c r="U940">
        <v>7.5</v>
      </c>
      <c r="V940">
        <v>2.5</v>
      </c>
      <c r="W940">
        <v>0</v>
      </c>
      <c r="X940" t="s">
        <v>362</v>
      </c>
      <c r="Y940">
        <v>2</v>
      </c>
      <c r="Z940">
        <v>1</v>
      </c>
    </row>
    <row r="941" spans="1:26" x14ac:dyDescent="0.2">
      <c r="A941">
        <v>940</v>
      </c>
      <c r="B941">
        <v>3550</v>
      </c>
      <c r="C941" t="s">
        <v>38</v>
      </c>
      <c r="D941">
        <v>2011</v>
      </c>
      <c r="E941" t="s">
        <v>36</v>
      </c>
      <c r="F941" t="s">
        <v>1060</v>
      </c>
      <c r="G941" t="s">
        <v>43</v>
      </c>
      <c r="H941" t="s">
        <v>1111</v>
      </c>
      <c r="I941" s="2">
        <v>39184</v>
      </c>
      <c r="J941" t="s">
        <v>106</v>
      </c>
      <c r="K941" t="s">
        <v>115</v>
      </c>
      <c r="L941">
        <v>18.106501819999998</v>
      </c>
      <c r="M941">
        <v>145.78857539000001</v>
      </c>
      <c r="N941" t="s">
        <v>43</v>
      </c>
      <c r="O941" t="s">
        <v>43</v>
      </c>
      <c r="P941">
        <v>2011</v>
      </c>
      <c r="Q941" t="s">
        <v>116</v>
      </c>
      <c r="R941">
        <v>0</v>
      </c>
      <c r="S941">
        <v>5</v>
      </c>
      <c r="T941">
        <v>33.75</v>
      </c>
      <c r="U941">
        <v>5</v>
      </c>
      <c r="V941">
        <v>1.25</v>
      </c>
      <c r="W941">
        <v>10.75</v>
      </c>
      <c r="X941" t="s">
        <v>362</v>
      </c>
      <c r="Y941">
        <v>4</v>
      </c>
      <c r="Z941">
        <v>2</v>
      </c>
    </row>
    <row r="942" spans="1:26" x14ac:dyDescent="0.2">
      <c r="A942">
        <v>941</v>
      </c>
      <c r="B942">
        <v>3551</v>
      </c>
      <c r="C942" t="s">
        <v>38</v>
      </c>
      <c r="D942">
        <v>2011</v>
      </c>
      <c r="E942" t="s">
        <v>36</v>
      </c>
      <c r="F942" t="s">
        <v>1060</v>
      </c>
      <c r="G942" t="s">
        <v>43</v>
      </c>
      <c r="H942" t="s">
        <v>1112</v>
      </c>
      <c r="I942" s="2">
        <v>39184</v>
      </c>
      <c r="J942" t="s">
        <v>106</v>
      </c>
      <c r="K942" t="s">
        <v>115</v>
      </c>
      <c r="L942">
        <v>18.10763656</v>
      </c>
      <c r="M942">
        <v>145.77973743000001</v>
      </c>
      <c r="N942" t="s">
        <v>43</v>
      </c>
      <c r="O942" t="s">
        <v>43</v>
      </c>
      <c r="P942">
        <v>2011</v>
      </c>
      <c r="Q942" t="s">
        <v>116</v>
      </c>
      <c r="R942">
        <v>0</v>
      </c>
      <c r="S942">
        <v>5</v>
      </c>
      <c r="T942">
        <v>31.25</v>
      </c>
      <c r="U942">
        <v>13.75</v>
      </c>
      <c r="V942">
        <v>7.75</v>
      </c>
      <c r="W942">
        <v>2.5</v>
      </c>
      <c r="X942" t="s">
        <v>362</v>
      </c>
      <c r="Y942">
        <v>4</v>
      </c>
      <c r="Z942">
        <v>2</v>
      </c>
    </row>
    <row r="943" spans="1:26" x14ac:dyDescent="0.2">
      <c r="A943">
        <v>942</v>
      </c>
      <c r="B943">
        <v>3552</v>
      </c>
      <c r="C943" t="s">
        <v>38</v>
      </c>
      <c r="D943">
        <v>2011</v>
      </c>
      <c r="E943" t="s">
        <v>36</v>
      </c>
      <c r="F943" t="s">
        <v>1060</v>
      </c>
      <c r="G943" t="s">
        <v>43</v>
      </c>
      <c r="H943" t="s">
        <v>1113</v>
      </c>
      <c r="I943" s="2">
        <v>39184</v>
      </c>
      <c r="J943" t="s">
        <v>106</v>
      </c>
      <c r="K943" t="s">
        <v>107</v>
      </c>
      <c r="L943">
        <v>18.09305775</v>
      </c>
      <c r="M943">
        <v>145.76183553000001</v>
      </c>
      <c r="N943" t="s">
        <v>43</v>
      </c>
      <c r="O943" t="s">
        <v>43</v>
      </c>
      <c r="P943">
        <v>2011</v>
      </c>
      <c r="Q943" t="s">
        <v>109</v>
      </c>
      <c r="R943">
        <v>0</v>
      </c>
      <c r="S943">
        <v>16.25</v>
      </c>
      <c r="T943">
        <v>12.5</v>
      </c>
      <c r="U943">
        <v>12.5</v>
      </c>
      <c r="V943">
        <v>9</v>
      </c>
      <c r="W943">
        <v>3.75</v>
      </c>
      <c r="X943" t="s">
        <v>362</v>
      </c>
      <c r="Y943">
        <v>4</v>
      </c>
      <c r="Z943">
        <v>2</v>
      </c>
    </row>
    <row r="944" spans="1:26" x14ac:dyDescent="0.2">
      <c r="A944">
        <v>943</v>
      </c>
      <c r="B944">
        <v>3555</v>
      </c>
      <c r="C944" t="s">
        <v>38</v>
      </c>
      <c r="D944">
        <v>2011</v>
      </c>
      <c r="E944" t="s">
        <v>36</v>
      </c>
      <c r="F944" t="s">
        <v>1060</v>
      </c>
      <c r="G944" t="s">
        <v>43</v>
      </c>
      <c r="H944" t="s">
        <v>1114</v>
      </c>
      <c r="I944" s="2">
        <v>39184</v>
      </c>
      <c r="J944" t="s">
        <v>106</v>
      </c>
      <c r="K944" t="s">
        <v>111</v>
      </c>
      <c r="L944">
        <v>18.08060828</v>
      </c>
      <c r="M944">
        <v>145.75609359000001</v>
      </c>
      <c r="N944" t="s">
        <v>43</v>
      </c>
      <c r="O944" t="s">
        <v>43</v>
      </c>
      <c r="P944">
        <v>2011</v>
      </c>
      <c r="Q944" t="s">
        <v>112</v>
      </c>
      <c r="R944">
        <v>0</v>
      </c>
      <c r="S944">
        <v>22</v>
      </c>
      <c r="T944">
        <v>5</v>
      </c>
      <c r="U944">
        <v>2.5</v>
      </c>
      <c r="V944">
        <v>12.5</v>
      </c>
      <c r="W944">
        <v>2</v>
      </c>
      <c r="X944" t="s">
        <v>362</v>
      </c>
      <c r="Y944">
        <v>2</v>
      </c>
      <c r="Z944">
        <v>1</v>
      </c>
    </row>
    <row r="945" spans="1:26" x14ac:dyDescent="0.2">
      <c r="A945">
        <v>944</v>
      </c>
      <c r="B945">
        <v>3556</v>
      </c>
      <c r="C945" t="s">
        <v>38</v>
      </c>
      <c r="D945">
        <v>2011</v>
      </c>
      <c r="E945" t="s">
        <v>36</v>
      </c>
      <c r="F945" t="s">
        <v>1060</v>
      </c>
      <c r="G945" t="s">
        <v>43</v>
      </c>
      <c r="H945" t="s">
        <v>1115</v>
      </c>
      <c r="I945" s="2">
        <v>39184</v>
      </c>
      <c r="J945" t="s">
        <v>106</v>
      </c>
      <c r="K945" t="s">
        <v>107</v>
      </c>
      <c r="L945">
        <v>18.075222740000001</v>
      </c>
      <c r="M945">
        <v>145.75010388000001</v>
      </c>
      <c r="N945" t="s">
        <v>43</v>
      </c>
      <c r="O945" t="s">
        <v>43</v>
      </c>
      <c r="P945">
        <v>2011</v>
      </c>
      <c r="Q945" t="s">
        <v>109</v>
      </c>
      <c r="R945">
        <v>0</v>
      </c>
      <c r="S945">
        <v>21</v>
      </c>
      <c r="T945">
        <v>20</v>
      </c>
      <c r="U945">
        <v>20</v>
      </c>
      <c r="V945">
        <v>10</v>
      </c>
      <c r="W945">
        <v>5</v>
      </c>
      <c r="X945" t="s">
        <v>362</v>
      </c>
      <c r="Y945">
        <v>2</v>
      </c>
      <c r="Z945">
        <v>1</v>
      </c>
    </row>
    <row r="946" spans="1:26" x14ac:dyDescent="0.2">
      <c r="A946">
        <v>945</v>
      </c>
      <c r="B946">
        <v>3557</v>
      </c>
      <c r="C946" t="s">
        <v>38</v>
      </c>
      <c r="D946">
        <v>2011</v>
      </c>
      <c r="E946" t="s">
        <v>36</v>
      </c>
      <c r="F946" t="s">
        <v>1060</v>
      </c>
      <c r="G946" t="s">
        <v>43</v>
      </c>
      <c r="H946" t="s">
        <v>1116</v>
      </c>
      <c r="I946" s="2">
        <v>39184</v>
      </c>
      <c r="J946" t="s">
        <v>106</v>
      </c>
      <c r="K946" t="s">
        <v>111</v>
      </c>
      <c r="L946">
        <v>18.059572209999999</v>
      </c>
      <c r="M946">
        <v>145.74253863000001</v>
      </c>
      <c r="N946" t="s">
        <v>43</v>
      </c>
      <c r="O946" t="s">
        <v>43</v>
      </c>
      <c r="P946">
        <v>2011</v>
      </c>
      <c r="Q946" t="s">
        <v>112</v>
      </c>
      <c r="R946">
        <v>0</v>
      </c>
      <c r="S946">
        <v>23</v>
      </c>
      <c r="T946">
        <v>4</v>
      </c>
      <c r="U946">
        <v>19.5</v>
      </c>
      <c r="V946">
        <v>3</v>
      </c>
      <c r="W946">
        <v>3</v>
      </c>
      <c r="X946" t="s">
        <v>362</v>
      </c>
      <c r="Y946">
        <v>2</v>
      </c>
      <c r="Z946">
        <v>1</v>
      </c>
    </row>
    <row r="947" spans="1:26" x14ac:dyDescent="0.2">
      <c r="A947">
        <v>946</v>
      </c>
      <c r="B947">
        <v>3558</v>
      </c>
      <c r="C947" t="s">
        <v>38</v>
      </c>
      <c r="D947">
        <v>2011</v>
      </c>
      <c r="E947" t="s">
        <v>36</v>
      </c>
      <c r="F947" t="s">
        <v>1060</v>
      </c>
      <c r="G947" t="s">
        <v>43</v>
      </c>
      <c r="H947" t="s">
        <v>1117</v>
      </c>
      <c r="I947" s="2">
        <v>39184</v>
      </c>
      <c r="J947" t="s">
        <v>106</v>
      </c>
      <c r="K947" t="s">
        <v>111</v>
      </c>
      <c r="L947">
        <v>18.054703499999999</v>
      </c>
      <c r="M947">
        <v>145.73866258000001</v>
      </c>
      <c r="N947" t="s">
        <v>43</v>
      </c>
      <c r="O947" t="s">
        <v>43</v>
      </c>
      <c r="P947">
        <v>2011</v>
      </c>
      <c r="Q947" t="s">
        <v>112</v>
      </c>
      <c r="R947">
        <v>0</v>
      </c>
      <c r="S947">
        <v>29</v>
      </c>
      <c r="T947">
        <v>32.5</v>
      </c>
      <c r="U947">
        <v>5</v>
      </c>
      <c r="V947">
        <v>2.5</v>
      </c>
      <c r="W947">
        <v>5</v>
      </c>
      <c r="X947" t="s">
        <v>362</v>
      </c>
      <c r="Y947">
        <v>2</v>
      </c>
      <c r="Z947">
        <v>1</v>
      </c>
    </row>
    <row r="948" spans="1:26" x14ac:dyDescent="0.2">
      <c r="A948">
        <v>947</v>
      </c>
      <c r="B948">
        <v>3559</v>
      </c>
      <c r="C948" t="s">
        <v>38</v>
      </c>
      <c r="D948">
        <v>2011</v>
      </c>
      <c r="E948" t="s">
        <v>36</v>
      </c>
      <c r="F948" t="s">
        <v>1060</v>
      </c>
      <c r="G948" t="s">
        <v>43</v>
      </c>
      <c r="H948" t="s">
        <v>1118</v>
      </c>
      <c r="I948" s="2">
        <v>39184</v>
      </c>
      <c r="J948" t="s">
        <v>106</v>
      </c>
      <c r="K948" t="s">
        <v>115</v>
      </c>
      <c r="L948">
        <v>18.053467000000001</v>
      </c>
      <c r="M948">
        <v>145.73469098999999</v>
      </c>
      <c r="N948" t="s">
        <v>43</v>
      </c>
      <c r="O948" t="s">
        <v>43</v>
      </c>
      <c r="P948">
        <v>2011</v>
      </c>
      <c r="Q948" t="s">
        <v>116</v>
      </c>
      <c r="R948">
        <v>0</v>
      </c>
      <c r="S948">
        <v>6</v>
      </c>
      <c r="T948">
        <v>6</v>
      </c>
      <c r="U948">
        <v>20</v>
      </c>
      <c r="V948">
        <v>12.5</v>
      </c>
      <c r="W948">
        <v>2</v>
      </c>
      <c r="X948" t="s">
        <v>362</v>
      </c>
      <c r="Y948">
        <v>2</v>
      </c>
      <c r="Z948">
        <v>1</v>
      </c>
    </row>
    <row r="949" spans="1:26" x14ac:dyDescent="0.2">
      <c r="A949">
        <v>948</v>
      </c>
      <c r="B949">
        <v>3560</v>
      </c>
      <c r="C949" t="s">
        <v>38</v>
      </c>
      <c r="D949">
        <v>2011</v>
      </c>
      <c r="E949" t="s">
        <v>36</v>
      </c>
      <c r="F949" t="s">
        <v>1060</v>
      </c>
      <c r="G949" t="s">
        <v>43</v>
      </c>
      <c r="H949" t="s">
        <v>1119</v>
      </c>
      <c r="I949" s="2">
        <v>39184</v>
      </c>
      <c r="J949" t="s">
        <v>106</v>
      </c>
      <c r="K949" t="s">
        <v>115</v>
      </c>
      <c r="L949">
        <v>18.057723920000001</v>
      </c>
      <c r="M949">
        <v>145.71068689000001</v>
      </c>
      <c r="N949" t="s">
        <v>43</v>
      </c>
      <c r="O949" t="s">
        <v>43</v>
      </c>
      <c r="P949">
        <v>2011</v>
      </c>
      <c r="Q949" t="s">
        <v>116</v>
      </c>
      <c r="R949">
        <v>0</v>
      </c>
      <c r="S949">
        <v>5</v>
      </c>
      <c r="T949">
        <v>17.5</v>
      </c>
      <c r="U949">
        <v>0</v>
      </c>
      <c r="V949">
        <v>0</v>
      </c>
      <c r="W949">
        <v>32.5</v>
      </c>
      <c r="X949" t="s">
        <v>362</v>
      </c>
      <c r="Y949">
        <v>2</v>
      </c>
      <c r="Z949">
        <v>1</v>
      </c>
    </row>
    <row r="950" spans="1:26" x14ac:dyDescent="0.2">
      <c r="A950">
        <v>949</v>
      </c>
      <c r="B950">
        <v>3561</v>
      </c>
      <c r="C950" t="s">
        <v>38</v>
      </c>
      <c r="D950">
        <v>2011</v>
      </c>
      <c r="E950" t="s">
        <v>36</v>
      </c>
      <c r="F950" t="s">
        <v>1060</v>
      </c>
      <c r="G950" t="s">
        <v>43</v>
      </c>
      <c r="H950" t="s">
        <v>1120</v>
      </c>
      <c r="I950" s="2">
        <v>39184</v>
      </c>
      <c r="J950" t="s">
        <v>106</v>
      </c>
      <c r="K950" t="s">
        <v>107</v>
      </c>
      <c r="L950">
        <v>18.0596681</v>
      </c>
      <c r="M950">
        <v>145.71029479000001</v>
      </c>
      <c r="N950" t="s">
        <v>43</v>
      </c>
      <c r="O950" t="s">
        <v>43</v>
      </c>
      <c r="P950">
        <v>2011</v>
      </c>
      <c r="Q950" t="s">
        <v>109</v>
      </c>
      <c r="R950">
        <v>0</v>
      </c>
      <c r="S950">
        <v>16</v>
      </c>
      <c r="T950">
        <v>6.5</v>
      </c>
      <c r="U950">
        <v>10</v>
      </c>
      <c r="V950">
        <v>0.5</v>
      </c>
      <c r="W950">
        <v>2.5</v>
      </c>
      <c r="X950" t="s">
        <v>362</v>
      </c>
      <c r="Y950">
        <v>2</v>
      </c>
      <c r="Z950">
        <v>1</v>
      </c>
    </row>
    <row r="951" spans="1:26" x14ac:dyDescent="0.2">
      <c r="A951">
        <v>950</v>
      </c>
      <c r="B951">
        <v>3562</v>
      </c>
      <c r="C951" t="s">
        <v>38</v>
      </c>
      <c r="D951">
        <v>2011</v>
      </c>
      <c r="E951" t="s">
        <v>36</v>
      </c>
      <c r="F951" t="s">
        <v>1060</v>
      </c>
      <c r="G951" t="s">
        <v>43</v>
      </c>
      <c r="H951" t="s">
        <v>1121</v>
      </c>
      <c r="I951" s="2">
        <v>39184</v>
      </c>
      <c r="J951" t="s">
        <v>106</v>
      </c>
      <c r="K951" t="s">
        <v>115</v>
      </c>
      <c r="L951">
        <v>18.0542026</v>
      </c>
      <c r="M951">
        <v>145.71079795</v>
      </c>
      <c r="N951" t="s">
        <v>43</v>
      </c>
      <c r="O951" t="s">
        <v>43</v>
      </c>
      <c r="P951">
        <v>2011</v>
      </c>
      <c r="Q951" t="s">
        <v>116</v>
      </c>
      <c r="R951">
        <v>0</v>
      </c>
      <c r="S951">
        <v>3</v>
      </c>
      <c r="T951">
        <v>25</v>
      </c>
      <c r="U951">
        <v>0.5</v>
      </c>
      <c r="V951">
        <v>2.5</v>
      </c>
      <c r="W951">
        <v>35</v>
      </c>
      <c r="X951" t="s">
        <v>362</v>
      </c>
      <c r="Y951">
        <v>2</v>
      </c>
      <c r="Z951">
        <v>1</v>
      </c>
    </row>
    <row r="952" spans="1:26" x14ac:dyDescent="0.2">
      <c r="A952">
        <v>951</v>
      </c>
      <c r="B952">
        <v>3569</v>
      </c>
      <c r="C952" t="s">
        <v>38</v>
      </c>
      <c r="D952">
        <v>2011</v>
      </c>
      <c r="E952" t="s">
        <v>36</v>
      </c>
      <c r="F952" t="s">
        <v>1060</v>
      </c>
      <c r="G952" t="s">
        <v>40</v>
      </c>
      <c r="H952" t="s">
        <v>1122</v>
      </c>
      <c r="I952" s="2">
        <v>39185</v>
      </c>
      <c r="J952" t="s">
        <v>106</v>
      </c>
      <c r="K952" t="s">
        <v>111</v>
      </c>
      <c r="L952">
        <v>19.698183319999998</v>
      </c>
      <c r="M952">
        <v>145.39085517999999</v>
      </c>
      <c r="N952" t="s">
        <v>40</v>
      </c>
      <c r="O952" t="s">
        <v>40</v>
      </c>
      <c r="P952">
        <v>2011</v>
      </c>
      <c r="Q952" t="s">
        <v>112</v>
      </c>
      <c r="R952">
        <v>0</v>
      </c>
      <c r="S952">
        <v>26.5</v>
      </c>
      <c r="T952">
        <v>45</v>
      </c>
      <c r="U952">
        <v>5</v>
      </c>
      <c r="V952">
        <v>7.5</v>
      </c>
      <c r="W952">
        <v>7.5</v>
      </c>
      <c r="X952" t="s">
        <v>362</v>
      </c>
      <c r="Y952">
        <v>2</v>
      </c>
      <c r="Z952">
        <v>1</v>
      </c>
    </row>
    <row r="953" spans="1:26" x14ac:dyDescent="0.2">
      <c r="A953">
        <v>952</v>
      </c>
      <c r="B953">
        <v>3570</v>
      </c>
      <c r="C953" t="s">
        <v>38</v>
      </c>
      <c r="D953">
        <v>2011</v>
      </c>
      <c r="E953" t="s">
        <v>36</v>
      </c>
      <c r="F953" t="s">
        <v>1060</v>
      </c>
      <c r="G953" t="s">
        <v>40</v>
      </c>
      <c r="H953" t="s">
        <v>1123</v>
      </c>
      <c r="I953" s="2">
        <v>39185</v>
      </c>
      <c r="J953" t="s">
        <v>106</v>
      </c>
      <c r="K953" t="s">
        <v>111</v>
      </c>
      <c r="L953">
        <v>19.688823079999999</v>
      </c>
      <c r="M953">
        <v>145.38856625</v>
      </c>
      <c r="N953" t="s">
        <v>40</v>
      </c>
      <c r="O953" t="s">
        <v>40</v>
      </c>
      <c r="P953">
        <v>2011</v>
      </c>
      <c r="Q953" t="s">
        <v>112</v>
      </c>
      <c r="R953">
        <v>0</v>
      </c>
      <c r="S953">
        <v>22</v>
      </c>
      <c r="T953">
        <v>21</v>
      </c>
      <c r="U953">
        <v>17.5</v>
      </c>
      <c r="V953">
        <v>0</v>
      </c>
      <c r="W953">
        <v>2.5</v>
      </c>
      <c r="X953" t="s">
        <v>362</v>
      </c>
      <c r="Y953">
        <v>2</v>
      </c>
      <c r="Z953">
        <v>1</v>
      </c>
    </row>
    <row r="954" spans="1:26" x14ac:dyDescent="0.2">
      <c r="A954">
        <v>953</v>
      </c>
      <c r="B954">
        <v>3571</v>
      </c>
      <c r="C954" t="s">
        <v>38</v>
      </c>
      <c r="D954">
        <v>2011</v>
      </c>
      <c r="E954" t="s">
        <v>36</v>
      </c>
      <c r="F954" t="s">
        <v>1060</v>
      </c>
      <c r="G954" t="s">
        <v>40</v>
      </c>
      <c r="H954" t="s">
        <v>1124</v>
      </c>
      <c r="I954" s="2">
        <v>39185</v>
      </c>
      <c r="J954" t="s">
        <v>106</v>
      </c>
      <c r="K954" t="s">
        <v>107</v>
      </c>
      <c r="L954">
        <v>19.680721810000001</v>
      </c>
      <c r="M954">
        <v>145.38927476999999</v>
      </c>
      <c r="N954" t="s">
        <v>40</v>
      </c>
      <c r="O954" t="s">
        <v>40</v>
      </c>
      <c r="P954">
        <v>2011</v>
      </c>
      <c r="Q954" t="s">
        <v>109</v>
      </c>
      <c r="R954">
        <v>0</v>
      </c>
      <c r="S954">
        <v>14</v>
      </c>
      <c r="T954">
        <v>20</v>
      </c>
      <c r="U954">
        <v>0</v>
      </c>
      <c r="V954">
        <v>4</v>
      </c>
      <c r="W954">
        <v>2.5</v>
      </c>
      <c r="X954" t="s">
        <v>362</v>
      </c>
      <c r="Y954">
        <v>2</v>
      </c>
      <c r="Z954">
        <v>1</v>
      </c>
    </row>
    <row r="955" spans="1:26" x14ac:dyDescent="0.2">
      <c r="A955">
        <v>954</v>
      </c>
      <c r="B955">
        <v>3572</v>
      </c>
      <c r="C955" t="s">
        <v>38</v>
      </c>
      <c r="D955">
        <v>2011</v>
      </c>
      <c r="E955" t="s">
        <v>36</v>
      </c>
      <c r="F955" t="s">
        <v>1060</v>
      </c>
      <c r="G955" t="s">
        <v>40</v>
      </c>
      <c r="H955" t="s">
        <v>1125</v>
      </c>
      <c r="I955" s="2">
        <v>39185</v>
      </c>
      <c r="J955" t="s">
        <v>106</v>
      </c>
      <c r="K955" t="s">
        <v>115</v>
      </c>
      <c r="L955">
        <v>19.67794379</v>
      </c>
      <c r="M955">
        <v>145.39694177999999</v>
      </c>
      <c r="N955" t="s">
        <v>40</v>
      </c>
      <c r="O955" t="s">
        <v>40</v>
      </c>
      <c r="P955">
        <v>2011</v>
      </c>
      <c r="Q955" t="s">
        <v>116</v>
      </c>
      <c r="R955">
        <v>0</v>
      </c>
      <c r="S955">
        <v>4.5</v>
      </c>
      <c r="T955">
        <v>5.5</v>
      </c>
      <c r="U955">
        <v>18.75</v>
      </c>
      <c r="V955">
        <v>0</v>
      </c>
      <c r="W955">
        <v>0</v>
      </c>
      <c r="X955" t="s">
        <v>362</v>
      </c>
      <c r="Y955">
        <v>4</v>
      </c>
      <c r="Z955">
        <v>2</v>
      </c>
    </row>
    <row r="956" spans="1:26" x14ac:dyDescent="0.2">
      <c r="A956">
        <v>955</v>
      </c>
      <c r="B956">
        <v>3573</v>
      </c>
      <c r="C956" t="s">
        <v>38</v>
      </c>
      <c r="D956">
        <v>2011</v>
      </c>
      <c r="E956" t="s">
        <v>36</v>
      </c>
      <c r="F956" t="s">
        <v>1060</v>
      </c>
      <c r="G956" t="s">
        <v>40</v>
      </c>
      <c r="H956" t="s">
        <v>1126</v>
      </c>
      <c r="I956" s="2">
        <v>39185</v>
      </c>
      <c r="J956" t="s">
        <v>106</v>
      </c>
      <c r="K956" t="s">
        <v>111</v>
      </c>
      <c r="L956">
        <v>19.70734122</v>
      </c>
      <c r="M956">
        <v>145.39875226999999</v>
      </c>
      <c r="N956" t="s">
        <v>40</v>
      </c>
      <c r="O956" t="s">
        <v>40</v>
      </c>
      <c r="P956">
        <v>2011</v>
      </c>
      <c r="Q956" t="s">
        <v>112</v>
      </c>
      <c r="R956">
        <v>0</v>
      </c>
      <c r="S956">
        <v>26</v>
      </c>
      <c r="T956">
        <v>13.75</v>
      </c>
      <c r="U956">
        <v>32.25</v>
      </c>
      <c r="V956">
        <v>0.75</v>
      </c>
      <c r="W956">
        <v>4.5</v>
      </c>
      <c r="X956" t="s">
        <v>362</v>
      </c>
      <c r="Y956">
        <v>4</v>
      </c>
      <c r="Z956">
        <v>2</v>
      </c>
    </row>
    <row r="957" spans="1:26" x14ac:dyDescent="0.2">
      <c r="A957">
        <v>956</v>
      </c>
      <c r="B957">
        <v>3574</v>
      </c>
      <c r="C957" t="s">
        <v>38</v>
      </c>
      <c r="D957">
        <v>2011</v>
      </c>
      <c r="E957" t="s">
        <v>36</v>
      </c>
      <c r="F957" t="s">
        <v>1060</v>
      </c>
      <c r="G957" t="s">
        <v>40</v>
      </c>
      <c r="H957" t="s">
        <v>1127</v>
      </c>
      <c r="I957" s="2">
        <v>39185</v>
      </c>
      <c r="J957" t="s">
        <v>106</v>
      </c>
      <c r="K957" t="s">
        <v>107</v>
      </c>
      <c r="L957">
        <v>19.700162209999998</v>
      </c>
      <c r="M957">
        <v>145.3923614</v>
      </c>
      <c r="N957" t="s">
        <v>40</v>
      </c>
      <c r="O957" t="s">
        <v>40</v>
      </c>
      <c r="P957">
        <v>2011</v>
      </c>
      <c r="Q957" t="s">
        <v>109</v>
      </c>
      <c r="R957">
        <v>0</v>
      </c>
      <c r="S957">
        <v>11</v>
      </c>
      <c r="T957">
        <v>17.5</v>
      </c>
      <c r="U957">
        <v>0.5</v>
      </c>
      <c r="V957">
        <v>2.5</v>
      </c>
      <c r="W957">
        <v>6</v>
      </c>
      <c r="X957" t="s">
        <v>362</v>
      </c>
      <c r="Y957">
        <v>2</v>
      </c>
      <c r="Z957">
        <v>1</v>
      </c>
    </row>
    <row r="958" spans="1:26" x14ac:dyDescent="0.2">
      <c r="A958">
        <v>957</v>
      </c>
      <c r="B958">
        <v>3575</v>
      </c>
      <c r="C958" t="s">
        <v>38</v>
      </c>
      <c r="D958">
        <v>2011</v>
      </c>
      <c r="E958" t="s">
        <v>36</v>
      </c>
      <c r="F958" t="s">
        <v>1060</v>
      </c>
      <c r="G958" t="s">
        <v>40</v>
      </c>
      <c r="H958" t="s">
        <v>1128</v>
      </c>
      <c r="I958" s="2">
        <v>39185</v>
      </c>
      <c r="J958" t="s">
        <v>106</v>
      </c>
      <c r="K958" t="s">
        <v>111</v>
      </c>
      <c r="L958">
        <v>19.706564969999999</v>
      </c>
      <c r="M958">
        <v>145.39590770000001</v>
      </c>
      <c r="N958" t="s">
        <v>40</v>
      </c>
      <c r="O958" t="s">
        <v>40</v>
      </c>
      <c r="P958">
        <v>2011</v>
      </c>
      <c r="Q958" t="s">
        <v>112</v>
      </c>
      <c r="R958">
        <v>0</v>
      </c>
      <c r="S958">
        <v>24</v>
      </c>
      <c r="T958">
        <v>15</v>
      </c>
      <c r="U958">
        <v>25</v>
      </c>
      <c r="V958">
        <v>5</v>
      </c>
      <c r="W958">
        <v>3</v>
      </c>
      <c r="X958" t="s">
        <v>362</v>
      </c>
      <c r="Y958">
        <v>2</v>
      </c>
      <c r="Z958">
        <v>1</v>
      </c>
    </row>
    <row r="959" spans="1:26" x14ac:dyDescent="0.2">
      <c r="A959">
        <v>958</v>
      </c>
      <c r="B959">
        <v>3576</v>
      </c>
      <c r="C959" t="s">
        <v>38</v>
      </c>
      <c r="D959">
        <v>2011</v>
      </c>
      <c r="E959" t="s">
        <v>36</v>
      </c>
      <c r="F959" t="s">
        <v>1060</v>
      </c>
      <c r="G959" t="s">
        <v>40</v>
      </c>
      <c r="H959" t="s">
        <v>1129</v>
      </c>
      <c r="I959" s="2">
        <v>39185</v>
      </c>
      <c r="J959" t="s">
        <v>106</v>
      </c>
      <c r="K959" t="s">
        <v>115</v>
      </c>
      <c r="L959">
        <v>19.694769619999999</v>
      </c>
      <c r="M959">
        <v>145.39016584999999</v>
      </c>
      <c r="N959" t="s">
        <v>40</v>
      </c>
      <c r="O959" t="s">
        <v>40</v>
      </c>
      <c r="P959">
        <v>2011</v>
      </c>
      <c r="Q959" t="s">
        <v>116</v>
      </c>
      <c r="R959">
        <v>0</v>
      </c>
      <c r="S959">
        <v>8</v>
      </c>
      <c r="T959">
        <v>22.5</v>
      </c>
      <c r="U959">
        <v>2.5</v>
      </c>
      <c r="V959">
        <v>2.5</v>
      </c>
      <c r="W959">
        <v>7.5</v>
      </c>
      <c r="X959" t="s">
        <v>362</v>
      </c>
      <c r="Y959">
        <v>2</v>
      </c>
      <c r="Z959">
        <v>1</v>
      </c>
    </row>
    <row r="960" spans="1:26" x14ac:dyDescent="0.2">
      <c r="A960">
        <v>959</v>
      </c>
      <c r="B960">
        <v>3577</v>
      </c>
      <c r="C960" t="s">
        <v>38</v>
      </c>
      <c r="D960">
        <v>2011</v>
      </c>
      <c r="E960" t="s">
        <v>36</v>
      </c>
      <c r="F960" t="s">
        <v>1060</v>
      </c>
      <c r="G960" t="s">
        <v>40</v>
      </c>
      <c r="H960" t="s">
        <v>1130</v>
      </c>
      <c r="I960" s="2">
        <v>39185</v>
      </c>
      <c r="J960" t="s">
        <v>106</v>
      </c>
      <c r="K960" t="s">
        <v>115</v>
      </c>
      <c r="L960">
        <v>19.691524399999999</v>
      </c>
      <c r="M960">
        <v>145.38900722</v>
      </c>
      <c r="N960" t="s">
        <v>40</v>
      </c>
      <c r="O960" t="s">
        <v>40</v>
      </c>
      <c r="P960">
        <v>2011</v>
      </c>
      <c r="Q960" t="s">
        <v>116</v>
      </c>
      <c r="R960">
        <v>0</v>
      </c>
      <c r="S960">
        <v>5</v>
      </c>
      <c r="T960">
        <v>6</v>
      </c>
      <c r="U960">
        <v>1.5</v>
      </c>
      <c r="V960">
        <v>5</v>
      </c>
      <c r="W960">
        <v>0.5</v>
      </c>
      <c r="X960" t="s">
        <v>362</v>
      </c>
      <c r="Y960">
        <v>2</v>
      </c>
      <c r="Z960">
        <v>1</v>
      </c>
    </row>
    <row r="961" spans="1:26" x14ac:dyDescent="0.2">
      <c r="A961">
        <v>960</v>
      </c>
      <c r="B961">
        <v>3578</v>
      </c>
      <c r="C961" t="s">
        <v>38</v>
      </c>
      <c r="D961">
        <v>2011</v>
      </c>
      <c r="E961" t="s">
        <v>36</v>
      </c>
      <c r="F961" t="s">
        <v>1060</v>
      </c>
      <c r="G961" t="s">
        <v>40</v>
      </c>
      <c r="H961" t="s">
        <v>1131</v>
      </c>
      <c r="I961" s="2">
        <v>39185</v>
      </c>
      <c r="J961" t="s">
        <v>106</v>
      </c>
      <c r="K961" t="s">
        <v>115</v>
      </c>
      <c r="L961">
        <v>19.685044349999998</v>
      </c>
      <c r="M961">
        <v>145.38974927000001</v>
      </c>
      <c r="N961" t="s">
        <v>40</v>
      </c>
      <c r="O961" t="s">
        <v>40</v>
      </c>
      <c r="P961">
        <v>2011</v>
      </c>
      <c r="Q961" t="s">
        <v>116</v>
      </c>
      <c r="R961">
        <v>0</v>
      </c>
      <c r="S961">
        <v>4</v>
      </c>
      <c r="T961">
        <v>25</v>
      </c>
      <c r="U961">
        <v>0</v>
      </c>
      <c r="V961">
        <v>0</v>
      </c>
      <c r="W961">
        <v>37.5</v>
      </c>
      <c r="X961" t="s">
        <v>362</v>
      </c>
      <c r="Y961">
        <v>2</v>
      </c>
      <c r="Z961">
        <v>1</v>
      </c>
    </row>
    <row r="962" spans="1:26" x14ac:dyDescent="0.2">
      <c r="A962">
        <v>961</v>
      </c>
      <c r="B962">
        <v>3579</v>
      </c>
      <c r="C962" t="s">
        <v>38</v>
      </c>
      <c r="D962">
        <v>2011</v>
      </c>
      <c r="E962" t="s">
        <v>36</v>
      </c>
      <c r="F962" t="s">
        <v>1060</v>
      </c>
      <c r="G962" t="s">
        <v>40</v>
      </c>
      <c r="H962" t="s">
        <v>1132</v>
      </c>
      <c r="I962" s="2">
        <v>39185</v>
      </c>
      <c r="J962" t="s">
        <v>106</v>
      </c>
      <c r="K962" t="s">
        <v>107</v>
      </c>
      <c r="L962">
        <v>19.684377659999999</v>
      </c>
      <c r="M962">
        <v>145.38835804000001</v>
      </c>
      <c r="N962" t="s">
        <v>40</v>
      </c>
      <c r="O962" t="s">
        <v>40</v>
      </c>
      <c r="P962">
        <v>2011</v>
      </c>
      <c r="Q962" t="s">
        <v>109</v>
      </c>
      <c r="R962">
        <v>0</v>
      </c>
      <c r="S962">
        <v>12</v>
      </c>
      <c r="T962">
        <v>17.5</v>
      </c>
      <c r="U962">
        <v>2.5</v>
      </c>
      <c r="V962">
        <v>3</v>
      </c>
      <c r="W962">
        <v>5</v>
      </c>
      <c r="X962" t="s">
        <v>362</v>
      </c>
      <c r="Y962">
        <v>2</v>
      </c>
      <c r="Z962">
        <v>1</v>
      </c>
    </row>
    <row r="963" spans="1:26" x14ac:dyDescent="0.2">
      <c r="A963">
        <v>962</v>
      </c>
      <c r="B963">
        <v>3582</v>
      </c>
      <c r="C963" t="s">
        <v>38</v>
      </c>
      <c r="D963">
        <v>2011</v>
      </c>
      <c r="E963" t="s">
        <v>36</v>
      </c>
      <c r="F963" t="s">
        <v>1060</v>
      </c>
      <c r="G963" t="s">
        <v>40</v>
      </c>
      <c r="H963" t="s">
        <v>1133</v>
      </c>
      <c r="I963" s="2">
        <v>39186</v>
      </c>
      <c r="J963" t="s">
        <v>106</v>
      </c>
      <c r="K963" t="s">
        <v>111</v>
      </c>
      <c r="L963">
        <v>19.693572440000001</v>
      </c>
      <c r="M963">
        <v>145.41928282000001</v>
      </c>
      <c r="N963" t="s">
        <v>40</v>
      </c>
      <c r="O963" t="s">
        <v>40</v>
      </c>
      <c r="P963">
        <v>2011</v>
      </c>
      <c r="Q963" t="s">
        <v>112</v>
      </c>
      <c r="R963">
        <v>0</v>
      </c>
      <c r="S963">
        <v>21</v>
      </c>
      <c r="T963">
        <v>12.5</v>
      </c>
      <c r="U963">
        <v>42.5</v>
      </c>
      <c r="V963">
        <v>0</v>
      </c>
      <c r="W963">
        <v>1.5</v>
      </c>
      <c r="X963" t="s">
        <v>362</v>
      </c>
      <c r="Y963">
        <v>2</v>
      </c>
      <c r="Z963">
        <v>1</v>
      </c>
    </row>
    <row r="964" spans="1:26" x14ac:dyDescent="0.2">
      <c r="A964">
        <v>963</v>
      </c>
      <c r="B964">
        <v>3583</v>
      </c>
      <c r="C964" t="s">
        <v>38</v>
      </c>
      <c r="D964">
        <v>2011</v>
      </c>
      <c r="E964" t="s">
        <v>36</v>
      </c>
      <c r="F964" t="s">
        <v>1060</v>
      </c>
      <c r="G964" t="s">
        <v>40</v>
      </c>
      <c r="H964" t="s">
        <v>1134</v>
      </c>
      <c r="I964" s="2">
        <v>39186</v>
      </c>
      <c r="J964" t="s">
        <v>106</v>
      </c>
      <c r="K964" t="s">
        <v>107</v>
      </c>
      <c r="L964">
        <v>19.675859299999999</v>
      </c>
      <c r="M964">
        <v>145.40914222999999</v>
      </c>
      <c r="N964" t="s">
        <v>40</v>
      </c>
      <c r="O964" t="s">
        <v>40</v>
      </c>
      <c r="P964">
        <v>2011</v>
      </c>
      <c r="Q964" t="s">
        <v>109</v>
      </c>
      <c r="R964">
        <v>0</v>
      </c>
      <c r="S964">
        <v>13</v>
      </c>
      <c r="T964">
        <v>41.25</v>
      </c>
      <c r="U964">
        <v>3.25</v>
      </c>
      <c r="V964">
        <v>2.5</v>
      </c>
      <c r="W964">
        <v>2.5</v>
      </c>
      <c r="X964" t="s">
        <v>362</v>
      </c>
      <c r="Y964">
        <v>4</v>
      </c>
      <c r="Z964">
        <v>2</v>
      </c>
    </row>
    <row r="965" spans="1:26" x14ac:dyDescent="0.2">
      <c r="A965">
        <v>964</v>
      </c>
      <c r="B965">
        <v>3584</v>
      </c>
      <c r="C965" t="s">
        <v>38</v>
      </c>
      <c r="D965">
        <v>2011</v>
      </c>
      <c r="E965" t="s">
        <v>36</v>
      </c>
      <c r="F965" t="s">
        <v>1060</v>
      </c>
      <c r="G965" t="s">
        <v>40</v>
      </c>
      <c r="H965" t="s">
        <v>1135</v>
      </c>
      <c r="I965" s="2">
        <v>39186</v>
      </c>
      <c r="J965" t="s">
        <v>106</v>
      </c>
      <c r="K965" t="s">
        <v>115</v>
      </c>
      <c r="L965">
        <v>19.676227090000001</v>
      </c>
      <c r="M965">
        <v>145.40036914000001</v>
      </c>
      <c r="N965" t="s">
        <v>40</v>
      </c>
      <c r="O965" t="s">
        <v>40</v>
      </c>
      <c r="P965">
        <v>2011</v>
      </c>
      <c r="Q965" t="s">
        <v>116</v>
      </c>
      <c r="R965">
        <v>0</v>
      </c>
      <c r="S965">
        <v>5</v>
      </c>
      <c r="T965">
        <v>1</v>
      </c>
      <c r="U965">
        <v>3.25</v>
      </c>
      <c r="V965">
        <v>0</v>
      </c>
      <c r="W965">
        <v>0.5</v>
      </c>
      <c r="X965" t="s">
        <v>362</v>
      </c>
      <c r="Y965">
        <v>4</v>
      </c>
      <c r="Z965">
        <v>2</v>
      </c>
    </row>
    <row r="966" spans="1:26" x14ac:dyDescent="0.2">
      <c r="A966">
        <v>965</v>
      </c>
      <c r="B966">
        <v>3588</v>
      </c>
      <c r="C966" t="s">
        <v>38</v>
      </c>
      <c r="D966">
        <v>2011</v>
      </c>
      <c r="E966" t="s">
        <v>36</v>
      </c>
      <c r="F966" t="s">
        <v>1060</v>
      </c>
      <c r="G966" t="s">
        <v>40</v>
      </c>
      <c r="H966" t="s">
        <v>1136</v>
      </c>
      <c r="I966" s="2">
        <v>39186</v>
      </c>
      <c r="J966" t="s">
        <v>106</v>
      </c>
      <c r="K966" t="s">
        <v>107</v>
      </c>
      <c r="L966">
        <v>19.707732490000001</v>
      </c>
      <c r="M966">
        <v>145.40613404000001</v>
      </c>
      <c r="N966" t="s">
        <v>40</v>
      </c>
      <c r="O966" t="s">
        <v>40</v>
      </c>
      <c r="P966">
        <v>2011</v>
      </c>
      <c r="Q966" t="s">
        <v>109</v>
      </c>
      <c r="R966">
        <v>0</v>
      </c>
      <c r="S966">
        <v>12</v>
      </c>
      <c r="T966">
        <v>17.5</v>
      </c>
      <c r="U966">
        <v>3.5</v>
      </c>
      <c r="V966">
        <v>7.5</v>
      </c>
      <c r="W966">
        <v>5</v>
      </c>
      <c r="X966" t="s">
        <v>362</v>
      </c>
      <c r="Y966">
        <v>2</v>
      </c>
      <c r="Z966">
        <v>1</v>
      </c>
    </row>
    <row r="967" spans="1:26" x14ac:dyDescent="0.2">
      <c r="A967">
        <v>966</v>
      </c>
      <c r="B967">
        <v>3589</v>
      </c>
      <c r="C967" t="s">
        <v>38</v>
      </c>
      <c r="D967">
        <v>2011</v>
      </c>
      <c r="E967" t="s">
        <v>36</v>
      </c>
      <c r="F967" t="s">
        <v>1060</v>
      </c>
      <c r="G967" t="s">
        <v>40</v>
      </c>
      <c r="H967" t="s">
        <v>1137</v>
      </c>
      <c r="I967" s="2">
        <v>39186</v>
      </c>
      <c r="J967" t="s">
        <v>106</v>
      </c>
      <c r="K967" t="s">
        <v>107</v>
      </c>
      <c r="L967">
        <v>19.706685090000001</v>
      </c>
      <c r="M967">
        <v>145.40961446</v>
      </c>
      <c r="N967" t="s">
        <v>40</v>
      </c>
      <c r="O967" t="s">
        <v>40</v>
      </c>
      <c r="P967">
        <v>2011</v>
      </c>
      <c r="Q967" t="s">
        <v>109</v>
      </c>
      <c r="R967">
        <v>0</v>
      </c>
      <c r="S967">
        <v>11</v>
      </c>
      <c r="T967">
        <v>17.5</v>
      </c>
      <c r="U967">
        <v>15</v>
      </c>
      <c r="V967">
        <v>0.5</v>
      </c>
      <c r="W967">
        <v>5</v>
      </c>
      <c r="X967" t="s">
        <v>362</v>
      </c>
      <c r="Y967">
        <v>2</v>
      </c>
      <c r="Z967">
        <v>1</v>
      </c>
    </row>
    <row r="968" spans="1:26" x14ac:dyDescent="0.2">
      <c r="A968">
        <v>967</v>
      </c>
      <c r="B968">
        <v>3590</v>
      </c>
      <c r="C968" t="s">
        <v>38</v>
      </c>
      <c r="D968">
        <v>2011</v>
      </c>
      <c r="E968" t="s">
        <v>36</v>
      </c>
      <c r="F968" t="s">
        <v>1060</v>
      </c>
      <c r="G968" t="s">
        <v>40</v>
      </c>
      <c r="H968" t="s">
        <v>1138</v>
      </c>
      <c r="I968" s="2">
        <v>39186</v>
      </c>
      <c r="J968" t="s">
        <v>106</v>
      </c>
      <c r="K968" t="s">
        <v>111</v>
      </c>
      <c r="L968">
        <v>19.705387649999999</v>
      </c>
      <c r="M968">
        <v>145.41373425</v>
      </c>
      <c r="N968" t="s">
        <v>40</v>
      </c>
      <c r="O968" t="s">
        <v>40</v>
      </c>
      <c r="P968">
        <v>2011</v>
      </c>
      <c r="Q968" t="s">
        <v>112</v>
      </c>
      <c r="R968">
        <v>0</v>
      </c>
      <c r="S968">
        <v>21</v>
      </c>
      <c r="T968">
        <v>45</v>
      </c>
      <c r="U968">
        <v>6.5</v>
      </c>
      <c r="V968">
        <v>20</v>
      </c>
      <c r="W968">
        <v>5</v>
      </c>
      <c r="X968" t="s">
        <v>362</v>
      </c>
      <c r="Y968">
        <v>2</v>
      </c>
      <c r="Z968">
        <v>1</v>
      </c>
    </row>
    <row r="969" spans="1:26" x14ac:dyDescent="0.2">
      <c r="A969">
        <v>968</v>
      </c>
      <c r="B969">
        <v>3591</v>
      </c>
      <c r="C969" t="s">
        <v>38</v>
      </c>
      <c r="D969">
        <v>2011</v>
      </c>
      <c r="E969" t="s">
        <v>36</v>
      </c>
      <c r="F969" t="s">
        <v>1060</v>
      </c>
      <c r="G969" t="s">
        <v>40</v>
      </c>
      <c r="H969" t="s">
        <v>1139</v>
      </c>
      <c r="I969" s="2">
        <v>39186</v>
      </c>
      <c r="J969" t="s">
        <v>106</v>
      </c>
      <c r="K969" t="s">
        <v>111</v>
      </c>
      <c r="L969">
        <v>19.702160370000001</v>
      </c>
      <c r="M969">
        <v>145.41671771</v>
      </c>
      <c r="N969" t="s">
        <v>40</v>
      </c>
      <c r="O969" t="s">
        <v>40</v>
      </c>
      <c r="P969">
        <v>2011</v>
      </c>
      <c r="Q969" t="s">
        <v>112</v>
      </c>
      <c r="R969">
        <v>0</v>
      </c>
      <c r="S969">
        <v>24</v>
      </c>
      <c r="T969">
        <v>20</v>
      </c>
      <c r="U969">
        <v>22.5</v>
      </c>
      <c r="V969">
        <v>22.5</v>
      </c>
      <c r="W969">
        <v>5</v>
      </c>
      <c r="X969" t="s">
        <v>362</v>
      </c>
      <c r="Y969">
        <v>2</v>
      </c>
      <c r="Z969">
        <v>1</v>
      </c>
    </row>
    <row r="970" spans="1:26" x14ac:dyDescent="0.2">
      <c r="A970">
        <v>969</v>
      </c>
      <c r="B970">
        <v>3592</v>
      </c>
      <c r="C970" t="s">
        <v>38</v>
      </c>
      <c r="D970">
        <v>2011</v>
      </c>
      <c r="E970" t="s">
        <v>36</v>
      </c>
      <c r="F970" t="s">
        <v>1060</v>
      </c>
      <c r="G970" t="s">
        <v>40</v>
      </c>
      <c r="H970" t="s">
        <v>1140</v>
      </c>
      <c r="I970" s="2">
        <v>39186</v>
      </c>
      <c r="J970" t="s">
        <v>106</v>
      </c>
      <c r="K970" t="s">
        <v>107</v>
      </c>
      <c r="L970">
        <v>19.698266889999999</v>
      </c>
      <c r="M970">
        <v>145.41766552999999</v>
      </c>
      <c r="N970" t="s">
        <v>40</v>
      </c>
      <c r="O970" t="s">
        <v>40</v>
      </c>
      <c r="P970">
        <v>2011</v>
      </c>
      <c r="Q970" t="s">
        <v>109</v>
      </c>
      <c r="R970">
        <v>0</v>
      </c>
      <c r="S970">
        <v>9</v>
      </c>
      <c r="T970">
        <v>3.5</v>
      </c>
      <c r="U970">
        <v>20</v>
      </c>
      <c r="V970">
        <v>5</v>
      </c>
      <c r="W970">
        <v>7.5</v>
      </c>
      <c r="X970" t="s">
        <v>362</v>
      </c>
      <c r="Y970">
        <v>2</v>
      </c>
      <c r="Z970">
        <v>1</v>
      </c>
    </row>
    <row r="971" spans="1:26" x14ac:dyDescent="0.2">
      <c r="A971">
        <v>970</v>
      </c>
      <c r="B971">
        <v>3593</v>
      </c>
      <c r="C971" t="s">
        <v>38</v>
      </c>
      <c r="D971">
        <v>2011</v>
      </c>
      <c r="E971" t="s">
        <v>36</v>
      </c>
      <c r="F971" t="s">
        <v>1060</v>
      </c>
      <c r="G971" t="s">
        <v>40</v>
      </c>
      <c r="H971" t="s">
        <v>1141</v>
      </c>
      <c r="I971" s="2">
        <v>39186</v>
      </c>
      <c r="J971" t="s">
        <v>106</v>
      </c>
      <c r="K971" t="s">
        <v>107</v>
      </c>
      <c r="L971">
        <v>19.685285919999998</v>
      </c>
      <c r="M971">
        <v>145.41782118</v>
      </c>
      <c r="N971" t="s">
        <v>40</v>
      </c>
      <c r="O971" t="s">
        <v>40</v>
      </c>
      <c r="P971">
        <v>2011</v>
      </c>
      <c r="Q971" t="s">
        <v>109</v>
      </c>
      <c r="R971">
        <v>0</v>
      </c>
      <c r="S971">
        <v>9</v>
      </c>
      <c r="T971">
        <v>2.5</v>
      </c>
      <c r="U971">
        <v>20</v>
      </c>
      <c r="V971">
        <v>1.5</v>
      </c>
      <c r="W971">
        <v>1.5</v>
      </c>
      <c r="X971" t="s">
        <v>362</v>
      </c>
      <c r="Y971">
        <v>2</v>
      </c>
      <c r="Z971">
        <v>1</v>
      </c>
    </row>
    <row r="972" spans="1:26" x14ac:dyDescent="0.2">
      <c r="A972">
        <v>971</v>
      </c>
      <c r="B972">
        <v>3597</v>
      </c>
      <c r="C972" t="s">
        <v>38</v>
      </c>
      <c r="D972">
        <v>2011</v>
      </c>
      <c r="E972" t="s">
        <v>36</v>
      </c>
      <c r="F972" t="s">
        <v>1060</v>
      </c>
      <c r="G972" t="s">
        <v>41</v>
      </c>
      <c r="H972" t="s">
        <v>1142</v>
      </c>
      <c r="I972" s="2">
        <v>39188</v>
      </c>
      <c r="J972" t="s">
        <v>106</v>
      </c>
      <c r="K972" t="s">
        <v>111</v>
      </c>
      <c r="L972">
        <v>20.53663096</v>
      </c>
      <c r="M972">
        <v>144.88629662</v>
      </c>
      <c r="N972" t="s">
        <v>41</v>
      </c>
      <c r="O972" t="s">
        <v>41</v>
      </c>
      <c r="P972">
        <v>2011</v>
      </c>
      <c r="Q972" t="s">
        <v>112</v>
      </c>
      <c r="R972">
        <v>0</v>
      </c>
      <c r="S972">
        <v>24</v>
      </c>
      <c r="T972">
        <v>40</v>
      </c>
      <c r="U972">
        <v>10</v>
      </c>
      <c r="V972">
        <v>0</v>
      </c>
      <c r="W972">
        <v>10</v>
      </c>
      <c r="X972" t="s">
        <v>362</v>
      </c>
      <c r="Y972">
        <v>2</v>
      </c>
      <c r="Z972">
        <v>1</v>
      </c>
    </row>
    <row r="973" spans="1:26" x14ac:dyDescent="0.2">
      <c r="A973">
        <v>972</v>
      </c>
      <c r="B973">
        <v>3598</v>
      </c>
      <c r="C973" t="s">
        <v>38</v>
      </c>
      <c r="D973">
        <v>2011</v>
      </c>
      <c r="E973" t="s">
        <v>36</v>
      </c>
      <c r="F973" t="s">
        <v>1060</v>
      </c>
      <c r="G973" t="s">
        <v>41</v>
      </c>
      <c r="H973" t="s">
        <v>1143</v>
      </c>
      <c r="I973" s="2">
        <v>39188</v>
      </c>
      <c r="J973" t="s">
        <v>106</v>
      </c>
      <c r="K973" t="s">
        <v>115</v>
      </c>
      <c r="L973">
        <v>20.54810445</v>
      </c>
      <c r="M973">
        <v>144.88624415000001</v>
      </c>
      <c r="N973" t="s">
        <v>41</v>
      </c>
      <c r="O973" t="s">
        <v>41</v>
      </c>
      <c r="P973">
        <v>2011</v>
      </c>
      <c r="Q973" t="s">
        <v>116</v>
      </c>
      <c r="R973">
        <v>0</v>
      </c>
      <c r="S973">
        <v>6</v>
      </c>
      <c r="T973">
        <v>6.25</v>
      </c>
      <c r="U973">
        <v>3.25</v>
      </c>
      <c r="V973">
        <v>0</v>
      </c>
      <c r="W973">
        <v>0</v>
      </c>
      <c r="X973" t="s">
        <v>362</v>
      </c>
      <c r="Y973">
        <v>4</v>
      </c>
      <c r="Z973">
        <v>2</v>
      </c>
    </row>
    <row r="974" spans="1:26" x14ac:dyDescent="0.2">
      <c r="A974">
        <v>973</v>
      </c>
      <c r="B974">
        <v>3599</v>
      </c>
      <c r="C974" t="s">
        <v>38</v>
      </c>
      <c r="D974">
        <v>2011</v>
      </c>
      <c r="E974" t="s">
        <v>36</v>
      </c>
      <c r="F974" t="s">
        <v>1060</v>
      </c>
      <c r="G974" t="s">
        <v>41</v>
      </c>
      <c r="H974" t="s">
        <v>1144</v>
      </c>
      <c r="I974" s="2">
        <v>39188</v>
      </c>
      <c r="J974" t="s">
        <v>106</v>
      </c>
      <c r="K974" t="s">
        <v>107</v>
      </c>
      <c r="L974">
        <v>20.54790362</v>
      </c>
      <c r="M974">
        <v>144.90458820000001</v>
      </c>
      <c r="N974" t="s">
        <v>41</v>
      </c>
      <c r="O974" t="s">
        <v>41</v>
      </c>
      <c r="P974">
        <v>2011</v>
      </c>
      <c r="Q974" t="s">
        <v>109</v>
      </c>
      <c r="R974">
        <v>0</v>
      </c>
      <c r="S974">
        <v>17</v>
      </c>
      <c r="T974">
        <v>25</v>
      </c>
      <c r="U974">
        <v>5</v>
      </c>
      <c r="V974">
        <v>0.75</v>
      </c>
      <c r="W974">
        <v>3.25</v>
      </c>
      <c r="X974" t="s">
        <v>362</v>
      </c>
      <c r="Y974">
        <v>4</v>
      </c>
      <c r="Z974">
        <v>2</v>
      </c>
    </row>
    <row r="975" spans="1:26" x14ac:dyDescent="0.2">
      <c r="A975">
        <v>974</v>
      </c>
      <c r="B975">
        <v>3600</v>
      </c>
      <c r="C975" t="s">
        <v>38</v>
      </c>
      <c r="D975">
        <v>2011</v>
      </c>
      <c r="E975" t="s">
        <v>36</v>
      </c>
      <c r="F975" t="s">
        <v>1060</v>
      </c>
      <c r="G975" t="s">
        <v>41</v>
      </c>
      <c r="H975" t="s">
        <v>1145</v>
      </c>
      <c r="I975" s="2">
        <v>39188</v>
      </c>
      <c r="J975" t="s">
        <v>106</v>
      </c>
      <c r="K975" t="s">
        <v>107</v>
      </c>
      <c r="L975">
        <v>20.53857464</v>
      </c>
      <c r="M975">
        <v>144.90000162000001</v>
      </c>
      <c r="N975" t="s">
        <v>41</v>
      </c>
      <c r="O975" t="s">
        <v>41</v>
      </c>
      <c r="P975">
        <v>2011</v>
      </c>
      <c r="Q975" t="s">
        <v>109</v>
      </c>
      <c r="R975">
        <v>0</v>
      </c>
      <c r="S975">
        <v>14.5</v>
      </c>
      <c r="T975">
        <v>30</v>
      </c>
      <c r="U975">
        <v>30</v>
      </c>
      <c r="V975">
        <v>2.75</v>
      </c>
      <c r="W975">
        <v>6.25</v>
      </c>
      <c r="X975" t="s">
        <v>362</v>
      </c>
      <c r="Y975">
        <v>4</v>
      </c>
      <c r="Z975">
        <v>2</v>
      </c>
    </row>
    <row r="976" spans="1:26" x14ac:dyDescent="0.2">
      <c r="A976">
        <v>975</v>
      </c>
      <c r="B976">
        <v>3601</v>
      </c>
      <c r="C976" t="s">
        <v>38</v>
      </c>
      <c r="D976">
        <v>2011</v>
      </c>
      <c r="E976" t="s">
        <v>36</v>
      </c>
      <c r="F976" t="s">
        <v>1060</v>
      </c>
      <c r="G976" t="s">
        <v>41</v>
      </c>
      <c r="H976" t="s">
        <v>1146</v>
      </c>
      <c r="I976" s="2">
        <v>39188</v>
      </c>
      <c r="J976" t="s">
        <v>106</v>
      </c>
      <c r="K976" t="s">
        <v>111</v>
      </c>
      <c r="L976">
        <v>20.534978970000001</v>
      </c>
      <c r="M976">
        <v>144.89799181000001</v>
      </c>
      <c r="N976" t="s">
        <v>41</v>
      </c>
      <c r="O976" t="s">
        <v>41</v>
      </c>
      <c r="P976">
        <v>2011</v>
      </c>
      <c r="Q976" t="s">
        <v>112</v>
      </c>
      <c r="R976">
        <v>0</v>
      </c>
      <c r="S976">
        <v>29</v>
      </c>
      <c r="T976">
        <v>42.5</v>
      </c>
      <c r="U976">
        <v>6</v>
      </c>
      <c r="V976">
        <v>10</v>
      </c>
      <c r="W976">
        <v>5</v>
      </c>
      <c r="X976" t="s">
        <v>362</v>
      </c>
      <c r="Y976">
        <v>2</v>
      </c>
      <c r="Z976">
        <v>1</v>
      </c>
    </row>
    <row r="977" spans="1:26" x14ac:dyDescent="0.2">
      <c r="A977">
        <v>976</v>
      </c>
      <c r="B977">
        <v>3602</v>
      </c>
      <c r="C977" t="s">
        <v>38</v>
      </c>
      <c r="D977">
        <v>2011</v>
      </c>
      <c r="E977" t="s">
        <v>36</v>
      </c>
      <c r="F977" t="s">
        <v>1060</v>
      </c>
      <c r="G977" t="s">
        <v>41</v>
      </c>
      <c r="H977" t="s">
        <v>1147</v>
      </c>
      <c r="I977" s="2">
        <v>39188</v>
      </c>
      <c r="J977" t="s">
        <v>106</v>
      </c>
      <c r="K977" t="s">
        <v>111</v>
      </c>
      <c r="L977">
        <v>20.534605809999999</v>
      </c>
      <c r="M977">
        <v>144.89491556999999</v>
      </c>
      <c r="N977" t="s">
        <v>41</v>
      </c>
      <c r="O977" t="s">
        <v>41</v>
      </c>
      <c r="P977">
        <v>2011</v>
      </c>
      <c r="Q977" t="s">
        <v>112</v>
      </c>
      <c r="R977">
        <v>0</v>
      </c>
      <c r="S977">
        <v>23</v>
      </c>
      <c r="T977">
        <v>21</v>
      </c>
      <c r="U977">
        <v>5</v>
      </c>
      <c r="V977">
        <v>4</v>
      </c>
      <c r="W977">
        <v>5</v>
      </c>
      <c r="X977" t="s">
        <v>362</v>
      </c>
      <c r="Y977">
        <v>2</v>
      </c>
      <c r="Z977">
        <v>1</v>
      </c>
    </row>
    <row r="978" spans="1:26" x14ac:dyDescent="0.2">
      <c r="A978">
        <v>977</v>
      </c>
      <c r="B978">
        <v>3603</v>
      </c>
      <c r="C978" t="s">
        <v>38</v>
      </c>
      <c r="D978">
        <v>2011</v>
      </c>
      <c r="E978" t="s">
        <v>36</v>
      </c>
      <c r="F978" t="s">
        <v>1060</v>
      </c>
      <c r="G978" t="s">
        <v>41</v>
      </c>
      <c r="H978" t="s">
        <v>1148</v>
      </c>
      <c r="I978" s="2">
        <v>39188</v>
      </c>
      <c r="J978" t="s">
        <v>106</v>
      </c>
      <c r="K978" t="s">
        <v>107</v>
      </c>
      <c r="L978">
        <v>20.543899920000001</v>
      </c>
      <c r="M978">
        <v>144.88584182</v>
      </c>
      <c r="N978" t="s">
        <v>41</v>
      </c>
      <c r="O978" t="s">
        <v>41</v>
      </c>
      <c r="P978">
        <v>2011</v>
      </c>
      <c r="Q978" t="s">
        <v>109</v>
      </c>
      <c r="R978">
        <v>0</v>
      </c>
      <c r="S978">
        <v>16</v>
      </c>
      <c r="T978">
        <v>15</v>
      </c>
      <c r="U978">
        <v>11</v>
      </c>
      <c r="V978">
        <v>0</v>
      </c>
      <c r="W978">
        <v>3</v>
      </c>
      <c r="X978" t="s">
        <v>362</v>
      </c>
      <c r="Y978">
        <v>2</v>
      </c>
      <c r="Z978">
        <v>1</v>
      </c>
    </row>
    <row r="979" spans="1:26" x14ac:dyDescent="0.2">
      <c r="A979">
        <v>978</v>
      </c>
      <c r="B979">
        <v>3604</v>
      </c>
      <c r="C979" t="s">
        <v>38</v>
      </c>
      <c r="D979">
        <v>2011</v>
      </c>
      <c r="E979" t="s">
        <v>36</v>
      </c>
      <c r="F979" t="s">
        <v>1060</v>
      </c>
      <c r="G979" t="s">
        <v>41</v>
      </c>
      <c r="H979" t="s">
        <v>1149</v>
      </c>
      <c r="I979" s="2">
        <v>39188</v>
      </c>
      <c r="J979" t="s">
        <v>106</v>
      </c>
      <c r="K979" t="s">
        <v>115</v>
      </c>
      <c r="L979">
        <v>20.551943609999999</v>
      </c>
      <c r="M979">
        <v>144.889037</v>
      </c>
      <c r="N979" t="s">
        <v>41</v>
      </c>
      <c r="O979" t="s">
        <v>41</v>
      </c>
      <c r="P979">
        <v>2011</v>
      </c>
      <c r="Q979" t="s">
        <v>116</v>
      </c>
      <c r="R979">
        <v>0</v>
      </c>
      <c r="S979">
        <v>4</v>
      </c>
      <c r="T979">
        <v>1</v>
      </c>
      <c r="U979">
        <v>0</v>
      </c>
      <c r="V979">
        <v>0</v>
      </c>
      <c r="W979">
        <v>2</v>
      </c>
      <c r="X979" t="s">
        <v>362</v>
      </c>
      <c r="Y979">
        <v>2</v>
      </c>
      <c r="Z979">
        <v>1</v>
      </c>
    </row>
    <row r="980" spans="1:26" x14ac:dyDescent="0.2">
      <c r="A980">
        <v>979</v>
      </c>
      <c r="B980">
        <v>3605</v>
      </c>
      <c r="C980" t="s">
        <v>38</v>
      </c>
      <c r="D980">
        <v>2011</v>
      </c>
      <c r="E980" t="s">
        <v>36</v>
      </c>
      <c r="F980" t="s">
        <v>1060</v>
      </c>
      <c r="G980" t="s">
        <v>41</v>
      </c>
      <c r="H980" t="s">
        <v>1150</v>
      </c>
      <c r="I980" s="2">
        <v>39188</v>
      </c>
      <c r="J980" t="s">
        <v>106</v>
      </c>
      <c r="K980" t="s">
        <v>115</v>
      </c>
      <c r="L980">
        <v>20.55164731</v>
      </c>
      <c r="M980">
        <v>144.89530389999999</v>
      </c>
      <c r="N980" t="s">
        <v>41</v>
      </c>
      <c r="O980" t="s">
        <v>41</v>
      </c>
      <c r="P980">
        <v>2011</v>
      </c>
      <c r="Q980" t="s">
        <v>116</v>
      </c>
      <c r="R980">
        <v>0</v>
      </c>
      <c r="S980">
        <v>6</v>
      </c>
      <c r="T980">
        <v>10</v>
      </c>
      <c r="U980">
        <v>0</v>
      </c>
      <c r="V980">
        <v>0</v>
      </c>
      <c r="W980">
        <v>1</v>
      </c>
      <c r="X980" t="s">
        <v>362</v>
      </c>
      <c r="Y980">
        <v>2</v>
      </c>
      <c r="Z980">
        <v>1</v>
      </c>
    </row>
    <row r="981" spans="1:26" x14ac:dyDescent="0.2">
      <c r="A981">
        <v>980</v>
      </c>
      <c r="B981">
        <v>3606</v>
      </c>
      <c r="C981" t="s">
        <v>38</v>
      </c>
      <c r="D981">
        <v>2011</v>
      </c>
      <c r="E981" t="s">
        <v>36</v>
      </c>
      <c r="F981" t="s">
        <v>1060</v>
      </c>
      <c r="G981" t="s">
        <v>41</v>
      </c>
      <c r="H981" t="s">
        <v>1151</v>
      </c>
      <c r="I981" s="2">
        <v>39188</v>
      </c>
      <c r="J981" t="s">
        <v>106</v>
      </c>
      <c r="K981" t="s">
        <v>107</v>
      </c>
      <c r="L981">
        <v>20.54278605</v>
      </c>
      <c r="M981">
        <v>144.90237102</v>
      </c>
      <c r="N981" t="s">
        <v>41</v>
      </c>
      <c r="O981" t="s">
        <v>41</v>
      </c>
      <c r="P981">
        <v>2011</v>
      </c>
      <c r="Q981" t="s">
        <v>109</v>
      </c>
      <c r="R981">
        <v>0</v>
      </c>
      <c r="S981">
        <v>10</v>
      </c>
      <c r="T981">
        <v>10</v>
      </c>
      <c r="U981">
        <v>0</v>
      </c>
      <c r="V981">
        <v>0</v>
      </c>
      <c r="W981">
        <v>1</v>
      </c>
      <c r="X981" t="s">
        <v>362</v>
      </c>
      <c r="Y981">
        <v>2</v>
      </c>
      <c r="Z981">
        <v>1</v>
      </c>
    </row>
    <row r="982" spans="1:26" x14ac:dyDescent="0.2">
      <c r="A982">
        <v>981</v>
      </c>
      <c r="B982">
        <v>3607</v>
      </c>
      <c r="C982" t="s">
        <v>38</v>
      </c>
      <c r="D982">
        <v>2011</v>
      </c>
      <c r="E982" t="s">
        <v>36</v>
      </c>
      <c r="F982" t="s">
        <v>1060</v>
      </c>
      <c r="G982" t="s">
        <v>41</v>
      </c>
      <c r="H982" t="s">
        <v>1152</v>
      </c>
      <c r="I982" s="2">
        <v>39188</v>
      </c>
      <c r="J982" t="s">
        <v>106</v>
      </c>
      <c r="K982" t="s">
        <v>115</v>
      </c>
      <c r="L982">
        <v>20.538215309999998</v>
      </c>
      <c r="M982">
        <v>144.88569765</v>
      </c>
      <c r="N982" t="s">
        <v>41</v>
      </c>
      <c r="O982" t="s">
        <v>41</v>
      </c>
      <c r="P982">
        <v>2011</v>
      </c>
      <c r="Q982" t="s">
        <v>116</v>
      </c>
      <c r="R982">
        <v>0</v>
      </c>
      <c r="S982">
        <v>17</v>
      </c>
      <c r="T982">
        <v>22.5</v>
      </c>
      <c r="U982">
        <v>12.5</v>
      </c>
      <c r="V982">
        <v>1.5</v>
      </c>
      <c r="W982">
        <v>3.5</v>
      </c>
      <c r="X982" t="s">
        <v>362</v>
      </c>
      <c r="Y982">
        <v>2</v>
      </c>
      <c r="Z982">
        <v>1</v>
      </c>
    </row>
    <row r="983" spans="1:26" x14ac:dyDescent="0.2">
      <c r="A983">
        <v>982</v>
      </c>
      <c r="B983">
        <v>3608</v>
      </c>
      <c r="C983" t="s">
        <v>38</v>
      </c>
      <c r="D983">
        <v>2011</v>
      </c>
      <c r="E983" t="s">
        <v>36</v>
      </c>
      <c r="F983" t="s">
        <v>1060</v>
      </c>
      <c r="G983" t="s">
        <v>41</v>
      </c>
      <c r="H983" t="s">
        <v>1153</v>
      </c>
      <c r="I983" s="2">
        <v>39188</v>
      </c>
      <c r="J983" t="s">
        <v>106</v>
      </c>
      <c r="K983" t="s">
        <v>115</v>
      </c>
      <c r="L983">
        <v>20.536384200000001</v>
      </c>
      <c r="M983">
        <v>144.88988886000001</v>
      </c>
      <c r="N983" t="s">
        <v>41</v>
      </c>
      <c r="O983" t="s">
        <v>41</v>
      </c>
      <c r="P983">
        <v>2011</v>
      </c>
      <c r="Q983" t="s">
        <v>116</v>
      </c>
      <c r="R983">
        <v>0</v>
      </c>
      <c r="S983">
        <v>5</v>
      </c>
      <c r="T983">
        <v>0.5</v>
      </c>
      <c r="U983">
        <v>30</v>
      </c>
      <c r="V983">
        <v>0</v>
      </c>
      <c r="W983">
        <v>0.5</v>
      </c>
      <c r="X983" t="s">
        <v>362</v>
      </c>
      <c r="Y983">
        <v>2</v>
      </c>
      <c r="Z983">
        <v>1</v>
      </c>
    </row>
    <row r="984" spans="1:26" x14ac:dyDescent="0.2">
      <c r="A984">
        <v>983</v>
      </c>
      <c r="B984">
        <v>3609</v>
      </c>
      <c r="C984" t="s">
        <v>38</v>
      </c>
      <c r="D984">
        <v>2011</v>
      </c>
      <c r="E984" t="s">
        <v>36</v>
      </c>
      <c r="F984" t="s">
        <v>1060</v>
      </c>
      <c r="G984" t="s">
        <v>42</v>
      </c>
      <c r="H984" t="s">
        <v>1154</v>
      </c>
      <c r="I984" s="2">
        <v>39189</v>
      </c>
      <c r="J984" t="s">
        <v>106</v>
      </c>
      <c r="K984" t="s">
        <v>111</v>
      </c>
      <c r="L984">
        <v>20.02160761</v>
      </c>
      <c r="M984">
        <v>145.23993834000001</v>
      </c>
      <c r="N984" t="s">
        <v>42</v>
      </c>
      <c r="O984" t="s">
        <v>42</v>
      </c>
      <c r="P984">
        <v>2011</v>
      </c>
      <c r="Q984" t="s">
        <v>112</v>
      </c>
      <c r="R984">
        <v>0</v>
      </c>
      <c r="S984">
        <v>21</v>
      </c>
      <c r="T984">
        <v>55</v>
      </c>
      <c r="U984">
        <v>5</v>
      </c>
      <c r="V984">
        <v>2.5</v>
      </c>
      <c r="W984">
        <v>7.5</v>
      </c>
      <c r="X984" t="s">
        <v>362</v>
      </c>
      <c r="Y984">
        <v>2</v>
      </c>
      <c r="Z984">
        <v>1</v>
      </c>
    </row>
    <row r="985" spans="1:26" x14ac:dyDescent="0.2">
      <c r="A985">
        <v>984</v>
      </c>
      <c r="B985">
        <v>3610</v>
      </c>
      <c r="C985" t="s">
        <v>38</v>
      </c>
      <c r="D985">
        <v>2011</v>
      </c>
      <c r="E985" t="s">
        <v>36</v>
      </c>
      <c r="F985" t="s">
        <v>1060</v>
      </c>
      <c r="G985" t="s">
        <v>42</v>
      </c>
      <c r="H985" t="s">
        <v>1155</v>
      </c>
      <c r="I985" s="2">
        <v>39189</v>
      </c>
      <c r="J985" t="s">
        <v>106</v>
      </c>
      <c r="K985" t="s">
        <v>107</v>
      </c>
      <c r="L985">
        <v>20.023340820000001</v>
      </c>
      <c r="M985">
        <v>145.23846563999999</v>
      </c>
      <c r="N985" t="s">
        <v>42</v>
      </c>
      <c r="O985" t="s">
        <v>42</v>
      </c>
      <c r="P985">
        <v>2011</v>
      </c>
      <c r="Q985" t="s">
        <v>109</v>
      </c>
      <c r="R985">
        <v>0</v>
      </c>
      <c r="S985">
        <v>17</v>
      </c>
      <c r="T985">
        <v>37.5</v>
      </c>
      <c r="U985">
        <v>1.75</v>
      </c>
      <c r="V985">
        <v>5</v>
      </c>
      <c r="W985">
        <v>12.5</v>
      </c>
      <c r="X985" t="s">
        <v>362</v>
      </c>
      <c r="Y985">
        <v>4</v>
      </c>
      <c r="Z985">
        <v>2</v>
      </c>
    </row>
    <row r="986" spans="1:26" x14ac:dyDescent="0.2">
      <c r="A986">
        <v>985</v>
      </c>
      <c r="B986">
        <v>3611</v>
      </c>
      <c r="C986" t="s">
        <v>38</v>
      </c>
      <c r="D986">
        <v>2011</v>
      </c>
      <c r="E986" t="s">
        <v>36</v>
      </c>
      <c r="F986" t="s">
        <v>1060</v>
      </c>
      <c r="G986" t="s">
        <v>42</v>
      </c>
      <c r="H986" t="s">
        <v>1156</v>
      </c>
      <c r="I986" s="2">
        <v>39189</v>
      </c>
      <c r="J986" t="s">
        <v>106</v>
      </c>
      <c r="K986" t="s">
        <v>107</v>
      </c>
      <c r="L986">
        <v>20.030564930000001</v>
      </c>
      <c r="M986">
        <v>145.22675293</v>
      </c>
      <c r="N986" t="s">
        <v>42</v>
      </c>
      <c r="O986" t="s">
        <v>42</v>
      </c>
      <c r="P986">
        <v>2011</v>
      </c>
      <c r="Q986" t="s">
        <v>109</v>
      </c>
      <c r="R986">
        <v>0</v>
      </c>
      <c r="S986">
        <v>13.5</v>
      </c>
      <c r="T986">
        <v>30</v>
      </c>
      <c r="U986">
        <v>17.5</v>
      </c>
      <c r="V986">
        <v>0</v>
      </c>
      <c r="W986">
        <v>0.5</v>
      </c>
      <c r="X986" t="s">
        <v>362</v>
      </c>
      <c r="Y986">
        <v>4</v>
      </c>
      <c r="Z986">
        <v>2</v>
      </c>
    </row>
    <row r="987" spans="1:26" x14ac:dyDescent="0.2">
      <c r="A987">
        <v>986</v>
      </c>
      <c r="B987">
        <v>3612</v>
      </c>
      <c r="C987" t="s">
        <v>38</v>
      </c>
      <c r="D987">
        <v>2011</v>
      </c>
      <c r="E987" t="s">
        <v>36</v>
      </c>
      <c r="F987" t="s">
        <v>1060</v>
      </c>
      <c r="G987" t="s">
        <v>42</v>
      </c>
      <c r="H987" t="s">
        <v>1157</v>
      </c>
      <c r="I987" s="2">
        <v>39189</v>
      </c>
      <c r="J987" t="s">
        <v>106</v>
      </c>
      <c r="K987" t="s">
        <v>115</v>
      </c>
      <c r="L987">
        <v>20.030516309999999</v>
      </c>
      <c r="M987">
        <v>145.21271358000001</v>
      </c>
      <c r="N987" t="s">
        <v>42</v>
      </c>
      <c r="O987" t="s">
        <v>42</v>
      </c>
      <c r="P987">
        <v>2011</v>
      </c>
      <c r="Q987" t="s">
        <v>116</v>
      </c>
      <c r="R987">
        <v>0</v>
      </c>
      <c r="S987">
        <v>6</v>
      </c>
      <c r="T987">
        <v>20</v>
      </c>
      <c r="U987">
        <v>16.25</v>
      </c>
      <c r="V987">
        <v>1.75</v>
      </c>
      <c r="W987">
        <v>0</v>
      </c>
      <c r="X987" t="s">
        <v>362</v>
      </c>
      <c r="Y987">
        <v>4</v>
      </c>
      <c r="Z987">
        <v>2</v>
      </c>
    </row>
    <row r="988" spans="1:26" x14ac:dyDescent="0.2">
      <c r="A988">
        <v>987</v>
      </c>
      <c r="B988">
        <v>3616</v>
      </c>
      <c r="C988" t="s">
        <v>38</v>
      </c>
      <c r="D988">
        <v>2011</v>
      </c>
      <c r="E988" t="s">
        <v>36</v>
      </c>
      <c r="F988" t="s">
        <v>1060</v>
      </c>
      <c r="G988" t="s">
        <v>42</v>
      </c>
      <c r="H988" t="s">
        <v>1158</v>
      </c>
      <c r="I988" s="2">
        <v>39189</v>
      </c>
      <c r="J988" t="s">
        <v>106</v>
      </c>
      <c r="K988" t="s">
        <v>111</v>
      </c>
      <c r="L988">
        <v>20.016134390000001</v>
      </c>
      <c r="M988">
        <v>145.23792090000001</v>
      </c>
      <c r="N988" t="s">
        <v>42</v>
      </c>
      <c r="O988" t="s">
        <v>42</v>
      </c>
      <c r="P988">
        <v>2011</v>
      </c>
      <c r="Q988" t="s">
        <v>112</v>
      </c>
      <c r="R988">
        <v>0</v>
      </c>
      <c r="S988">
        <v>23</v>
      </c>
      <c r="T988">
        <v>27.5</v>
      </c>
      <c r="U988">
        <v>6</v>
      </c>
      <c r="V988">
        <v>7.5</v>
      </c>
      <c r="W988">
        <v>4</v>
      </c>
      <c r="X988" t="s">
        <v>362</v>
      </c>
      <c r="Y988">
        <v>2</v>
      </c>
      <c r="Z988">
        <v>1</v>
      </c>
    </row>
    <row r="989" spans="1:26" x14ac:dyDescent="0.2">
      <c r="A989">
        <v>988</v>
      </c>
      <c r="B989">
        <v>3617</v>
      </c>
      <c r="C989" t="s">
        <v>38</v>
      </c>
      <c r="D989">
        <v>2011</v>
      </c>
      <c r="E989" t="s">
        <v>36</v>
      </c>
      <c r="F989" t="s">
        <v>1060</v>
      </c>
      <c r="G989" t="s">
        <v>42</v>
      </c>
      <c r="H989" t="s">
        <v>1159</v>
      </c>
      <c r="I989" s="2">
        <v>39189</v>
      </c>
      <c r="J989" t="s">
        <v>106</v>
      </c>
      <c r="K989" t="s">
        <v>111</v>
      </c>
      <c r="L989">
        <v>20.013474810000002</v>
      </c>
      <c r="M989">
        <v>145.23526224</v>
      </c>
      <c r="N989" t="s">
        <v>42</v>
      </c>
      <c r="O989" t="s">
        <v>42</v>
      </c>
      <c r="P989">
        <v>2011</v>
      </c>
      <c r="Q989" t="s">
        <v>112</v>
      </c>
      <c r="R989">
        <v>0</v>
      </c>
      <c r="S989">
        <v>26</v>
      </c>
      <c r="T989">
        <v>40</v>
      </c>
      <c r="U989">
        <v>3.5</v>
      </c>
      <c r="V989">
        <v>1</v>
      </c>
      <c r="W989">
        <v>12.5</v>
      </c>
      <c r="X989" t="s">
        <v>362</v>
      </c>
      <c r="Y989">
        <v>2</v>
      </c>
      <c r="Z989">
        <v>1</v>
      </c>
    </row>
    <row r="990" spans="1:26" x14ac:dyDescent="0.2">
      <c r="A990">
        <v>989</v>
      </c>
      <c r="B990">
        <v>3618</v>
      </c>
      <c r="C990" t="s">
        <v>38</v>
      </c>
      <c r="D990">
        <v>2011</v>
      </c>
      <c r="E990" t="s">
        <v>36</v>
      </c>
      <c r="F990" t="s">
        <v>1060</v>
      </c>
      <c r="G990" t="s">
        <v>42</v>
      </c>
      <c r="H990" t="s">
        <v>1160</v>
      </c>
      <c r="I990" s="2">
        <v>39189</v>
      </c>
      <c r="J990" t="s">
        <v>106</v>
      </c>
      <c r="K990" t="s">
        <v>107</v>
      </c>
      <c r="L990">
        <v>20.01137297</v>
      </c>
      <c r="M990">
        <v>145.23091127999999</v>
      </c>
      <c r="N990" t="s">
        <v>42</v>
      </c>
      <c r="O990" t="s">
        <v>42</v>
      </c>
      <c r="P990">
        <v>2011</v>
      </c>
      <c r="Q990" t="s">
        <v>109</v>
      </c>
      <c r="R990">
        <v>0</v>
      </c>
      <c r="S990">
        <v>12</v>
      </c>
      <c r="T990">
        <v>16</v>
      </c>
      <c r="U990">
        <v>5</v>
      </c>
      <c r="V990">
        <v>0</v>
      </c>
      <c r="W990">
        <v>1.5</v>
      </c>
      <c r="X990" t="s">
        <v>362</v>
      </c>
      <c r="Y990">
        <v>2</v>
      </c>
      <c r="Z990">
        <v>1</v>
      </c>
    </row>
    <row r="991" spans="1:26" x14ac:dyDescent="0.2">
      <c r="A991">
        <v>990</v>
      </c>
      <c r="B991">
        <v>3619</v>
      </c>
      <c r="C991" t="s">
        <v>38</v>
      </c>
      <c r="D991">
        <v>2011</v>
      </c>
      <c r="E991" t="s">
        <v>36</v>
      </c>
      <c r="F991" t="s">
        <v>1060</v>
      </c>
      <c r="G991" t="s">
        <v>42</v>
      </c>
      <c r="H991" t="s">
        <v>1161</v>
      </c>
      <c r="I991" s="2">
        <v>39189</v>
      </c>
      <c r="J991" t="s">
        <v>106</v>
      </c>
      <c r="K991" t="s">
        <v>107</v>
      </c>
      <c r="L991">
        <v>20.01772167</v>
      </c>
      <c r="M991">
        <v>145.23855481999999</v>
      </c>
      <c r="N991" t="s">
        <v>42</v>
      </c>
      <c r="O991" t="s">
        <v>42</v>
      </c>
      <c r="P991">
        <v>2011</v>
      </c>
      <c r="Q991" t="s">
        <v>109</v>
      </c>
      <c r="R991">
        <v>0</v>
      </c>
      <c r="S991">
        <v>15</v>
      </c>
      <c r="T991">
        <v>35</v>
      </c>
      <c r="U991">
        <v>0</v>
      </c>
      <c r="V991">
        <v>5</v>
      </c>
      <c r="W991">
        <v>3.5</v>
      </c>
      <c r="X991" t="s">
        <v>362</v>
      </c>
      <c r="Y991">
        <v>2</v>
      </c>
      <c r="Z991">
        <v>1</v>
      </c>
    </row>
    <row r="992" spans="1:26" x14ac:dyDescent="0.2">
      <c r="A992">
        <v>991</v>
      </c>
      <c r="B992">
        <v>3620</v>
      </c>
      <c r="C992" t="s">
        <v>38</v>
      </c>
      <c r="D992">
        <v>2011</v>
      </c>
      <c r="E992" t="s">
        <v>36</v>
      </c>
      <c r="F992" t="s">
        <v>1060</v>
      </c>
      <c r="G992" t="s">
        <v>42</v>
      </c>
      <c r="H992" t="s">
        <v>1162</v>
      </c>
      <c r="I992" s="2">
        <v>39189</v>
      </c>
      <c r="J992" t="s">
        <v>106</v>
      </c>
      <c r="K992" t="s">
        <v>115</v>
      </c>
      <c r="L992">
        <v>20.014289699999999</v>
      </c>
      <c r="M992">
        <v>145.21614270000001</v>
      </c>
      <c r="N992" t="s">
        <v>42</v>
      </c>
      <c r="O992" t="s">
        <v>42</v>
      </c>
      <c r="P992">
        <v>2011</v>
      </c>
      <c r="Q992" t="s">
        <v>116</v>
      </c>
      <c r="R992">
        <v>0</v>
      </c>
      <c r="S992">
        <v>3</v>
      </c>
      <c r="T992">
        <v>1.5</v>
      </c>
      <c r="U992">
        <v>27.5</v>
      </c>
      <c r="V992">
        <v>0.5</v>
      </c>
      <c r="W992">
        <v>0</v>
      </c>
      <c r="X992" t="s">
        <v>362</v>
      </c>
      <c r="Y992">
        <v>2</v>
      </c>
      <c r="Z992">
        <v>1</v>
      </c>
    </row>
    <row r="993" spans="1:26" x14ac:dyDescent="0.2">
      <c r="A993">
        <v>992</v>
      </c>
      <c r="B993">
        <v>3621</v>
      </c>
      <c r="C993" t="s">
        <v>38</v>
      </c>
      <c r="D993">
        <v>2011</v>
      </c>
      <c r="E993" t="s">
        <v>36</v>
      </c>
      <c r="F993" t="s">
        <v>1060</v>
      </c>
      <c r="G993" t="s">
        <v>42</v>
      </c>
      <c r="H993" t="s">
        <v>1163</v>
      </c>
      <c r="I993" s="2">
        <v>39189</v>
      </c>
      <c r="J993" t="s">
        <v>106</v>
      </c>
      <c r="K993" t="s">
        <v>115</v>
      </c>
      <c r="L993">
        <v>20.017046260000001</v>
      </c>
      <c r="M993">
        <v>145.21355814</v>
      </c>
      <c r="N993" t="s">
        <v>42</v>
      </c>
      <c r="O993" t="s">
        <v>42</v>
      </c>
      <c r="P993">
        <v>2011</v>
      </c>
      <c r="Q993" t="s">
        <v>116</v>
      </c>
      <c r="R993">
        <v>0</v>
      </c>
      <c r="S993">
        <v>4.5</v>
      </c>
      <c r="T993">
        <v>17.5</v>
      </c>
      <c r="U993">
        <v>0.5</v>
      </c>
      <c r="V993">
        <v>2.5</v>
      </c>
      <c r="W993">
        <v>5.5</v>
      </c>
      <c r="X993" t="s">
        <v>362</v>
      </c>
      <c r="Y993">
        <v>2</v>
      </c>
      <c r="Z993">
        <v>1</v>
      </c>
    </row>
    <row r="994" spans="1:26" x14ac:dyDescent="0.2">
      <c r="A994">
        <v>993</v>
      </c>
      <c r="B994">
        <v>3622</v>
      </c>
      <c r="C994" t="s">
        <v>38</v>
      </c>
      <c r="D994">
        <v>2011</v>
      </c>
      <c r="E994" t="s">
        <v>36</v>
      </c>
      <c r="F994" t="s">
        <v>1060</v>
      </c>
      <c r="G994" t="s">
        <v>42</v>
      </c>
      <c r="H994" t="s">
        <v>1164</v>
      </c>
      <c r="I994" s="2">
        <v>39189</v>
      </c>
      <c r="J994" t="s">
        <v>106</v>
      </c>
      <c r="K994" t="s">
        <v>107</v>
      </c>
      <c r="L994">
        <v>20.01159509</v>
      </c>
      <c r="M994">
        <v>145.21912004000001</v>
      </c>
      <c r="N994" t="s">
        <v>42</v>
      </c>
      <c r="O994" t="s">
        <v>42</v>
      </c>
      <c r="P994">
        <v>2011</v>
      </c>
      <c r="Q994" t="s">
        <v>109</v>
      </c>
      <c r="R994">
        <v>0</v>
      </c>
      <c r="S994">
        <v>14</v>
      </c>
      <c r="T994">
        <v>2</v>
      </c>
      <c r="U994">
        <v>0</v>
      </c>
      <c r="V994">
        <v>0</v>
      </c>
      <c r="W994">
        <v>3.5</v>
      </c>
      <c r="X994" t="s">
        <v>362</v>
      </c>
      <c r="Y994">
        <v>2</v>
      </c>
      <c r="Z994">
        <v>1</v>
      </c>
    </row>
    <row r="995" spans="1:26" x14ac:dyDescent="0.2">
      <c r="A995">
        <v>994</v>
      </c>
      <c r="B995">
        <v>3624</v>
      </c>
      <c r="C995" t="s">
        <v>38</v>
      </c>
      <c r="D995">
        <v>2011</v>
      </c>
      <c r="E995" t="s">
        <v>36</v>
      </c>
      <c r="F995" t="s">
        <v>1060</v>
      </c>
      <c r="G995" t="s">
        <v>42</v>
      </c>
      <c r="H995" t="s">
        <v>1165</v>
      </c>
      <c r="I995" s="2">
        <v>39190</v>
      </c>
      <c r="J995" t="s">
        <v>106</v>
      </c>
      <c r="K995" t="s">
        <v>111</v>
      </c>
      <c r="L995">
        <v>20.02153787</v>
      </c>
      <c r="M995">
        <v>145.22939391</v>
      </c>
      <c r="N995" t="s">
        <v>42</v>
      </c>
      <c r="O995" t="s">
        <v>42</v>
      </c>
      <c r="P995">
        <v>2011</v>
      </c>
      <c r="Q995" t="s">
        <v>112</v>
      </c>
      <c r="R995">
        <v>0</v>
      </c>
      <c r="S995">
        <v>22.5</v>
      </c>
      <c r="T995">
        <v>60</v>
      </c>
      <c r="U995">
        <v>0</v>
      </c>
      <c r="V995">
        <v>0</v>
      </c>
      <c r="W995">
        <v>0</v>
      </c>
      <c r="X995" t="s">
        <v>362</v>
      </c>
      <c r="Y995">
        <v>2</v>
      </c>
      <c r="Z995">
        <v>1</v>
      </c>
    </row>
    <row r="996" spans="1:26" x14ac:dyDescent="0.2">
      <c r="A996">
        <v>995</v>
      </c>
      <c r="B996">
        <v>3625</v>
      </c>
      <c r="C996" t="s">
        <v>38</v>
      </c>
      <c r="D996">
        <v>2011</v>
      </c>
      <c r="E996" t="s">
        <v>36</v>
      </c>
      <c r="F996" t="s">
        <v>1060</v>
      </c>
      <c r="G996" t="s">
        <v>42</v>
      </c>
      <c r="H996" t="s">
        <v>1166</v>
      </c>
      <c r="I996" s="2">
        <v>39190</v>
      </c>
      <c r="J996" t="s">
        <v>106</v>
      </c>
      <c r="K996" t="s">
        <v>107</v>
      </c>
      <c r="L996">
        <v>20.019627799999999</v>
      </c>
      <c r="M996">
        <v>145.23036042000001</v>
      </c>
      <c r="N996" t="s">
        <v>42</v>
      </c>
      <c r="O996" t="s">
        <v>42</v>
      </c>
      <c r="P996">
        <v>2011</v>
      </c>
      <c r="Q996" t="s">
        <v>109</v>
      </c>
      <c r="R996">
        <v>0</v>
      </c>
      <c r="S996">
        <v>14.5</v>
      </c>
      <c r="T996">
        <v>17.5</v>
      </c>
      <c r="U996">
        <v>23.75</v>
      </c>
      <c r="V996">
        <v>0</v>
      </c>
      <c r="W996">
        <v>0</v>
      </c>
      <c r="X996" t="s">
        <v>362</v>
      </c>
      <c r="Y996">
        <v>4</v>
      </c>
      <c r="Z996">
        <v>2</v>
      </c>
    </row>
    <row r="997" spans="1:26" x14ac:dyDescent="0.2">
      <c r="A997">
        <v>996</v>
      </c>
      <c r="B997">
        <v>3626</v>
      </c>
      <c r="C997" t="s">
        <v>38</v>
      </c>
      <c r="D997">
        <v>2011</v>
      </c>
      <c r="E997" t="s">
        <v>36</v>
      </c>
      <c r="F997" t="s">
        <v>1060</v>
      </c>
      <c r="G997" t="s">
        <v>42</v>
      </c>
      <c r="H997" t="s">
        <v>1167</v>
      </c>
      <c r="I997" s="2">
        <v>39190</v>
      </c>
      <c r="J997" t="s">
        <v>106</v>
      </c>
      <c r="K997" t="s">
        <v>107</v>
      </c>
      <c r="L997">
        <v>20.028825430000001</v>
      </c>
      <c r="M997">
        <v>145.23545032999999</v>
      </c>
      <c r="N997" t="s">
        <v>42</v>
      </c>
      <c r="O997" t="s">
        <v>42</v>
      </c>
      <c r="P997">
        <v>2011</v>
      </c>
      <c r="Q997" t="s">
        <v>109</v>
      </c>
      <c r="R997">
        <v>0</v>
      </c>
      <c r="S997">
        <v>12.5</v>
      </c>
      <c r="T997">
        <v>58.75</v>
      </c>
      <c r="U997">
        <v>1.25</v>
      </c>
      <c r="V997">
        <v>2.75</v>
      </c>
      <c r="W997">
        <v>5</v>
      </c>
      <c r="X997" t="s">
        <v>362</v>
      </c>
      <c r="Y997">
        <v>4</v>
      </c>
      <c r="Z997">
        <v>2</v>
      </c>
    </row>
    <row r="998" spans="1:26" x14ac:dyDescent="0.2">
      <c r="A998">
        <v>997</v>
      </c>
      <c r="B998">
        <v>3627</v>
      </c>
      <c r="C998" t="s">
        <v>38</v>
      </c>
      <c r="D998">
        <v>2011</v>
      </c>
      <c r="E998" t="s">
        <v>36</v>
      </c>
      <c r="F998" t="s">
        <v>1060</v>
      </c>
      <c r="G998" t="s">
        <v>42</v>
      </c>
      <c r="H998" t="s">
        <v>1168</v>
      </c>
      <c r="I998" s="2">
        <v>39190</v>
      </c>
      <c r="J998" t="s">
        <v>106</v>
      </c>
      <c r="K998" t="s">
        <v>115</v>
      </c>
      <c r="L998">
        <v>20.035404639999999</v>
      </c>
      <c r="M998">
        <v>145.21905792999999</v>
      </c>
      <c r="N998" t="s">
        <v>42</v>
      </c>
      <c r="O998" t="s">
        <v>42</v>
      </c>
      <c r="P998">
        <v>2011</v>
      </c>
      <c r="Q998" t="s">
        <v>116</v>
      </c>
      <c r="R998">
        <v>0</v>
      </c>
      <c r="S998">
        <v>6</v>
      </c>
      <c r="T998">
        <v>4.5</v>
      </c>
      <c r="U998">
        <v>1.25</v>
      </c>
      <c r="V998">
        <v>0</v>
      </c>
      <c r="W998">
        <v>7.5</v>
      </c>
      <c r="X998" t="s">
        <v>362</v>
      </c>
      <c r="Y998">
        <v>4</v>
      </c>
      <c r="Z998">
        <v>2</v>
      </c>
    </row>
    <row r="999" spans="1:26" x14ac:dyDescent="0.2">
      <c r="A999">
        <v>998</v>
      </c>
      <c r="B999">
        <v>3628</v>
      </c>
      <c r="C999" t="s">
        <v>38</v>
      </c>
      <c r="D999">
        <v>2011</v>
      </c>
      <c r="E999" t="s">
        <v>36</v>
      </c>
      <c r="F999" t="s">
        <v>1060</v>
      </c>
      <c r="G999" t="s">
        <v>42</v>
      </c>
      <c r="H999" t="s">
        <v>1169</v>
      </c>
      <c r="I999" s="2">
        <v>39190</v>
      </c>
      <c r="J999" t="s">
        <v>106</v>
      </c>
      <c r="K999" t="s">
        <v>111</v>
      </c>
      <c r="L999">
        <v>20.024549650000001</v>
      </c>
      <c r="M999">
        <v>145.21062909</v>
      </c>
      <c r="N999" t="s">
        <v>42</v>
      </c>
      <c r="O999" t="s">
        <v>42</v>
      </c>
      <c r="P999">
        <v>2011</v>
      </c>
      <c r="Q999" t="s">
        <v>112</v>
      </c>
      <c r="R999">
        <v>0</v>
      </c>
      <c r="S999">
        <v>29</v>
      </c>
      <c r="T999">
        <v>62.5</v>
      </c>
      <c r="U999">
        <v>0.5</v>
      </c>
      <c r="V999">
        <v>1</v>
      </c>
      <c r="W999">
        <v>6</v>
      </c>
      <c r="X999" t="s">
        <v>362</v>
      </c>
      <c r="Y999">
        <v>2</v>
      </c>
      <c r="Z999">
        <v>1</v>
      </c>
    </row>
    <row r="1000" spans="1:26" x14ac:dyDescent="0.2">
      <c r="A1000">
        <v>999</v>
      </c>
      <c r="B1000">
        <v>3629</v>
      </c>
      <c r="C1000" t="s">
        <v>38</v>
      </c>
      <c r="D1000">
        <v>2011</v>
      </c>
      <c r="E1000" t="s">
        <v>36</v>
      </c>
      <c r="F1000" t="s">
        <v>1060</v>
      </c>
      <c r="G1000" t="s">
        <v>42</v>
      </c>
      <c r="H1000" t="s">
        <v>1170</v>
      </c>
      <c r="I1000" s="2">
        <v>39190</v>
      </c>
      <c r="J1000" t="s">
        <v>106</v>
      </c>
      <c r="K1000" t="s">
        <v>107</v>
      </c>
      <c r="L1000">
        <v>20.022903110000001</v>
      </c>
      <c r="M1000">
        <v>145.21015055999999</v>
      </c>
      <c r="N1000" t="s">
        <v>42</v>
      </c>
      <c r="O1000" t="s">
        <v>42</v>
      </c>
      <c r="P1000">
        <v>2011</v>
      </c>
      <c r="Q1000" t="s">
        <v>109</v>
      </c>
      <c r="R1000">
        <v>0</v>
      </c>
      <c r="S1000">
        <v>14</v>
      </c>
      <c r="T1000">
        <v>15</v>
      </c>
      <c r="U1000">
        <v>17.5</v>
      </c>
      <c r="V1000">
        <v>1</v>
      </c>
      <c r="W1000">
        <v>7.5</v>
      </c>
      <c r="X1000" t="s">
        <v>362</v>
      </c>
      <c r="Y1000">
        <v>2</v>
      </c>
      <c r="Z1000">
        <v>1</v>
      </c>
    </row>
    <row r="1001" spans="1:26" x14ac:dyDescent="0.2">
      <c r="A1001">
        <v>1000</v>
      </c>
      <c r="B1001">
        <v>3630</v>
      </c>
      <c r="C1001" t="s">
        <v>38</v>
      </c>
      <c r="D1001">
        <v>2011</v>
      </c>
      <c r="E1001" t="s">
        <v>36</v>
      </c>
      <c r="F1001" t="s">
        <v>1060</v>
      </c>
      <c r="G1001" t="s">
        <v>42</v>
      </c>
      <c r="H1001" t="s">
        <v>1171</v>
      </c>
      <c r="I1001" s="2">
        <v>39190</v>
      </c>
      <c r="J1001" t="s">
        <v>106</v>
      </c>
      <c r="K1001" t="s">
        <v>111</v>
      </c>
      <c r="L1001">
        <v>20.030226129999999</v>
      </c>
      <c r="M1001">
        <v>145.23094556000001</v>
      </c>
      <c r="N1001" t="s">
        <v>42</v>
      </c>
      <c r="O1001" t="s">
        <v>42</v>
      </c>
      <c r="P1001">
        <v>2011</v>
      </c>
      <c r="Q1001" t="s">
        <v>112</v>
      </c>
      <c r="R1001">
        <v>0</v>
      </c>
      <c r="S1001">
        <v>21</v>
      </c>
      <c r="T1001">
        <v>57.5</v>
      </c>
      <c r="U1001">
        <v>5</v>
      </c>
      <c r="V1001">
        <v>0</v>
      </c>
      <c r="W1001">
        <v>10</v>
      </c>
      <c r="X1001" t="s">
        <v>362</v>
      </c>
      <c r="Y1001">
        <v>2</v>
      </c>
      <c r="Z1001">
        <v>1</v>
      </c>
    </row>
    <row r="1002" spans="1:26" x14ac:dyDescent="0.2">
      <c r="A1002">
        <v>1001</v>
      </c>
      <c r="B1002">
        <v>3631</v>
      </c>
      <c r="C1002" t="s">
        <v>38</v>
      </c>
      <c r="D1002">
        <v>2011</v>
      </c>
      <c r="E1002" t="s">
        <v>36</v>
      </c>
      <c r="F1002" t="s">
        <v>1060</v>
      </c>
      <c r="G1002" t="s">
        <v>42</v>
      </c>
      <c r="H1002" t="s">
        <v>1172</v>
      </c>
      <c r="I1002" s="2">
        <v>39190</v>
      </c>
      <c r="J1002" t="s">
        <v>106</v>
      </c>
      <c r="K1002" t="s">
        <v>107</v>
      </c>
      <c r="L1002">
        <v>20.03248245</v>
      </c>
      <c r="M1002">
        <v>145.23091898999999</v>
      </c>
      <c r="N1002" t="s">
        <v>42</v>
      </c>
      <c r="O1002" t="s">
        <v>42</v>
      </c>
      <c r="P1002">
        <v>2011</v>
      </c>
      <c r="Q1002" t="s">
        <v>109</v>
      </c>
      <c r="R1002">
        <v>0</v>
      </c>
      <c r="S1002">
        <v>15</v>
      </c>
      <c r="T1002">
        <v>35</v>
      </c>
      <c r="U1002">
        <v>3.5</v>
      </c>
      <c r="V1002">
        <v>1</v>
      </c>
      <c r="W1002">
        <v>5</v>
      </c>
      <c r="X1002" t="s">
        <v>362</v>
      </c>
      <c r="Y1002">
        <v>2</v>
      </c>
      <c r="Z1002">
        <v>1</v>
      </c>
    </row>
    <row r="1003" spans="1:26" x14ac:dyDescent="0.2">
      <c r="A1003">
        <v>1002</v>
      </c>
      <c r="B1003">
        <v>3632</v>
      </c>
      <c r="C1003" t="s">
        <v>38</v>
      </c>
      <c r="D1003">
        <v>2011</v>
      </c>
      <c r="E1003" t="s">
        <v>36</v>
      </c>
      <c r="F1003" t="s">
        <v>1060</v>
      </c>
      <c r="G1003" t="s">
        <v>42</v>
      </c>
      <c r="H1003" t="s">
        <v>1173</v>
      </c>
      <c r="I1003" s="2">
        <v>39190</v>
      </c>
      <c r="J1003" t="s">
        <v>106</v>
      </c>
      <c r="K1003" t="s">
        <v>107</v>
      </c>
      <c r="L1003">
        <v>20.03514354</v>
      </c>
      <c r="M1003">
        <v>145.22493741</v>
      </c>
      <c r="N1003" t="s">
        <v>42</v>
      </c>
      <c r="O1003" t="s">
        <v>42</v>
      </c>
      <c r="P1003">
        <v>2011</v>
      </c>
      <c r="Q1003" t="s">
        <v>109</v>
      </c>
      <c r="R1003">
        <v>0</v>
      </c>
      <c r="S1003">
        <v>10</v>
      </c>
      <c r="T1003">
        <v>42.5</v>
      </c>
      <c r="U1003">
        <v>0.5</v>
      </c>
      <c r="V1003">
        <v>7.5</v>
      </c>
      <c r="W1003">
        <v>3.5</v>
      </c>
      <c r="X1003" t="s">
        <v>362</v>
      </c>
      <c r="Y1003">
        <v>2</v>
      </c>
      <c r="Z1003">
        <v>1</v>
      </c>
    </row>
    <row r="1004" spans="1:26" x14ac:dyDescent="0.2">
      <c r="A1004">
        <v>1003</v>
      </c>
      <c r="B1004">
        <v>3633</v>
      </c>
      <c r="C1004" t="s">
        <v>38</v>
      </c>
      <c r="D1004">
        <v>2011</v>
      </c>
      <c r="E1004" t="s">
        <v>36</v>
      </c>
      <c r="F1004" t="s">
        <v>1060</v>
      </c>
      <c r="G1004" t="s">
        <v>42</v>
      </c>
      <c r="H1004" t="s">
        <v>1174</v>
      </c>
      <c r="I1004" s="2">
        <v>39190</v>
      </c>
      <c r="J1004" t="s">
        <v>106</v>
      </c>
      <c r="K1004" t="s">
        <v>115</v>
      </c>
      <c r="L1004">
        <v>20.0267515</v>
      </c>
      <c r="M1004">
        <v>145.20829287999999</v>
      </c>
      <c r="N1004" t="s">
        <v>42</v>
      </c>
      <c r="O1004" t="s">
        <v>42</v>
      </c>
      <c r="P1004">
        <v>2011</v>
      </c>
      <c r="Q1004" t="s">
        <v>116</v>
      </c>
      <c r="R1004">
        <v>0</v>
      </c>
      <c r="S1004">
        <v>5</v>
      </c>
      <c r="T1004">
        <v>1</v>
      </c>
      <c r="U1004">
        <v>4.5</v>
      </c>
      <c r="V1004">
        <v>0</v>
      </c>
      <c r="W1004">
        <v>0</v>
      </c>
      <c r="X1004" t="s">
        <v>362</v>
      </c>
      <c r="Y1004">
        <v>2</v>
      </c>
      <c r="Z1004">
        <v>1</v>
      </c>
    </row>
    <row r="1005" spans="1:26" x14ac:dyDescent="0.2">
      <c r="A1005">
        <v>1004</v>
      </c>
      <c r="B1005">
        <v>3634</v>
      </c>
      <c r="C1005" t="s">
        <v>38</v>
      </c>
      <c r="D1005">
        <v>2011</v>
      </c>
      <c r="E1005" t="s">
        <v>36</v>
      </c>
      <c r="F1005" t="s">
        <v>1060</v>
      </c>
      <c r="G1005" t="s">
        <v>42</v>
      </c>
      <c r="H1005" t="s">
        <v>1175</v>
      </c>
      <c r="I1005" s="2">
        <v>39190</v>
      </c>
      <c r="J1005" t="s">
        <v>106</v>
      </c>
      <c r="K1005" t="s">
        <v>107</v>
      </c>
      <c r="L1005">
        <v>20.03054079</v>
      </c>
      <c r="M1005">
        <v>145.20940307000001</v>
      </c>
      <c r="N1005" t="s">
        <v>42</v>
      </c>
      <c r="O1005" t="s">
        <v>42</v>
      </c>
      <c r="P1005">
        <v>2011</v>
      </c>
      <c r="Q1005" t="s">
        <v>109</v>
      </c>
      <c r="R1005">
        <v>0</v>
      </c>
      <c r="S1005">
        <v>14</v>
      </c>
      <c r="T1005">
        <v>45</v>
      </c>
      <c r="U1005">
        <v>9</v>
      </c>
      <c r="V1005">
        <v>10</v>
      </c>
      <c r="W1005">
        <v>5</v>
      </c>
      <c r="X1005" t="s">
        <v>362</v>
      </c>
      <c r="Y1005">
        <v>2</v>
      </c>
      <c r="Z1005">
        <v>1</v>
      </c>
    </row>
    <row r="1006" spans="1:26" x14ac:dyDescent="0.2">
      <c r="A1006">
        <v>1005</v>
      </c>
      <c r="B1006">
        <v>3640</v>
      </c>
      <c r="C1006" t="s">
        <v>38</v>
      </c>
      <c r="D1006">
        <v>2011</v>
      </c>
      <c r="E1006" t="s">
        <v>36</v>
      </c>
      <c r="F1006" t="s">
        <v>1060</v>
      </c>
      <c r="G1006" t="s">
        <v>42</v>
      </c>
      <c r="H1006" t="s">
        <v>1176</v>
      </c>
      <c r="I1006" s="2">
        <v>39191</v>
      </c>
      <c r="J1006" t="s">
        <v>106</v>
      </c>
      <c r="K1006" t="s">
        <v>111</v>
      </c>
      <c r="L1006">
        <v>20.009582340000001</v>
      </c>
      <c r="M1006">
        <v>145.21446272</v>
      </c>
      <c r="N1006" t="s">
        <v>42</v>
      </c>
      <c r="O1006" t="s">
        <v>42</v>
      </c>
      <c r="P1006">
        <v>2011</v>
      </c>
      <c r="Q1006" t="s">
        <v>112</v>
      </c>
      <c r="R1006">
        <v>0</v>
      </c>
      <c r="S1006">
        <v>25</v>
      </c>
      <c r="T1006">
        <v>22.5</v>
      </c>
      <c r="U1006">
        <v>15</v>
      </c>
      <c r="V1006">
        <v>1</v>
      </c>
      <c r="W1006">
        <v>11.5</v>
      </c>
      <c r="X1006" t="s">
        <v>362</v>
      </c>
      <c r="Y1006">
        <v>2</v>
      </c>
      <c r="Z1006">
        <v>1</v>
      </c>
    </row>
    <row r="1007" spans="1:26" x14ac:dyDescent="0.2">
      <c r="A1007">
        <v>1006</v>
      </c>
      <c r="B1007">
        <v>3641</v>
      </c>
      <c r="C1007" t="s">
        <v>38</v>
      </c>
      <c r="D1007">
        <v>2011</v>
      </c>
      <c r="E1007" t="s">
        <v>36</v>
      </c>
      <c r="F1007" t="s">
        <v>1060</v>
      </c>
      <c r="G1007" t="s">
        <v>42</v>
      </c>
      <c r="H1007" t="s">
        <v>1177</v>
      </c>
      <c r="I1007" s="2">
        <v>39191</v>
      </c>
      <c r="J1007" t="s">
        <v>106</v>
      </c>
      <c r="K1007" t="s">
        <v>111</v>
      </c>
      <c r="L1007">
        <v>20.02131013</v>
      </c>
      <c r="M1007">
        <v>145.20608794</v>
      </c>
      <c r="N1007" t="s">
        <v>42</v>
      </c>
      <c r="O1007" t="s">
        <v>42</v>
      </c>
      <c r="P1007">
        <v>2011</v>
      </c>
      <c r="Q1007" t="s">
        <v>112</v>
      </c>
      <c r="R1007">
        <v>0</v>
      </c>
      <c r="S1007">
        <v>22</v>
      </c>
      <c r="T1007">
        <v>65</v>
      </c>
      <c r="U1007">
        <v>0.5</v>
      </c>
      <c r="V1007">
        <v>2.5</v>
      </c>
      <c r="W1007">
        <v>2.5</v>
      </c>
      <c r="X1007" t="s">
        <v>362</v>
      </c>
      <c r="Y1007">
        <v>2</v>
      </c>
      <c r="Z1007">
        <v>1</v>
      </c>
    </row>
    <row r="1008" spans="1:26" x14ac:dyDescent="0.2">
      <c r="A1008">
        <v>1007</v>
      </c>
      <c r="B1008">
        <v>3642</v>
      </c>
      <c r="C1008" t="s">
        <v>38</v>
      </c>
      <c r="D1008">
        <v>2011</v>
      </c>
      <c r="E1008" t="s">
        <v>36</v>
      </c>
      <c r="F1008" t="s">
        <v>1060</v>
      </c>
      <c r="G1008" t="s">
        <v>42</v>
      </c>
      <c r="H1008" t="s">
        <v>1178</v>
      </c>
      <c r="I1008" s="2">
        <v>39191</v>
      </c>
      <c r="J1008" t="s">
        <v>106</v>
      </c>
      <c r="K1008" t="s">
        <v>107</v>
      </c>
      <c r="L1008">
        <v>20.015602640000001</v>
      </c>
      <c r="M1008">
        <v>145.20755342999999</v>
      </c>
      <c r="N1008" t="s">
        <v>42</v>
      </c>
      <c r="O1008" t="s">
        <v>42</v>
      </c>
      <c r="P1008">
        <v>2011</v>
      </c>
      <c r="Q1008" t="s">
        <v>109</v>
      </c>
      <c r="R1008">
        <v>0</v>
      </c>
      <c r="S1008">
        <v>11.5</v>
      </c>
      <c r="T1008">
        <v>13.25</v>
      </c>
      <c r="U1008">
        <v>21.25</v>
      </c>
      <c r="V1008">
        <v>0</v>
      </c>
      <c r="W1008">
        <v>2.5</v>
      </c>
      <c r="X1008" t="s">
        <v>362</v>
      </c>
      <c r="Y1008">
        <v>4</v>
      </c>
      <c r="Z1008">
        <v>2</v>
      </c>
    </row>
    <row r="1009" spans="1:26" x14ac:dyDescent="0.2">
      <c r="A1009">
        <v>1008</v>
      </c>
      <c r="B1009">
        <v>3643</v>
      </c>
      <c r="C1009" t="s">
        <v>38</v>
      </c>
      <c r="D1009">
        <v>2011</v>
      </c>
      <c r="E1009" t="s">
        <v>36</v>
      </c>
      <c r="F1009" t="s">
        <v>1060</v>
      </c>
      <c r="G1009" t="s">
        <v>42</v>
      </c>
      <c r="H1009" t="s">
        <v>1179</v>
      </c>
      <c r="I1009" s="2">
        <v>39191</v>
      </c>
      <c r="J1009" t="s">
        <v>106</v>
      </c>
      <c r="K1009" t="s">
        <v>115</v>
      </c>
      <c r="L1009">
        <v>20.01346341</v>
      </c>
      <c r="M1009">
        <v>145.20948797</v>
      </c>
      <c r="N1009" t="s">
        <v>42</v>
      </c>
      <c r="O1009" t="s">
        <v>42</v>
      </c>
      <c r="P1009">
        <v>2011</v>
      </c>
      <c r="Q1009" t="s">
        <v>116</v>
      </c>
      <c r="R1009">
        <v>0</v>
      </c>
      <c r="S1009">
        <v>3</v>
      </c>
      <c r="T1009">
        <v>17.5</v>
      </c>
      <c r="U1009">
        <v>1.25</v>
      </c>
      <c r="V1009">
        <v>1.25</v>
      </c>
      <c r="W1009">
        <v>15</v>
      </c>
      <c r="X1009" t="s">
        <v>362</v>
      </c>
      <c r="Y1009">
        <v>4</v>
      </c>
      <c r="Z1009">
        <v>2</v>
      </c>
    </row>
    <row r="1010" spans="1:26" x14ac:dyDescent="0.2">
      <c r="A1010">
        <v>1009</v>
      </c>
      <c r="B1010">
        <v>3647</v>
      </c>
      <c r="C1010" t="s">
        <v>38</v>
      </c>
      <c r="D1010">
        <v>2011</v>
      </c>
      <c r="E1010" t="s">
        <v>36</v>
      </c>
      <c r="F1010" t="s">
        <v>1060</v>
      </c>
      <c r="G1010" t="s">
        <v>42</v>
      </c>
      <c r="H1010" t="s">
        <v>1180</v>
      </c>
      <c r="I1010" s="2">
        <v>39191</v>
      </c>
      <c r="J1010" t="s">
        <v>106</v>
      </c>
      <c r="K1010" t="s">
        <v>111</v>
      </c>
      <c r="L1010">
        <v>20.035010939999999</v>
      </c>
      <c r="M1010">
        <v>145.21493427999999</v>
      </c>
      <c r="N1010" t="s">
        <v>42</v>
      </c>
      <c r="O1010" t="s">
        <v>42</v>
      </c>
      <c r="P1010">
        <v>2011</v>
      </c>
      <c r="Q1010" t="s">
        <v>112</v>
      </c>
      <c r="R1010">
        <v>0</v>
      </c>
      <c r="S1010">
        <v>23</v>
      </c>
      <c r="T1010">
        <v>70</v>
      </c>
      <c r="U1010">
        <v>0.5</v>
      </c>
      <c r="V1010">
        <v>1</v>
      </c>
      <c r="W1010">
        <v>10</v>
      </c>
      <c r="X1010" t="s">
        <v>362</v>
      </c>
      <c r="Y1010">
        <v>2</v>
      </c>
      <c r="Z1010">
        <v>1</v>
      </c>
    </row>
    <row r="1011" spans="1:26" x14ac:dyDescent="0.2">
      <c r="A1011">
        <v>1010</v>
      </c>
      <c r="B1011">
        <v>3648</v>
      </c>
      <c r="C1011" t="s">
        <v>38</v>
      </c>
      <c r="D1011">
        <v>2011</v>
      </c>
      <c r="E1011" t="s">
        <v>36</v>
      </c>
      <c r="F1011" t="s">
        <v>1060</v>
      </c>
      <c r="G1011" t="s">
        <v>42</v>
      </c>
      <c r="H1011" t="s">
        <v>1181</v>
      </c>
      <c r="I1011" s="2">
        <v>39191</v>
      </c>
      <c r="J1011" t="s">
        <v>106</v>
      </c>
      <c r="K1011" t="s">
        <v>107</v>
      </c>
      <c r="L1011">
        <v>20.03297757</v>
      </c>
      <c r="M1011">
        <v>145.2138837</v>
      </c>
      <c r="N1011" t="s">
        <v>42</v>
      </c>
      <c r="O1011" t="s">
        <v>42</v>
      </c>
      <c r="P1011">
        <v>2011</v>
      </c>
      <c r="Q1011" t="s">
        <v>109</v>
      </c>
      <c r="R1011">
        <v>0</v>
      </c>
      <c r="S1011">
        <v>11.5</v>
      </c>
      <c r="T1011">
        <v>37.5</v>
      </c>
      <c r="U1011">
        <v>0.5</v>
      </c>
      <c r="V1011">
        <v>20</v>
      </c>
      <c r="W1011">
        <v>5</v>
      </c>
      <c r="X1011" t="s">
        <v>362</v>
      </c>
      <c r="Y1011">
        <v>4</v>
      </c>
      <c r="Z1011">
        <v>2</v>
      </c>
    </row>
    <row r="1012" spans="1:26" x14ac:dyDescent="0.2">
      <c r="A1012">
        <v>1011</v>
      </c>
      <c r="B1012">
        <v>3649</v>
      </c>
      <c r="C1012" t="s">
        <v>38</v>
      </c>
      <c r="D1012">
        <v>2011</v>
      </c>
      <c r="E1012" t="s">
        <v>36</v>
      </c>
      <c r="F1012" t="s">
        <v>1060</v>
      </c>
      <c r="G1012" t="s">
        <v>42</v>
      </c>
      <c r="H1012" t="s">
        <v>1182</v>
      </c>
      <c r="I1012" s="2">
        <v>39191</v>
      </c>
      <c r="J1012" t="s">
        <v>106</v>
      </c>
      <c r="K1012" t="s">
        <v>107</v>
      </c>
      <c r="L1012">
        <v>20.022745950000001</v>
      </c>
      <c r="M1012">
        <v>145.20728478999999</v>
      </c>
      <c r="N1012" t="s">
        <v>42</v>
      </c>
      <c r="O1012" t="s">
        <v>42</v>
      </c>
      <c r="P1012">
        <v>2011</v>
      </c>
      <c r="Q1012" t="s">
        <v>109</v>
      </c>
      <c r="R1012">
        <v>0</v>
      </c>
      <c r="S1012">
        <v>12.5</v>
      </c>
      <c r="T1012">
        <v>57.5</v>
      </c>
      <c r="U1012">
        <v>2.75</v>
      </c>
      <c r="V1012">
        <v>2.75</v>
      </c>
      <c r="W1012">
        <v>10</v>
      </c>
      <c r="X1012" t="s">
        <v>362</v>
      </c>
      <c r="Y1012">
        <v>4</v>
      </c>
      <c r="Z1012">
        <v>2</v>
      </c>
    </row>
    <row r="1013" spans="1:26" x14ac:dyDescent="0.2">
      <c r="A1013">
        <v>1012</v>
      </c>
      <c r="B1013">
        <v>3650</v>
      </c>
      <c r="C1013" t="s">
        <v>38</v>
      </c>
      <c r="D1013">
        <v>2011</v>
      </c>
      <c r="E1013" t="s">
        <v>36</v>
      </c>
      <c r="F1013" t="s">
        <v>1060</v>
      </c>
      <c r="G1013" t="s">
        <v>42</v>
      </c>
      <c r="H1013" t="s">
        <v>1183</v>
      </c>
      <c r="I1013" s="2">
        <v>39191</v>
      </c>
      <c r="J1013" t="s">
        <v>106</v>
      </c>
      <c r="K1013" t="s">
        <v>107</v>
      </c>
      <c r="L1013">
        <v>20.0196413</v>
      </c>
      <c r="M1013">
        <v>145.20771561999999</v>
      </c>
      <c r="N1013" t="s">
        <v>42</v>
      </c>
      <c r="O1013" t="s">
        <v>42</v>
      </c>
      <c r="P1013">
        <v>2011</v>
      </c>
      <c r="Q1013" t="s">
        <v>109</v>
      </c>
      <c r="R1013">
        <v>0</v>
      </c>
      <c r="S1013">
        <v>8.5</v>
      </c>
      <c r="T1013">
        <v>43.75</v>
      </c>
      <c r="U1013">
        <v>1.25</v>
      </c>
      <c r="V1013">
        <v>2.25</v>
      </c>
      <c r="W1013">
        <v>8.75</v>
      </c>
      <c r="X1013" t="s">
        <v>362</v>
      </c>
      <c r="Y1013">
        <v>4</v>
      </c>
      <c r="Z1013">
        <v>2</v>
      </c>
    </row>
    <row r="1014" spans="1:26" x14ac:dyDescent="0.2">
      <c r="A1014">
        <v>1013</v>
      </c>
      <c r="B1014">
        <v>3651</v>
      </c>
      <c r="C1014" t="s">
        <v>38</v>
      </c>
      <c r="D1014">
        <v>2011</v>
      </c>
      <c r="E1014" t="s">
        <v>36</v>
      </c>
      <c r="F1014" t="s">
        <v>1060</v>
      </c>
      <c r="G1014" t="s">
        <v>121</v>
      </c>
      <c r="H1014" t="s">
        <v>1184</v>
      </c>
      <c r="I1014" s="2">
        <v>39192</v>
      </c>
      <c r="J1014" t="s">
        <v>106</v>
      </c>
      <c r="K1014" t="s">
        <v>111</v>
      </c>
      <c r="L1014">
        <v>18.796855730000001</v>
      </c>
      <c r="M1014">
        <v>145.69186440999999</v>
      </c>
      <c r="N1014" t="s">
        <v>121</v>
      </c>
      <c r="O1014" t="s">
        <v>121</v>
      </c>
      <c r="P1014">
        <v>2011</v>
      </c>
      <c r="Q1014" t="s">
        <v>112</v>
      </c>
      <c r="R1014">
        <v>0</v>
      </c>
      <c r="S1014">
        <v>20</v>
      </c>
      <c r="T1014">
        <v>17.5</v>
      </c>
      <c r="U1014">
        <v>0.5</v>
      </c>
      <c r="V1014">
        <v>3</v>
      </c>
      <c r="W1014">
        <v>3</v>
      </c>
      <c r="X1014" t="s">
        <v>362</v>
      </c>
      <c r="Y1014">
        <v>2</v>
      </c>
      <c r="Z1014">
        <v>1</v>
      </c>
    </row>
    <row r="1015" spans="1:26" x14ac:dyDescent="0.2">
      <c r="A1015">
        <v>1014</v>
      </c>
      <c r="B1015">
        <v>3652</v>
      </c>
      <c r="C1015" t="s">
        <v>38</v>
      </c>
      <c r="D1015">
        <v>2011</v>
      </c>
      <c r="E1015" t="s">
        <v>36</v>
      </c>
      <c r="F1015" t="s">
        <v>1060</v>
      </c>
      <c r="G1015" t="s">
        <v>121</v>
      </c>
      <c r="H1015" t="s">
        <v>1185</v>
      </c>
      <c r="I1015" s="2">
        <v>39192</v>
      </c>
      <c r="J1015" t="s">
        <v>106</v>
      </c>
      <c r="K1015" t="s">
        <v>111</v>
      </c>
      <c r="L1015">
        <v>18.78374208</v>
      </c>
      <c r="M1015">
        <v>145.69939672000001</v>
      </c>
      <c r="N1015" t="s">
        <v>121</v>
      </c>
      <c r="O1015" t="s">
        <v>121</v>
      </c>
      <c r="P1015">
        <v>2011</v>
      </c>
      <c r="Q1015" t="s">
        <v>112</v>
      </c>
      <c r="R1015">
        <v>0</v>
      </c>
      <c r="S1015">
        <v>24</v>
      </c>
      <c r="T1015">
        <v>10</v>
      </c>
      <c r="U1015">
        <v>4</v>
      </c>
      <c r="V1015">
        <v>0</v>
      </c>
      <c r="W1015">
        <v>4.5</v>
      </c>
      <c r="X1015" t="s">
        <v>362</v>
      </c>
      <c r="Y1015">
        <v>2</v>
      </c>
      <c r="Z1015">
        <v>1</v>
      </c>
    </row>
    <row r="1016" spans="1:26" x14ac:dyDescent="0.2">
      <c r="A1016">
        <v>1015</v>
      </c>
      <c r="B1016">
        <v>3653</v>
      </c>
      <c r="C1016" t="s">
        <v>38</v>
      </c>
      <c r="D1016">
        <v>2011</v>
      </c>
      <c r="E1016" t="s">
        <v>36</v>
      </c>
      <c r="F1016" t="s">
        <v>1060</v>
      </c>
      <c r="G1016" t="s">
        <v>121</v>
      </c>
      <c r="H1016" t="s">
        <v>1186</v>
      </c>
      <c r="I1016" s="2">
        <v>39192</v>
      </c>
      <c r="J1016" t="s">
        <v>106</v>
      </c>
      <c r="K1016" t="s">
        <v>111</v>
      </c>
      <c r="L1016">
        <v>18.7629941</v>
      </c>
      <c r="M1016">
        <v>145.70238051000001</v>
      </c>
      <c r="N1016" t="s">
        <v>121</v>
      </c>
      <c r="O1016" t="s">
        <v>121</v>
      </c>
      <c r="P1016">
        <v>2011</v>
      </c>
      <c r="Q1016" t="s">
        <v>112</v>
      </c>
      <c r="R1016">
        <v>0</v>
      </c>
      <c r="S1016">
        <v>23</v>
      </c>
      <c r="T1016">
        <v>32.5</v>
      </c>
      <c r="U1016">
        <v>3</v>
      </c>
      <c r="V1016">
        <v>3.5</v>
      </c>
      <c r="W1016">
        <v>5</v>
      </c>
      <c r="X1016" t="s">
        <v>362</v>
      </c>
      <c r="Y1016">
        <v>2</v>
      </c>
      <c r="Z1016">
        <v>1</v>
      </c>
    </row>
    <row r="1017" spans="1:26" x14ac:dyDescent="0.2">
      <c r="A1017">
        <v>1016</v>
      </c>
      <c r="B1017">
        <v>3654</v>
      </c>
      <c r="C1017" t="s">
        <v>38</v>
      </c>
      <c r="D1017">
        <v>2011</v>
      </c>
      <c r="E1017" t="s">
        <v>36</v>
      </c>
      <c r="F1017" t="s">
        <v>1060</v>
      </c>
      <c r="G1017" t="s">
        <v>121</v>
      </c>
      <c r="H1017" t="s">
        <v>1187</v>
      </c>
      <c r="I1017" s="2">
        <v>39192</v>
      </c>
      <c r="J1017" t="s">
        <v>106</v>
      </c>
      <c r="K1017" t="s">
        <v>115</v>
      </c>
      <c r="L1017">
        <v>18.758584299999999</v>
      </c>
      <c r="M1017">
        <v>145.69456915999999</v>
      </c>
      <c r="N1017" t="s">
        <v>121</v>
      </c>
      <c r="O1017" t="s">
        <v>121</v>
      </c>
      <c r="P1017">
        <v>2011</v>
      </c>
      <c r="Q1017" t="s">
        <v>116</v>
      </c>
      <c r="R1017">
        <v>0</v>
      </c>
      <c r="S1017">
        <v>4</v>
      </c>
      <c r="T1017">
        <v>1</v>
      </c>
      <c r="U1017">
        <v>15</v>
      </c>
      <c r="V1017">
        <v>3.5</v>
      </c>
      <c r="W1017">
        <v>3.5</v>
      </c>
      <c r="X1017" t="s">
        <v>362</v>
      </c>
      <c r="Y1017">
        <v>2</v>
      </c>
      <c r="Z1017">
        <v>1</v>
      </c>
    </row>
    <row r="1018" spans="1:26" x14ac:dyDescent="0.2">
      <c r="A1018">
        <v>1017</v>
      </c>
      <c r="B1018">
        <v>3655</v>
      </c>
      <c r="C1018" t="s">
        <v>38</v>
      </c>
      <c r="D1018">
        <v>2011</v>
      </c>
      <c r="E1018" t="s">
        <v>36</v>
      </c>
      <c r="F1018" t="s">
        <v>1060</v>
      </c>
      <c r="G1018" t="s">
        <v>121</v>
      </c>
      <c r="H1018" t="s">
        <v>1188</v>
      </c>
      <c r="I1018" s="2">
        <v>39192</v>
      </c>
      <c r="J1018" t="s">
        <v>106</v>
      </c>
      <c r="K1018" t="s">
        <v>115</v>
      </c>
      <c r="L1018">
        <v>18.743518330000001</v>
      </c>
      <c r="M1018">
        <v>145.69192391999999</v>
      </c>
      <c r="N1018" t="s">
        <v>121</v>
      </c>
      <c r="O1018" t="s">
        <v>121</v>
      </c>
      <c r="P1018">
        <v>2011</v>
      </c>
      <c r="Q1018" t="s">
        <v>116</v>
      </c>
      <c r="R1018">
        <v>0</v>
      </c>
      <c r="S1018">
        <v>6</v>
      </c>
      <c r="T1018">
        <v>3</v>
      </c>
      <c r="U1018">
        <v>1.5</v>
      </c>
      <c r="V1018">
        <v>1</v>
      </c>
      <c r="W1018">
        <v>6.5</v>
      </c>
      <c r="X1018" t="s">
        <v>362</v>
      </c>
      <c r="Y1018">
        <v>2</v>
      </c>
      <c r="Z1018">
        <v>1</v>
      </c>
    </row>
    <row r="1019" spans="1:26" x14ac:dyDescent="0.2">
      <c r="A1019">
        <v>1018</v>
      </c>
      <c r="B1019">
        <v>3656</v>
      </c>
      <c r="C1019" t="s">
        <v>38</v>
      </c>
      <c r="D1019">
        <v>2011</v>
      </c>
      <c r="E1019" t="s">
        <v>36</v>
      </c>
      <c r="F1019" t="s">
        <v>1060</v>
      </c>
      <c r="G1019" t="s">
        <v>121</v>
      </c>
      <c r="H1019" t="s">
        <v>1189</v>
      </c>
      <c r="I1019" s="2">
        <v>39192</v>
      </c>
      <c r="J1019" t="s">
        <v>106</v>
      </c>
      <c r="K1019" t="s">
        <v>107</v>
      </c>
      <c r="L1019">
        <v>18.724530470000001</v>
      </c>
      <c r="M1019">
        <v>145.66640605000001</v>
      </c>
      <c r="N1019" t="s">
        <v>121</v>
      </c>
      <c r="O1019" t="s">
        <v>121</v>
      </c>
      <c r="P1019">
        <v>2011</v>
      </c>
      <c r="Q1019" t="s">
        <v>109</v>
      </c>
      <c r="R1019">
        <v>0</v>
      </c>
      <c r="S1019">
        <v>15</v>
      </c>
      <c r="T1019">
        <v>40</v>
      </c>
      <c r="U1019">
        <v>15</v>
      </c>
      <c r="V1019">
        <v>0</v>
      </c>
      <c r="W1019">
        <v>6.5</v>
      </c>
      <c r="X1019" t="s">
        <v>362</v>
      </c>
      <c r="Y1019">
        <v>2</v>
      </c>
      <c r="Z1019">
        <v>1</v>
      </c>
    </row>
    <row r="1020" spans="1:26" x14ac:dyDescent="0.2">
      <c r="A1020">
        <v>1019</v>
      </c>
      <c r="B1020">
        <v>3660</v>
      </c>
      <c r="C1020" t="s">
        <v>38</v>
      </c>
      <c r="D1020">
        <v>2011</v>
      </c>
      <c r="E1020" t="s">
        <v>36</v>
      </c>
      <c r="F1020" t="s">
        <v>1060</v>
      </c>
      <c r="G1020" t="s">
        <v>121</v>
      </c>
      <c r="H1020" t="s">
        <v>1190</v>
      </c>
      <c r="I1020" s="2">
        <v>39192</v>
      </c>
      <c r="J1020" t="s">
        <v>106</v>
      </c>
      <c r="K1020" t="s">
        <v>111</v>
      </c>
      <c r="L1020">
        <v>18.789582670000001</v>
      </c>
      <c r="M1020">
        <v>145.69854896999999</v>
      </c>
      <c r="N1020" t="s">
        <v>121</v>
      </c>
      <c r="O1020" t="s">
        <v>121</v>
      </c>
      <c r="P1020">
        <v>2011</v>
      </c>
      <c r="Q1020" t="s">
        <v>112</v>
      </c>
      <c r="R1020">
        <v>0</v>
      </c>
      <c r="S1020">
        <v>25</v>
      </c>
      <c r="T1020">
        <v>32.5</v>
      </c>
      <c r="U1020">
        <v>1.5</v>
      </c>
      <c r="V1020">
        <v>0.5</v>
      </c>
      <c r="W1020">
        <v>5</v>
      </c>
      <c r="X1020" t="s">
        <v>362</v>
      </c>
      <c r="Y1020">
        <v>2</v>
      </c>
      <c r="Z1020">
        <v>1</v>
      </c>
    </row>
    <row r="1021" spans="1:26" x14ac:dyDescent="0.2">
      <c r="A1021">
        <v>1020</v>
      </c>
      <c r="B1021">
        <v>3661</v>
      </c>
      <c r="C1021" t="s">
        <v>38</v>
      </c>
      <c r="D1021">
        <v>2011</v>
      </c>
      <c r="E1021" t="s">
        <v>36</v>
      </c>
      <c r="F1021" t="s">
        <v>1060</v>
      </c>
      <c r="G1021" t="s">
        <v>121</v>
      </c>
      <c r="H1021" t="s">
        <v>1191</v>
      </c>
      <c r="I1021" s="2">
        <v>39192</v>
      </c>
      <c r="J1021" t="s">
        <v>106</v>
      </c>
      <c r="K1021" t="s">
        <v>111</v>
      </c>
      <c r="L1021">
        <v>18.775993010000001</v>
      </c>
      <c r="M1021">
        <v>145.70040514999999</v>
      </c>
      <c r="N1021" t="s">
        <v>121</v>
      </c>
      <c r="O1021" t="s">
        <v>121</v>
      </c>
      <c r="P1021">
        <v>2011</v>
      </c>
      <c r="Q1021" t="s">
        <v>112</v>
      </c>
      <c r="R1021">
        <v>0</v>
      </c>
      <c r="S1021">
        <v>23</v>
      </c>
      <c r="T1021">
        <v>35</v>
      </c>
      <c r="U1021">
        <v>1.5</v>
      </c>
      <c r="V1021">
        <v>2.5</v>
      </c>
      <c r="W1021">
        <v>10</v>
      </c>
      <c r="X1021" t="s">
        <v>362</v>
      </c>
      <c r="Y1021">
        <v>2</v>
      </c>
      <c r="Z1021">
        <v>1</v>
      </c>
    </row>
    <row r="1022" spans="1:26" x14ac:dyDescent="0.2">
      <c r="A1022">
        <v>1021</v>
      </c>
      <c r="B1022">
        <v>3662</v>
      </c>
      <c r="C1022" t="s">
        <v>38</v>
      </c>
      <c r="D1022">
        <v>2011</v>
      </c>
      <c r="E1022" t="s">
        <v>36</v>
      </c>
      <c r="F1022" t="s">
        <v>1060</v>
      </c>
      <c r="G1022" t="s">
        <v>121</v>
      </c>
      <c r="H1022" t="s">
        <v>1192</v>
      </c>
      <c r="I1022" s="2">
        <v>39192</v>
      </c>
      <c r="J1022" t="s">
        <v>106</v>
      </c>
      <c r="K1022" t="s">
        <v>107</v>
      </c>
      <c r="L1022">
        <v>18.737947049999999</v>
      </c>
      <c r="M1022">
        <v>145.68834912</v>
      </c>
      <c r="N1022" t="s">
        <v>121</v>
      </c>
      <c r="O1022" t="s">
        <v>121</v>
      </c>
      <c r="P1022">
        <v>2011</v>
      </c>
      <c r="Q1022" t="s">
        <v>109</v>
      </c>
      <c r="R1022">
        <v>0</v>
      </c>
      <c r="S1022">
        <v>10.5</v>
      </c>
      <c r="T1022">
        <v>22.5</v>
      </c>
      <c r="U1022">
        <v>0.75</v>
      </c>
      <c r="V1022">
        <v>17.25</v>
      </c>
      <c r="W1022">
        <v>2.75</v>
      </c>
      <c r="X1022" t="s">
        <v>362</v>
      </c>
      <c r="Y1022">
        <v>4</v>
      </c>
      <c r="Z1022">
        <v>2</v>
      </c>
    </row>
    <row r="1023" spans="1:26" x14ac:dyDescent="0.2">
      <c r="A1023">
        <v>1022</v>
      </c>
      <c r="B1023">
        <v>3663</v>
      </c>
      <c r="C1023" t="s">
        <v>38</v>
      </c>
      <c r="D1023">
        <v>2011</v>
      </c>
      <c r="E1023" t="s">
        <v>36</v>
      </c>
      <c r="F1023" t="s">
        <v>1060</v>
      </c>
      <c r="G1023" t="s">
        <v>121</v>
      </c>
      <c r="H1023" t="s">
        <v>1193</v>
      </c>
      <c r="I1023" s="2">
        <v>39192</v>
      </c>
      <c r="J1023" t="s">
        <v>106</v>
      </c>
      <c r="K1023" t="s">
        <v>115</v>
      </c>
      <c r="L1023">
        <v>18.733238350000001</v>
      </c>
      <c r="M1023">
        <v>145.67437129000001</v>
      </c>
      <c r="N1023" t="s">
        <v>121</v>
      </c>
      <c r="O1023" t="s">
        <v>121</v>
      </c>
      <c r="P1023">
        <v>2011</v>
      </c>
      <c r="Q1023" t="s">
        <v>116</v>
      </c>
      <c r="R1023">
        <v>0</v>
      </c>
      <c r="S1023">
        <v>5</v>
      </c>
      <c r="T1023">
        <v>20</v>
      </c>
      <c r="U1023">
        <v>0</v>
      </c>
      <c r="V1023">
        <v>30</v>
      </c>
      <c r="W1023">
        <v>10</v>
      </c>
      <c r="X1023" t="s">
        <v>362</v>
      </c>
      <c r="Y1023">
        <v>2</v>
      </c>
      <c r="Z1023">
        <v>1</v>
      </c>
    </row>
    <row r="1024" spans="1:26" x14ac:dyDescent="0.2">
      <c r="A1024">
        <v>1023</v>
      </c>
      <c r="B1024">
        <v>3668</v>
      </c>
      <c r="C1024" t="s">
        <v>38</v>
      </c>
      <c r="D1024">
        <v>2011</v>
      </c>
      <c r="E1024" t="s">
        <v>36</v>
      </c>
      <c r="F1024" t="s">
        <v>1060</v>
      </c>
      <c r="G1024" t="s">
        <v>121</v>
      </c>
      <c r="H1024" t="s">
        <v>1194</v>
      </c>
      <c r="I1024" s="2">
        <v>39193</v>
      </c>
      <c r="J1024" t="s">
        <v>106</v>
      </c>
      <c r="K1024" t="s">
        <v>107</v>
      </c>
      <c r="L1024">
        <v>18.751450210000002</v>
      </c>
      <c r="M1024">
        <v>145.63935899000001</v>
      </c>
      <c r="N1024" t="s">
        <v>121</v>
      </c>
      <c r="O1024" t="s">
        <v>121</v>
      </c>
      <c r="P1024">
        <v>2011</v>
      </c>
      <c r="Q1024" t="s">
        <v>109</v>
      </c>
      <c r="R1024">
        <v>0</v>
      </c>
      <c r="S1024">
        <v>18</v>
      </c>
      <c r="T1024">
        <v>22.5</v>
      </c>
      <c r="U1024">
        <v>4</v>
      </c>
      <c r="V1024">
        <v>0</v>
      </c>
      <c r="W1024">
        <v>8.5</v>
      </c>
      <c r="X1024" t="s">
        <v>362</v>
      </c>
      <c r="Y1024">
        <v>2</v>
      </c>
      <c r="Z1024">
        <v>1</v>
      </c>
    </row>
    <row r="1025" spans="1:26" x14ac:dyDescent="0.2">
      <c r="A1025">
        <v>1024</v>
      </c>
      <c r="B1025">
        <v>3669</v>
      </c>
      <c r="C1025" t="s">
        <v>38</v>
      </c>
      <c r="D1025">
        <v>2011</v>
      </c>
      <c r="E1025" t="s">
        <v>36</v>
      </c>
      <c r="F1025" t="s">
        <v>1060</v>
      </c>
      <c r="G1025" t="s">
        <v>121</v>
      </c>
      <c r="H1025" t="s">
        <v>1195</v>
      </c>
      <c r="I1025" s="2">
        <v>39193</v>
      </c>
      <c r="J1025" t="s">
        <v>106</v>
      </c>
      <c r="K1025" t="s">
        <v>107</v>
      </c>
      <c r="L1025">
        <v>18.756791490000001</v>
      </c>
      <c r="M1025">
        <v>145.63947567</v>
      </c>
      <c r="N1025" t="s">
        <v>121</v>
      </c>
      <c r="O1025" t="s">
        <v>121</v>
      </c>
      <c r="P1025">
        <v>2011</v>
      </c>
      <c r="Q1025" t="s">
        <v>109</v>
      </c>
      <c r="R1025">
        <v>0</v>
      </c>
      <c r="S1025">
        <v>17.5</v>
      </c>
      <c r="T1025">
        <v>32.5</v>
      </c>
      <c r="U1025">
        <v>3.25</v>
      </c>
      <c r="V1025">
        <v>0</v>
      </c>
      <c r="W1025">
        <v>3.75</v>
      </c>
      <c r="X1025" t="s">
        <v>362</v>
      </c>
      <c r="Y1025">
        <v>4</v>
      </c>
      <c r="Z1025">
        <v>2</v>
      </c>
    </row>
    <row r="1026" spans="1:26" x14ac:dyDescent="0.2">
      <c r="A1026">
        <v>1025</v>
      </c>
      <c r="B1026">
        <v>3670</v>
      </c>
      <c r="C1026" t="s">
        <v>38</v>
      </c>
      <c r="D1026">
        <v>2011</v>
      </c>
      <c r="E1026" t="s">
        <v>36</v>
      </c>
      <c r="F1026" t="s">
        <v>1060</v>
      </c>
      <c r="G1026" t="s">
        <v>121</v>
      </c>
      <c r="H1026" t="s">
        <v>1196</v>
      </c>
      <c r="I1026" s="2">
        <v>39193</v>
      </c>
      <c r="J1026" t="s">
        <v>106</v>
      </c>
      <c r="K1026" t="s">
        <v>115</v>
      </c>
      <c r="L1026">
        <v>18.774657690000002</v>
      </c>
      <c r="M1026">
        <v>145.63706336000001</v>
      </c>
      <c r="N1026" t="s">
        <v>121</v>
      </c>
      <c r="O1026" t="s">
        <v>121</v>
      </c>
      <c r="P1026">
        <v>2011</v>
      </c>
      <c r="Q1026" t="s">
        <v>116</v>
      </c>
      <c r="R1026">
        <v>0</v>
      </c>
      <c r="S1026">
        <v>5</v>
      </c>
      <c r="T1026">
        <v>3</v>
      </c>
      <c r="U1026">
        <v>2.75</v>
      </c>
      <c r="V1026">
        <v>3</v>
      </c>
      <c r="W1026">
        <v>0</v>
      </c>
      <c r="X1026" t="s">
        <v>362</v>
      </c>
      <c r="Y1026">
        <v>4</v>
      </c>
      <c r="Z1026">
        <v>2</v>
      </c>
    </row>
    <row r="1027" spans="1:26" x14ac:dyDescent="0.2">
      <c r="A1027">
        <v>1026</v>
      </c>
      <c r="B1027">
        <v>3671</v>
      </c>
      <c r="C1027" t="s">
        <v>38</v>
      </c>
      <c r="D1027">
        <v>2011</v>
      </c>
      <c r="E1027" t="s">
        <v>36</v>
      </c>
      <c r="F1027" t="s">
        <v>1060</v>
      </c>
      <c r="G1027" t="s">
        <v>121</v>
      </c>
      <c r="H1027" t="s">
        <v>1197</v>
      </c>
      <c r="I1027" s="2">
        <v>39193</v>
      </c>
      <c r="J1027" t="s">
        <v>106</v>
      </c>
      <c r="K1027" t="s">
        <v>111</v>
      </c>
      <c r="L1027">
        <v>18.788402000000001</v>
      </c>
      <c r="M1027">
        <v>145.63927491999999</v>
      </c>
      <c r="N1027" t="s">
        <v>121</v>
      </c>
      <c r="O1027" t="s">
        <v>121</v>
      </c>
      <c r="P1027">
        <v>2011</v>
      </c>
      <c r="Q1027" t="s">
        <v>112</v>
      </c>
      <c r="R1027">
        <v>0</v>
      </c>
      <c r="S1027">
        <v>25</v>
      </c>
      <c r="T1027">
        <v>15</v>
      </c>
      <c r="U1027">
        <v>0.5</v>
      </c>
      <c r="V1027">
        <v>0</v>
      </c>
      <c r="W1027">
        <v>22.5</v>
      </c>
      <c r="X1027" t="s">
        <v>362</v>
      </c>
      <c r="Y1027">
        <v>2</v>
      </c>
      <c r="Z1027">
        <v>1</v>
      </c>
    </row>
    <row r="1028" spans="1:26" x14ac:dyDescent="0.2">
      <c r="A1028">
        <v>1027</v>
      </c>
      <c r="B1028">
        <v>3675</v>
      </c>
      <c r="C1028" t="s">
        <v>38</v>
      </c>
      <c r="D1028">
        <v>2011</v>
      </c>
      <c r="E1028" t="s">
        <v>36</v>
      </c>
      <c r="F1028" t="s">
        <v>1060</v>
      </c>
      <c r="G1028" t="s">
        <v>121</v>
      </c>
      <c r="H1028" t="s">
        <v>1198</v>
      </c>
      <c r="I1028" s="2">
        <v>39193</v>
      </c>
      <c r="J1028" t="s">
        <v>106</v>
      </c>
      <c r="K1028" t="s">
        <v>111</v>
      </c>
      <c r="L1028">
        <v>18.771516819999999</v>
      </c>
      <c r="M1028">
        <v>145.63677820000001</v>
      </c>
      <c r="N1028" t="s">
        <v>121</v>
      </c>
      <c r="O1028" t="s">
        <v>121</v>
      </c>
      <c r="P1028">
        <v>2011</v>
      </c>
      <c r="Q1028" t="s">
        <v>112</v>
      </c>
      <c r="R1028">
        <v>0</v>
      </c>
      <c r="S1028">
        <v>20</v>
      </c>
      <c r="T1028">
        <v>5</v>
      </c>
      <c r="U1028">
        <v>32.5</v>
      </c>
      <c r="V1028">
        <v>0</v>
      </c>
      <c r="W1028">
        <v>1</v>
      </c>
      <c r="X1028" t="s">
        <v>362</v>
      </c>
      <c r="Y1028">
        <v>2</v>
      </c>
      <c r="Z1028">
        <v>1</v>
      </c>
    </row>
    <row r="1029" spans="1:26" x14ac:dyDescent="0.2">
      <c r="A1029">
        <v>1028</v>
      </c>
      <c r="B1029">
        <v>3676</v>
      </c>
      <c r="C1029" t="s">
        <v>38</v>
      </c>
      <c r="D1029">
        <v>2011</v>
      </c>
      <c r="E1029" t="s">
        <v>36</v>
      </c>
      <c r="F1029" t="s">
        <v>1060</v>
      </c>
      <c r="G1029" t="s">
        <v>121</v>
      </c>
      <c r="H1029" t="s">
        <v>1199</v>
      </c>
      <c r="I1029" s="2">
        <v>39193</v>
      </c>
      <c r="J1029" t="s">
        <v>106</v>
      </c>
      <c r="K1029" t="s">
        <v>115</v>
      </c>
      <c r="L1029">
        <v>18.761686189999999</v>
      </c>
      <c r="M1029">
        <v>145.63927752000001</v>
      </c>
      <c r="N1029" t="s">
        <v>121</v>
      </c>
      <c r="O1029" t="s">
        <v>121</v>
      </c>
      <c r="P1029">
        <v>2011</v>
      </c>
      <c r="Q1029" t="s">
        <v>116</v>
      </c>
      <c r="R1029">
        <v>0</v>
      </c>
      <c r="S1029">
        <v>5.5</v>
      </c>
      <c r="T1029">
        <v>3</v>
      </c>
      <c r="U1029">
        <v>12</v>
      </c>
      <c r="V1029">
        <v>12.5</v>
      </c>
      <c r="W1029">
        <v>0</v>
      </c>
      <c r="X1029" t="s">
        <v>362</v>
      </c>
      <c r="Y1029">
        <v>2</v>
      </c>
      <c r="Z1029">
        <v>1</v>
      </c>
    </row>
    <row r="1030" spans="1:26" x14ac:dyDescent="0.2">
      <c r="A1030">
        <v>1029</v>
      </c>
      <c r="B1030">
        <v>3677</v>
      </c>
      <c r="C1030" t="s">
        <v>38</v>
      </c>
      <c r="D1030">
        <v>2011</v>
      </c>
      <c r="E1030" t="s">
        <v>36</v>
      </c>
      <c r="F1030" t="s">
        <v>1060</v>
      </c>
      <c r="G1030" t="s">
        <v>121</v>
      </c>
      <c r="H1030" t="s">
        <v>1200</v>
      </c>
      <c r="I1030" s="2">
        <v>39193</v>
      </c>
      <c r="J1030" t="s">
        <v>106</v>
      </c>
      <c r="K1030" t="s">
        <v>115</v>
      </c>
      <c r="L1030">
        <v>18.799653280000001</v>
      </c>
      <c r="M1030">
        <v>145.64588631999999</v>
      </c>
      <c r="N1030" t="s">
        <v>121</v>
      </c>
      <c r="O1030" t="s">
        <v>121</v>
      </c>
      <c r="P1030">
        <v>2011</v>
      </c>
      <c r="Q1030" t="s">
        <v>116</v>
      </c>
      <c r="R1030">
        <v>0</v>
      </c>
      <c r="S1030">
        <v>5</v>
      </c>
      <c r="T1030">
        <v>3.5</v>
      </c>
      <c r="U1030">
        <v>10</v>
      </c>
      <c r="V1030">
        <v>0</v>
      </c>
      <c r="W1030">
        <v>0</v>
      </c>
      <c r="X1030" t="s">
        <v>362</v>
      </c>
      <c r="Y1030">
        <v>2</v>
      </c>
      <c r="Z1030">
        <v>1</v>
      </c>
    </row>
    <row r="1031" spans="1:26" x14ac:dyDescent="0.2">
      <c r="A1031">
        <v>1030</v>
      </c>
      <c r="B1031">
        <v>3678</v>
      </c>
      <c r="C1031" t="s">
        <v>38</v>
      </c>
      <c r="D1031">
        <v>2011</v>
      </c>
      <c r="E1031" t="s">
        <v>36</v>
      </c>
      <c r="F1031" t="s">
        <v>1060</v>
      </c>
      <c r="G1031" t="s">
        <v>121</v>
      </c>
      <c r="H1031" t="s">
        <v>1201</v>
      </c>
      <c r="I1031" s="2">
        <v>39193</v>
      </c>
      <c r="J1031" t="s">
        <v>106</v>
      </c>
      <c r="K1031" t="s">
        <v>111</v>
      </c>
      <c r="L1031">
        <v>18.793118830000001</v>
      </c>
      <c r="M1031">
        <v>145.64122295999999</v>
      </c>
      <c r="N1031" t="s">
        <v>121</v>
      </c>
      <c r="O1031" t="s">
        <v>121</v>
      </c>
      <c r="P1031">
        <v>2011</v>
      </c>
      <c r="Q1031" t="s">
        <v>112</v>
      </c>
      <c r="R1031">
        <v>0</v>
      </c>
      <c r="S1031">
        <v>24</v>
      </c>
      <c r="T1031">
        <v>30</v>
      </c>
      <c r="U1031">
        <v>15</v>
      </c>
      <c r="V1031">
        <v>3</v>
      </c>
      <c r="W1031">
        <v>3</v>
      </c>
      <c r="X1031" t="s">
        <v>362</v>
      </c>
      <c r="Y1031">
        <v>2</v>
      </c>
      <c r="Z1031">
        <v>1</v>
      </c>
    </row>
    <row r="1032" spans="1:26" x14ac:dyDescent="0.2">
      <c r="A1032">
        <v>1031</v>
      </c>
      <c r="B1032">
        <v>3679</v>
      </c>
      <c r="C1032" t="s">
        <v>38</v>
      </c>
      <c r="D1032">
        <v>2011</v>
      </c>
      <c r="E1032" t="s">
        <v>36</v>
      </c>
      <c r="F1032" t="s">
        <v>1060</v>
      </c>
      <c r="G1032" t="s">
        <v>121</v>
      </c>
      <c r="H1032" t="s">
        <v>1202</v>
      </c>
      <c r="I1032" s="2">
        <v>39193</v>
      </c>
      <c r="J1032" t="s">
        <v>106</v>
      </c>
      <c r="K1032" t="s">
        <v>115</v>
      </c>
      <c r="L1032">
        <v>18.802044550000002</v>
      </c>
      <c r="M1032">
        <v>145.64790518000001</v>
      </c>
      <c r="N1032" t="s">
        <v>121</v>
      </c>
      <c r="O1032" t="s">
        <v>121</v>
      </c>
      <c r="P1032">
        <v>2011</v>
      </c>
      <c r="Q1032" t="s">
        <v>116</v>
      </c>
      <c r="R1032">
        <v>0</v>
      </c>
      <c r="S1032">
        <v>4</v>
      </c>
      <c r="T1032">
        <v>6</v>
      </c>
      <c r="U1032">
        <v>2.5</v>
      </c>
      <c r="V1032">
        <v>0</v>
      </c>
      <c r="W1032">
        <v>1</v>
      </c>
      <c r="X1032" t="s">
        <v>362</v>
      </c>
      <c r="Y1032">
        <v>2</v>
      </c>
      <c r="Z1032">
        <v>1</v>
      </c>
    </row>
    <row r="1033" spans="1:26" x14ac:dyDescent="0.2">
      <c r="A1033">
        <v>1032</v>
      </c>
      <c r="B1033">
        <v>3680</v>
      </c>
      <c r="C1033" t="s">
        <v>38</v>
      </c>
      <c r="D1033">
        <v>2011</v>
      </c>
      <c r="E1033" t="s">
        <v>36</v>
      </c>
      <c r="F1033" t="s">
        <v>1060</v>
      </c>
      <c r="G1033" t="s">
        <v>121</v>
      </c>
      <c r="H1033" t="s">
        <v>1203</v>
      </c>
      <c r="I1033" s="2">
        <v>39193</v>
      </c>
      <c r="J1033" t="s">
        <v>106</v>
      </c>
      <c r="K1033" t="s">
        <v>115</v>
      </c>
      <c r="L1033">
        <v>18.777643909999998</v>
      </c>
      <c r="M1033">
        <v>145.63554732</v>
      </c>
      <c r="N1033" t="s">
        <v>121</v>
      </c>
      <c r="O1033" t="s">
        <v>121</v>
      </c>
      <c r="P1033">
        <v>2011</v>
      </c>
      <c r="Q1033" t="s">
        <v>116</v>
      </c>
      <c r="R1033">
        <v>0</v>
      </c>
      <c r="S1033">
        <v>4</v>
      </c>
      <c r="T1033">
        <v>5.5</v>
      </c>
      <c r="U1033">
        <v>0</v>
      </c>
      <c r="V1033">
        <v>10.5</v>
      </c>
      <c r="W1033">
        <v>9</v>
      </c>
      <c r="X1033" t="s">
        <v>362</v>
      </c>
      <c r="Y1033">
        <v>2</v>
      </c>
      <c r="Z1033">
        <v>1</v>
      </c>
    </row>
    <row r="1034" spans="1:26" x14ac:dyDescent="0.2">
      <c r="A1034">
        <v>1033</v>
      </c>
      <c r="B1034">
        <v>3681</v>
      </c>
      <c r="C1034" t="s">
        <v>38</v>
      </c>
      <c r="D1034">
        <v>2011</v>
      </c>
      <c r="E1034" t="s">
        <v>36</v>
      </c>
      <c r="F1034" t="s">
        <v>1060</v>
      </c>
      <c r="G1034" t="s">
        <v>124</v>
      </c>
      <c r="H1034" t="s">
        <v>1204</v>
      </c>
      <c r="I1034" s="2">
        <v>39194</v>
      </c>
      <c r="J1034" t="s">
        <v>106</v>
      </c>
      <c r="K1034" t="s">
        <v>111</v>
      </c>
      <c r="L1034">
        <v>17.621064230000002</v>
      </c>
      <c r="M1034">
        <v>145.82996338999999</v>
      </c>
      <c r="N1034" t="s">
        <v>124</v>
      </c>
      <c r="O1034" t="s">
        <v>124</v>
      </c>
      <c r="P1034">
        <v>2011</v>
      </c>
      <c r="Q1034" t="s">
        <v>112</v>
      </c>
      <c r="R1034">
        <v>0</v>
      </c>
      <c r="S1034">
        <v>25</v>
      </c>
      <c r="T1034">
        <v>37.5</v>
      </c>
      <c r="U1034">
        <v>3.5</v>
      </c>
      <c r="V1034">
        <v>5</v>
      </c>
      <c r="W1034">
        <v>4</v>
      </c>
      <c r="X1034" t="s">
        <v>362</v>
      </c>
      <c r="Y1034">
        <v>2</v>
      </c>
      <c r="Z1034">
        <v>1</v>
      </c>
    </row>
    <row r="1035" spans="1:26" x14ac:dyDescent="0.2">
      <c r="A1035">
        <v>1034</v>
      </c>
      <c r="B1035">
        <v>3682</v>
      </c>
      <c r="C1035" t="s">
        <v>38</v>
      </c>
      <c r="D1035">
        <v>2011</v>
      </c>
      <c r="E1035" t="s">
        <v>36</v>
      </c>
      <c r="F1035" t="s">
        <v>1060</v>
      </c>
      <c r="G1035" t="s">
        <v>124</v>
      </c>
      <c r="H1035" t="s">
        <v>1205</v>
      </c>
      <c r="I1035" s="2">
        <v>39194</v>
      </c>
      <c r="J1035" t="s">
        <v>106</v>
      </c>
      <c r="K1035" t="s">
        <v>107</v>
      </c>
      <c r="L1035">
        <v>17.617474680000001</v>
      </c>
      <c r="M1035">
        <v>145.82160461999999</v>
      </c>
      <c r="N1035" t="s">
        <v>124</v>
      </c>
      <c r="O1035" t="s">
        <v>124</v>
      </c>
      <c r="P1035">
        <v>2011</v>
      </c>
      <c r="Q1035" t="s">
        <v>109</v>
      </c>
      <c r="R1035">
        <v>0</v>
      </c>
      <c r="S1035">
        <v>11</v>
      </c>
      <c r="T1035">
        <v>20</v>
      </c>
      <c r="U1035">
        <v>2.5</v>
      </c>
      <c r="V1035">
        <v>1.5</v>
      </c>
      <c r="W1035">
        <v>4.5</v>
      </c>
      <c r="X1035" t="s">
        <v>362</v>
      </c>
      <c r="Y1035">
        <v>2</v>
      </c>
      <c r="Z1035">
        <v>1</v>
      </c>
    </row>
    <row r="1036" spans="1:26" x14ac:dyDescent="0.2">
      <c r="A1036">
        <v>1035</v>
      </c>
      <c r="B1036">
        <v>3683</v>
      </c>
      <c r="C1036" t="s">
        <v>38</v>
      </c>
      <c r="D1036">
        <v>2011</v>
      </c>
      <c r="E1036" t="s">
        <v>36</v>
      </c>
      <c r="F1036" t="s">
        <v>1060</v>
      </c>
      <c r="G1036" t="s">
        <v>124</v>
      </c>
      <c r="H1036" t="s">
        <v>1206</v>
      </c>
      <c r="I1036" s="2">
        <v>39194</v>
      </c>
      <c r="J1036" t="s">
        <v>106</v>
      </c>
      <c r="K1036" t="s">
        <v>111</v>
      </c>
      <c r="L1036">
        <v>17.61018327</v>
      </c>
      <c r="M1036">
        <v>145.81609938</v>
      </c>
      <c r="N1036" t="s">
        <v>124</v>
      </c>
      <c r="O1036" t="s">
        <v>124</v>
      </c>
      <c r="P1036">
        <v>2011</v>
      </c>
      <c r="Q1036" t="s">
        <v>112</v>
      </c>
      <c r="R1036">
        <v>0</v>
      </c>
      <c r="S1036">
        <v>22</v>
      </c>
      <c r="T1036">
        <v>70.5</v>
      </c>
      <c r="U1036">
        <v>17</v>
      </c>
      <c r="V1036">
        <v>4.5</v>
      </c>
      <c r="W1036">
        <v>2.5</v>
      </c>
      <c r="X1036" t="s">
        <v>362</v>
      </c>
      <c r="Y1036">
        <v>2</v>
      </c>
      <c r="Z1036">
        <v>1</v>
      </c>
    </row>
    <row r="1037" spans="1:26" x14ac:dyDescent="0.2">
      <c r="A1037">
        <v>1036</v>
      </c>
      <c r="B1037">
        <v>3684</v>
      </c>
      <c r="C1037" t="s">
        <v>38</v>
      </c>
      <c r="D1037">
        <v>2011</v>
      </c>
      <c r="E1037" t="s">
        <v>36</v>
      </c>
      <c r="F1037" t="s">
        <v>1060</v>
      </c>
      <c r="G1037" t="s">
        <v>124</v>
      </c>
      <c r="H1037" t="s">
        <v>1207</v>
      </c>
      <c r="I1037" s="2">
        <v>39194</v>
      </c>
      <c r="J1037" t="s">
        <v>106</v>
      </c>
      <c r="K1037" t="s">
        <v>111</v>
      </c>
      <c r="L1037">
        <v>17.57860964</v>
      </c>
      <c r="M1037">
        <v>145.82540320999999</v>
      </c>
      <c r="N1037" t="s">
        <v>124</v>
      </c>
      <c r="O1037" t="s">
        <v>124</v>
      </c>
      <c r="P1037">
        <v>2011</v>
      </c>
      <c r="Q1037" t="s">
        <v>112</v>
      </c>
      <c r="R1037">
        <v>0</v>
      </c>
      <c r="S1037">
        <v>19</v>
      </c>
      <c r="T1037">
        <v>19.5</v>
      </c>
      <c r="U1037">
        <v>25.5</v>
      </c>
      <c r="V1037">
        <v>12.5</v>
      </c>
      <c r="W1037">
        <v>5</v>
      </c>
      <c r="X1037" t="s">
        <v>362</v>
      </c>
      <c r="Y1037">
        <v>2</v>
      </c>
      <c r="Z1037">
        <v>1</v>
      </c>
    </row>
    <row r="1038" spans="1:26" x14ac:dyDescent="0.2">
      <c r="A1038">
        <v>1037</v>
      </c>
      <c r="B1038">
        <v>3685</v>
      </c>
      <c r="C1038" t="s">
        <v>38</v>
      </c>
      <c r="D1038">
        <v>2011</v>
      </c>
      <c r="E1038" t="s">
        <v>36</v>
      </c>
      <c r="F1038" t="s">
        <v>1060</v>
      </c>
      <c r="G1038" t="s">
        <v>124</v>
      </c>
      <c r="H1038" t="s">
        <v>1208</v>
      </c>
      <c r="I1038" s="2">
        <v>39194</v>
      </c>
      <c r="J1038" t="s">
        <v>106</v>
      </c>
      <c r="K1038" t="s">
        <v>107</v>
      </c>
      <c r="L1038">
        <v>17.579022370000001</v>
      </c>
      <c r="M1038">
        <v>145.83757062999999</v>
      </c>
      <c r="N1038" t="s">
        <v>124</v>
      </c>
      <c r="O1038" t="s">
        <v>124</v>
      </c>
      <c r="P1038">
        <v>2011</v>
      </c>
      <c r="Q1038" t="s">
        <v>109</v>
      </c>
      <c r="R1038">
        <v>0</v>
      </c>
      <c r="S1038">
        <v>11</v>
      </c>
      <c r="T1038">
        <v>16.5</v>
      </c>
      <c r="U1038">
        <v>22.5</v>
      </c>
      <c r="V1038">
        <v>12</v>
      </c>
      <c r="W1038">
        <v>2.5</v>
      </c>
      <c r="X1038" t="s">
        <v>362</v>
      </c>
      <c r="Y1038">
        <v>2</v>
      </c>
      <c r="Z1038">
        <v>1</v>
      </c>
    </row>
    <row r="1039" spans="1:26" x14ac:dyDescent="0.2">
      <c r="A1039">
        <v>1038</v>
      </c>
      <c r="B1039">
        <v>3692</v>
      </c>
      <c r="C1039" t="s">
        <v>38</v>
      </c>
      <c r="D1039">
        <v>2011</v>
      </c>
      <c r="E1039" t="s">
        <v>36</v>
      </c>
      <c r="F1039" t="s">
        <v>1060</v>
      </c>
      <c r="G1039" t="s">
        <v>130</v>
      </c>
      <c r="H1039" t="s">
        <v>1209</v>
      </c>
      <c r="I1039" s="2">
        <v>39195</v>
      </c>
      <c r="J1039" t="s">
        <v>106</v>
      </c>
      <c r="K1039" t="s">
        <v>111</v>
      </c>
      <c r="L1039">
        <v>17.32107173</v>
      </c>
      <c r="M1039">
        <v>145.84602520999999</v>
      </c>
      <c r="N1039" t="s">
        <v>130</v>
      </c>
      <c r="O1039" t="s">
        <v>130</v>
      </c>
      <c r="P1039">
        <v>2011</v>
      </c>
      <c r="Q1039" t="s">
        <v>112</v>
      </c>
      <c r="R1039">
        <v>0</v>
      </c>
      <c r="S1039">
        <v>23</v>
      </c>
      <c r="T1039">
        <v>32.5</v>
      </c>
      <c r="U1039">
        <v>0.5</v>
      </c>
      <c r="V1039">
        <v>5.5</v>
      </c>
      <c r="W1039">
        <v>17.5</v>
      </c>
      <c r="X1039" t="s">
        <v>362</v>
      </c>
      <c r="Y1039">
        <v>2</v>
      </c>
      <c r="Z1039">
        <v>1</v>
      </c>
    </row>
    <row r="1040" spans="1:26" x14ac:dyDescent="0.2">
      <c r="A1040">
        <v>1039</v>
      </c>
      <c r="B1040">
        <v>3693</v>
      </c>
      <c r="C1040" t="s">
        <v>38</v>
      </c>
      <c r="D1040">
        <v>2011</v>
      </c>
      <c r="E1040" t="s">
        <v>36</v>
      </c>
      <c r="F1040" t="s">
        <v>1060</v>
      </c>
      <c r="G1040" t="s">
        <v>130</v>
      </c>
      <c r="H1040" t="s">
        <v>1210</v>
      </c>
      <c r="I1040" s="2">
        <v>39195</v>
      </c>
      <c r="J1040" t="s">
        <v>106</v>
      </c>
      <c r="K1040" t="s">
        <v>111</v>
      </c>
      <c r="L1040">
        <v>17.306733059999999</v>
      </c>
      <c r="M1040">
        <v>145.85281287000001</v>
      </c>
      <c r="N1040" t="s">
        <v>130</v>
      </c>
      <c r="O1040" t="s">
        <v>130</v>
      </c>
      <c r="P1040">
        <v>2011</v>
      </c>
      <c r="Q1040" t="s">
        <v>112</v>
      </c>
      <c r="R1040">
        <v>0</v>
      </c>
      <c r="S1040">
        <v>21</v>
      </c>
      <c r="T1040">
        <v>38.5</v>
      </c>
      <c r="U1040">
        <v>10</v>
      </c>
      <c r="V1040">
        <v>4.5</v>
      </c>
      <c r="W1040">
        <v>7</v>
      </c>
      <c r="X1040" t="s">
        <v>362</v>
      </c>
      <c r="Y1040">
        <v>2</v>
      </c>
      <c r="Z1040">
        <v>1</v>
      </c>
    </row>
    <row r="1041" spans="1:26" x14ac:dyDescent="0.2">
      <c r="A1041">
        <v>1040</v>
      </c>
      <c r="B1041">
        <v>3694</v>
      </c>
      <c r="C1041" t="s">
        <v>38</v>
      </c>
      <c r="D1041">
        <v>2011</v>
      </c>
      <c r="E1041" t="s">
        <v>36</v>
      </c>
      <c r="F1041" t="s">
        <v>1060</v>
      </c>
      <c r="G1041" t="s">
        <v>130</v>
      </c>
      <c r="H1041" t="s">
        <v>1211</v>
      </c>
      <c r="I1041" s="2">
        <v>39195</v>
      </c>
      <c r="J1041" t="s">
        <v>106</v>
      </c>
      <c r="K1041" t="s">
        <v>107</v>
      </c>
      <c r="L1041">
        <v>17.29537616</v>
      </c>
      <c r="M1041">
        <v>145.84658411000001</v>
      </c>
      <c r="N1041" t="s">
        <v>130</v>
      </c>
      <c r="O1041" t="s">
        <v>130</v>
      </c>
      <c r="P1041">
        <v>2011</v>
      </c>
      <c r="Q1041" t="s">
        <v>109</v>
      </c>
      <c r="R1041">
        <v>0</v>
      </c>
      <c r="S1041">
        <v>16</v>
      </c>
      <c r="T1041">
        <v>30</v>
      </c>
      <c r="U1041">
        <v>2</v>
      </c>
      <c r="V1041">
        <v>20</v>
      </c>
      <c r="W1041">
        <v>5</v>
      </c>
      <c r="X1041" t="s">
        <v>362</v>
      </c>
      <c r="Y1041">
        <v>2</v>
      </c>
      <c r="Z1041">
        <v>1</v>
      </c>
    </row>
    <row r="1042" spans="1:26" x14ac:dyDescent="0.2">
      <c r="A1042">
        <v>1041</v>
      </c>
      <c r="B1042">
        <v>3695</v>
      </c>
      <c r="C1042" t="s">
        <v>38</v>
      </c>
      <c r="D1042">
        <v>2011</v>
      </c>
      <c r="E1042" t="s">
        <v>36</v>
      </c>
      <c r="F1042" t="s">
        <v>1060</v>
      </c>
      <c r="G1042" t="s">
        <v>130</v>
      </c>
      <c r="H1042" t="s">
        <v>1212</v>
      </c>
      <c r="I1042" s="2">
        <v>39195</v>
      </c>
      <c r="J1042" t="s">
        <v>106</v>
      </c>
      <c r="K1042" t="s">
        <v>115</v>
      </c>
      <c r="L1042">
        <v>17.30222711</v>
      </c>
      <c r="M1042">
        <v>145.83286956000001</v>
      </c>
      <c r="N1042" t="s">
        <v>130</v>
      </c>
      <c r="O1042" t="s">
        <v>130</v>
      </c>
      <c r="P1042">
        <v>2011</v>
      </c>
      <c r="Q1042" t="s">
        <v>116</v>
      </c>
      <c r="R1042">
        <v>0</v>
      </c>
      <c r="S1042">
        <v>5</v>
      </c>
      <c r="T1042">
        <v>10</v>
      </c>
      <c r="U1042">
        <v>6.5</v>
      </c>
      <c r="V1042">
        <v>1</v>
      </c>
      <c r="W1042">
        <v>3</v>
      </c>
      <c r="X1042" t="s">
        <v>362</v>
      </c>
      <c r="Y1042">
        <v>2</v>
      </c>
      <c r="Z1042">
        <v>1</v>
      </c>
    </row>
    <row r="1043" spans="1:26" x14ac:dyDescent="0.2">
      <c r="A1043">
        <v>1042</v>
      </c>
      <c r="B1043">
        <v>3696</v>
      </c>
      <c r="C1043" t="s">
        <v>38</v>
      </c>
      <c r="D1043">
        <v>2011</v>
      </c>
      <c r="E1043" t="s">
        <v>36</v>
      </c>
      <c r="F1043" t="s">
        <v>1060</v>
      </c>
      <c r="G1043" t="s">
        <v>130</v>
      </c>
      <c r="H1043" t="s">
        <v>1213</v>
      </c>
      <c r="I1043" s="2">
        <v>39195</v>
      </c>
      <c r="J1043" t="s">
        <v>106</v>
      </c>
      <c r="K1043" t="s">
        <v>115</v>
      </c>
      <c r="L1043">
        <v>17.314866349999999</v>
      </c>
      <c r="M1043">
        <v>145.83177228</v>
      </c>
      <c r="N1043" t="s">
        <v>130</v>
      </c>
      <c r="O1043" t="s">
        <v>130</v>
      </c>
      <c r="P1043">
        <v>2011</v>
      </c>
      <c r="Q1043" t="s">
        <v>116</v>
      </c>
      <c r="R1043">
        <v>0</v>
      </c>
      <c r="S1043">
        <v>6</v>
      </c>
      <c r="T1043">
        <v>15</v>
      </c>
      <c r="U1043">
        <v>2.5</v>
      </c>
      <c r="V1043">
        <v>0</v>
      </c>
      <c r="W1043">
        <v>15</v>
      </c>
      <c r="X1043" t="s">
        <v>362</v>
      </c>
      <c r="Y1043">
        <v>2</v>
      </c>
      <c r="Z1043">
        <v>1</v>
      </c>
    </row>
    <row r="1044" spans="1:26" x14ac:dyDescent="0.2">
      <c r="A1044">
        <v>1043</v>
      </c>
      <c r="B1044">
        <v>3697</v>
      </c>
      <c r="C1044" t="s">
        <v>38</v>
      </c>
      <c r="D1044">
        <v>2011</v>
      </c>
      <c r="E1044" t="s">
        <v>36</v>
      </c>
      <c r="F1044" t="s">
        <v>1060</v>
      </c>
      <c r="G1044" t="s">
        <v>130</v>
      </c>
      <c r="H1044" t="s">
        <v>1214</v>
      </c>
      <c r="I1044" s="2">
        <v>39195</v>
      </c>
      <c r="J1044" t="s">
        <v>106</v>
      </c>
      <c r="K1044" t="s">
        <v>107</v>
      </c>
      <c r="L1044">
        <v>17.320128180000001</v>
      </c>
      <c r="M1044">
        <v>145.83458759999999</v>
      </c>
      <c r="N1044" t="s">
        <v>130</v>
      </c>
      <c r="O1044" t="s">
        <v>130</v>
      </c>
      <c r="P1044">
        <v>2011</v>
      </c>
      <c r="Q1044" t="s">
        <v>109</v>
      </c>
      <c r="R1044">
        <v>0</v>
      </c>
      <c r="S1044">
        <v>15</v>
      </c>
      <c r="T1044">
        <v>29</v>
      </c>
      <c r="U1044">
        <v>5</v>
      </c>
      <c r="V1044">
        <v>0.5</v>
      </c>
      <c r="W1044">
        <v>4</v>
      </c>
      <c r="X1044" t="s">
        <v>362</v>
      </c>
      <c r="Y1044">
        <v>2</v>
      </c>
      <c r="Z1044">
        <v>1</v>
      </c>
    </row>
    <row r="1045" spans="1:26" x14ac:dyDescent="0.2">
      <c r="A1045">
        <v>1044</v>
      </c>
      <c r="B1045">
        <v>3698</v>
      </c>
      <c r="C1045" t="s">
        <v>38</v>
      </c>
      <c r="D1045">
        <v>2011</v>
      </c>
      <c r="E1045" t="s">
        <v>36</v>
      </c>
      <c r="F1045" t="s">
        <v>1060</v>
      </c>
      <c r="G1045" t="s">
        <v>130</v>
      </c>
      <c r="H1045" t="s">
        <v>1215</v>
      </c>
      <c r="I1045" s="2">
        <v>39195</v>
      </c>
      <c r="J1045" t="s">
        <v>106</v>
      </c>
      <c r="K1045" t="s">
        <v>111</v>
      </c>
      <c r="L1045">
        <v>17.29761019</v>
      </c>
      <c r="M1045">
        <v>145.85009704999999</v>
      </c>
      <c r="N1045" t="s">
        <v>130</v>
      </c>
      <c r="O1045" t="s">
        <v>130</v>
      </c>
      <c r="P1045">
        <v>2011</v>
      </c>
      <c r="Q1045" t="s">
        <v>112</v>
      </c>
      <c r="R1045">
        <v>0</v>
      </c>
      <c r="S1045">
        <v>23</v>
      </c>
      <c r="T1045">
        <v>35</v>
      </c>
      <c r="U1045">
        <v>2</v>
      </c>
      <c r="V1045">
        <v>5</v>
      </c>
      <c r="W1045">
        <v>10</v>
      </c>
      <c r="X1045" t="s">
        <v>362</v>
      </c>
      <c r="Y1045">
        <v>2</v>
      </c>
      <c r="Z1045">
        <v>1</v>
      </c>
    </row>
    <row r="1046" spans="1:26" x14ac:dyDescent="0.2">
      <c r="A1046">
        <v>1045</v>
      </c>
      <c r="B1046">
        <v>3699</v>
      </c>
      <c r="C1046" t="s">
        <v>38</v>
      </c>
      <c r="D1046">
        <v>2011</v>
      </c>
      <c r="E1046" t="s">
        <v>36</v>
      </c>
      <c r="F1046" t="s">
        <v>1060</v>
      </c>
      <c r="G1046" t="s">
        <v>130</v>
      </c>
      <c r="H1046" t="s">
        <v>1216</v>
      </c>
      <c r="I1046" s="2">
        <v>39195</v>
      </c>
      <c r="J1046" t="s">
        <v>106</v>
      </c>
      <c r="K1046" t="s">
        <v>107</v>
      </c>
      <c r="L1046">
        <v>17.301817490000001</v>
      </c>
      <c r="M1046">
        <v>145.85054933999999</v>
      </c>
      <c r="N1046" t="s">
        <v>130</v>
      </c>
      <c r="O1046" t="s">
        <v>130</v>
      </c>
      <c r="P1046">
        <v>2011</v>
      </c>
      <c r="Q1046" t="s">
        <v>109</v>
      </c>
      <c r="R1046">
        <v>0</v>
      </c>
      <c r="S1046">
        <v>13.5</v>
      </c>
      <c r="T1046">
        <v>14.25</v>
      </c>
      <c r="U1046">
        <v>1.5</v>
      </c>
      <c r="V1046">
        <v>1.25</v>
      </c>
      <c r="W1046">
        <v>5.5</v>
      </c>
      <c r="X1046" t="s">
        <v>362</v>
      </c>
      <c r="Y1046">
        <v>4</v>
      </c>
      <c r="Z1046">
        <v>2</v>
      </c>
    </row>
    <row r="1047" spans="1:26" x14ac:dyDescent="0.2">
      <c r="A1047">
        <v>1046</v>
      </c>
      <c r="B1047">
        <v>3700</v>
      </c>
      <c r="C1047" t="s">
        <v>38</v>
      </c>
      <c r="D1047">
        <v>2011</v>
      </c>
      <c r="E1047" t="s">
        <v>36</v>
      </c>
      <c r="F1047" t="s">
        <v>1060</v>
      </c>
      <c r="G1047" t="s">
        <v>130</v>
      </c>
      <c r="H1047" t="s">
        <v>1217</v>
      </c>
      <c r="I1047" s="2">
        <v>39195</v>
      </c>
      <c r="J1047" t="s">
        <v>106</v>
      </c>
      <c r="K1047" t="s">
        <v>107</v>
      </c>
      <c r="L1047">
        <v>17.298340929999998</v>
      </c>
      <c r="M1047">
        <v>145.83717082000001</v>
      </c>
      <c r="N1047" t="s">
        <v>130</v>
      </c>
      <c r="O1047" t="s">
        <v>130</v>
      </c>
      <c r="P1047">
        <v>2011</v>
      </c>
      <c r="Q1047" t="s">
        <v>109</v>
      </c>
      <c r="R1047">
        <v>0</v>
      </c>
      <c r="S1047">
        <v>9.5</v>
      </c>
      <c r="T1047">
        <v>9.25</v>
      </c>
      <c r="U1047">
        <v>14.75</v>
      </c>
      <c r="V1047">
        <v>4.5</v>
      </c>
      <c r="W1047">
        <v>3</v>
      </c>
      <c r="X1047" t="s">
        <v>362</v>
      </c>
      <c r="Y1047">
        <v>4</v>
      </c>
      <c r="Z1047">
        <v>2</v>
      </c>
    </row>
    <row r="1048" spans="1:26" x14ac:dyDescent="0.2">
      <c r="A1048">
        <v>1047</v>
      </c>
      <c r="B1048">
        <v>3701</v>
      </c>
      <c r="C1048" t="s">
        <v>38</v>
      </c>
      <c r="D1048">
        <v>2011</v>
      </c>
      <c r="E1048" t="s">
        <v>36</v>
      </c>
      <c r="F1048" t="s">
        <v>1060</v>
      </c>
      <c r="G1048" t="s">
        <v>130</v>
      </c>
      <c r="H1048" t="s">
        <v>1218</v>
      </c>
      <c r="I1048" s="2">
        <v>39195</v>
      </c>
      <c r="J1048" t="s">
        <v>106</v>
      </c>
      <c r="K1048" t="s">
        <v>115</v>
      </c>
      <c r="L1048">
        <v>17.307940219999999</v>
      </c>
      <c r="M1048">
        <v>145.83215827000001</v>
      </c>
      <c r="N1048" t="s">
        <v>130</v>
      </c>
      <c r="O1048" t="s">
        <v>130</v>
      </c>
      <c r="P1048">
        <v>2011</v>
      </c>
      <c r="Q1048" t="s">
        <v>116</v>
      </c>
      <c r="R1048">
        <v>0</v>
      </c>
      <c r="S1048">
        <v>5</v>
      </c>
      <c r="T1048">
        <v>1</v>
      </c>
      <c r="U1048">
        <v>4.25</v>
      </c>
      <c r="V1048">
        <v>0</v>
      </c>
      <c r="W1048">
        <v>3.5</v>
      </c>
      <c r="X1048" t="s">
        <v>362</v>
      </c>
      <c r="Y1048">
        <v>4</v>
      </c>
      <c r="Z1048">
        <v>2</v>
      </c>
    </row>
    <row r="1049" spans="1:26" x14ac:dyDescent="0.2">
      <c r="A1049">
        <v>1048</v>
      </c>
      <c r="B1049">
        <v>3702</v>
      </c>
      <c r="C1049" t="s">
        <v>38</v>
      </c>
      <c r="D1049">
        <v>2011</v>
      </c>
      <c r="E1049" t="s">
        <v>36</v>
      </c>
      <c r="F1049" t="s">
        <v>1060</v>
      </c>
      <c r="G1049" t="s">
        <v>45</v>
      </c>
      <c r="H1049" t="s">
        <v>1219</v>
      </c>
      <c r="I1049" s="2">
        <v>39197</v>
      </c>
      <c r="J1049" t="s">
        <v>106</v>
      </c>
      <c r="K1049" t="s">
        <v>111</v>
      </c>
      <c r="L1049">
        <v>15.23038041</v>
      </c>
      <c r="M1049">
        <v>145.80049672000001</v>
      </c>
      <c r="N1049" t="s">
        <v>45</v>
      </c>
      <c r="O1049" t="s">
        <v>45</v>
      </c>
      <c r="P1049">
        <v>2011</v>
      </c>
      <c r="Q1049" t="s">
        <v>112</v>
      </c>
      <c r="R1049">
        <v>0</v>
      </c>
      <c r="S1049">
        <v>26</v>
      </c>
      <c r="T1049">
        <v>4.5</v>
      </c>
      <c r="U1049">
        <v>7.5</v>
      </c>
      <c r="V1049">
        <v>2.5</v>
      </c>
      <c r="W1049">
        <v>7</v>
      </c>
      <c r="X1049" t="s">
        <v>362</v>
      </c>
      <c r="Y1049">
        <v>2</v>
      </c>
      <c r="Z1049">
        <v>1</v>
      </c>
    </row>
    <row r="1050" spans="1:26" x14ac:dyDescent="0.2">
      <c r="A1050">
        <v>1049</v>
      </c>
      <c r="B1050">
        <v>3703</v>
      </c>
      <c r="C1050" t="s">
        <v>38</v>
      </c>
      <c r="D1050">
        <v>2011</v>
      </c>
      <c r="E1050" t="s">
        <v>36</v>
      </c>
      <c r="F1050" t="s">
        <v>1060</v>
      </c>
      <c r="G1050" t="s">
        <v>45</v>
      </c>
      <c r="H1050" t="s">
        <v>1220</v>
      </c>
      <c r="I1050" s="2">
        <v>39197</v>
      </c>
      <c r="J1050" t="s">
        <v>106</v>
      </c>
      <c r="K1050" t="s">
        <v>111</v>
      </c>
      <c r="L1050">
        <v>15.246263859999999</v>
      </c>
      <c r="M1050">
        <v>145.80945237</v>
      </c>
      <c r="N1050" t="s">
        <v>45</v>
      </c>
      <c r="O1050" t="s">
        <v>45</v>
      </c>
      <c r="P1050">
        <v>2011</v>
      </c>
      <c r="Q1050" t="s">
        <v>112</v>
      </c>
      <c r="R1050">
        <v>0</v>
      </c>
      <c r="S1050">
        <v>21</v>
      </c>
      <c r="T1050">
        <v>12.5</v>
      </c>
      <c r="U1050">
        <v>7.5</v>
      </c>
      <c r="V1050">
        <v>7.5</v>
      </c>
      <c r="W1050">
        <v>5</v>
      </c>
      <c r="X1050" t="s">
        <v>362</v>
      </c>
      <c r="Y1050">
        <v>2</v>
      </c>
      <c r="Z1050">
        <v>1</v>
      </c>
    </row>
    <row r="1051" spans="1:26" x14ac:dyDescent="0.2">
      <c r="A1051">
        <v>1050</v>
      </c>
      <c r="B1051">
        <v>3704</v>
      </c>
      <c r="C1051" t="s">
        <v>38</v>
      </c>
      <c r="D1051">
        <v>2011</v>
      </c>
      <c r="E1051" t="s">
        <v>36</v>
      </c>
      <c r="F1051" t="s">
        <v>1060</v>
      </c>
      <c r="G1051" t="s">
        <v>45</v>
      </c>
      <c r="H1051" t="s">
        <v>1221</v>
      </c>
      <c r="I1051" s="2">
        <v>39197</v>
      </c>
      <c r="J1051" t="s">
        <v>106</v>
      </c>
      <c r="K1051" t="s">
        <v>111</v>
      </c>
      <c r="L1051">
        <v>15.175124719999999</v>
      </c>
      <c r="M1051">
        <v>145.79009167999999</v>
      </c>
      <c r="N1051" t="s">
        <v>45</v>
      </c>
      <c r="O1051" t="s">
        <v>45</v>
      </c>
      <c r="P1051">
        <v>2011</v>
      </c>
      <c r="Q1051" t="s">
        <v>112</v>
      </c>
      <c r="R1051">
        <v>0</v>
      </c>
      <c r="S1051">
        <v>24</v>
      </c>
      <c r="T1051">
        <v>12.5</v>
      </c>
      <c r="U1051">
        <v>1.5</v>
      </c>
      <c r="V1051">
        <v>2</v>
      </c>
      <c r="W1051">
        <v>3</v>
      </c>
      <c r="X1051" t="s">
        <v>362</v>
      </c>
      <c r="Y1051">
        <v>2</v>
      </c>
      <c r="Z1051">
        <v>1</v>
      </c>
    </row>
    <row r="1052" spans="1:26" x14ac:dyDescent="0.2">
      <c r="A1052">
        <v>1051</v>
      </c>
      <c r="B1052">
        <v>3705</v>
      </c>
      <c r="C1052" t="s">
        <v>38</v>
      </c>
      <c r="D1052">
        <v>2011</v>
      </c>
      <c r="E1052" t="s">
        <v>36</v>
      </c>
      <c r="F1052" t="s">
        <v>1060</v>
      </c>
      <c r="G1052" t="s">
        <v>45</v>
      </c>
      <c r="H1052" t="s">
        <v>1222</v>
      </c>
      <c r="I1052" s="2">
        <v>39197</v>
      </c>
      <c r="J1052" t="s">
        <v>106</v>
      </c>
      <c r="K1052" t="s">
        <v>107</v>
      </c>
      <c r="L1052">
        <v>15.189600860000001</v>
      </c>
      <c r="M1052">
        <v>145.77903737</v>
      </c>
      <c r="N1052" t="s">
        <v>45</v>
      </c>
      <c r="O1052" t="s">
        <v>45</v>
      </c>
      <c r="P1052">
        <v>2011</v>
      </c>
      <c r="Q1052" t="s">
        <v>109</v>
      </c>
      <c r="R1052">
        <v>0</v>
      </c>
      <c r="S1052">
        <v>6</v>
      </c>
      <c r="T1052">
        <v>52.5</v>
      </c>
      <c r="U1052">
        <v>2.5</v>
      </c>
      <c r="V1052">
        <v>5.5</v>
      </c>
      <c r="W1052">
        <v>2.5</v>
      </c>
      <c r="X1052" t="s">
        <v>362</v>
      </c>
      <c r="Y1052">
        <v>2</v>
      </c>
      <c r="Z1052">
        <v>1</v>
      </c>
    </row>
    <row r="1053" spans="1:26" x14ac:dyDescent="0.2">
      <c r="A1053">
        <v>1052</v>
      </c>
      <c r="B1053">
        <v>3706</v>
      </c>
      <c r="C1053" t="s">
        <v>38</v>
      </c>
      <c r="D1053">
        <v>2011</v>
      </c>
      <c r="E1053" t="s">
        <v>36</v>
      </c>
      <c r="F1053" t="s">
        <v>1060</v>
      </c>
      <c r="G1053" t="s">
        <v>45</v>
      </c>
      <c r="H1053" t="s">
        <v>1223</v>
      </c>
      <c r="I1053" s="2">
        <v>39197</v>
      </c>
      <c r="J1053" t="s">
        <v>106</v>
      </c>
      <c r="K1053" t="s">
        <v>111</v>
      </c>
      <c r="L1053">
        <v>15.200384850000001</v>
      </c>
      <c r="M1053">
        <v>145.78270194000001</v>
      </c>
      <c r="N1053" t="s">
        <v>45</v>
      </c>
      <c r="O1053" t="s">
        <v>45</v>
      </c>
      <c r="P1053">
        <v>2011</v>
      </c>
      <c r="Q1053" t="s">
        <v>112</v>
      </c>
      <c r="R1053">
        <v>0</v>
      </c>
      <c r="S1053">
        <v>24</v>
      </c>
      <c r="T1053">
        <v>2</v>
      </c>
      <c r="U1053">
        <v>5</v>
      </c>
      <c r="V1053">
        <v>2.5</v>
      </c>
      <c r="W1053">
        <v>0</v>
      </c>
      <c r="X1053" t="s">
        <v>362</v>
      </c>
      <c r="Y1053">
        <v>2</v>
      </c>
      <c r="Z1053">
        <v>1</v>
      </c>
    </row>
    <row r="1054" spans="1:26" x14ac:dyDescent="0.2">
      <c r="A1054">
        <v>1053</v>
      </c>
      <c r="B1054">
        <v>3713</v>
      </c>
      <c r="C1054" t="s">
        <v>38</v>
      </c>
      <c r="D1054">
        <v>2011</v>
      </c>
      <c r="E1054" t="s">
        <v>36</v>
      </c>
      <c r="F1054" t="s">
        <v>1060</v>
      </c>
      <c r="G1054" t="s">
        <v>45</v>
      </c>
      <c r="H1054" t="s">
        <v>1224</v>
      </c>
      <c r="I1054" s="2">
        <v>39201</v>
      </c>
      <c r="J1054" t="s">
        <v>106</v>
      </c>
      <c r="K1054" t="s">
        <v>111</v>
      </c>
      <c r="L1054">
        <v>15.252230689999999</v>
      </c>
      <c r="M1054">
        <v>145.71147538</v>
      </c>
      <c r="N1054" t="s">
        <v>45</v>
      </c>
      <c r="O1054" t="s">
        <v>45</v>
      </c>
      <c r="P1054">
        <v>2011</v>
      </c>
      <c r="Q1054" t="s">
        <v>112</v>
      </c>
      <c r="R1054">
        <v>0</v>
      </c>
      <c r="S1054">
        <v>22</v>
      </c>
      <c r="T1054">
        <v>6</v>
      </c>
      <c r="U1054">
        <v>7.5</v>
      </c>
      <c r="V1054">
        <v>12.5</v>
      </c>
      <c r="W1054">
        <v>5</v>
      </c>
      <c r="X1054" t="s">
        <v>362</v>
      </c>
      <c r="Y1054">
        <v>2</v>
      </c>
      <c r="Z1054">
        <v>1</v>
      </c>
    </row>
    <row r="1055" spans="1:26" x14ac:dyDescent="0.2">
      <c r="A1055">
        <v>1054</v>
      </c>
      <c r="B1055">
        <v>3714</v>
      </c>
      <c r="C1055" t="s">
        <v>38</v>
      </c>
      <c r="D1055">
        <v>2011</v>
      </c>
      <c r="E1055" t="s">
        <v>36</v>
      </c>
      <c r="F1055" t="s">
        <v>1060</v>
      </c>
      <c r="G1055" t="s">
        <v>45</v>
      </c>
      <c r="H1055" t="s">
        <v>1225</v>
      </c>
      <c r="I1055" s="2">
        <v>39201</v>
      </c>
      <c r="J1055" t="s">
        <v>106</v>
      </c>
      <c r="K1055" t="s">
        <v>111</v>
      </c>
      <c r="L1055">
        <v>15.256518030000001</v>
      </c>
      <c r="M1055">
        <v>145.73531829000001</v>
      </c>
      <c r="N1055" t="s">
        <v>45</v>
      </c>
      <c r="O1055" t="s">
        <v>45</v>
      </c>
      <c r="P1055">
        <v>2011</v>
      </c>
      <c r="Q1055" t="s">
        <v>112</v>
      </c>
      <c r="R1055">
        <v>0</v>
      </c>
      <c r="S1055">
        <v>23.5</v>
      </c>
      <c r="T1055">
        <v>6.25</v>
      </c>
      <c r="U1055">
        <v>5.25</v>
      </c>
      <c r="V1055">
        <v>31.25</v>
      </c>
      <c r="W1055">
        <v>1.5</v>
      </c>
      <c r="X1055" t="s">
        <v>362</v>
      </c>
      <c r="Y1055">
        <v>4</v>
      </c>
      <c r="Z1055">
        <v>2</v>
      </c>
    </row>
    <row r="1056" spans="1:26" x14ac:dyDescent="0.2">
      <c r="A1056">
        <v>1055</v>
      </c>
      <c r="B1056">
        <v>3715</v>
      </c>
      <c r="C1056" t="s">
        <v>38</v>
      </c>
      <c r="D1056">
        <v>2011</v>
      </c>
      <c r="E1056" t="s">
        <v>36</v>
      </c>
      <c r="F1056" t="s">
        <v>1060</v>
      </c>
      <c r="G1056" t="s">
        <v>45</v>
      </c>
      <c r="H1056" t="s">
        <v>1226</v>
      </c>
      <c r="I1056" s="2">
        <v>39201</v>
      </c>
      <c r="J1056" t="s">
        <v>106</v>
      </c>
      <c r="K1056" t="s">
        <v>107</v>
      </c>
      <c r="L1056">
        <v>15.25353634</v>
      </c>
      <c r="M1056">
        <v>145.75943276999999</v>
      </c>
      <c r="N1056" t="s">
        <v>45</v>
      </c>
      <c r="O1056" t="s">
        <v>45</v>
      </c>
      <c r="P1056">
        <v>2011</v>
      </c>
      <c r="Q1056" t="s">
        <v>109</v>
      </c>
      <c r="R1056">
        <v>0</v>
      </c>
      <c r="S1056">
        <v>12</v>
      </c>
      <c r="T1056">
        <v>10</v>
      </c>
      <c r="U1056">
        <v>2.5</v>
      </c>
      <c r="V1056">
        <v>7.5</v>
      </c>
      <c r="W1056">
        <v>3</v>
      </c>
      <c r="X1056" t="s">
        <v>362</v>
      </c>
      <c r="Y1056">
        <v>2</v>
      </c>
      <c r="Z1056">
        <v>1</v>
      </c>
    </row>
    <row r="1057" spans="1:26" x14ac:dyDescent="0.2">
      <c r="A1057">
        <v>1056</v>
      </c>
      <c r="B1057">
        <v>3716</v>
      </c>
      <c r="C1057" t="s">
        <v>38</v>
      </c>
      <c r="D1057">
        <v>2011</v>
      </c>
      <c r="E1057" t="s">
        <v>36</v>
      </c>
      <c r="F1057" t="s">
        <v>1060</v>
      </c>
      <c r="G1057" t="s">
        <v>45</v>
      </c>
      <c r="H1057" t="s">
        <v>1227</v>
      </c>
      <c r="I1057" s="2">
        <v>39201</v>
      </c>
      <c r="J1057" t="s">
        <v>106</v>
      </c>
      <c r="K1057" t="s">
        <v>115</v>
      </c>
      <c r="L1057">
        <v>15.254828829999999</v>
      </c>
      <c r="M1057">
        <v>145.75333552000001</v>
      </c>
      <c r="N1057" t="s">
        <v>45</v>
      </c>
      <c r="O1057" t="s">
        <v>45</v>
      </c>
      <c r="P1057">
        <v>2011</v>
      </c>
      <c r="Q1057" t="s">
        <v>116</v>
      </c>
      <c r="R1057">
        <v>0</v>
      </c>
      <c r="S1057">
        <v>6</v>
      </c>
      <c r="T1057">
        <v>20</v>
      </c>
      <c r="U1057">
        <v>0</v>
      </c>
      <c r="V1057">
        <v>4</v>
      </c>
      <c r="W1057">
        <v>3</v>
      </c>
      <c r="X1057" t="s">
        <v>362</v>
      </c>
      <c r="Y1057">
        <v>2</v>
      </c>
      <c r="Z1057">
        <v>1</v>
      </c>
    </row>
    <row r="1058" spans="1:26" x14ac:dyDescent="0.2">
      <c r="A1058">
        <v>1057</v>
      </c>
      <c r="B1058">
        <v>3717</v>
      </c>
      <c r="C1058" t="s">
        <v>38</v>
      </c>
      <c r="D1058">
        <v>2011</v>
      </c>
      <c r="E1058" t="s">
        <v>36</v>
      </c>
      <c r="F1058" t="s">
        <v>1060</v>
      </c>
      <c r="G1058" t="s">
        <v>45</v>
      </c>
      <c r="H1058" t="s">
        <v>1228</v>
      </c>
      <c r="I1058" s="2">
        <v>39201</v>
      </c>
      <c r="J1058" t="s">
        <v>106</v>
      </c>
      <c r="K1058" t="s">
        <v>115</v>
      </c>
      <c r="L1058">
        <v>15.25505648</v>
      </c>
      <c r="M1058">
        <v>145.74690719</v>
      </c>
      <c r="N1058" t="s">
        <v>45</v>
      </c>
      <c r="O1058" t="s">
        <v>45</v>
      </c>
      <c r="P1058">
        <v>2011</v>
      </c>
      <c r="Q1058" t="s">
        <v>116</v>
      </c>
      <c r="R1058">
        <v>0</v>
      </c>
      <c r="S1058">
        <v>6</v>
      </c>
      <c r="T1058">
        <v>22.5</v>
      </c>
      <c r="U1058">
        <v>0</v>
      </c>
      <c r="V1058">
        <v>7.5</v>
      </c>
      <c r="W1058">
        <v>5</v>
      </c>
      <c r="X1058" t="s">
        <v>362</v>
      </c>
      <c r="Y1058">
        <v>2</v>
      </c>
      <c r="Z1058">
        <v>1</v>
      </c>
    </row>
    <row r="1059" spans="1:26" x14ac:dyDescent="0.2">
      <c r="A1059">
        <v>1058</v>
      </c>
      <c r="B1059">
        <v>3722</v>
      </c>
      <c r="C1059" t="s">
        <v>38</v>
      </c>
      <c r="D1059">
        <v>2011</v>
      </c>
      <c r="E1059" t="s">
        <v>36</v>
      </c>
      <c r="F1059" t="s">
        <v>1060</v>
      </c>
      <c r="G1059" t="s">
        <v>45</v>
      </c>
      <c r="H1059" t="s">
        <v>1229</v>
      </c>
      <c r="I1059" s="2">
        <v>39201</v>
      </c>
      <c r="J1059" t="s">
        <v>106</v>
      </c>
      <c r="K1059" t="s">
        <v>111</v>
      </c>
      <c r="L1059">
        <v>15.24833067</v>
      </c>
      <c r="M1059">
        <v>145.70636501999999</v>
      </c>
      <c r="N1059" t="s">
        <v>45</v>
      </c>
      <c r="O1059" t="s">
        <v>45</v>
      </c>
      <c r="P1059">
        <v>2011</v>
      </c>
      <c r="Q1059" t="s">
        <v>112</v>
      </c>
      <c r="R1059">
        <v>0</v>
      </c>
      <c r="S1059">
        <v>20</v>
      </c>
      <c r="T1059">
        <v>10</v>
      </c>
      <c r="U1059">
        <v>3</v>
      </c>
      <c r="V1059">
        <v>32.5</v>
      </c>
      <c r="W1059">
        <v>1.5</v>
      </c>
      <c r="X1059" t="s">
        <v>362</v>
      </c>
      <c r="Y1059">
        <v>2</v>
      </c>
      <c r="Z1059">
        <v>1</v>
      </c>
    </row>
    <row r="1060" spans="1:26" x14ac:dyDescent="0.2">
      <c r="A1060">
        <v>1059</v>
      </c>
      <c r="B1060">
        <v>3723</v>
      </c>
      <c r="C1060" t="s">
        <v>38</v>
      </c>
      <c r="D1060">
        <v>2011</v>
      </c>
      <c r="E1060" t="s">
        <v>36</v>
      </c>
      <c r="F1060" t="s">
        <v>1060</v>
      </c>
      <c r="G1060" t="s">
        <v>45</v>
      </c>
      <c r="H1060" t="s">
        <v>1230</v>
      </c>
      <c r="I1060" s="2">
        <v>39201</v>
      </c>
      <c r="J1060" t="s">
        <v>106</v>
      </c>
      <c r="K1060" t="s">
        <v>107</v>
      </c>
      <c r="L1060">
        <v>15.25597095</v>
      </c>
      <c r="M1060">
        <v>145.72340793999999</v>
      </c>
      <c r="N1060" t="s">
        <v>45</v>
      </c>
      <c r="O1060" t="s">
        <v>45</v>
      </c>
      <c r="P1060">
        <v>2011</v>
      </c>
      <c r="Q1060" t="s">
        <v>109</v>
      </c>
      <c r="R1060">
        <v>0</v>
      </c>
      <c r="S1060">
        <v>12.5</v>
      </c>
      <c r="T1060">
        <v>7.5</v>
      </c>
      <c r="U1060">
        <v>2.5</v>
      </c>
      <c r="V1060">
        <v>25</v>
      </c>
      <c r="W1060">
        <v>3.5</v>
      </c>
      <c r="X1060" t="s">
        <v>362</v>
      </c>
      <c r="Y1060">
        <v>2</v>
      </c>
      <c r="Z1060">
        <v>1</v>
      </c>
    </row>
    <row r="1061" spans="1:26" x14ac:dyDescent="0.2">
      <c r="A1061">
        <v>1060</v>
      </c>
      <c r="B1061">
        <v>3725</v>
      </c>
      <c r="C1061" t="s">
        <v>38</v>
      </c>
      <c r="D1061">
        <v>2011</v>
      </c>
      <c r="E1061" t="s">
        <v>36</v>
      </c>
      <c r="F1061" t="s">
        <v>1060</v>
      </c>
      <c r="G1061" t="s">
        <v>45</v>
      </c>
      <c r="H1061" t="s">
        <v>1231</v>
      </c>
      <c r="I1061" s="2">
        <v>39201</v>
      </c>
      <c r="J1061" t="s">
        <v>106</v>
      </c>
      <c r="K1061" t="s">
        <v>107</v>
      </c>
      <c r="L1061">
        <v>15.25531992</v>
      </c>
      <c r="M1061">
        <v>145.74909789</v>
      </c>
      <c r="N1061" t="s">
        <v>45</v>
      </c>
      <c r="O1061" t="s">
        <v>45</v>
      </c>
      <c r="P1061">
        <v>2011</v>
      </c>
      <c r="Q1061" t="s">
        <v>109</v>
      </c>
      <c r="R1061">
        <v>0</v>
      </c>
      <c r="S1061">
        <v>11.6</v>
      </c>
      <c r="T1061">
        <v>15</v>
      </c>
      <c r="U1061">
        <v>1</v>
      </c>
      <c r="V1061">
        <v>22.5</v>
      </c>
      <c r="W1061">
        <v>4</v>
      </c>
      <c r="X1061" t="s">
        <v>362</v>
      </c>
      <c r="Y1061">
        <v>2</v>
      </c>
      <c r="Z1061">
        <v>1</v>
      </c>
    </row>
    <row r="1062" spans="1:26" x14ac:dyDescent="0.2">
      <c r="A1062">
        <v>1061</v>
      </c>
      <c r="B1062">
        <v>3726</v>
      </c>
      <c r="C1062" t="s">
        <v>38</v>
      </c>
      <c r="D1062">
        <v>2011</v>
      </c>
      <c r="E1062" t="s">
        <v>36</v>
      </c>
      <c r="F1062" t="s">
        <v>1060</v>
      </c>
      <c r="G1062" t="s">
        <v>45</v>
      </c>
      <c r="H1062" t="s">
        <v>1232</v>
      </c>
      <c r="I1062" s="2">
        <v>39201</v>
      </c>
      <c r="J1062" t="s">
        <v>106</v>
      </c>
      <c r="K1062" t="s">
        <v>115</v>
      </c>
      <c r="L1062">
        <v>15.25379886</v>
      </c>
      <c r="M1062">
        <v>145.75642535</v>
      </c>
      <c r="N1062" t="s">
        <v>45</v>
      </c>
      <c r="O1062" t="s">
        <v>45</v>
      </c>
      <c r="P1062">
        <v>2011</v>
      </c>
      <c r="Q1062" t="s">
        <v>116</v>
      </c>
      <c r="R1062">
        <v>0</v>
      </c>
      <c r="S1062">
        <v>5</v>
      </c>
      <c r="T1062">
        <v>70</v>
      </c>
      <c r="U1062">
        <v>0</v>
      </c>
      <c r="V1062">
        <v>0.5</v>
      </c>
      <c r="W1062">
        <v>5</v>
      </c>
      <c r="X1062" t="s">
        <v>362</v>
      </c>
      <c r="Y1062">
        <v>2</v>
      </c>
      <c r="Z1062">
        <v>1</v>
      </c>
    </row>
    <row r="1063" spans="1:26" x14ac:dyDescent="0.2">
      <c r="A1063">
        <v>1062</v>
      </c>
      <c r="B1063">
        <v>3727</v>
      </c>
      <c r="C1063" t="s">
        <v>38</v>
      </c>
      <c r="D1063">
        <v>2011</v>
      </c>
      <c r="E1063" t="s">
        <v>36</v>
      </c>
      <c r="F1063" t="s">
        <v>1060</v>
      </c>
      <c r="G1063" t="s">
        <v>44</v>
      </c>
      <c r="H1063" t="s">
        <v>1233</v>
      </c>
      <c r="I1063" s="2">
        <v>39202</v>
      </c>
      <c r="J1063" t="s">
        <v>106</v>
      </c>
      <c r="K1063" t="s">
        <v>111</v>
      </c>
      <c r="L1063">
        <v>14.131712479999999</v>
      </c>
      <c r="M1063">
        <v>145.15521673999999</v>
      </c>
      <c r="N1063" t="s">
        <v>44</v>
      </c>
      <c r="O1063" t="s">
        <v>44</v>
      </c>
      <c r="P1063">
        <v>2011</v>
      </c>
      <c r="Q1063" t="s">
        <v>112</v>
      </c>
      <c r="R1063">
        <v>0</v>
      </c>
      <c r="S1063">
        <v>20</v>
      </c>
      <c r="T1063">
        <v>20</v>
      </c>
      <c r="U1063">
        <v>10</v>
      </c>
      <c r="V1063">
        <v>2.5</v>
      </c>
      <c r="W1063">
        <v>25</v>
      </c>
      <c r="X1063" t="s">
        <v>362</v>
      </c>
      <c r="Y1063">
        <v>2</v>
      </c>
      <c r="Z1063">
        <v>1</v>
      </c>
    </row>
    <row r="1064" spans="1:26" x14ac:dyDescent="0.2">
      <c r="A1064">
        <v>1063</v>
      </c>
      <c r="B1064">
        <v>3728</v>
      </c>
      <c r="C1064" t="s">
        <v>38</v>
      </c>
      <c r="D1064">
        <v>2011</v>
      </c>
      <c r="E1064" t="s">
        <v>36</v>
      </c>
      <c r="F1064" t="s">
        <v>1060</v>
      </c>
      <c r="G1064" t="s">
        <v>44</v>
      </c>
      <c r="H1064" t="s">
        <v>1234</v>
      </c>
      <c r="I1064" s="2">
        <v>39202</v>
      </c>
      <c r="J1064" t="s">
        <v>106</v>
      </c>
      <c r="K1064" t="s">
        <v>111</v>
      </c>
      <c r="L1064">
        <v>14.11064951</v>
      </c>
      <c r="M1064">
        <v>145.16590535</v>
      </c>
      <c r="N1064" t="s">
        <v>44</v>
      </c>
      <c r="O1064" t="s">
        <v>44</v>
      </c>
      <c r="P1064">
        <v>2011</v>
      </c>
      <c r="Q1064" t="s">
        <v>112</v>
      </c>
      <c r="R1064">
        <v>0</v>
      </c>
      <c r="S1064">
        <v>24</v>
      </c>
      <c r="T1064">
        <v>3.5</v>
      </c>
      <c r="U1064">
        <v>1.5</v>
      </c>
      <c r="V1064">
        <v>60</v>
      </c>
      <c r="W1064">
        <v>0</v>
      </c>
      <c r="X1064" t="s">
        <v>362</v>
      </c>
      <c r="Y1064">
        <v>2</v>
      </c>
      <c r="Z1064">
        <v>1</v>
      </c>
    </row>
    <row r="1065" spans="1:26" x14ac:dyDescent="0.2">
      <c r="A1065">
        <v>1064</v>
      </c>
      <c r="B1065">
        <v>3729</v>
      </c>
      <c r="C1065" t="s">
        <v>38</v>
      </c>
      <c r="D1065">
        <v>2011</v>
      </c>
      <c r="E1065" t="s">
        <v>36</v>
      </c>
      <c r="F1065" t="s">
        <v>1060</v>
      </c>
      <c r="G1065" t="s">
        <v>44</v>
      </c>
      <c r="H1065" t="s">
        <v>1235</v>
      </c>
      <c r="I1065" s="2">
        <v>39202</v>
      </c>
      <c r="J1065" t="s">
        <v>106</v>
      </c>
      <c r="K1065" t="s">
        <v>107</v>
      </c>
      <c r="L1065">
        <v>14.113512679999999</v>
      </c>
      <c r="M1065">
        <v>145.20557614000001</v>
      </c>
      <c r="N1065" t="s">
        <v>44</v>
      </c>
      <c r="O1065" t="s">
        <v>44</v>
      </c>
      <c r="P1065">
        <v>2011</v>
      </c>
      <c r="Q1065" t="s">
        <v>109</v>
      </c>
      <c r="R1065">
        <v>0</v>
      </c>
      <c r="S1065">
        <v>12.5</v>
      </c>
      <c r="T1065">
        <v>17.5</v>
      </c>
      <c r="U1065">
        <v>3.5</v>
      </c>
      <c r="V1065">
        <v>2.5</v>
      </c>
      <c r="W1065">
        <v>5</v>
      </c>
      <c r="X1065" t="s">
        <v>362</v>
      </c>
      <c r="Y1065">
        <v>2</v>
      </c>
      <c r="Z1065">
        <v>1</v>
      </c>
    </row>
    <row r="1066" spans="1:26" x14ac:dyDescent="0.2">
      <c r="A1066">
        <v>1065</v>
      </c>
      <c r="B1066">
        <v>3730</v>
      </c>
      <c r="C1066" t="s">
        <v>38</v>
      </c>
      <c r="D1066">
        <v>2011</v>
      </c>
      <c r="E1066" t="s">
        <v>36</v>
      </c>
      <c r="F1066" t="s">
        <v>1060</v>
      </c>
      <c r="G1066" t="s">
        <v>44</v>
      </c>
      <c r="H1066" t="s">
        <v>1236</v>
      </c>
      <c r="I1066" s="2">
        <v>39202</v>
      </c>
      <c r="J1066" t="s">
        <v>106</v>
      </c>
      <c r="K1066" t="s">
        <v>115</v>
      </c>
      <c r="L1066">
        <v>14.11476335</v>
      </c>
      <c r="M1066">
        <v>145.20985870999999</v>
      </c>
      <c r="N1066" t="s">
        <v>44</v>
      </c>
      <c r="O1066" t="s">
        <v>44</v>
      </c>
      <c r="P1066">
        <v>2011</v>
      </c>
      <c r="Q1066" t="s">
        <v>116</v>
      </c>
      <c r="R1066">
        <v>0</v>
      </c>
      <c r="S1066">
        <v>6</v>
      </c>
      <c r="T1066">
        <v>15</v>
      </c>
      <c r="U1066">
        <v>0</v>
      </c>
      <c r="V1066">
        <v>1</v>
      </c>
      <c r="W1066">
        <v>12.5</v>
      </c>
      <c r="X1066" t="s">
        <v>362</v>
      </c>
      <c r="Y1066">
        <v>2</v>
      </c>
      <c r="Z1066">
        <v>1</v>
      </c>
    </row>
    <row r="1067" spans="1:26" x14ac:dyDescent="0.2">
      <c r="A1067">
        <v>1066</v>
      </c>
      <c r="B1067">
        <v>3731</v>
      </c>
      <c r="C1067" t="s">
        <v>38</v>
      </c>
      <c r="D1067">
        <v>2011</v>
      </c>
      <c r="E1067" t="s">
        <v>36</v>
      </c>
      <c r="F1067" t="s">
        <v>1060</v>
      </c>
      <c r="G1067" t="s">
        <v>44</v>
      </c>
      <c r="H1067" t="s">
        <v>1237</v>
      </c>
      <c r="I1067" s="2">
        <v>39202</v>
      </c>
      <c r="J1067" t="s">
        <v>106</v>
      </c>
      <c r="K1067" t="s">
        <v>107</v>
      </c>
      <c r="L1067">
        <v>14.119343799999999</v>
      </c>
      <c r="M1067">
        <v>145.16794299</v>
      </c>
      <c r="N1067" t="s">
        <v>44</v>
      </c>
      <c r="O1067" t="s">
        <v>44</v>
      </c>
      <c r="P1067">
        <v>2011</v>
      </c>
      <c r="Q1067" t="s">
        <v>109</v>
      </c>
      <c r="R1067">
        <v>0</v>
      </c>
      <c r="S1067">
        <v>12.4</v>
      </c>
      <c r="T1067">
        <v>65</v>
      </c>
      <c r="U1067">
        <v>5</v>
      </c>
      <c r="V1067">
        <v>6.5</v>
      </c>
      <c r="W1067">
        <v>6</v>
      </c>
      <c r="X1067" t="s">
        <v>362</v>
      </c>
      <c r="Y1067">
        <v>2</v>
      </c>
      <c r="Z1067">
        <v>1</v>
      </c>
    </row>
    <row r="1068" spans="1:26" x14ac:dyDescent="0.2">
      <c r="A1068">
        <v>1067</v>
      </c>
      <c r="B1068">
        <v>3732</v>
      </c>
      <c r="C1068" t="s">
        <v>38</v>
      </c>
      <c r="D1068">
        <v>2011</v>
      </c>
      <c r="E1068" t="s">
        <v>36</v>
      </c>
      <c r="F1068" t="s">
        <v>1060</v>
      </c>
      <c r="G1068" t="s">
        <v>44</v>
      </c>
      <c r="H1068" t="s">
        <v>1238</v>
      </c>
      <c r="I1068" s="2">
        <v>39202</v>
      </c>
      <c r="J1068" t="s">
        <v>106</v>
      </c>
      <c r="K1068" t="s">
        <v>111</v>
      </c>
      <c r="L1068">
        <v>14.11255019</v>
      </c>
      <c r="M1068">
        <v>145.19047320999999</v>
      </c>
      <c r="N1068" t="s">
        <v>44</v>
      </c>
      <c r="O1068" t="s">
        <v>44</v>
      </c>
      <c r="P1068">
        <v>2011</v>
      </c>
      <c r="Q1068" t="s">
        <v>112</v>
      </c>
      <c r="R1068">
        <v>0</v>
      </c>
      <c r="S1068">
        <v>21</v>
      </c>
      <c r="T1068">
        <v>4</v>
      </c>
      <c r="U1068">
        <v>12.5</v>
      </c>
      <c r="V1068">
        <v>30</v>
      </c>
      <c r="W1068">
        <v>3</v>
      </c>
      <c r="X1068" t="s">
        <v>362</v>
      </c>
      <c r="Y1068">
        <v>2</v>
      </c>
      <c r="Z1068">
        <v>1</v>
      </c>
    </row>
    <row r="1069" spans="1:26" x14ac:dyDescent="0.2">
      <c r="A1069">
        <v>1068</v>
      </c>
      <c r="B1069">
        <v>3733</v>
      </c>
      <c r="C1069" t="s">
        <v>38</v>
      </c>
      <c r="D1069">
        <v>2011</v>
      </c>
      <c r="E1069" t="s">
        <v>36</v>
      </c>
      <c r="F1069" t="s">
        <v>1060</v>
      </c>
      <c r="G1069" t="s">
        <v>44</v>
      </c>
      <c r="H1069" t="s">
        <v>1239</v>
      </c>
      <c r="I1069" s="2">
        <v>39202</v>
      </c>
      <c r="J1069" t="s">
        <v>106</v>
      </c>
      <c r="K1069" t="s">
        <v>111</v>
      </c>
      <c r="L1069">
        <v>14.121453450000001</v>
      </c>
      <c r="M1069">
        <v>145.13073571999999</v>
      </c>
      <c r="N1069" t="s">
        <v>44</v>
      </c>
      <c r="O1069" t="s">
        <v>44</v>
      </c>
      <c r="P1069">
        <v>2011</v>
      </c>
      <c r="Q1069" t="s">
        <v>112</v>
      </c>
      <c r="R1069">
        <v>0</v>
      </c>
      <c r="S1069">
        <v>24</v>
      </c>
      <c r="T1069">
        <v>3</v>
      </c>
      <c r="U1069">
        <v>5</v>
      </c>
      <c r="V1069">
        <v>44</v>
      </c>
      <c r="W1069">
        <v>5</v>
      </c>
      <c r="X1069" t="s">
        <v>362</v>
      </c>
      <c r="Y1069">
        <v>2</v>
      </c>
      <c r="Z1069">
        <v>1</v>
      </c>
    </row>
    <row r="1070" spans="1:26" x14ac:dyDescent="0.2">
      <c r="A1070">
        <v>1069</v>
      </c>
      <c r="B1070">
        <v>3734</v>
      </c>
      <c r="C1070" t="s">
        <v>38</v>
      </c>
      <c r="D1070">
        <v>2011</v>
      </c>
      <c r="E1070" t="s">
        <v>36</v>
      </c>
      <c r="F1070" t="s">
        <v>1060</v>
      </c>
      <c r="G1070" t="s">
        <v>44</v>
      </c>
      <c r="H1070" t="s">
        <v>1240</v>
      </c>
      <c r="I1070" s="2">
        <v>39202</v>
      </c>
      <c r="J1070" t="s">
        <v>106</v>
      </c>
      <c r="K1070" t="s">
        <v>107</v>
      </c>
      <c r="L1070">
        <v>14.127673489999999</v>
      </c>
      <c r="M1070">
        <v>145.16504025</v>
      </c>
      <c r="N1070" t="s">
        <v>44</v>
      </c>
      <c r="O1070" t="s">
        <v>44</v>
      </c>
      <c r="P1070">
        <v>2011</v>
      </c>
      <c r="Q1070" t="s">
        <v>109</v>
      </c>
      <c r="R1070">
        <v>0</v>
      </c>
      <c r="S1070">
        <v>15</v>
      </c>
      <c r="T1070">
        <v>60</v>
      </c>
      <c r="U1070">
        <v>17.5</v>
      </c>
      <c r="V1070">
        <v>0</v>
      </c>
      <c r="W1070">
        <v>0</v>
      </c>
      <c r="X1070" t="s">
        <v>362</v>
      </c>
      <c r="Y1070">
        <v>2</v>
      </c>
      <c r="Z1070">
        <v>1</v>
      </c>
    </row>
    <row r="1071" spans="1:26" x14ac:dyDescent="0.2">
      <c r="A1071">
        <v>1070</v>
      </c>
      <c r="B1071">
        <v>3735</v>
      </c>
      <c r="C1071" t="s">
        <v>38</v>
      </c>
      <c r="D1071">
        <v>2011</v>
      </c>
      <c r="E1071" t="s">
        <v>36</v>
      </c>
      <c r="F1071" t="s">
        <v>1060</v>
      </c>
      <c r="G1071" t="s">
        <v>44</v>
      </c>
      <c r="H1071" t="s">
        <v>1241</v>
      </c>
      <c r="I1071" s="2">
        <v>39202</v>
      </c>
      <c r="J1071" t="s">
        <v>106</v>
      </c>
      <c r="K1071" t="s">
        <v>115</v>
      </c>
      <c r="L1071">
        <v>14.114075529999999</v>
      </c>
      <c r="M1071">
        <v>145.18143651</v>
      </c>
      <c r="N1071" t="s">
        <v>44</v>
      </c>
      <c r="O1071" t="s">
        <v>44</v>
      </c>
      <c r="P1071">
        <v>2011</v>
      </c>
      <c r="Q1071" t="s">
        <v>116</v>
      </c>
      <c r="R1071">
        <v>0</v>
      </c>
      <c r="S1071">
        <v>6</v>
      </c>
      <c r="T1071">
        <v>10</v>
      </c>
      <c r="U1071">
        <v>0</v>
      </c>
      <c r="V1071">
        <v>35</v>
      </c>
      <c r="W1071">
        <v>10</v>
      </c>
      <c r="X1071" t="s">
        <v>362</v>
      </c>
      <c r="Y1071">
        <v>2</v>
      </c>
      <c r="Z1071">
        <v>1</v>
      </c>
    </row>
    <row r="1072" spans="1:26" x14ac:dyDescent="0.2">
      <c r="A1072">
        <v>1071</v>
      </c>
      <c r="B1072">
        <v>3736</v>
      </c>
      <c r="C1072" t="s">
        <v>38</v>
      </c>
      <c r="D1072">
        <v>2011</v>
      </c>
      <c r="E1072" t="s">
        <v>36</v>
      </c>
      <c r="F1072" t="s">
        <v>1060</v>
      </c>
      <c r="G1072" t="s">
        <v>44</v>
      </c>
      <c r="H1072" t="s">
        <v>1242</v>
      </c>
      <c r="I1072" s="2">
        <v>39202</v>
      </c>
      <c r="J1072" t="s">
        <v>106</v>
      </c>
      <c r="K1072" t="s">
        <v>107</v>
      </c>
      <c r="L1072">
        <v>14.12226615</v>
      </c>
      <c r="M1072">
        <v>145.22049475</v>
      </c>
      <c r="N1072" t="s">
        <v>44</v>
      </c>
      <c r="O1072" t="s">
        <v>44</v>
      </c>
      <c r="P1072">
        <v>2011</v>
      </c>
      <c r="Q1072" t="s">
        <v>109</v>
      </c>
      <c r="R1072">
        <v>0</v>
      </c>
      <c r="S1072">
        <v>14</v>
      </c>
      <c r="T1072">
        <v>12.5</v>
      </c>
      <c r="U1072">
        <v>0</v>
      </c>
      <c r="V1072">
        <v>10</v>
      </c>
      <c r="W1072">
        <v>10</v>
      </c>
      <c r="X1072" t="s">
        <v>362</v>
      </c>
      <c r="Y1072">
        <v>2</v>
      </c>
      <c r="Z1072">
        <v>1</v>
      </c>
    </row>
    <row r="1073" spans="1:26" x14ac:dyDescent="0.2">
      <c r="A1073">
        <v>1072</v>
      </c>
      <c r="B1073">
        <v>3737</v>
      </c>
      <c r="C1073" t="s">
        <v>38</v>
      </c>
      <c r="D1073">
        <v>2011</v>
      </c>
      <c r="E1073" t="s">
        <v>36</v>
      </c>
      <c r="F1073" t="s">
        <v>1060</v>
      </c>
      <c r="G1073" t="s">
        <v>44</v>
      </c>
      <c r="H1073" t="s">
        <v>1243</v>
      </c>
      <c r="I1073" s="2">
        <v>39202</v>
      </c>
      <c r="J1073" t="s">
        <v>106</v>
      </c>
      <c r="K1073" t="s">
        <v>115</v>
      </c>
      <c r="L1073">
        <v>14.11380705</v>
      </c>
      <c r="M1073">
        <v>145.19538524999999</v>
      </c>
      <c r="N1073" t="s">
        <v>44</v>
      </c>
      <c r="O1073" t="s">
        <v>44</v>
      </c>
      <c r="P1073">
        <v>2011</v>
      </c>
      <c r="Q1073" t="s">
        <v>116</v>
      </c>
      <c r="R1073">
        <v>0</v>
      </c>
      <c r="S1073">
        <v>5</v>
      </c>
      <c r="T1073">
        <v>7.5</v>
      </c>
      <c r="U1073">
        <v>7.5</v>
      </c>
      <c r="V1073">
        <v>45</v>
      </c>
      <c r="W1073">
        <v>4</v>
      </c>
      <c r="X1073" t="s">
        <v>362</v>
      </c>
      <c r="Y1073">
        <v>2</v>
      </c>
      <c r="Z1073">
        <v>1</v>
      </c>
    </row>
    <row r="1074" spans="1:26" x14ac:dyDescent="0.2">
      <c r="A1074">
        <v>1073</v>
      </c>
      <c r="B1074">
        <v>3738</v>
      </c>
      <c r="C1074" t="s">
        <v>38</v>
      </c>
      <c r="D1074">
        <v>2011</v>
      </c>
      <c r="E1074" t="s">
        <v>36</v>
      </c>
      <c r="F1074" t="s">
        <v>1060</v>
      </c>
      <c r="G1074" t="s">
        <v>44</v>
      </c>
      <c r="H1074" t="s">
        <v>1244</v>
      </c>
      <c r="I1074" s="2">
        <v>39202</v>
      </c>
      <c r="J1074" t="s">
        <v>106</v>
      </c>
      <c r="K1074" t="s">
        <v>115</v>
      </c>
      <c r="L1074">
        <v>14.11504431</v>
      </c>
      <c r="M1074">
        <v>145.16783679</v>
      </c>
      <c r="N1074" t="s">
        <v>44</v>
      </c>
      <c r="O1074" t="s">
        <v>44</v>
      </c>
      <c r="P1074">
        <v>2011</v>
      </c>
      <c r="Q1074" t="s">
        <v>116</v>
      </c>
      <c r="R1074">
        <v>0</v>
      </c>
      <c r="S1074">
        <v>5</v>
      </c>
      <c r="T1074">
        <v>7.5</v>
      </c>
      <c r="U1074">
        <v>0</v>
      </c>
      <c r="V1074">
        <v>10</v>
      </c>
      <c r="W1074">
        <v>22.5</v>
      </c>
      <c r="X1074" t="s">
        <v>362</v>
      </c>
      <c r="Y1074">
        <v>2</v>
      </c>
      <c r="Z1074">
        <v>1</v>
      </c>
    </row>
    <row r="1075" spans="1:26" x14ac:dyDescent="0.2">
      <c r="A1075">
        <v>1074</v>
      </c>
      <c r="B1075">
        <v>3742</v>
      </c>
      <c r="C1075" t="s">
        <v>38</v>
      </c>
      <c r="D1075">
        <v>2011</v>
      </c>
      <c r="E1075" t="s">
        <v>36</v>
      </c>
      <c r="F1075" t="s">
        <v>1060</v>
      </c>
      <c r="G1075" t="s">
        <v>44</v>
      </c>
      <c r="H1075" t="s">
        <v>1245</v>
      </c>
      <c r="I1075" s="2">
        <v>39203</v>
      </c>
      <c r="J1075" t="s">
        <v>106</v>
      </c>
      <c r="K1075" t="s">
        <v>111</v>
      </c>
      <c r="L1075">
        <v>14.14465087</v>
      </c>
      <c r="M1075">
        <v>145.13613006</v>
      </c>
      <c r="N1075" t="s">
        <v>44</v>
      </c>
      <c r="O1075" t="s">
        <v>44</v>
      </c>
      <c r="P1075">
        <v>2011</v>
      </c>
      <c r="Q1075" t="s">
        <v>112</v>
      </c>
      <c r="R1075">
        <v>0</v>
      </c>
      <c r="S1075">
        <v>24.5</v>
      </c>
      <c r="T1075">
        <v>6.5</v>
      </c>
      <c r="U1075">
        <v>15</v>
      </c>
      <c r="V1075">
        <v>12.5</v>
      </c>
      <c r="W1075">
        <v>2.5</v>
      </c>
      <c r="X1075" t="s">
        <v>362</v>
      </c>
      <c r="Y1075">
        <v>2</v>
      </c>
      <c r="Z1075">
        <v>1</v>
      </c>
    </row>
    <row r="1076" spans="1:26" x14ac:dyDescent="0.2">
      <c r="A1076">
        <v>1075</v>
      </c>
      <c r="B1076">
        <v>3743</v>
      </c>
      <c r="C1076" t="s">
        <v>38</v>
      </c>
      <c r="D1076">
        <v>2011</v>
      </c>
      <c r="E1076" t="s">
        <v>36</v>
      </c>
      <c r="F1076" t="s">
        <v>1060</v>
      </c>
      <c r="G1076" t="s">
        <v>44</v>
      </c>
      <c r="H1076" t="s">
        <v>1246</v>
      </c>
      <c r="I1076" s="2">
        <v>39203</v>
      </c>
      <c r="J1076" t="s">
        <v>106</v>
      </c>
      <c r="K1076" t="s">
        <v>111</v>
      </c>
      <c r="L1076">
        <v>14.170669970000001</v>
      </c>
      <c r="M1076">
        <v>145.15965009999999</v>
      </c>
      <c r="N1076" t="s">
        <v>44</v>
      </c>
      <c r="O1076" t="s">
        <v>44</v>
      </c>
      <c r="P1076">
        <v>2011</v>
      </c>
      <c r="Q1076" t="s">
        <v>112</v>
      </c>
      <c r="R1076">
        <v>0</v>
      </c>
      <c r="S1076">
        <v>24</v>
      </c>
      <c r="T1076">
        <v>1</v>
      </c>
      <c r="U1076">
        <v>9</v>
      </c>
      <c r="V1076">
        <v>86.5</v>
      </c>
      <c r="W1076">
        <v>0</v>
      </c>
      <c r="X1076" t="s">
        <v>362</v>
      </c>
      <c r="Y1076">
        <v>2</v>
      </c>
      <c r="Z1076">
        <v>1</v>
      </c>
    </row>
    <row r="1077" spans="1:26" x14ac:dyDescent="0.2">
      <c r="A1077">
        <v>1076</v>
      </c>
      <c r="B1077">
        <v>3744</v>
      </c>
      <c r="C1077" t="s">
        <v>38</v>
      </c>
      <c r="D1077">
        <v>2011</v>
      </c>
      <c r="E1077" t="s">
        <v>36</v>
      </c>
      <c r="F1077" t="s">
        <v>1060</v>
      </c>
      <c r="G1077" t="s">
        <v>44</v>
      </c>
      <c r="H1077" t="s">
        <v>1247</v>
      </c>
      <c r="I1077" s="2">
        <v>39203</v>
      </c>
      <c r="J1077" t="s">
        <v>106</v>
      </c>
      <c r="K1077" t="s">
        <v>107</v>
      </c>
      <c r="L1077">
        <v>14.171729689999999</v>
      </c>
      <c r="M1077">
        <v>145.17676904999999</v>
      </c>
      <c r="N1077" t="s">
        <v>44</v>
      </c>
      <c r="O1077" t="s">
        <v>44</v>
      </c>
      <c r="P1077">
        <v>2011</v>
      </c>
      <c r="Q1077" t="s">
        <v>109</v>
      </c>
      <c r="R1077">
        <v>0</v>
      </c>
      <c r="S1077">
        <v>14</v>
      </c>
      <c r="T1077">
        <v>7.5</v>
      </c>
      <c r="U1077">
        <v>4</v>
      </c>
      <c r="V1077">
        <v>25</v>
      </c>
      <c r="W1077">
        <v>3.5</v>
      </c>
      <c r="X1077" t="s">
        <v>362</v>
      </c>
      <c r="Y1077">
        <v>2</v>
      </c>
      <c r="Z1077">
        <v>1</v>
      </c>
    </row>
    <row r="1078" spans="1:26" x14ac:dyDescent="0.2">
      <c r="A1078">
        <v>1077</v>
      </c>
      <c r="B1078">
        <v>3745</v>
      </c>
      <c r="C1078" t="s">
        <v>38</v>
      </c>
      <c r="D1078">
        <v>2011</v>
      </c>
      <c r="E1078" t="s">
        <v>36</v>
      </c>
      <c r="F1078" t="s">
        <v>1060</v>
      </c>
      <c r="G1078" t="s">
        <v>44</v>
      </c>
      <c r="H1078" t="s">
        <v>1248</v>
      </c>
      <c r="I1078" s="2">
        <v>39203</v>
      </c>
      <c r="J1078" t="s">
        <v>106</v>
      </c>
      <c r="K1078" t="s">
        <v>115</v>
      </c>
      <c r="L1078">
        <v>14.175659550000001</v>
      </c>
      <c r="M1078">
        <v>145.19600677</v>
      </c>
      <c r="N1078" t="s">
        <v>44</v>
      </c>
      <c r="O1078" t="s">
        <v>44</v>
      </c>
      <c r="P1078">
        <v>2011</v>
      </c>
      <c r="Q1078" t="s">
        <v>116</v>
      </c>
      <c r="R1078">
        <v>0</v>
      </c>
      <c r="S1078">
        <v>16</v>
      </c>
      <c r="T1078">
        <v>63.5</v>
      </c>
      <c r="U1078">
        <v>3</v>
      </c>
      <c r="V1078">
        <v>7.5</v>
      </c>
      <c r="W1078">
        <v>3.5</v>
      </c>
      <c r="X1078" t="s">
        <v>362</v>
      </c>
      <c r="Y1078">
        <v>2</v>
      </c>
      <c r="Z1078">
        <v>1</v>
      </c>
    </row>
    <row r="1079" spans="1:26" x14ac:dyDescent="0.2">
      <c r="A1079">
        <v>1078</v>
      </c>
      <c r="B1079">
        <v>3746</v>
      </c>
      <c r="C1079" t="s">
        <v>38</v>
      </c>
      <c r="D1079">
        <v>2011</v>
      </c>
      <c r="E1079" t="s">
        <v>36</v>
      </c>
      <c r="F1079" t="s">
        <v>1060</v>
      </c>
      <c r="G1079" t="s">
        <v>44</v>
      </c>
      <c r="H1079" t="s">
        <v>1249</v>
      </c>
      <c r="I1079" s="2">
        <v>39203</v>
      </c>
      <c r="J1079" t="s">
        <v>106</v>
      </c>
      <c r="K1079" t="s">
        <v>107</v>
      </c>
      <c r="L1079">
        <v>14.185338379999999</v>
      </c>
      <c r="M1079">
        <v>145.21012877000001</v>
      </c>
      <c r="N1079" t="s">
        <v>44</v>
      </c>
      <c r="O1079" t="s">
        <v>44</v>
      </c>
      <c r="P1079">
        <v>2011</v>
      </c>
      <c r="Q1079" t="s">
        <v>109</v>
      </c>
      <c r="R1079">
        <v>0</v>
      </c>
      <c r="S1079">
        <v>13</v>
      </c>
      <c r="T1079">
        <v>2.5</v>
      </c>
      <c r="U1079">
        <v>21</v>
      </c>
      <c r="V1079">
        <v>46.5</v>
      </c>
      <c r="W1079">
        <v>0</v>
      </c>
      <c r="X1079" t="s">
        <v>362</v>
      </c>
      <c r="Y1079">
        <v>2</v>
      </c>
      <c r="Z1079">
        <v>1</v>
      </c>
    </row>
    <row r="1080" spans="1:26" x14ac:dyDescent="0.2">
      <c r="A1080">
        <v>1079</v>
      </c>
      <c r="B1080">
        <v>3747</v>
      </c>
      <c r="C1080" t="s">
        <v>38</v>
      </c>
      <c r="D1080">
        <v>2011</v>
      </c>
      <c r="E1080" t="s">
        <v>36</v>
      </c>
      <c r="F1080" t="s">
        <v>1060</v>
      </c>
      <c r="G1080" t="s">
        <v>44</v>
      </c>
      <c r="H1080" t="s">
        <v>1250</v>
      </c>
      <c r="I1080" s="2">
        <v>39203</v>
      </c>
      <c r="J1080" t="s">
        <v>106</v>
      </c>
      <c r="K1080" t="s">
        <v>115</v>
      </c>
      <c r="L1080">
        <v>14.19781476</v>
      </c>
      <c r="M1080">
        <v>145.23294238</v>
      </c>
      <c r="N1080" t="s">
        <v>44</v>
      </c>
      <c r="O1080" t="s">
        <v>44</v>
      </c>
      <c r="P1080">
        <v>2011</v>
      </c>
      <c r="Q1080" t="s">
        <v>116</v>
      </c>
      <c r="R1080">
        <v>0</v>
      </c>
      <c r="S1080">
        <v>5</v>
      </c>
      <c r="T1080">
        <v>1.5</v>
      </c>
      <c r="U1080">
        <v>0</v>
      </c>
      <c r="V1080">
        <v>66</v>
      </c>
      <c r="W1080">
        <v>2.5</v>
      </c>
      <c r="X1080" t="s">
        <v>362</v>
      </c>
      <c r="Y1080">
        <v>2</v>
      </c>
      <c r="Z1080">
        <v>1</v>
      </c>
    </row>
    <row r="1081" spans="1:26" x14ac:dyDescent="0.2">
      <c r="A1081">
        <v>1080</v>
      </c>
      <c r="B1081">
        <v>3748</v>
      </c>
      <c r="C1081" t="s">
        <v>38</v>
      </c>
      <c r="D1081">
        <v>2011</v>
      </c>
      <c r="E1081" t="s">
        <v>36</v>
      </c>
      <c r="F1081" t="s">
        <v>1060</v>
      </c>
      <c r="G1081" t="s">
        <v>44</v>
      </c>
      <c r="H1081" t="s">
        <v>1251</v>
      </c>
      <c r="I1081" s="2">
        <v>39203</v>
      </c>
      <c r="J1081" t="s">
        <v>106</v>
      </c>
      <c r="K1081" t="s">
        <v>111</v>
      </c>
      <c r="L1081">
        <v>14.13286641</v>
      </c>
      <c r="M1081">
        <v>145.12510585000001</v>
      </c>
      <c r="N1081" t="s">
        <v>44</v>
      </c>
      <c r="O1081" t="s">
        <v>44</v>
      </c>
      <c r="P1081">
        <v>2011</v>
      </c>
      <c r="Q1081" t="s">
        <v>112</v>
      </c>
      <c r="R1081">
        <v>0</v>
      </c>
      <c r="S1081">
        <v>25.1</v>
      </c>
      <c r="T1081">
        <v>5</v>
      </c>
      <c r="U1081">
        <v>20</v>
      </c>
      <c r="V1081">
        <v>12.5</v>
      </c>
      <c r="W1081">
        <v>5</v>
      </c>
      <c r="X1081" t="s">
        <v>362</v>
      </c>
      <c r="Y1081">
        <v>2</v>
      </c>
      <c r="Z1081">
        <v>1</v>
      </c>
    </row>
    <row r="1082" spans="1:26" x14ac:dyDescent="0.2">
      <c r="A1082">
        <v>1081</v>
      </c>
      <c r="B1082">
        <v>3749</v>
      </c>
      <c r="C1082" t="s">
        <v>38</v>
      </c>
      <c r="D1082">
        <v>2011</v>
      </c>
      <c r="E1082" t="s">
        <v>36</v>
      </c>
      <c r="F1082" t="s">
        <v>1060</v>
      </c>
      <c r="G1082" t="s">
        <v>44</v>
      </c>
      <c r="H1082" t="s">
        <v>1252</v>
      </c>
      <c r="I1082" s="2">
        <v>39203</v>
      </c>
      <c r="J1082" t="s">
        <v>106</v>
      </c>
      <c r="K1082" t="s">
        <v>111</v>
      </c>
      <c r="L1082">
        <v>14.15774918</v>
      </c>
      <c r="M1082">
        <v>145.14908781</v>
      </c>
      <c r="N1082" t="s">
        <v>44</v>
      </c>
      <c r="O1082" t="s">
        <v>44</v>
      </c>
      <c r="P1082">
        <v>2011</v>
      </c>
      <c r="Q1082" t="s">
        <v>112</v>
      </c>
      <c r="R1082">
        <v>0</v>
      </c>
      <c r="S1082">
        <v>23</v>
      </c>
      <c r="T1082">
        <v>5</v>
      </c>
      <c r="U1082">
        <v>5</v>
      </c>
      <c r="V1082">
        <v>45</v>
      </c>
      <c r="W1082">
        <v>10.5</v>
      </c>
      <c r="X1082" t="s">
        <v>362</v>
      </c>
      <c r="Y1082">
        <v>2</v>
      </c>
      <c r="Z1082">
        <v>1</v>
      </c>
    </row>
    <row r="1083" spans="1:26" x14ac:dyDescent="0.2">
      <c r="A1083">
        <v>1082</v>
      </c>
      <c r="B1083">
        <v>3750</v>
      </c>
      <c r="C1083" t="s">
        <v>38</v>
      </c>
      <c r="D1083">
        <v>2011</v>
      </c>
      <c r="E1083" t="s">
        <v>36</v>
      </c>
      <c r="F1083" t="s">
        <v>1060</v>
      </c>
      <c r="G1083" t="s">
        <v>44</v>
      </c>
      <c r="H1083" t="s">
        <v>1253</v>
      </c>
      <c r="I1083" s="2">
        <v>39203</v>
      </c>
      <c r="J1083" t="s">
        <v>106</v>
      </c>
      <c r="K1083" t="s">
        <v>115</v>
      </c>
      <c r="L1083">
        <v>14.173148749999999</v>
      </c>
      <c r="M1083">
        <v>145.18368077</v>
      </c>
      <c r="N1083" t="s">
        <v>44</v>
      </c>
      <c r="O1083" t="s">
        <v>44</v>
      </c>
      <c r="P1083">
        <v>2011</v>
      </c>
      <c r="Q1083" t="s">
        <v>116</v>
      </c>
      <c r="R1083">
        <v>0</v>
      </c>
      <c r="S1083">
        <v>4</v>
      </c>
      <c r="T1083">
        <v>60</v>
      </c>
      <c r="U1083">
        <v>3.5</v>
      </c>
      <c r="V1083">
        <v>7.5</v>
      </c>
      <c r="W1083">
        <v>5</v>
      </c>
      <c r="X1083" t="s">
        <v>362</v>
      </c>
      <c r="Y1083">
        <v>2</v>
      </c>
      <c r="Z1083">
        <v>1</v>
      </c>
    </row>
    <row r="1084" spans="1:26" x14ac:dyDescent="0.2">
      <c r="A1084">
        <v>1083</v>
      </c>
      <c r="B1084">
        <v>3751</v>
      </c>
      <c r="C1084" t="s">
        <v>38</v>
      </c>
      <c r="D1084">
        <v>2011</v>
      </c>
      <c r="E1084" t="s">
        <v>36</v>
      </c>
      <c r="F1084" t="s">
        <v>1060</v>
      </c>
      <c r="G1084" t="s">
        <v>44</v>
      </c>
      <c r="H1084" t="s">
        <v>1254</v>
      </c>
      <c r="I1084" s="2">
        <v>39203</v>
      </c>
      <c r="J1084" t="s">
        <v>106</v>
      </c>
      <c r="K1084" t="s">
        <v>107</v>
      </c>
      <c r="L1084">
        <v>14.182422069999999</v>
      </c>
      <c r="M1084">
        <v>145.20390302999999</v>
      </c>
      <c r="N1084" t="s">
        <v>44</v>
      </c>
      <c r="O1084" t="s">
        <v>44</v>
      </c>
      <c r="P1084">
        <v>2011</v>
      </c>
      <c r="Q1084" t="s">
        <v>109</v>
      </c>
      <c r="R1084">
        <v>0</v>
      </c>
      <c r="S1084">
        <v>14</v>
      </c>
      <c r="T1084">
        <v>10</v>
      </c>
      <c r="U1084">
        <v>1.5</v>
      </c>
      <c r="V1084">
        <v>50</v>
      </c>
      <c r="W1084">
        <v>0.5</v>
      </c>
      <c r="X1084" t="s">
        <v>362</v>
      </c>
      <c r="Y1084">
        <v>2</v>
      </c>
      <c r="Z1084">
        <v>1</v>
      </c>
    </row>
    <row r="1085" spans="1:26" x14ac:dyDescent="0.2">
      <c r="A1085">
        <v>1084</v>
      </c>
      <c r="B1085">
        <v>3752</v>
      </c>
      <c r="C1085" t="s">
        <v>38</v>
      </c>
      <c r="D1085">
        <v>2011</v>
      </c>
      <c r="E1085" t="s">
        <v>36</v>
      </c>
      <c r="F1085" t="s">
        <v>1060</v>
      </c>
      <c r="G1085" t="s">
        <v>44</v>
      </c>
      <c r="H1085" t="s">
        <v>1255</v>
      </c>
      <c r="I1085" s="2">
        <v>39203</v>
      </c>
      <c r="J1085" t="s">
        <v>106</v>
      </c>
      <c r="K1085" t="s">
        <v>107</v>
      </c>
      <c r="L1085">
        <v>14.191112009999999</v>
      </c>
      <c r="M1085">
        <v>145.21845636</v>
      </c>
      <c r="N1085" t="s">
        <v>44</v>
      </c>
      <c r="O1085" t="s">
        <v>44</v>
      </c>
      <c r="P1085">
        <v>2011</v>
      </c>
      <c r="Q1085" t="s">
        <v>109</v>
      </c>
      <c r="R1085">
        <v>0</v>
      </c>
      <c r="S1085">
        <v>15.1</v>
      </c>
      <c r="T1085">
        <v>5</v>
      </c>
      <c r="U1085">
        <v>12.5</v>
      </c>
      <c r="V1085">
        <v>40</v>
      </c>
      <c r="W1085">
        <v>3.5</v>
      </c>
      <c r="X1085" t="s">
        <v>362</v>
      </c>
      <c r="Y1085">
        <v>2</v>
      </c>
      <c r="Z1085">
        <v>1</v>
      </c>
    </row>
    <row r="1086" spans="1:26" x14ac:dyDescent="0.2">
      <c r="A1086">
        <v>1085</v>
      </c>
      <c r="B1086">
        <v>3753</v>
      </c>
      <c r="C1086" t="s">
        <v>38</v>
      </c>
      <c r="D1086">
        <v>2011</v>
      </c>
      <c r="E1086" t="s">
        <v>36</v>
      </c>
      <c r="F1086" t="s">
        <v>1060</v>
      </c>
      <c r="G1086" t="s">
        <v>44</v>
      </c>
      <c r="H1086" t="s">
        <v>1256</v>
      </c>
      <c r="I1086" s="2">
        <v>39203</v>
      </c>
      <c r="J1086" t="s">
        <v>106</v>
      </c>
      <c r="K1086" t="s">
        <v>115</v>
      </c>
      <c r="L1086">
        <v>14.199934130000001</v>
      </c>
      <c r="M1086">
        <v>145.23641408</v>
      </c>
      <c r="N1086" t="s">
        <v>44</v>
      </c>
      <c r="O1086" t="s">
        <v>44</v>
      </c>
      <c r="P1086">
        <v>2011</v>
      </c>
      <c r="Q1086" t="s">
        <v>116</v>
      </c>
      <c r="R1086">
        <v>0</v>
      </c>
      <c r="S1086">
        <v>6</v>
      </c>
      <c r="T1086">
        <v>7.5</v>
      </c>
      <c r="U1086">
        <v>0</v>
      </c>
      <c r="V1086">
        <v>75</v>
      </c>
      <c r="W1086">
        <v>0</v>
      </c>
      <c r="X1086" t="s">
        <v>362</v>
      </c>
      <c r="Y1086">
        <v>2</v>
      </c>
      <c r="Z1086">
        <v>1</v>
      </c>
    </row>
    <row r="1087" spans="1:26" x14ac:dyDescent="0.2">
      <c r="A1087">
        <v>1086</v>
      </c>
      <c r="B1087">
        <v>3756</v>
      </c>
      <c r="C1087" t="s">
        <v>38</v>
      </c>
      <c r="D1087">
        <v>2011</v>
      </c>
      <c r="E1087" t="s">
        <v>36</v>
      </c>
      <c r="F1087" t="s">
        <v>1060</v>
      </c>
      <c r="G1087" t="s">
        <v>46</v>
      </c>
      <c r="H1087" t="s">
        <v>1257</v>
      </c>
      <c r="I1087" s="2">
        <v>39204</v>
      </c>
      <c r="J1087" t="s">
        <v>106</v>
      </c>
      <c r="K1087" t="s">
        <v>111</v>
      </c>
      <c r="L1087">
        <v>15.05560893</v>
      </c>
      <c r="M1087">
        <v>145.59720480999999</v>
      </c>
      <c r="N1087" t="s">
        <v>46</v>
      </c>
      <c r="O1087" t="s">
        <v>46</v>
      </c>
      <c r="P1087">
        <v>2011</v>
      </c>
      <c r="Q1087" t="s">
        <v>112</v>
      </c>
      <c r="R1087">
        <v>0</v>
      </c>
      <c r="S1087">
        <v>21</v>
      </c>
      <c r="T1087">
        <v>2</v>
      </c>
      <c r="U1087">
        <v>1.5</v>
      </c>
      <c r="V1087">
        <v>50</v>
      </c>
      <c r="W1087">
        <v>0</v>
      </c>
      <c r="X1087" t="s">
        <v>362</v>
      </c>
      <c r="Y1087">
        <v>2</v>
      </c>
      <c r="Z1087">
        <v>1</v>
      </c>
    </row>
    <row r="1088" spans="1:26" x14ac:dyDescent="0.2">
      <c r="A1088">
        <v>1087</v>
      </c>
      <c r="B1088">
        <v>3757</v>
      </c>
      <c r="C1088" t="s">
        <v>38</v>
      </c>
      <c r="D1088">
        <v>2011</v>
      </c>
      <c r="E1088" t="s">
        <v>36</v>
      </c>
      <c r="F1088" t="s">
        <v>1060</v>
      </c>
      <c r="G1088" t="s">
        <v>46</v>
      </c>
      <c r="H1088" t="s">
        <v>1258</v>
      </c>
      <c r="I1088" s="2">
        <v>39204</v>
      </c>
      <c r="J1088" t="s">
        <v>106</v>
      </c>
      <c r="K1088" t="s">
        <v>111</v>
      </c>
      <c r="L1088">
        <v>15.07505151</v>
      </c>
      <c r="M1088">
        <v>145.61319304</v>
      </c>
      <c r="N1088" t="s">
        <v>46</v>
      </c>
      <c r="O1088" t="s">
        <v>46</v>
      </c>
      <c r="P1088">
        <v>2011</v>
      </c>
      <c r="Q1088" t="s">
        <v>112</v>
      </c>
      <c r="R1088">
        <v>0</v>
      </c>
      <c r="S1088">
        <v>20</v>
      </c>
      <c r="T1088">
        <v>60</v>
      </c>
      <c r="U1088">
        <v>0.5</v>
      </c>
      <c r="V1088">
        <v>7.5</v>
      </c>
      <c r="W1088">
        <v>3.5</v>
      </c>
      <c r="X1088" t="s">
        <v>362</v>
      </c>
      <c r="Y1088">
        <v>2</v>
      </c>
      <c r="Z1088">
        <v>1</v>
      </c>
    </row>
    <row r="1089" spans="1:26" x14ac:dyDescent="0.2">
      <c r="A1089">
        <v>1088</v>
      </c>
      <c r="B1089">
        <v>3758</v>
      </c>
      <c r="C1089" t="s">
        <v>38</v>
      </c>
      <c r="D1089">
        <v>2011</v>
      </c>
      <c r="E1089" t="s">
        <v>36</v>
      </c>
      <c r="F1089" t="s">
        <v>1060</v>
      </c>
      <c r="G1089" t="s">
        <v>46</v>
      </c>
      <c r="H1089" t="s">
        <v>1259</v>
      </c>
      <c r="I1089" s="2">
        <v>39204</v>
      </c>
      <c r="J1089" t="s">
        <v>106</v>
      </c>
      <c r="K1089" t="s">
        <v>115</v>
      </c>
      <c r="L1089">
        <v>15.08291314</v>
      </c>
      <c r="M1089">
        <v>145.62507262</v>
      </c>
      <c r="N1089" t="s">
        <v>46</v>
      </c>
      <c r="O1089" t="s">
        <v>46</v>
      </c>
      <c r="P1089">
        <v>2011</v>
      </c>
      <c r="Q1089" t="s">
        <v>116</v>
      </c>
      <c r="R1089">
        <v>0</v>
      </c>
      <c r="S1089">
        <v>5</v>
      </c>
      <c r="T1089">
        <v>20</v>
      </c>
      <c r="U1089">
        <v>3</v>
      </c>
      <c r="V1089">
        <v>32.5</v>
      </c>
      <c r="W1089">
        <v>1</v>
      </c>
      <c r="X1089" t="s">
        <v>362</v>
      </c>
      <c r="Y1089">
        <v>2</v>
      </c>
      <c r="Z1089">
        <v>1</v>
      </c>
    </row>
    <row r="1090" spans="1:26" x14ac:dyDescent="0.2">
      <c r="A1090">
        <v>1089</v>
      </c>
      <c r="B1090">
        <v>3759</v>
      </c>
      <c r="C1090" t="s">
        <v>38</v>
      </c>
      <c r="D1090">
        <v>2011</v>
      </c>
      <c r="E1090" t="s">
        <v>36</v>
      </c>
      <c r="F1090" t="s">
        <v>1060</v>
      </c>
      <c r="G1090" t="s">
        <v>46</v>
      </c>
      <c r="H1090" t="s">
        <v>1260</v>
      </c>
      <c r="I1090" s="2">
        <v>39204</v>
      </c>
      <c r="J1090" t="s">
        <v>106</v>
      </c>
      <c r="K1090" t="s">
        <v>107</v>
      </c>
      <c r="L1090">
        <v>15.08659439</v>
      </c>
      <c r="M1090">
        <v>145.65793002000001</v>
      </c>
      <c r="N1090" t="s">
        <v>46</v>
      </c>
      <c r="O1090" t="s">
        <v>46</v>
      </c>
      <c r="P1090">
        <v>2011</v>
      </c>
      <c r="Q1090" t="s">
        <v>109</v>
      </c>
      <c r="R1090">
        <v>0</v>
      </c>
      <c r="S1090">
        <v>20</v>
      </c>
      <c r="T1090">
        <v>1.5</v>
      </c>
      <c r="U1090">
        <v>5</v>
      </c>
      <c r="V1090">
        <v>60</v>
      </c>
      <c r="W1090">
        <v>0</v>
      </c>
      <c r="X1090" t="s">
        <v>362</v>
      </c>
      <c r="Y1090">
        <v>2</v>
      </c>
      <c r="Z1090">
        <v>1</v>
      </c>
    </row>
    <row r="1091" spans="1:26" x14ac:dyDescent="0.2">
      <c r="A1091">
        <v>1090</v>
      </c>
      <c r="B1091">
        <v>3760</v>
      </c>
      <c r="C1091" t="s">
        <v>38</v>
      </c>
      <c r="D1091">
        <v>2011</v>
      </c>
      <c r="E1091" t="s">
        <v>36</v>
      </c>
      <c r="F1091" t="s">
        <v>1060</v>
      </c>
      <c r="G1091" t="s">
        <v>46</v>
      </c>
      <c r="H1091" t="s">
        <v>1261</v>
      </c>
      <c r="I1091" s="2">
        <v>39204</v>
      </c>
      <c r="J1091" t="s">
        <v>106</v>
      </c>
      <c r="K1091" t="s">
        <v>115</v>
      </c>
      <c r="L1091">
        <v>15.06957184</v>
      </c>
      <c r="M1091">
        <v>145.65610050000001</v>
      </c>
      <c r="N1091" t="s">
        <v>46</v>
      </c>
      <c r="O1091" t="s">
        <v>46</v>
      </c>
      <c r="P1091">
        <v>2011</v>
      </c>
      <c r="Q1091" t="s">
        <v>116</v>
      </c>
      <c r="R1091">
        <v>0</v>
      </c>
      <c r="S1091">
        <v>12</v>
      </c>
      <c r="T1091">
        <v>15</v>
      </c>
      <c r="U1091">
        <v>0</v>
      </c>
      <c r="V1091">
        <v>22.5</v>
      </c>
      <c r="W1091">
        <v>0</v>
      </c>
      <c r="X1091" t="s">
        <v>362</v>
      </c>
      <c r="Y1091">
        <v>2</v>
      </c>
      <c r="Z1091">
        <v>1</v>
      </c>
    </row>
    <row r="1092" spans="1:26" x14ac:dyDescent="0.2">
      <c r="A1092">
        <v>1091</v>
      </c>
      <c r="B1092">
        <v>3761</v>
      </c>
      <c r="C1092" t="s">
        <v>38</v>
      </c>
      <c r="D1092">
        <v>2011</v>
      </c>
      <c r="E1092" t="s">
        <v>36</v>
      </c>
      <c r="F1092" t="s">
        <v>1060</v>
      </c>
      <c r="G1092" t="s">
        <v>46</v>
      </c>
      <c r="H1092" t="s">
        <v>1262</v>
      </c>
      <c r="I1092" s="2">
        <v>39204</v>
      </c>
      <c r="J1092" t="s">
        <v>106</v>
      </c>
      <c r="K1092" t="s">
        <v>115</v>
      </c>
      <c r="L1092">
        <v>15.035515999999999</v>
      </c>
      <c r="M1092">
        <v>145.65053836000001</v>
      </c>
      <c r="N1092" t="s">
        <v>46</v>
      </c>
      <c r="O1092" t="s">
        <v>46</v>
      </c>
      <c r="P1092">
        <v>2011</v>
      </c>
      <c r="Q1092" t="s">
        <v>116</v>
      </c>
      <c r="R1092">
        <v>0</v>
      </c>
      <c r="S1092">
        <v>6</v>
      </c>
      <c r="T1092">
        <v>47.5</v>
      </c>
      <c r="U1092">
        <v>2</v>
      </c>
      <c r="V1092">
        <v>7.5</v>
      </c>
      <c r="W1092">
        <v>7.5</v>
      </c>
      <c r="X1092" t="s">
        <v>362</v>
      </c>
      <c r="Y1092">
        <v>2</v>
      </c>
      <c r="Z1092">
        <v>1</v>
      </c>
    </row>
    <row r="1093" spans="1:26" x14ac:dyDescent="0.2">
      <c r="A1093">
        <v>1092</v>
      </c>
      <c r="B1093">
        <v>3762</v>
      </c>
      <c r="C1093" t="s">
        <v>38</v>
      </c>
      <c r="D1093">
        <v>2011</v>
      </c>
      <c r="E1093" t="s">
        <v>36</v>
      </c>
      <c r="F1093" t="s">
        <v>1060</v>
      </c>
      <c r="G1093" t="s">
        <v>46</v>
      </c>
      <c r="H1093" t="s">
        <v>1263</v>
      </c>
      <c r="I1093" s="2">
        <v>39204</v>
      </c>
      <c r="J1093" t="s">
        <v>106</v>
      </c>
      <c r="K1093" t="s">
        <v>111</v>
      </c>
      <c r="L1093">
        <v>15.04022704</v>
      </c>
      <c r="M1093">
        <v>145.59372883</v>
      </c>
      <c r="N1093" t="s">
        <v>46</v>
      </c>
      <c r="O1093" t="s">
        <v>46</v>
      </c>
      <c r="P1093">
        <v>2011</v>
      </c>
      <c r="Q1093" t="s">
        <v>112</v>
      </c>
      <c r="R1093">
        <v>0</v>
      </c>
      <c r="S1093">
        <v>25</v>
      </c>
      <c r="T1093">
        <v>20</v>
      </c>
      <c r="U1093">
        <v>11</v>
      </c>
      <c r="V1093">
        <v>12.5</v>
      </c>
      <c r="W1093">
        <v>7.5</v>
      </c>
      <c r="X1093" t="s">
        <v>362</v>
      </c>
      <c r="Y1093">
        <v>2</v>
      </c>
      <c r="Z1093">
        <v>1</v>
      </c>
    </row>
    <row r="1094" spans="1:26" x14ac:dyDescent="0.2">
      <c r="A1094">
        <v>1093</v>
      </c>
      <c r="B1094">
        <v>3763</v>
      </c>
      <c r="C1094" t="s">
        <v>38</v>
      </c>
      <c r="D1094">
        <v>2011</v>
      </c>
      <c r="E1094" t="s">
        <v>36</v>
      </c>
      <c r="F1094" t="s">
        <v>1060</v>
      </c>
      <c r="G1094" t="s">
        <v>46</v>
      </c>
      <c r="H1094" t="s">
        <v>1264</v>
      </c>
      <c r="I1094" s="2">
        <v>39204</v>
      </c>
      <c r="J1094" t="s">
        <v>106</v>
      </c>
      <c r="K1094" t="s">
        <v>111</v>
      </c>
      <c r="L1094">
        <v>15.069100519999999</v>
      </c>
      <c r="M1094">
        <v>145.60867870999999</v>
      </c>
      <c r="N1094" t="s">
        <v>46</v>
      </c>
      <c r="O1094" t="s">
        <v>46</v>
      </c>
      <c r="P1094">
        <v>2011</v>
      </c>
      <c r="Q1094" t="s">
        <v>112</v>
      </c>
      <c r="R1094">
        <v>0</v>
      </c>
      <c r="S1094">
        <v>24.5</v>
      </c>
      <c r="T1094">
        <v>22.5</v>
      </c>
      <c r="U1094">
        <v>5</v>
      </c>
      <c r="V1094">
        <v>12.5</v>
      </c>
      <c r="W1094">
        <v>10</v>
      </c>
      <c r="X1094" t="s">
        <v>362</v>
      </c>
      <c r="Y1094">
        <v>2</v>
      </c>
      <c r="Z1094">
        <v>1</v>
      </c>
    </row>
    <row r="1095" spans="1:26" x14ac:dyDescent="0.2">
      <c r="A1095">
        <v>1094</v>
      </c>
      <c r="B1095">
        <v>3764</v>
      </c>
      <c r="C1095" t="s">
        <v>38</v>
      </c>
      <c r="D1095">
        <v>2011</v>
      </c>
      <c r="E1095" t="s">
        <v>36</v>
      </c>
      <c r="F1095" t="s">
        <v>1060</v>
      </c>
      <c r="G1095" t="s">
        <v>46</v>
      </c>
      <c r="H1095" t="s">
        <v>1265</v>
      </c>
      <c r="I1095" s="2">
        <v>39204</v>
      </c>
      <c r="J1095" t="s">
        <v>106</v>
      </c>
      <c r="K1095" t="s">
        <v>111</v>
      </c>
      <c r="L1095">
        <v>15.09075584</v>
      </c>
      <c r="M1095">
        <v>145.63184042</v>
      </c>
      <c r="N1095" t="s">
        <v>46</v>
      </c>
      <c r="O1095" t="s">
        <v>46</v>
      </c>
      <c r="P1095">
        <v>2011</v>
      </c>
      <c r="Q1095" t="s">
        <v>112</v>
      </c>
      <c r="R1095">
        <v>0</v>
      </c>
      <c r="S1095">
        <v>22</v>
      </c>
      <c r="T1095">
        <v>30</v>
      </c>
      <c r="U1095">
        <v>8</v>
      </c>
      <c r="V1095">
        <v>7.5</v>
      </c>
      <c r="W1095">
        <v>5</v>
      </c>
      <c r="X1095" t="s">
        <v>362</v>
      </c>
      <c r="Y1095">
        <v>2</v>
      </c>
      <c r="Z1095">
        <v>1</v>
      </c>
    </row>
    <row r="1096" spans="1:26" x14ac:dyDescent="0.2">
      <c r="A1096">
        <v>1095</v>
      </c>
      <c r="B1096">
        <v>3765</v>
      </c>
      <c r="C1096" t="s">
        <v>38</v>
      </c>
      <c r="D1096">
        <v>2011</v>
      </c>
      <c r="E1096" t="s">
        <v>36</v>
      </c>
      <c r="F1096" t="s">
        <v>1060</v>
      </c>
      <c r="G1096" t="s">
        <v>46</v>
      </c>
      <c r="H1096" t="s">
        <v>1266</v>
      </c>
      <c r="I1096" s="2">
        <v>39204</v>
      </c>
      <c r="J1096" t="s">
        <v>106</v>
      </c>
      <c r="K1096" t="s">
        <v>107</v>
      </c>
      <c r="L1096">
        <v>15.077732620000001</v>
      </c>
      <c r="M1096">
        <v>145.65842194999999</v>
      </c>
      <c r="N1096" t="s">
        <v>46</v>
      </c>
      <c r="O1096" t="s">
        <v>46</v>
      </c>
      <c r="P1096">
        <v>2011</v>
      </c>
      <c r="Q1096" t="s">
        <v>109</v>
      </c>
      <c r="R1096">
        <v>0</v>
      </c>
      <c r="S1096">
        <v>13</v>
      </c>
      <c r="T1096">
        <v>2</v>
      </c>
      <c r="U1096">
        <v>30</v>
      </c>
      <c r="V1096">
        <v>36.5</v>
      </c>
      <c r="W1096">
        <v>2.5</v>
      </c>
      <c r="X1096" t="s">
        <v>362</v>
      </c>
      <c r="Y1096">
        <v>2</v>
      </c>
      <c r="Z1096">
        <v>1</v>
      </c>
    </row>
    <row r="1097" spans="1:26" x14ac:dyDescent="0.2">
      <c r="A1097">
        <v>1096</v>
      </c>
      <c r="B1097">
        <v>3766</v>
      </c>
      <c r="C1097" t="s">
        <v>38</v>
      </c>
      <c r="D1097">
        <v>2011</v>
      </c>
      <c r="E1097" t="s">
        <v>36</v>
      </c>
      <c r="F1097" t="s">
        <v>1060</v>
      </c>
      <c r="G1097" t="s">
        <v>46</v>
      </c>
      <c r="H1097" t="s">
        <v>1267</v>
      </c>
      <c r="I1097" s="2">
        <v>39204</v>
      </c>
      <c r="J1097" t="s">
        <v>106</v>
      </c>
      <c r="K1097" t="s">
        <v>107</v>
      </c>
      <c r="L1097">
        <v>15.041100269999999</v>
      </c>
      <c r="M1097">
        <v>145.64946866</v>
      </c>
      <c r="N1097" t="s">
        <v>46</v>
      </c>
      <c r="O1097" t="s">
        <v>46</v>
      </c>
      <c r="P1097">
        <v>2011</v>
      </c>
      <c r="Q1097" t="s">
        <v>109</v>
      </c>
      <c r="R1097">
        <v>0</v>
      </c>
      <c r="S1097">
        <v>12</v>
      </c>
      <c r="T1097">
        <v>20</v>
      </c>
      <c r="U1097">
        <v>0.5</v>
      </c>
      <c r="V1097">
        <v>30</v>
      </c>
      <c r="W1097">
        <v>3.5</v>
      </c>
      <c r="X1097" t="s">
        <v>362</v>
      </c>
      <c r="Y1097">
        <v>2</v>
      </c>
      <c r="Z1097">
        <v>1</v>
      </c>
    </row>
    <row r="1098" spans="1:26" x14ac:dyDescent="0.2">
      <c r="A1098">
        <v>1097</v>
      </c>
      <c r="B1098">
        <v>3767</v>
      </c>
      <c r="C1098" t="s">
        <v>38</v>
      </c>
      <c r="D1098">
        <v>2011</v>
      </c>
      <c r="E1098" t="s">
        <v>36</v>
      </c>
      <c r="F1098" t="s">
        <v>1060</v>
      </c>
      <c r="G1098" t="s">
        <v>46</v>
      </c>
      <c r="H1098" t="s">
        <v>1268</v>
      </c>
      <c r="I1098" s="2">
        <v>39204</v>
      </c>
      <c r="J1098" t="s">
        <v>106</v>
      </c>
      <c r="K1098" t="s">
        <v>107</v>
      </c>
      <c r="L1098">
        <v>15.019245720000001</v>
      </c>
      <c r="M1098">
        <v>145.66260645</v>
      </c>
      <c r="N1098" t="s">
        <v>46</v>
      </c>
      <c r="O1098" t="s">
        <v>46</v>
      </c>
      <c r="P1098">
        <v>2011</v>
      </c>
      <c r="Q1098" t="s">
        <v>109</v>
      </c>
      <c r="R1098">
        <v>0</v>
      </c>
      <c r="S1098">
        <v>15</v>
      </c>
      <c r="T1098">
        <v>10</v>
      </c>
      <c r="U1098">
        <v>2.5</v>
      </c>
      <c r="V1098">
        <v>37.5</v>
      </c>
      <c r="W1098">
        <v>5</v>
      </c>
      <c r="X1098" t="s">
        <v>362</v>
      </c>
      <c r="Y1098">
        <v>2</v>
      </c>
      <c r="Z1098">
        <v>1</v>
      </c>
    </row>
    <row r="1099" spans="1:26" x14ac:dyDescent="0.2">
      <c r="A1099">
        <v>1098</v>
      </c>
      <c r="B1099">
        <v>3773</v>
      </c>
      <c r="C1099" t="s">
        <v>38</v>
      </c>
      <c r="D1099">
        <v>2011</v>
      </c>
      <c r="E1099" t="s">
        <v>36</v>
      </c>
      <c r="F1099" t="s">
        <v>1060</v>
      </c>
      <c r="G1099" t="s">
        <v>39</v>
      </c>
      <c r="H1099" t="s">
        <v>1269</v>
      </c>
      <c r="I1099" s="2">
        <v>39205</v>
      </c>
      <c r="J1099" t="s">
        <v>106</v>
      </c>
      <c r="K1099" t="s">
        <v>111</v>
      </c>
      <c r="L1099">
        <v>14.83986234</v>
      </c>
      <c r="M1099">
        <v>145.54860528</v>
      </c>
      <c r="N1099" t="s">
        <v>39</v>
      </c>
      <c r="O1099" t="s">
        <v>39</v>
      </c>
      <c r="P1099">
        <v>2011</v>
      </c>
      <c r="Q1099" t="s">
        <v>112</v>
      </c>
      <c r="R1099">
        <v>0</v>
      </c>
      <c r="S1099">
        <v>20</v>
      </c>
      <c r="T1099">
        <v>6.5</v>
      </c>
      <c r="U1099">
        <v>32.5</v>
      </c>
      <c r="V1099">
        <v>35</v>
      </c>
      <c r="W1099">
        <v>2.5</v>
      </c>
      <c r="X1099" t="s">
        <v>362</v>
      </c>
      <c r="Y1099">
        <v>2</v>
      </c>
      <c r="Z1099">
        <v>1</v>
      </c>
    </row>
    <row r="1100" spans="1:26" x14ac:dyDescent="0.2">
      <c r="A1100">
        <v>1099</v>
      </c>
      <c r="B1100">
        <v>3774</v>
      </c>
      <c r="C1100" t="s">
        <v>38</v>
      </c>
      <c r="D1100">
        <v>2011</v>
      </c>
      <c r="E1100" t="s">
        <v>36</v>
      </c>
      <c r="F1100" t="s">
        <v>1060</v>
      </c>
      <c r="G1100" t="s">
        <v>39</v>
      </c>
      <c r="H1100" t="s">
        <v>1270</v>
      </c>
      <c r="I1100" s="2">
        <v>39205</v>
      </c>
      <c r="J1100" t="s">
        <v>106</v>
      </c>
      <c r="K1100" t="s">
        <v>107</v>
      </c>
      <c r="L1100">
        <v>14.84715686</v>
      </c>
      <c r="M1100">
        <v>145.56904949</v>
      </c>
      <c r="N1100" t="s">
        <v>39</v>
      </c>
      <c r="O1100" t="s">
        <v>39</v>
      </c>
      <c r="P1100">
        <v>2011</v>
      </c>
      <c r="Q1100" t="s">
        <v>109</v>
      </c>
      <c r="R1100">
        <v>0</v>
      </c>
      <c r="S1100">
        <v>13</v>
      </c>
      <c r="T1100">
        <v>6.5</v>
      </c>
      <c r="U1100">
        <v>2.5</v>
      </c>
      <c r="V1100">
        <v>45</v>
      </c>
      <c r="W1100">
        <v>0</v>
      </c>
      <c r="X1100" t="s">
        <v>362</v>
      </c>
      <c r="Y1100">
        <v>2</v>
      </c>
      <c r="Z1100">
        <v>1</v>
      </c>
    </row>
    <row r="1101" spans="1:26" x14ac:dyDescent="0.2">
      <c r="A1101">
        <v>1100</v>
      </c>
      <c r="B1101">
        <v>3775</v>
      </c>
      <c r="C1101" t="s">
        <v>38</v>
      </c>
      <c r="D1101">
        <v>2011</v>
      </c>
      <c r="E1101" t="s">
        <v>36</v>
      </c>
      <c r="F1101" t="s">
        <v>1060</v>
      </c>
      <c r="G1101" t="s">
        <v>39</v>
      </c>
      <c r="H1101" t="s">
        <v>1271</v>
      </c>
      <c r="I1101" s="2">
        <v>39205</v>
      </c>
      <c r="J1101" t="s">
        <v>106</v>
      </c>
      <c r="K1101" t="s">
        <v>111</v>
      </c>
      <c r="L1101">
        <v>14.86491719</v>
      </c>
      <c r="M1101">
        <v>145.58004915000001</v>
      </c>
      <c r="N1101" t="s">
        <v>39</v>
      </c>
      <c r="O1101" t="s">
        <v>39</v>
      </c>
      <c r="P1101">
        <v>2011</v>
      </c>
      <c r="Q1101" t="s">
        <v>112</v>
      </c>
      <c r="R1101">
        <v>0</v>
      </c>
      <c r="S1101">
        <v>20</v>
      </c>
      <c r="T1101">
        <v>15</v>
      </c>
      <c r="U1101">
        <v>0</v>
      </c>
      <c r="V1101">
        <v>37.5</v>
      </c>
      <c r="W1101">
        <v>3.5</v>
      </c>
      <c r="X1101" t="s">
        <v>362</v>
      </c>
      <c r="Y1101">
        <v>2</v>
      </c>
      <c r="Z1101">
        <v>1</v>
      </c>
    </row>
    <row r="1102" spans="1:26" x14ac:dyDescent="0.2">
      <c r="A1102">
        <v>1101</v>
      </c>
      <c r="B1102">
        <v>3776</v>
      </c>
      <c r="C1102" t="s">
        <v>38</v>
      </c>
      <c r="D1102">
        <v>2011</v>
      </c>
      <c r="E1102" t="s">
        <v>36</v>
      </c>
      <c r="F1102" t="s">
        <v>1060</v>
      </c>
      <c r="G1102" t="s">
        <v>39</v>
      </c>
      <c r="H1102" t="s">
        <v>1272</v>
      </c>
      <c r="I1102" s="2">
        <v>39205</v>
      </c>
      <c r="J1102" t="s">
        <v>106</v>
      </c>
      <c r="K1102" t="s">
        <v>115</v>
      </c>
      <c r="L1102">
        <v>14.860781980000001</v>
      </c>
      <c r="M1102">
        <v>145.55866682999999</v>
      </c>
      <c r="N1102" t="s">
        <v>39</v>
      </c>
      <c r="O1102" t="s">
        <v>39</v>
      </c>
      <c r="P1102">
        <v>2011</v>
      </c>
      <c r="Q1102" t="s">
        <v>116</v>
      </c>
      <c r="R1102">
        <v>0</v>
      </c>
      <c r="S1102">
        <v>4</v>
      </c>
      <c r="T1102">
        <v>35</v>
      </c>
      <c r="U1102">
        <v>0</v>
      </c>
      <c r="V1102">
        <v>1</v>
      </c>
      <c r="W1102">
        <v>15</v>
      </c>
      <c r="X1102" t="s">
        <v>362</v>
      </c>
      <c r="Y1102">
        <v>2</v>
      </c>
      <c r="Z1102">
        <v>1</v>
      </c>
    </row>
    <row r="1103" spans="1:26" x14ac:dyDescent="0.2">
      <c r="A1103">
        <v>1102</v>
      </c>
      <c r="B1103">
        <v>3777</v>
      </c>
      <c r="C1103" t="s">
        <v>38</v>
      </c>
      <c r="D1103">
        <v>2011</v>
      </c>
      <c r="E1103" t="s">
        <v>36</v>
      </c>
      <c r="F1103" t="s">
        <v>1060</v>
      </c>
      <c r="G1103" t="s">
        <v>39</v>
      </c>
      <c r="H1103" t="s">
        <v>1273</v>
      </c>
      <c r="I1103" s="2">
        <v>39205</v>
      </c>
      <c r="J1103" t="s">
        <v>106</v>
      </c>
      <c r="K1103" t="s">
        <v>107</v>
      </c>
      <c r="L1103">
        <v>14.849432630000001</v>
      </c>
      <c r="M1103">
        <v>145.53613401000001</v>
      </c>
      <c r="N1103" t="s">
        <v>39</v>
      </c>
      <c r="O1103" t="s">
        <v>39</v>
      </c>
      <c r="P1103">
        <v>2011</v>
      </c>
      <c r="Q1103" t="s">
        <v>109</v>
      </c>
      <c r="R1103">
        <v>0</v>
      </c>
      <c r="S1103">
        <v>11</v>
      </c>
      <c r="T1103">
        <v>27.5</v>
      </c>
      <c r="U1103">
        <v>0.5</v>
      </c>
      <c r="V1103">
        <v>1</v>
      </c>
      <c r="W1103">
        <v>7.5</v>
      </c>
      <c r="X1103" t="s">
        <v>362</v>
      </c>
      <c r="Y1103">
        <v>2</v>
      </c>
      <c r="Z1103">
        <v>1</v>
      </c>
    </row>
    <row r="1104" spans="1:26" x14ac:dyDescent="0.2">
      <c r="A1104">
        <v>1103</v>
      </c>
      <c r="B1104">
        <v>3778</v>
      </c>
      <c r="C1104" t="s">
        <v>38</v>
      </c>
      <c r="D1104">
        <v>2011</v>
      </c>
      <c r="E1104" t="s">
        <v>36</v>
      </c>
      <c r="F1104" t="s">
        <v>1060</v>
      </c>
      <c r="G1104" t="s">
        <v>39</v>
      </c>
      <c r="H1104" t="s">
        <v>1274</v>
      </c>
      <c r="I1104" s="2">
        <v>39205</v>
      </c>
      <c r="J1104" t="s">
        <v>106</v>
      </c>
      <c r="K1104" t="s">
        <v>115</v>
      </c>
      <c r="L1104">
        <v>14.84304294</v>
      </c>
      <c r="M1104">
        <v>145.53817509000001</v>
      </c>
      <c r="N1104" t="s">
        <v>39</v>
      </c>
      <c r="O1104" t="s">
        <v>39</v>
      </c>
      <c r="P1104">
        <v>2011</v>
      </c>
      <c r="Q1104" t="s">
        <v>116</v>
      </c>
      <c r="R1104">
        <v>0</v>
      </c>
      <c r="S1104">
        <v>4</v>
      </c>
      <c r="T1104">
        <v>25</v>
      </c>
      <c r="U1104">
        <v>0</v>
      </c>
      <c r="V1104">
        <v>0.5</v>
      </c>
      <c r="W1104">
        <v>10</v>
      </c>
      <c r="X1104" t="s">
        <v>362</v>
      </c>
      <c r="Y1104">
        <v>2</v>
      </c>
      <c r="Z1104">
        <v>1</v>
      </c>
    </row>
    <row r="1105" spans="1:26" x14ac:dyDescent="0.2">
      <c r="A1105">
        <v>1104</v>
      </c>
      <c r="B1105">
        <v>3779</v>
      </c>
      <c r="C1105" t="s">
        <v>38</v>
      </c>
      <c r="D1105">
        <v>2011</v>
      </c>
      <c r="E1105" t="s">
        <v>36</v>
      </c>
      <c r="F1105" t="s">
        <v>1060</v>
      </c>
      <c r="G1105" t="s">
        <v>39</v>
      </c>
      <c r="H1105" t="s">
        <v>1275</v>
      </c>
      <c r="I1105" s="2">
        <v>39205</v>
      </c>
      <c r="J1105" t="s">
        <v>106</v>
      </c>
      <c r="K1105" t="s">
        <v>111</v>
      </c>
      <c r="L1105">
        <v>14.836728600000001</v>
      </c>
      <c r="M1105">
        <v>145.54280659</v>
      </c>
      <c r="N1105" t="s">
        <v>39</v>
      </c>
      <c r="O1105" t="s">
        <v>39</v>
      </c>
      <c r="P1105">
        <v>2011</v>
      </c>
      <c r="Q1105" t="s">
        <v>112</v>
      </c>
      <c r="R1105">
        <v>0</v>
      </c>
      <c r="S1105">
        <v>24</v>
      </c>
      <c r="T1105">
        <v>12.5</v>
      </c>
      <c r="U1105">
        <v>11.5</v>
      </c>
      <c r="V1105">
        <v>45</v>
      </c>
      <c r="W1105">
        <v>0</v>
      </c>
      <c r="X1105" t="s">
        <v>362</v>
      </c>
      <c r="Y1105">
        <v>2</v>
      </c>
      <c r="Z1105">
        <v>1</v>
      </c>
    </row>
    <row r="1106" spans="1:26" x14ac:dyDescent="0.2">
      <c r="A1106">
        <v>1105</v>
      </c>
      <c r="B1106">
        <v>3780</v>
      </c>
      <c r="C1106" t="s">
        <v>38</v>
      </c>
      <c r="D1106">
        <v>2011</v>
      </c>
      <c r="E1106" t="s">
        <v>36</v>
      </c>
      <c r="F1106" t="s">
        <v>1060</v>
      </c>
      <c r="G1106" t="s">
        <v>39</v>
      </c>
      <c r="H1106" t="s">
        <v>1276</v>
      </c>
      <c r="I1106" s="2">
        <v>39205</v>
      </c>
      <c r="J1106" t="s">
        <v>106</v>
      </c>
      <c r="K1106" t="s">
        <v>111</v>
      </c>
      <c r="L1106">
        <v>14.8422299</v>
      </c>
      <c r="M1106">
        <v>145.55890504000001</v>
      </c>
      <c r="N1106" t="s">
        <v>39</v>
      </c>
      <c r="O1106" t="s">
        <v>39</v>
      </c>
      <c r="P1106">
        <v>2011</v>
      </c>
      <c r="Q1106" t="s">
        <v>112</v>
      </c>
      <c r="R1106">
        <v>0</v>
      </c>
      <c r="S1106">
        <v>22.7</v>
      </c>
      <c r="T1106">
        <v>22.5</v>
      </c>
      <c r="U1106">
        <v>10</v>
      </c>
      <c r="V1106">
        <v>30</v>
      </c>
      <c r="W1106">
        <v>5</v>
      </c>
      <c r="X1106" t="s">
        <v>362</v>
      </c>
      <c r="Y1106">
        <v>2</v>
      </c>
      <c r="Z1106">
        <v>1</v>
      </c>
    </row>
    <row r="1107" spans="1:26" x14ac:dyDescent="0.2">
      <c r="A1107">
        <v>1106</v>
      </c>
      <c r="B1107">
        <v>3781</v>
      </c>
      <c r="C1107" t="s">
        <v>38</v>
      </c>
      <c r="D1107">
        <v>2011</v>
      </c>
      <c r="E1107" t="s">
        <v>36</v>
      </c>
      <c r="F1107" t="s">
        <v>1060</v>
      </c>
      <c r="G1107" t="s">
        <v>39</v>
      </c>
      <c r="H1107" t="s">
        <v>1277</v>
      </c>
      <c r="I1107" s="2">
        <v>39205</v>
      </c>
      <c r="J1107" t="s">
        <v>106</v>
      </c>
      <c r="K1107" t="s">
        <v>111</v>
      </c>
      <c r="L1107">
        <v>14.852102179999999</v>
      </c>
      <c r="M1107">
        <v>145.57543423999999</v>
      </c>
      <c r="N1107" t="s">
        <v>39</v>
      </c>
      <c r="O1107" t="s">
        <v>39</v>
      </c>
      <c r="P1107">
        <v>2011</v>
      </c>
      <c r="Q1107" t="s">
        <v>112</v>
      </c>
      <c r="R1107">
        <v>0</v>
      </c>
      <c r="S1107">
        <v>22</v>
      </c>
      <c r="T1107">
        <v>1.5</v>
      </c>
      <c r="U1107">
        <v>16.5</v>
      </c>
      <c r="V1107">
        <v>35</v>
      </c>
      <c r="W1107">
        <v>2</v>
      </c>
      <c r="X1107" t="s">
        <v>362</v>
      </c>
      <c r="Y1107">
        <v>2</v>
      </c>
      <c r="Z1107">
        <v>1</v>
      </c>
    </row>
    <row r="1108" spans="1:26" x14ac:dyDescent="0.2">
      <c r="A1108">
        <v>1107</v>
      </c>
      <c r="B1108">
        <v>3782</v>
      </c>
      <c r="C1108" t="s">
        <v>38</v>
      </c>
      <c r="D1108">
        <v>2011</v>
      </c>
      <c r="E1108" t="s">
        <v>36</v>
      </c>
      <c r="F1108" t="s">
        <v>1060</v>
      </c>
      <c r="G1108" t="s">
        <v>39</v>
      </c>
      <c r="H1108" t="s">
        <v>1278</v>
      </c>
      <c r="I1108" s="2">
        <v>39205</v>
      </c>
      <c r="J1108" t="s">
        <v>106</v>
      </c>
      <c r="K1108" t="s">
        <v>107</v>
      </c>
      <c r="L1108">
        <v>14.86709422</v>
      </c>
      <c r="M1108">
        <v>145.57624100000001</v>
      </c>
      <c r="N1108" t="s">
        <v>39</v>
      </c>
      <c r="O1108" t="s">
        <v>39</v>
      </c>
      <c r="P1108">
        <v>2011</v>
      </c>
      <c r="Q1108" t="s">
        <v>109</v>
      </c>
      <c r="R1108">
        <v>0</v>
      </c>
      <c r="S1108">
        <v>13</v>
      </c>
      <c r="T1108">
        <v>32.5</v>
      </c>
      <c r="U1108">
        <v>0</v>
      </c>
      <c r="V1108">
        <v>12.5</v>
      </c>
      <c r="W1108">
        <v>10</v>
      </c>
      <c r="X1108" t="s">
        <v>362</v>
      </c>
      <c r="Y1108">
        <v>2</v>
      </c>
      <c r="Z1108">
        <v>1</v>
      </c>
    </row>
    <row r="1109" spans="1:26" x14ac:dyDescent="0.2">
      <c r="A1109">
        <v>1108</v>
      </c>
      <c r="B1109">
        <v>3783</v>
      </c>
      <c r="C1109" t="s">
        <v>38</v>
      </c>
      <c r="D1109">
        <v>2011</v>
      </c>
      <c r="E1109" t="s">
        <v>36</v>
      </c>
      <c r="F1109" t="s">
        <v>1060</v>
      </c>
      <c r="G1109" t="s">
        <v>39</v>
      </c>
      <c r="H1109" t="s">
        <v>1279</v>
      </c>
      <c r="I1109" s="2">
        <v>39205</v>
      </c>
      <c r="J1109" t="s">
        <v>106</v>
      </c>
      <c r="K1109" t="s">
        <v>115</v>
      </c>
      <c r="L1109">
        <v>14.8569564</v>
      </c>
      <c r="M1109">
        <v>145.55028174</v>
      </c>
      <c r="N1109" t="s">
        <v>39</v>
      </c>
      <c r="O1109" t="s">
        <v>39</v>
      </c>
      <c r="P1109">
        <v>2011</v>
      </c>
      <c r="Q1109" t="s">
        <v>116</v>
      </c>
      <c r="R1109">
        <v>0</v>
      </c>
      <c r="S1109">
        <v>5</v>
      </c>
      <c r="T1109">
        <v>35</v>
      </c>
      <c r="U1109">
        <v>0</v>
      </c>
      <c r="V1109">
        <v>5</v>
      </c>
      <c r="W1109">
        <v>10</v>
      </c>
      <c r="X1109" t="s">
        <v>362</v>
      </c>
      <c r="Y1109">
        <v>2</v>
      </c>
      <c r="Z1109">
        <v>1</v>
      </c>
    </row>
    <row r="1110" spans="1:26" x14ac:dyDescent="0.2">
      <c r="A1110">
        <v>1109</v>
      </c>
      <c r="B1110">
        <v>3784</v>
      </c>
      <c r="C1110" t="s">
        <v>38</v>
      </c>
      <c r="D1110">
        <v>2011</v>
      </c>
      <c r="E1110" t="s">
        <v>36</v>
      </c>
      <c r="F1110" t="s">
        <v>1060</v>
      </c>
      <c r="G1110" t="s">
        <v>39</v>
      </c>
      <c r="H1110" t="s">
        <v>1280</v>
      </c>
      <c r="I1110" s="2">
        <v>39205</v>
      </c>
      <c r="J1110" t="s">
        <v>106</v>
      </c>
      <c r="K1110" t="s">
        <v>115</v>
      </c>
      <c r="L1110">
        <v>14.845850540000001</v>
      </c>
      <c r="M1110">
        <v>145.53712643</v>
      </c>
      <c r="N1110" t="s">
        <v>39</v>
      </c>
      <c r="O1110" t="s">
        <v>39</v>
      </c>
      <c r="P1110">
        <v>2011</v>
      </c>
      <c r="Q1110" t="s">
        <v>116</v>
      </c>
      <c r="R1110">
        <v>0</v>
      </c>
      <c r="S1110">
        <v>5</v>
      </c>
      <c r="T1110">
        <v>40</v>
      </c>
      <c r="U1110">
        <v>5</v>
      </c>
      <c r="V1110">
        <v>10</v>
      </c>
      <c r="W1110">
        <v>5</v>
      </c>
      <c r="X1110" t="s">
        <v>362</v>
      </c>
      <c r="Y1110">
        <v>2</v>
      </c>
      <c r="Z1110">
        <v>1</v>
      </c>
    </row>
    <row r="1111" spans="1:26" x14ac:dyDescent="0.2">
      <c r="A1111">
        <v>1110</v>
      </c>
      <c r="B1111">
        <v>3785</v>
      </c>
      <c r="C1111" t="s">
        <v>38</v>
      </c>
      <c r="D1111">
        <v>2011</v>
      </c>
      <c r="E1111" t="s">
        <v>36</v>
      </c>
      <c r="F1111" t="s">
        <v>1060</v>
      </c>
      <c r="G1111" t="s">
        <v>39</v>
      </c>
      <c r="H1111" t="s">
        <v>1281</v>
      </c>
      <c r="I1111" s="2">
        <v>39205</v>
      </c>
      <c r="J1111" t="s">
        <v>106</v>
      </c>
      <c r="K1111" t="s">
        <v>107</v>
      </c>
      <c r="L1111">
        <v>14.834082349999999</v>
      </c>
      <c r="M1111">
        <v>145.53060253999999</v>
      </c>
      <c r="N1111" t="s">
        <v>39</v>
      </c>
      <c r="O1111" t="s">
        <v>39</v>
      </c>
      <c r="P1111">
        <v>2011</v>
      </c>
      <c r="Q1111" t="s">
        <v>109</v>
      </c>
      <c r="R1111">
        <v>0</v>
      </c>
      <c r="S1111">
        <v>13.35</v>
      </c>
      <c r="T1111">
        <v>12.5</v>
      </c>
      <c r="U1111">
        <v>8.75</v>
      </c>
      <c r="V1111">
        <v>33.75</v>
      </c>
      <c r="W1111">
        <v>4</v>
      </c>
      <c r="X1111" t="s">
        <v>362</v>
      </c>
      <c r="Y1111">
        <v>4</v>
      </c>
      <c r="Z1111">
        <v>2</v>
      </c>
    </row>
    <row r="1112" spans="1:26" x14ac:dyDescent="0.2">
      <c r="A1112">
        <v>1111</v>
      </c>
      <c r="B1112">
        <v>3786</v>
      </c>
      <c r="C1112" t="s">
        <v>38</v>
      </c>
      <c r="D1112">
        <v>2011</v>
      </c>
      <c r="E1112" t="s">
        <v>36</v>
      </c>
      <c r="F1112" t="s">
        <v>1060</v>
      </c>
      <c r="G1112" t="s">
        <v>72</v>
      </c>
      <c r="H1112" t="s">
        <v>1282</v>
      </c>
      <c r="I1112" s="2">
        <v>39206</v>
      </c>
      <c r="J1112" t="s">
        <v>106</v>
      </c>
      <c r="K1112" t="s">
        <v>111</v>
      </c>
      <c r="L1112">
        <v>13.530790619999999</v>
      </c>
      <c r="M1112">
        <v>144.93318432000001</v>
      </c>
      <c r="N1112" t="s">
        <v>1283</v>
      </c>
      <c r="O1112" t="s">
        <v>1283</v>
      </c>
      <c r="P1112">
        <v>2011</v>
      </c>
      <c r="Q1112" t="s">
        <v>112</v>
      </c>
      <c r="R1112">
        <v>0</v>
      </c>
      <c r="S1112">
        <v>27.15</v>
      </c>
      <c r="T1112">
        <v>16.25</v>
      </c>
      <c r="U1112">
        <v>7.5</v>
      </c>
      <c r="V1112">
        <v>32.5</v>
      </c>
      <c r="W1112">
        <v>13.75</v>
      </c>
      <c r="X1112" t="s">
        <v>362</v>
      </c>
      <c r="Y1112">
        <v>4</v>
      </c>
      <c r="Z1112">
        <v>2</v>
      </c>
    </row>
    <row r="1113" spans="1:26" x14ac:dyDescent="0.2">
      <c r="A1113">
        <v>1112</v>
      </c>
      <c r="B1113">
        <v>3787</v>
      </c>
      <c r="C1113" t="s">
        <v>38</v>
      </c>
      <c r="D1113">
        <v>2011</v>
      </c>
      <c r="E1113" t="s">
        <v>36</v>
      </c>
      <c r="F1113" t="s">
        <v>1060</v>
      </c>
      <c r="G1113" t="s">
        <v>72</v>
      </c>
      <c r="H1113" t="s">
        <v>1284</v>
      </c>
      <c r="I1113" s="2">
        <v>39206</v>
      </c>
      <c r="J1113" t="s">
        <v>106</v>
      </c>
      <c r="K1113" t="s">
        <v>107</v>
      </c>
      <c r="L1113">
        <v>13.50471142</v>
      </c>
      <c r="M1113">
        <v>144.89280299000001</v>
      </c>
      <c r="N1113" t="s">
        <v>1283</v>
      </c>
      <c r="O1113" t="s">
        <v>1283</v>
      </c>
      <c r="P1113">
        <v>2011</v>
      </c>
      <c r="Q1113" t="s">
        <v>109</v>
      </c>
      <c r="R1113">
        <v>0</v>
      </c>
      <c r="S1113">
        <v>9</v>
      </c>
      <c r="T1113">
        <v>10</v>
      </c>
      <c r="U1113">
        <v>0</v>
      </c>
      <c r="V1113">
        <v>22.5</v>
      </c>
      <c r="W1113">
        <v>5</v>
      </c>
      <c r="X1113" t="s">
        <v>362</v>
      </c>
      <c r="Y1113">
        <v>2</v>
      </c>
      <c r="Z1113">
        <v>1</v>
      </c>
    </row>
    <row r="1114" spans="1:26" x14ac:dyDescent="0.2">
      <c r="A1114">
        <v>1113</v>
      </c>
      <c r="B1114">
        <v>3788</v>
      </c>
      <c r="C1114" t="s">
        <v>38</v>
      </c>
      <c r="D1114">
        <v>2011</v>
      </c>
      <c r="E1114" t="s">
        <v>36</v>
      </c>
      <c r="F1114" t="s">
        <v>1060</v>
      </c>
      <c r="G1114" t="s">
        <v>72</v>
      </c>
      <c r="H1114" t="s">
        <v>1285</v>
      </c>
      <c r="I1114" s="2">
        <v>39206</v>
      </c>
      <c r="J1114" t="s">
        <v>106</v>
      </c>
      <c r="K1114" t="s">
        <v>107</v>
      </c>
      <c r="L1114">
        <v>13.46950902</v>
      </c>
      <c r="M1114">
        <v>144.85932969000001</v>
      </c>
      <c r="N1114" t="s">
        <v>1283</v>
      </c>
      <c r="O1114" t="s">
        <v>1283</v>
      </c>
      <c r="P1114">
        <v>2011</v>
      </c>
      <c r="Q1114" t="s">
        <v>109</v>
      </c>
      <c r="R1114">
        <v>0</v>
      </c>
      <c r="S1114">
        <v>15.8</v>
      </c>
      <c r="T1114">
        <v>12.5</v>
      </c>
      <c r="U1114">
        <v>2.5</v>
      </c>
      <c r="V1114">
        <v>20</v>
      </c>
      <c r="W1114">
        <v>12.5</v>
      </c>
      <c r="X1114" t="s">
        <v>362</v>
      </c>
      <c r="Y1114">
        <v>2</v>
      </c>
      <c r="Z1114">
        <v>1</v>
      </c>
    </row>
    <row r="1115" spans="1:26" x14ac:dyDescent="0.2">
      <c r="A1115">
        <v>1114</v>
      </c>
      <c r="B1115">
        <v>3789</v>
      </c>
      <c r="C1115" t="s">
        <v>38</v>
      </c>
      <c r="D1115">
        <v>2011</v>
      </c>
      <c r="E1115" t="s">
        <v>36</v>
      </c>
      <c r="F1115" t="s">
        <v>1060</v>
      </c>
      <c r="G1115" t="s">
        <v>72</v>
      </c>
      <c r="H1115" t="s">
        <v>1286</v>
      </c>
      <c r="I1115" s="2">
        <v>39206</v>
      </c>
      <c r="J1115" t="s">
        <v>106</v>
      </c>
      <c r="K1115" t="s">
        <v>115</v>
      </c>
      <c r="L1115">
        <v>13.44205476</v>
      </c>
      <c r="M1115">
        <v>144.82195630000001</v>
      </c>
      <c r="N1115" t="s">
        <v>1283</v>
      </c>
      <c r="O1115" t="s">
        <v>1283</v>
      </c>
      <c r="P1115">
        <v>2011</v>
      </c>
      <c r="Q1115" t="s">
        <v>116</v>
      </c>
      <c r="R1115">
        <v>0</v>
      </c>
      <c r="S1115">
        <v>6</v>
      </c>
      <c r="T1115">
        <v>15</v>
      </c>
      <c r="U1115">
        <v>0</v>
      </c>
      <c r="V1115">
        <v>7.5</v>
      </c>
      <c r="W1115">
        <v>12.5</v>
      </c>
      <c r="X1115" t="s">
        <v>362</v>
      </c>
      <c r="Y1115">
        <v>2</v>
      </c>
      <c r="Z1115">
        <v>1</v>
      </c>
    </row>
    <row r="1116" spans="1:26" x14ac:dyDescent="0.2">
      <c r="A1116">
        <v>1115</v>
      </c>
      <c r="B1116">
        <v>3790</v>
      </c>
      <c r="C1116" t="s">
        <v>38</v>
      </c>
      <c r="D1116">
        <v>2011</v>
      </c>
      <c r="E1116" t="s">
        <v>36</v>
      </c>
      <c r="F1116" t="s">
        <v>1060</v>
      </c>
      <c r="G1116" t="s">
        <v>72</v>
      </c>
      <c r="H1116" t="s">
        <v>1287</v>
      </c>
      <c r="I1116" s="2">
        <v>39206</v>
      </c>
      <c r="J1116" t="s">
        <v>106</v>
      </c>
      <c r="K1116" t="s">
        <v>115</v>
      </c>
      <c r="L1116">
        <v>13.37275445</v>
      </c>
      <c r="M1116">
        <v>144.77677055000001</v>
      </c>
      <c r="N1116" t="s">
        <v>1283</v>
      </c>
      <c r="O1116" t="s">
        <v>1283</v>
      </c>
      <c r="P1116">
        <v>2011</v>
      </c>
      <c r="Q1116" t="s">
        <v>116</v>
      </c>
      <c r="R1116">
        <v>0</v>
      </c>
      <c r="S1116">
        <v>5</v>
      </c>
      <c r="T1116">
        <v>47.5</v>
      </c>
      <c r="U1116">
        <v>0</v>
      </c>
      <c r="V1116">
        <v>7.5</v>
      </c>
      <c r="W1116">
        <v>7.5</v>
      </c>
      <c r="X1116" t="s">
        <v>362</v>
      </c>
      <c r="Y1116">
        <v>2</v>
      </c>
      <c r="Z1116">
        <v>1</v>
      </c>
    </row>
    <row r="1117" spans="1:26" x14ac:dyDescent="0.2">
      <c r="A1117">
        <v>1116</v>
      </c>
      <c r="B1117">
        <v>3791</v>
      </c>
      <c r="C1117" t="s">
        <v>38</v>
      </c>
      <c r="D1117">
        <v>2011</v>
      </c>
      <c r="E1117" t="s">
        <v>36</v>
      </c>
      <c r="F1117" t="s">
        <v>1060</v>
      </c>
      <c r="G1117" t="s">
        <v>72</v>
      </c>
      <c r="H1117" t="s">
        <v>1288</v>
      </c>
      <c r="I1117" s="2">
        <v>39206</v>
      </c>
      <c r="J1117" t="s">
        <v>106</v>
      </c>
      <c r="K1117" t="s">
        <v>107</v>
      </c>
      <c r="L1117">
        <v>13.343264059999999</v>
      </c>
      <c r="M1117">
        <v>144.77570746999999</v>
      </c>
      <c r="N1117" t="s">
        <v>1283</v>
      </c>
      <c r="O1117" t="s">
        <v>1283</v>
      </c>
      <c r="P1117">
        <v>2011</v>
      </c>
      <c r="Q1117" t="s">
        <v>109</v>
      </c>
      <c r="R1117">
        <v>0</v>
      </c>
      <c r="S1117">
        <v>16.5</v>
      </c>
      <c r="T1117">
        <v>10</v>
      </c>
      <c r="U1117">
        <v>12</v>
      </c>
      <c r="V1117">
        <v>20</v>
      </c>
      <c r="W1117">
        <v>7.5</v>
      </c>
      <c r="X1117" t="s">
        <v>362</v>
      </c>
      <c r="Y1117">
        <v>4</v>
      </c>
      <c r="Z1117">
        <v>2</v>
      </c>
    </row>
    <row r="1118" spans="1:26" x14ac:dyDescent="0.2">
      <c r="A1118">
        <v>1117</v>
      </c>
      <c r="B1118">
        <v>3792</v>
      </c>
      <c r="C1118" t="s">
        <v>38</v>
      </c>
      <c r="D1118">
        <v>2011</v>
      </c>
      <c r="E1118" t="s">
        <v>36</v>
      </c>
      <c r="F1118" t="s">
        <v>1060</v>
      </c>
      <c r="G1118" t="s">
        <v>72</v>
      </c>
      <c r="H1118" t="s">
        <v>1289</v>
      </c>
      <c r="I1118" s="2">
        <v>39206</v>
      </c>
      <c r="J1118" t="s">
        <v>106</v>
      </c>
      <c r="K1118" t="s">
        <v>115</v>
      </c>
      <c r="L1118">
        <v>13.418808390000001</v>
      </c>
      <c r="M1118">
        <v>144.79167659000001</v>
      </c>
      <c r="N1118" t="s">
        <v>1283</v>
      </c>
      <c r="O1118" t="s">
        <v>1283</v>
      </c>
      <c r="P1118">
        <v>2011</v>
      </c>
      <c r="Q1118" t="s">
        <v>116</v>
      </c>
      <c r="R1118">
        <v>0</v>
      </c>
      <c r="S1118">
        <v>3.3</v>
      </c>
      <c r="T1118">
        <v>57.5</v>
      </c>
      <c r="U1118">
        <v>6</v>
      </c>
      <c r="V1118">
        <v>7.5</v>
      </c>
      <c r="W1118">
        <v>5</v>
      </c>
      <c r="X1118" t="s">
        <v>362</v>
      </c>
      <c r="Y1118">
        <v>2</v>
      </c>
      <c r="Z1118">
        <v>1</v>
      </c>
    </row>
    <row r="1119" spans="1:26" x14ac:dyDescent="0.2">
      <c r="A1119">
        <v>1118</v>
      </c>
      <c r="B1119">
        <v>3796</v>
      </c>
      <c r="C1119" t="s">
        <v>38</v>
      </c>
      <c r="D1119">
        <v>2011</v>
      </c>
      <c r="E1119" t="s">
        <v>36</v>
      </c>
      <c r="F1119" t="s">
        <v>1060</v>
      </c>
      <c r="G1119" t="s">
        <v>72</v>
      </c>
      <c r="H1119" t="s">
        <v>1290</v>
      </c>
      <c r="I1119" s="2">
        <v>39206</v>
      </c>
      <c r="J1119" t="s">
        <v>106</v>
      </c>
      <c r="K1119" t="s">
        <v>111</v>
      </c>
      <c r="L1119">
        <v>13.506422499999999</v>
      </c>
      <c r="M1119">
        <v>144.89906594999999</v>
      </c>
      <c r="N1119" t="s">
        <v>1283</v>
      </c>
      <c r="O1119" t="s">
        <v>1283</v>
      </c>
      <c r="P1119">
        <v>2011</v>
      </c>
      <c r="Q1119" t="s">
        <v>112</v>
      </c>
      <c r="R1119">
        <v>0</v>
      </c>
      <c r="S1119">
        <v>20</v>
      </c>
      <c r="T1119">
        <v>10</v>
      </c>
      <c r="U1119">
        <v>4</v>
      </c>
      <c r="V1119">
        <v>45</v>
      </c>
      <c r="W1119">
        <v>12.5</v>
      </c>
      <c r="X1119" t="s">
        <v>362</v>
      </c>
      <c r="Y1119">
        <v>2</v>
      </c>
      <c r="Z1119">
        <v>1</v>
      </c>
    </row>
    <row r="1120" spans="1:26" x14ac:dyDescent="0.2">
      <c r="A1120">
        <v>1119</v>
      </c>
      <c r="B1120">
        <v>3797</v>
      </c>
      <c r="C1120" t="s">
        <v>38</v>
      </c>
      <c r="D1120">
        <v>2011</v>
      </c>
      <c r="E1120" t="s">
        <v>36</v>
      </c>
      <c r="F1120" t="s">
        <v>1060</v>
      </c>
      <c r="G1120" t="s">
        <v>72</v>
      </c>
      <c r="H1120" t="s">
        <v>1291</v>
      </c>
      <c r="I1120" s="2">
        <v>39206</v>
      </c>
      <c r="J1120" t="s">
        <v>106</v>
      </c>
      <c r="K1120" t="s">
        <v>107</v>
      </c>
      <c r="L1120">
        <v>13.4890816</v>
      </c>
      <c r="M1120">
        <v>144.87947098999999</v>
      </c>
      <c r="N1120" t="s">
        <v>1283</v>
      </c>
      <c r="O1120" t="s">
        <v>1283</v>
      </c>
      <c r="P1120">
        <v>2011</v>
      </c>
      <c r="Q1120" t="s">
        <v>109</v>
      </c>
      <c r="R1120">
        <v>0</v>
      </c>
      <c r="S1120">
        <v>15</v>
      </c>
      <c r="T1120">
        <v>6</v>
      </c>
      <c r="U1120">
        <v>4.5</v>
      </c>
      <c r="V1120">
        <v>35</v>
      </c>
      <c r="W1120">
        <v>11.5</v>
      </c>
      <c r="X1120" t="s">
        <v>362</v>
      </c>
      <c r="Y1120">
        <v>2</v>
      </c>
      <c r="Z1120">
        <v>1</v>
      </c>
    </row>
    <row r="1121" spans="1:26" x14ac:dyDescent="0.2">
      <c r="A1121">
        <v>1120</v>
      </c>
      <c r="B1121">
        <v>3798</v>
      </c>
      <c r="C1121" t="s">
        <v>38</v>
      </c>
      <c r="D1121">
        <v>2011</v>
      </c>
      <c r="E1121" t="s">
        <v>36</v>
      </c>
      <c r="F1121" t="s">
        <v>1060</v>
      </c>
      <c r="G1121" t="s">
        <v>72</v>
      </c>
      <c r="H1121" t="s">
        <v>1292</v>
      </c>
      <c r="I1121" s="2">
        <v>39206</v>
      </c>
      <c r="J1121" t="s">
        <v>106</v>
      </c>
      <c r="K1121" t="s">
        <v>107</v>
      </c>
      <c r="L1121">
        <v>13.45801659</v>
      </c>
      <c r="M1121">
        <v>144.84157246999999</v>
      </c>
      <c r="N1121" t="s">
        <v>1283</v>
      </c>
      <c r="O1121" t="s">
        <v>1283</v>
      </c>
      <c r="P1121">
        <v>2011</v>
      </c>
      <c r="Q1121" t="s">
        <v>109</v>
      </c>
      <c r="R1121">
        <v>0</v>
      </c>
      <c r="S1121">
        <v>7</v>
      </c>
      <c r="T1121">
        <v>12.5</v>
      </c>
      <c r="U1121">
        <v>0</v>
      </c>
      <c r="V1121">
        <v>10</v>
      </c>
      <c r="W1121">
        <v>30</v>
      </c>
      <c r="X1121" t="s">
        <v>362</v>
      </c>
      <c r="Y1121">
        <v>2</v>
      </c>
      <c r="Z1121">
        <v>1</v>
      </c>
    </row>
    <row r="1122" spans="1:26" x14ac:dyDescent="0.2">
      <c r="A1122">
        <v>1121</v>
      </c>
      <c r="B1122">
        <v>3799</v>
      </c>
      <c r="C1122" t="s">
        <v>38</v>
      </c>
      <c r="D1122">
        <v>2011</v>
      </c>
      <c r="E1122" t="s">
        <v>36</v>
      </c>
      <c r="F1122" t="s">
        <v>1060</v>
      </c>
      <c r="G1122" t="s">
        <v>72</v>
      </c>
      <c r="H1122" t="s">
        <v>1293</v>
      </c>
      <c r="I1122" s="2">
        <v>39206</v>
      </c>
      <c r="J1122" t="s">
        <v>106</v>
      </c>
      <c r="K1122" t="s">
        <v>115</v>
      </c>
      <c r="L1122">
        <v>13.426132669999999</v>
      </c>
      <c r="M1122">
        <v>144.80616352999999</v>
      </c>
      <c r="N1122" t="s">
        <v>1283</v>
      </c>
      <c r="O1122" t="s">
        <v>1283</v>
      </c>
      <c r="P1122">
        <v>2011</v>
      </c>
      <c r="Q1122" t="s">
        <v>116</v>
      </c>
      <c r="R1122">
        <v>0</v>
      </c>
      <c r="S1122">
        <v>5</v>
      </c>
      <c r="T1122">
        <v>6.5</v>
      </c>
      <c r="U1122">
        <v>0.5</v>
      </c>
      <c r="V1122">
        <v>65</v>
      </c>
      <c r="W1122">
        <v>0</v>
      </c>
      <c r="X1122" t="s">
        <v>362</v>
      </c>
      <c r="Y1122">
        <v>2</v>
      </c>
      <c r="Z1122">
        <v>1</v>
      </c>
    </row>
    <row r="1123" spans="1:26" x14ac:dyDescent="0.2">
      <c r="A1123">
        <v>1122</v>
      </c>
      <c r="B1123">
        <v>3800</v>
      </c>
      <c r="C1123" t="s">
        <v>38</v>
      </c>
      <c r="D1123">
        <v>2011</v>
      </c>
      <c r="E1123" t="s">
        <v>36</v>
      </c>
      <c r="F1123" t="s">
        <v>1060</v>
      </c>
      <c r="G1123" t="s">
        <v>72</v>
      </c>
      <c r="H1123" t="s">
        <v>1294</v>
      </c>
      <c r="I1123" s="2">
        <v>39206</v>
      </c>
      <c r="J1123" t="s">
        <v>106</v>
      </c>
      <c r="K1123" t="s">
        <v>107</v>
      </c>
      <c r="L1123">
        <v>13.39291871</v>
      </c>
      <c r="M1123">
        <v>144.78070652</v>
      </c>
      <c r="N1123" t="s">
        <v>1283</v>
      </c>
      <c r="O1123" t="s">
        <v>1283</v>
      </c>
      <c r="P1123">
        <v>2011</v>
      </c>
      <c r="Q1123" t="s">
        <v>109</v>
      </c>
      <c r="R1123">
        <v>0</v>
      </c>
      <c r="S1123">
        <v>16</v>
      </c>
      <c r="T1123">
        <v>15</v>
      </c>
      <c r="U1123">
        <v>3.5</v>
      </c>
      <c r="V1123">
        <v>67.5</v>
      </c>
      <c r="W1123">
        <v>0</v>
      </c>
      <c r="X1123" t="s">
        <v>362</v>
      </c>
      <c r="Y1123">
        <v>2</v>
      </c>
      <c r="Z1123">
        <v>1</v>
      </c>
    </row>
    <row r="1124" spans="1:26" x14ac:dyDescent="0.2">
      <c r="A1124">
        <v>1123</v>
      </c>
      <c r="B1124">
        <v>3801</v>
      </c>
      <c r="C1124" t="s">
        <v>38</v>
      </c>
      <c r="D1124">
        <v>2011</v>
      </c>
      <c r="E1124" t="s">
        <v>36</v>
      </c>
      <c r="F1124" t="s">
        <v>1060</v>
      </c>
      <c r="G1124" t="s">
        <v>72</v>
      </c>
      <c r="H1124" t="s">
        <v>1295</v>
      </c>
      <c r="I1124" s="2">
        <v>39206</v>
      </c>
      <c r="J1124" t="s">
        <v>106</v>
      </c>
      <c r="K1124" t="s">
        <v>115</v>
      </c>
      <c r="L1124">
        <v>13.35060921</v>
      </c>
      <c r="M1124">
        <v>144.77563773</v>
      </c>
      <c r="N1124" t="s">
        <v>1283</v>
      </c>
      <c r="O1124" t="s">
        <v>1283</v>
      </c>
      <c r="P1124">
        <v>2011</v>
      </c>
      <c r="Q1124" t="s">
        <v>116</v>
      </c>
      <c r="R1124">
        <v>0</v>
      </c>
      <c r="S1124">
        <v>6</v>
      </c>
      <c r="T1124">
        <v>55</v>
      </c>
      <c r="U1124">
        <v>0.5</v>
      </c>
      <c r="V1124">
        <v>5</v>
      </c>
      <c r="W1124">
        <v>11</v>
      </c>
      <c r="X1124" t="s">
        <v>362</v>
      </c>
      <c r="Y1124">
        <v>2</v>
      </c>
      <c r="Z1124">
        <v>1</v>
      </c>
    </row>
    <row r="1125" spans="1:26" x14ac:dyDescent="0.2">
      <c r="A1125">
        <v>1124</v>
      </c>
      <c r="B1125">
        <v>3803</v>
      </c>
      <c r="C1125" t="s">
        <v>38</v>
      </c>
      <c r="D1125">
        <v>2011</v>
      </c>
      <c r="E1125" t="s">
        <v>36</v>
      </c>
      <c r="F1125" t="s">
        <v>1060</v>
      </c>
      <c r="G1125" t="s">
        <v>72</v>
      </c>
      <c r="H1125" t="s">
        <v>1296</v>
      </c>
      <c r="I1125" s="2">
        <v>39207</v>
      </c>
      <c r="J1125" t="s">
        <v>106</v>
      </c>
      <c r="K1125" t="s">
        <v>111</v>
      </c>
      <c r="L1125">
        <v>13.599983399999999</v>
      </c>
      <c r="M1125">
        <v>144.96242634999999</v>
      </c>
      <c r="N1125" t="s">
        <v>1297</v>
      </c>
      <c r="O1125" t="s">
        <v>1297</v>
      </c>
      <c r="P1125">
        <v>2011</v>
      </c>
      <c r="Q1125" t="s">
        <v>112</v>
      </c>
      <c r="R1125">
        <v>0</v>
      </c>
      <c r="S1125">
        <v>28</v>
      </c>
      <c r="T1125">
        <v>5</v>
      </c>
      <c r="U1125">
        <v>5</v>
      </c>
      <c r="V1125">
        <v>15</v>
      </c>
      <c r="W1125">
        <v>0</v>
      </c>
      <c r="X1125" t="s">
        <v>362</v>
      </c>
      <c r="Y1125">
        <v>2</v>
      </c>
      <c r="Z1125">
        <v>1</v>
      </c>
    </row>
    <row r="1126" spans="1:26" x14ac:dyDescent="0.2">
      <c r="A1126">
        <v>1125</v>
      </c>
      <c r="B1126">
        <v>3804</v>
      </c>
      <c r="C1126" t="s">
        <v>38</v>
      </c>
      <c r="D1126">
        <v>2011</v>
      </c>
      <c r="E1126" t="s">
        <v>36</v>
      </c>
      <c r="F1126" t="s">
        <v>1060</v>
      </c>
      <c r="G1126" t="s">
        <v>72</v>
      </c>
      <c r="H1126" t="s">
        <v>1298</v>
      </c>
      <c r="I1126" s="2">
        <v>39207</v>
      </c>
      <c r="J1126" t="s">
        <v>106</v>
      </c>
      <c r="K1126" t="s">
        <v>107</v>
      </c>
      <c r="L1126">
        <v>13.541950030000001</v>
      </c>
      <c r="M1126">
        <v>144.93572345000001</v>
      </c>
      <c r="N1126" t="s">
        <v>1283</v>
      </c>
      <c r="O1126" t="s">
        <v>1283</v>
      </c>
      <c r="P1126">
        <v>2011</v>
      </c>
      <c r="Q1126" t="s">
        <v>109</v>
      </c>
      <c r="R1126">
        <v>0</v>
      </c>
      <c r="S1126">
        <v>10</v>
      </c>
      <c r="T1126">
        <v>17.5</v>
      </c>
      <c r="U1126">
        <v>2.5</v>
      </c>
      <c r="V1126">
        <v>5</v>
      </c>
      <c r="W1126">
        <v>20</v>
      </c>
      <c r="X1126" t="s">
        <v>362</v>
      </c>
      <c r="Y1126">
        <v>2</v>
      </c>
      <c r="Z1126">
        <v>1</v>
      </c>
    </row>
    <row r="1127" spans="1:26" x14ac:dyDescent="0.2">
      <c r="A1127">
        <v>1126</v>
      </c>
      <c r="B1127">
        <v>3805</v>
      </c>
      <c r="C1127" t="s">
        <v>38</v>
      </c>
      <c r="D1127">
        <v>2011</v>
      </c>
      <c r="E1127" t="s">
        <v>36</v>
      </c>
      <c r="F1127" t="s">
        <v>1060</v>
      </c>
      <c r="G1127" t="s">
        <v>72</v>
      </c>
      <c r="H1127" t="s">
        <v>1299</v>
      </c>
      <c r="I1127" s="2">
        <v>39207</v>
      </c>
      <c r="J1127" t="s">
        <v>106</v>
      </c>
      <c r="K1127" t="s">
        <v>107</v>
      </c>
      <c r="L1127">
        <v>13.56236575</v>
      </c>
      <c r="M1127">
        <v>144.94049611</v>
      </c>
      <c r="N1127" t="s">
        <v>1297</v>
      </c>
      <c r="O1127" t="s">
        <v>1297</v>
      </c>
      <c r="P1127">
        <v>2011</v>
      </c>
      <c r="Q1127" t="s">
        <v>109</v>
      </c>
      <c r="R1127">
        <v>0</v>
      </c>
      <c r="S1127">
        <v>13.6</v>
      </c>
      <c r="T1127">
        <v>27.5</v>
      </c>
      <c r="U1127">
        <v>0</v>
      </c>
      <c r="V1127">
        <v>27.5</v>
      </c>
      <c r="W1127">
        <v>15</v>
      </c>
      <c r="X1127" t="s">
        <v>362</v>
      </c>
      <c r="Y1127">
        <v>2</v>
      </c>
      <c r="Z1127">
        <v>1</v>
      </c>
    </row>
    <row r="1128" spans="1:26" x14ac:dyDescent="0.2">
      <c r="A1128">
        <v>1127</v>
      </c>
      <c r="B1128">
        <v>3806</v>
      </c>
      <c r="C1128" t="s">
        <v>38</v>
      </c>
      <c r="D1128">
        <v>2011</v>
      </c>
      <c r="E1128" t="s">
        <v>36</v>
      </c>
      <c r="F1128" t="s">
        <v>1060</v>
      </c>
      <c r="G1128" t="s">
        <v>72</v>
      </c>
      <c r="H1128" t="s">
        <v>1300</v>
      </c>
      <c r="I1128" s="2">
        <v>39207</v>
      </c>
      <c r="J1128" t="s">
        <v>106</v>
      </c>
      <c r="K1128" t="s">
        <v>111</v>
      </c>
      <c r="L1128">
        <v>13.594660129999999</v>
      </c>
      <c r="M1128">
        <v>144.95821050000001</v>
      </c>
      <c r="N1128" t="s">
        <v>1297</v>
      </c>
      <c r="O1128" t="s">
        <v>1297</v>
      </c>
      <c r="P1128">
        <v>2011</v>
      </c>
      <c r="Q1128" t="s">
        <v>112</v>
      </c>
      <c r="R1128">
        <v>0</v>
      </c>
      <c r="S1128">
        <v>21</v>
      </c>
      <c r="T1128">
        <v>7.5</v>
      </c>
      <c r="U1128">
        <v>2.5</v>
      </c>
      <c r="V1128">
        <v>7.5</v>
      </c>
      <c r="W1128">
        <v>12.5</v>
      </c>
      <c r="X1128" t="s">
        <v>362</v>
      </c>
      <c r="Y1128">
        <v>2</v>
      </c>
      <c r="Z1128">
        <v>1</v>
      </c>
    </row>
    <row r="1129" spans="1:26" x14ac:dyDescent="0.2">
      <c r="A1129">
        <v>1128</v>
      </c>
      <c r="B1129">
        <v>3807</v>
      </c>
      <c r="C1129" t="s">
        <v>38</v>
      </c>
      <c r="D1129">
        <v>2011</v>
      </c>
      <c r="E1129" t="s">
        <v>36</v>
      </c>
      <c r="F1129" t="s">
        <v>1060</v>
      </c>
      <c r="G1129" t="s">
        <v>72</v>
      </c>
      <c r="H1129" t="s">
        <v>1301</v>
      </c>
      <c r="I1129" s="2">
        <v>39207</v>
      </c>
      <c r="J1129" t="s">
        <v>106</v>
      </c>
      <c r="K1129" t="s">
        <v>107</v>
      </c>
      <c r="L1129">
        <v>13.60211818</v>
      </c>
      <c r="M1129">
        <v>144.95166558</v>
      </c>
      <c r="N1129" t="s">
        <v>1297</v>
      </c>
      <c r="O1129" t="s">
        <v>1297</v>
      </c>
      <c r="P1129">
        <v>2011</v>
      </c>
      <c r="Q1129" t="s">
        <v>109</v>
      </c>
      <c r="R1129">
        <v>0</v>
      </c>
      <c r="S1129">
        <v>12</v>
      </c>
      <c r="T1129">
        <v>30</v>
      </c>
      <c r="U1129">
        <v>0</v>
      </c>
      <c r="V1129">
        <v>5.5</v>
      </c>
      <c r="W1129">
        <v>15</v>
      </c>
      <c r="X1129" t="s">
        <v>362</v>
      </c>
      <c r="Y1129">
        <v>2</v>
      </c>
      <c r="Z1129">
        <v>1</v>
      </c>
    </row>
    <row r="1130" spans="1:26" x14ac:dyDescent="0.2">
      <c r="A1130">
        <v>1129</v>
      </c>
      <c r="B1130">
        <v>3808</v>
      </c>
      <c r="C1130" t="s">
        <v>38</v>
      </c>
      <c r="D1130">
        <v>2011</v>
      </c>
      <c r="E1130" t="s">
        <v>36</v>
      </c>
      <c r="F1130" t="s">
        <v>1060</v>
      </c>
      <c r="G1130" t="s">
        <v>72</v>
      </c>
      <c r="H1130" t="s">
        <v>1302</v>
      </c>
      <c r="I1130" s="2">
        <v>39207</v>
      </c>
      <c r="J1130" t="s">
        <v>106</v>
      </c>
      <c r="K1130" t="s">
        <v>111</v>
      </c>
      <c r="L1130">
        <v>13.60228272</v>
      </c>
      <c r="M1130">
        <v>144.93050822999999</v>
      </c>
      <c r="N1130" t="s">
        <v>1297</v>
      </c>
      <c r="O1130" t="s">
        <v>1297</v>
      </c>
      <c r="P1130">
        <v>2011</v>
      </c>
      <c r="Q1130" t="s">
        <v>112</v>
      </c>
      <c r="R1130">
        <v>0</v>
      </c>
      <c r="S1130">
        <v>22</v>
      </c>
      <c r="T1130">
        <v>10</v>
      </c>
      <c r="U1130">
        <v>2</v>
      </c>
      <c r="V1130">
        <v>37.5</v>
      </c>
      <c r="W1130">
        <v>10</v>
      </c>
      <c r="X1130" t="s">
        <v>362</v>
      </c>
      <c r="Y1130">
        <v>2</v>
      </c>
      <c r="Z1130">
        <v>1</v>
      </c>
    </row>
    <row r="1131" spans="1:26" x14ac:dyDescent="0.2">
      <c r="A1131">
        <v>1130</v>
      </c>
      <c r="B1131">
        <v>3809</v>
      </c>
      <c r="C1131" t="s">
        <v>38</v>
      </c>
      <c r="D1131">
        <v>2011</v>
      </c>
      <c r="E1131" t="s">
        <v>36</v>
      </c>
      <c r="F1131" t="s">
        <v>1060</v>
      </c>
      <c r="G1131" t="s">
        <v>72</v>
      </c>
      <c r="H1131" t="s">
        <v>1303</v>
      </c>
      <c r="I1131" s="2">
        <v>39207</v>
      </c>
      <c r="J1131" t="s">
        <v>106</v>
      </c>
      <c r="K1131" t="s">
        <v>115</v>
      </c>
      <c r="L1131">
        <v>13.623932419999999</v>
      </c>
      <c r="M1131">
        <v>144.90087309</v>
      </c>
      <c r="N1131" t="s">
        <v>1304</v>
      </c>
      <c r="O1131" t="s">
        <v>1304</v>
      </c>
      <c r="P1131">
        <v>2011</v>
      </c>
      <c r="Q1131" t="s">
        <v>116</v>
      </c>
      <c r="R1131">
        <v>0</v>
      </c>
      <c r="S1131">
        <v>5</v>
      </c>
      <c r="T1131">
        <v>45</v>
      </c>
      <c r="U1131">
        <v>0.5</v>
      </c>
      <c r="V1131">
        <v>25</v>
      </c>
      <c r="W1131">
        <v>17.5</v>
      </c>
      <c r="X1131" t="s">
        <v>362</v>
      </c>
      <c r="Y1131">
        <v>2</v>
      </c>
      <c r="Z1131">
        <v>1</v>
      </c>
    </row>
    <row r="1132" spans="1:26" x14ac:dyDescent="0.2">
      <c r="A1132">
        <v>1131</v>
      </c>
      <c r="B1132">
        <v>3810</v>
      </c>
      <c r="C1132" t="s">
        <v>38</v>
      </c>
      <c r="D1132">
        <v>2011</v>
      </c>
      <c r="E1132" t="s">
        <v>36</v>
      </c>
      <c r="F1132" t="s">
        <v>1060</v>
      </c>
      <c r="G1132" t="s">
        <v>72</v>
      </c>
      <c r="H1132" t="s">
        <v>1305</v>
      </c>
      <c r="I1132" s="2">
        <v>39207</v>
      </c>
      <c r="J1132" t="s">
        <v>106</v>
      </c>
      <c r="K1132" t="s">
        <v>107</v>
      </c>
      <c r="L1132">
        <v>13.639370209999999</v>
      </c>
      <c r="M1132">
        <v>144.88805062</v>
      </c>
      <c r="N1132" t="s">
        <v>1304</v>
      </c>
      <c r="O1132" t="s">
        <v>1304</v>
      </c>
      <c r="P1132">
        <v>2011</v>
      </c>
      <c r="Q1132" t="s">
        <v>109</v>
      </c>
      <c r="R1132">
        <v>0</v>
      </c>
      <c r="S1132">
        <v>13</v>
      </c>
      <c r="T1132">
        <v>15</v>
      </c>
      <c r="U1132">
        <v>2.5</v>
      </c>
      <c r="V1132">
        <v>52.5</v>
      </c>
      <c r="W1132">
        <v>3.5</v>
      </c>
      <c r="X1132" t="s">
        <v>362</v>
      </c>
      <c r="Y1132">
        <v>2</v>
      </c>
      <c r="Z1132">
        <v>1</v>
      </c>
    </row>
    <row r="1133" spans="1:26" x14ac:dyDescent="0.2">
      <c r="A1133">
        <v>1132</v>
      </c>
      <c r="B1133">
        <v>3811</v>
      </c>
      <c r="C1133" t="s">
        <v>38</v>
      </c>
      <c r="D1133">
        <v>2011</v>
      </c>
      <c r="E1133" t="s">
        <v>36</v>
      </c>
      <c r="F1133" t="s">
        <v>1060</v>
      </c>
      <c r="G1133" t="s">
        <v>72</v>
      </c>
      <c r="H1133" t="s">
        <v>1306</v>
      </c>
      <c r="I1133" s="2">
        <v>39207</v>
      </c>
      <c r="J1133" t="s">
        <v>106</v>
      </c>
      <c r="K1133" t="s">
        <v>115</v>
      </c>
      <c r="L1133">
        <v>13.646380840000001</v>
      </c>
      <c r="M1133">
        <v>144.84898097999999</v>
      </c>
      <c r="N1133" t="s">
        <v>1304</v>
      </c>
      <c r="O1133" t="s">
        <v>1304</v>
      </c>
      <c r="P1133">
        <v>2011</v>
      </c>
      <c r="Q1133" t="s">
        <v>116</v>
      </c>
      <c r="R1133">
        <v>0</v>
      </c>
      <c r="S1133">
        <v>6</v>
      </c>
      <c r="T1133">
        <v>22.5</v>
      </c>
      <c r="U1133">
        <v>1</v>
      </c>
      <c r="V1133">
        <v>11</v>
      </c>
      <c r="W1133">
        <v>6</v>
      </c>
      <c r="X1133" t="s">
        <v>362</v>
      </c>
      <c r="Y1133">
        <v>2</v>
      </c>
      <c r="Z1133">
        <v>1</v>
      </c>
    </row>
    <row r="1134" spans="1:26" x14ac:dyDescent="0.2">
      <c r="A1134">
        <v>1133</v>
      </c>
      <c r="B1134">
        <v>3818</v>
      </c>
      <c r="C1134" t="s">
        <v>38</v>
      </c>
      <c r="D1134">
        <v>2011</v>
      </c>
      <c r="E1134" t="s">
        <v>36</v>
      </c>
      <c r="F1134" t="s">
        <v>1060</v>
      </c>
      <c r="G1134" t="s">
        <v>72</v>
      </c>
      <c r="H1134" t="s">
        <v>1307</v>
      </c>
      <c r="I1134" s="2">
        <v>39208</v>
      </c>
      <c r="J1134" t="s">
        <v>106</v>
      </c>
      <c r="K1134" t="s">
        <v>111</v>
      </c>
      <c r="L1134">
        <v>13.32785217</v>
      </c>
      <c r="M1134">
        <v>144.77784402</v>
      </c>
      <c r="N1134" t="s">
        <v>1283</v>
      </c>
      <c r="O1134" t="s">
        <v>1283</v>
      </c>
      <c r="P1134">
        <v>2011</v>
      </c>
      <c r="Q1134" t="s">
        <v>112</v>
      </c>
      <c r="R1134">
        <v>0</v>
      </c>
      <c r="S1134">
        <v>22</v>
      </c>
      <c r="T1134">
        <v>7.5</v>
      </c>
      <c r="U1134">
        <v>3.5</v>
      </c>
      <c r="V1134">
        <v>25</v>
      </c>
      <c r="W1134">
        <v>2.5</v>
      </c>
      <c r="X1134" t="s">
        <v>362</v>
      </c>
      <c r="Y1134">
        <v>2</v>
      </c>
      <c r="Z1134">
        <v>1</v>
      </c>
    </row>
    <row r="1135" spans="1:26" x14ac:dyDescent="0.2">
      <c r="A1135">
        <v>1134</v>
      </c>
      <c r="B1135">
        <v>3819</v>
      </c>
      <c r="C1135" t="s">
        <v>38</v>
      </c>
      <c r="D1135">
        <v>2011</v>
      </c>
      <c r="E1135" t="s">
        <v>36</v>
      </c>
      <c r="F1135" t="s">
        <v>1060</v>
      </c>
      <c r="G1135" t="s">
        <v>72</v>
      </c>
      <c r="H1135" t="s">
        <v>1308</v>
      </c>
      <c r="I1135" s="2">
        <v>39208</v>
      </c>
      <c r="J1135" t="s">
        <v>106</v>
      </c>
      <c r="K1135" t="s">
        <v>111</v>
      </c>
      <c r="L1135">
        <v>13.31161181</v>
      </c>
      <c r="M1135">
        <v>144.77417969999999</v>
      </c>
      <c r="N1135" t="s">
        <v>1283</v>
      </c>
      <c r="O1135" t="s">
        <v>1283</v>
      </c>
      <c r="P1135">
        <v>2011</v>
      </c>
      <c r="Q1135" t="s">
        <v>112</v>
      </c>
      <c r="R1135">
        <v>0</v>
      </c>
      <c r="S1135">
        <v>21</v>
      </c>
      <c r="T1135">
        <v>30</v>
      </c>
      <c r="U1135">
        <v>0.5</v>
      </c>
      <c r="V1135">
        <v>17.5</v>
      </c>
      <c r="W1135">
        <v>10</v>
      </c>
      <c r="X1135" t="s">
        <v>362</v>
      </c>
      <c r="Y1135">
        <v>2</v>
      </c>
      <c r="Z1135">
        <v>1</v>
      </c>
    </row>
    <row r="1136" spans="1:26" x14ac:dyDescent="0.2">
      <c r="A1136">
        <v>1135</v>
      </c>
      <c r="B1136">
        <v>3820</v>
      </c>
      <c r="C1136" t="s">
        <v>38</v>
      </c>
      <c r="D1136">
        <v>2011</v>
      </c>
      <c r="E1136" t="s">
        <v>36</v>
      </c>
      <c r="F1136" t="s">
        <v>1060</v>
      </c>
      <c r="G1136" t="s">
        <v>72</v>
      </c>
      <c r="H1136" t="s">
        <v>1309</v>
      </c>
      <c r="I1136" s="2">
        <v>39208</v>
      </c>
      <c r="J1136" t="s">
        <v>106</v>
      </c>
      <c r="K1136" t="s">
        <v>115</v>
      </c>
      <c r="L1136">
        <v>13.29369172</v>
      </c>
      <c r="M1136">
        <v>144.76867731999999</v>
      </c>
      <c r="N1136" t="s">
        <v>1283</v>
      </c>
      <c r="O1136" t="s">
        <v>1283</v>
      </c>
      <c r="P1136">
        <v>2011</v>
      </c>
      <c r="Q1136" t="s">
        <v>116</v>
      </c>
      <c r="R1136">
        <v>0</v>
      </c>
      <c r="S1136">
        <v>6</v>
      </c>
      <c r="T1136">
        <v>35</v>
      </c>
      <c r="U1136">
        <v>0</v>
      </c>
      <c r="V1136">
        <v>15</v>
      </c>
      <c r="W1136">
        <v>22.5</v>
      </c>
      <c r="X1136" t="s">
        <v>362</v>
      </c>
      <c r="Y1136">
        <v>2</v>
      </c>
      <c r="Z1136">
        <v>1</v>
      </c>
    </row>
    <row r="1137" spans="1:26" x14ac:dyDescent="0.2">
      <c r="A1137">
        <v>1136</v>
      </c>
      <c r="B1137">
        <v>3821</v>
      </c>
      <c r="C1137" t="s">
        <v>38</v>
      </c>
      <c r="D1137">
        <v>2011</v>
      </c>
      <c r="E1137" t="s">
        <v>36</v>
      </c>
      <c r="F1137" t="s">
        <v>1060</v>
      </c>
      <c r="G1137" t="s">
        <v>72</v>
      </c>
      <c r="H1137" t="s">
        <v>1310</v>
      </c>
      <c r="I1137" s="2">
        <v>39208</v>
      </c>
      <c r="J1137" t="s">
        <v>106</v>
      </c>
      <c r="K1137" t="s">
        <v>107</v>
      </c>
      <c r="L1137">
        <v>13.26884592</v>
      </c>
      <c r="M1137">
        <v>144.74791106999999</v>
      </c>
      <c r="N1137" t="s">
        <v>1283</v>
      </c>
      <c r="O1137" t="s">
        <v>1283</v>
      </c>
      <c r="P1137">
        <v>2011</v>
      </c>
      <c r="Q1137" t="s">
        <v>109</v>
      </c>
      <c r="R1137">
        <v>0</v>
      </c>
      <c r="S1137">
        <v>12.5</v>
      </c>
      <c r="T1137">
        <v>10</v>
      </c>
      <c r="U1137">
        <v>3</v>
      </c>
      <c r="V1137">
        <v>37.5</v>
      </c>
      <c r="W1137">
        <v>5</v>
      </c>
      <c r="X1137" t="s">
        <v>362</v>
      </c>
      <c r="Y1137">
        <v>2</v>
      </c>
      <c r="Z1137">
        <v>1</v>
      </c>
    </row>
    <row r="1138" spans="1:26" x14ac:dyDescent="0.2">
      <c r="A1138">
        <v>1137</v>
      </c>
      <c r="B1138">
        <v>3822</v>
      </c>
      <c r="C1138" t="s">
        <v>38</v>
      </c>
      <c r="D1138">
        <v>2011</v>
      </c>
      <c r="E1138" t="s">
        <v>36</v>
      </c>
      <c r="F1138" t="s">
        <v>1060</v>
      </c>
      <c r="G1138" t="s">
        <v>72</v>
      </c>
      <c r="H1138" t="s">
        <v>1311</v>
      </c>
      <c r="I1138" s="2">
        <v>39208</v>
      </c>
      <c r="J1138" t="s">
        <v>106</v>
      </c>
      <c r="K1138" t="s">
        <v>115</v>
      </c>
      <c r="L1138">
        <v>13.24405015</v>
      </c>
      <c r="M1138">
        <v>144.71400627</v>
      </c>
      <c r="N1138" t="s">
        <v>1312</v>
      </c>
      <c r="O1138" t="s">
        <v>1312</v>
      </c>
      <c r="P1138">
        <v>2011</v>
      </c>
      <c r="Q1138" t="s">
        <v>116</v>
      </c>
      <c r="R1138">
        <v>0</v>
      </c>
      <c r="S1138">
        <v>4.5</v>
      </c>
      <c r="T1138">
        <v>35</v>
      </c>
      <c r="U1138">
        <v>0</v>
      </c>
      <c r="V1138">
        <v>10</v>
      </c>
      <c r="W1138">
        <v>12.5</v>
      </c>
      <c r="X1138" t="s">
        <v>362</v>
      </c>
      <c r="Y1138">
        <v>2</v>
      </c>
      <c r="Z1138">
        <v>1</v>
      </c>
    </row>
    <row r="1139" spans="1:26" x14ac:dyDescent="0.2">
      <c r="A1139">
        <v>1138</v>
      </c>
      <c r="B1139">
        <v>3823</v>
      </c>
      <c r="C1139" t="s">
        <v>38</v>
      </c>
      <c r="D1139">
        <v>2011</v>
      </c>
      <c r="E1139" t="s">
        <v>36</v>
      </c>
      <c r="F1139" t="s">
        <v>1060</v>
      </c>
      <c r="G1139" t="s">
        <v>72</v>
      </c>
      <c r="H1139" t="s">
        <v>1313</v>
      </c>
      <c r="I1139" s="2">
        <v>39208</v>
      </c>
      <c r="J1139" t="s">
        <v>106</v>
      </c>
      <c r="K1139" t="s">
        <v>115</v>
      </c>
      <c r="L1139">
        <v>13.24169174</v>
      </c>
      <c r="M1139">
        <v>144.69352717999999</v>
      </c>
      <c r="N1139" t="s">
        <v>1312</v>
      </c>
      <c r="O1139" t="s">
        <v>1312</v>
      </c>
      <c r="P1139">
        <v>2011</v>
      </c>
      <c r="Q1139" t="s">
        <v>116</v>
      </c>
      <c r="R1139">
        <v>0</v>
      </c>
      <c r="S1139">
        <v>4</v>
      </c>
      <c r="T1139">
        <v>25</v>
      </c>
      <c r="U1139">
        <v>10</v>
      </c>
      <c r="V1139">
        <v>17.5</v>
      </c>
      <c r="W1139">
        <v>12.5</v>
      </c>
      <c r="X1139" t="s">
        <v>362</v>
      </c>
      <c r="Y1139">
        <v>2</v>
      </c>
      <c r="Z1139">
        <v>1</v>
      </c>
    </row>
    <row r="1140" spans="1:26" x14ac:dyDescent="0.2">
      <c r="A1140">
        <v>1139</v>
      </c>
      <c r="B1140">
        <v>3824</v>
      </c>
      <c r="C1140" t="s">
        <v>38</v>
      </c>
      <c r="D1140">
        <v>2011</v>
      </c>
      <c r="E1140" t="s">
        <v>36</v>
      </c>
      <c r="F1140" t="s">
        <v>1060</v>
      </c>
      <c r="G1140" t="s">
        <v>72</v>
      </c>
      <c r="H1140" t="s">
        <v>1314</v>
      </c>
      <c r="I1140" s="2">
        <v>39208</v>
      </c>
      <c r="J1140" t="s">
        <v>106</v>
      </c>
      <c r="K1140" t="s">
        <v>107</v>
      </c>
      <c r="L1140">
        <v>13.241858369999999</v>
      </c>
      <c r="M1140">
        <v>144.71503036999999</v>
      </c>
      <c r="N1140" t="s">
        <v>1312</v>
      </c>
      <c r="O1140" t="s">
        <v>1312</v>
      </c>
      <c r="P1140">
        <v>2011</v>
      </c>
      <c r="Q1140" t="s">
        <v>109</v>
      </c>
      <c r="R1140">
        <v>0</v>
      </c>
      <c r="S1140">
        <v>15.5</v>
      </c>
      <c r="T1140">
        <v>12.5</v>
      </c>
      <c r="U1140">
        <v>2.5</v>
      </c>
      <c r="V1140">
        <v>37.5</v>
      </c>
      <c r="W1140">
        <v>7.5</v>
      </c>
      <c r="X1140" t="s">
        <v>362</v>
      </c>
      <c r="Y1140">
        <v>2</v>
      </c>
      <c r="Z1140">
        <v>1</v>
      </c>
    </row>
    <row r="1141" spans="1:26" x14ac:dyDescent="0.2">
      <c r="A1141">
        <v>1140</v>
      </c>
      <c r="B1141">
        <v>3825</v>
      </c>
      <c r="C1141" t="s">
        <v>38</v>
      </c>
      <c r="D1141">
        <v>2011</v>
      </c>
      <c r="E1141" t="s">
        <v>36</v>
      </c>
      <c r="F1141" t="s">
        <v>1060</v>
      </c>
      <c r="G1141" t="s">
        <v>72</v>
      </c>
      <c r="H1141" t="s">
        <v>1315</v>
      </c>
      <c r="I1141" s="2">
        <v>39208</v>
      </c>
      <c r="J1141" t="s">
        <v>106</v>
      </c>
      <c r="K1141" t="s">
        <v>115</v>
      </c>
      <c r="L1141">
        <v>13.241821740000001</v>
      </c>
      <c r="M1141">
        <v>144.70216565999999</v>
      </c>
      <c r="N1141" t="s">
        <v>1312</v>
      </c>
      <c r="O1141" t="s">
        <v>1312</v>
      </c>
      <c r="P1141">
        <v>2011</v>
      </c>
      <c r="Q1141" t="s">
        <v>116</v>
      </c>
      <c r="R1141">
        <v>0</v>
      </c>
      <c r="S1141">
        <v>3.3</v>
      </c>
      <c r="T1141">
        <v>55</v>
      </c>
      <c r="U1141">
        <v>0</v>
      </c>
      <c r="V1141">
        <v>12.5</v>
      </c>
      <c r="W1141">
        <v>15</v>
      </c>
      <c r="X1141" t="s">
        <v>362</v>
      </c>
      <c r="Y1141">
        <v>2</v>
      </c>
      <c r="Z1141">
        <v>1</v>
      </c>
    </row>
    <row r="1142" spans="1:26" x14ac:dyDescent="0.2">
      <c r="A1142">
        <v>1141</v>
      </c>
      <c r="B1142">
        <v>3826</v>
      </c>
      <c r="C1142" t="s">
        <v>38</v>
      </c>
      <c r="D1142">
        <v>2011</v>
      </c>
      <c r="E1142" t="s">
        <v>36</v>
      </c>
      <c r="F1142" t="s">
        <v>1060</v>
      </c>
      <c r="G1142" t="s">
        <v>72</v>
      </c>
      <c r="H1142" t="s">
        <v>1316</v>
      </c>
      <c r="I1142" s="2">
        <v>39208</v>
      </c>
      <c r="J1142" t="s">
        <v>106</v>
      </c>
      <c r="K1142" t="s">
        <v>107</v>
      </c>
      <c r="L1142">
        <v>13.240421039999999</v>
      </c>
      <c r="M1142">
        <v>144.69730156</v>
      </c>
      <c r="N1142" t="s">
        <v>1312</v>
      </c>
      <c r="O1142" t="s">
        <v>1312</v>
      </c>
      <c r="P1142">
        <v>2011</v>
      </c>
      <c r="Q1142" t="s">
        <v>109</v>
      </c>
      <c r="R1142">
        <v>0</v>
      </c>
      <c r="S1142">
        <v>9.6999999999999993</v>
      </c>
      <c r="T1142">
        <v>20</v>
      </c>
      <c r="U1142">
        <v>7.5</v>
      </c>
      <c r="V1142">
        <v>32.5</v>
      </c>
      <c r="W1142">
        <v>10</v>
      </c>
      <c r="X1142" t="s">
        <v>362</v>
      </c>
      <c r="Y1142">
        <v>2</v>
      </c>
      <c r="Z1142">
        <v>1</v>
      </c>
    </row>
    <row r="1143" spans="1:26" x14ac:dyDescent="0.2">
      <c r="A1143">
        <v>1142</v>
      </c>
      <c r="B1143">
        <v>3827</v>
      </c>
      <c r="C1143" t="s">
        <v>38</v>
      </c>
      <c r="D1143">
        <v>2011</v>
      </c>
      <c r="E1143" t="s">
        <v>36</v>
      </c>
      <c r="F1143" t="s">
        <v>1060</v>
      </c>
      <c r="G1143" t="s">
        <v>72</v>
      </c>
      <c r="H1143" t="s">
        <v>1317</v>
      </c>
      <c r="I1143" s="2">
        <v>39208</v>
      </c>
      <c r="J1143" t="s">
        <v>106</v>
      </c>
      <c r="K1143" t="s">
        <v>115</v>
      </c>
      <c r="L1143">
        <v>13.24060628</v>
      </c>
      <c r="M1143">
        <v>144.68645470000001</v>
      </c>
      <c r="N1143" t="s">
        <v>1304</v>
      </c>
      <c r="O1143" t="s">
        <v>1304</v>
      </c>
      <c r="P1143">
        <v>2011</v>
      </c>
      <c r="Q1143" t="s">
        <v>116</v>
      </c>
      <c r="R1143">
        <v>0</v>
      </c>
      <c r="S1143">
        <v>5</v>
      </c>
      <c r="T1143">
        <v>52.5</v>
      </c>
      <c r="U1143">
        <v>4</v>
      </c>
      <c r="V1143">
        <v>10</v>
      </c>
      <c r="W1143">
        <v>10</v>
      </c>
      <c r="X1143" t="s">
        <v>362</v>
      </c>
      <c r="Y1143">
        <v>2</v>
      </c>
      <c r="Z1143">
        <v>1</v>
      </c>
    </row>
    <row r="1144" spans="1:26" x14ac:dyDescent="0.2">
      <c r="A1144">
        <v>1143</v>
      </c>
      <c r="B1144">
        <v>3828</v>
      </c>
      <c r="C1144" t="s">
        <v>38</v>
      </c>
      <c r="D1144">
        <v>2011</v>
      </c>
      <c r="E1144" t="s">
        <v>36</v>
      </c>
      <c r="F1144" t="s">
        <v>1060</v>
      </c>
      <c r="G1144" t="s">
        <v>72</v>
      </c>
      <c r="H1144" t="s">
        <v>1318</v>
      </c>
      <c r="I1144" s="2">
        <v>39208</v>
      </c>
      <c r="J1144" t="s">
        <v>106</v>
      </c>
      <c r="K1144" t="s">
        <v>115</v>
      </c>
      <c r="L1144">
        <v>13.2394277</v>
      </c>
      <c r="M1144">
        <v>144.66463141</v>
      </c>
      <c r="N1144" t="s">
        <v>1304</v>
      </c>
      <c r="O1144" t="s">
        <v>1304</v>
      </c>
      <c r="P1144">
        <v>2011</v>
      </c>
      <c r="Q1144" t="s">
        <v>116</v>
      </c>
      <c r="R1144">
        <v>0</v>
      </c>
      <c r="S1144">
        <v>3</v>
      </c>
      <c r="T1144">
        <v>55</v>
      </c>
      <c r="U1144">
        <v>0</v>
      </c>
      <c r="V1144">
        <v>5</v>
      </c>
      <c r="W1144">
        <v>11.5</v>
      </c>
      <c r="X1144" t="s">
        <v>362</v>
      </c>
      <c r="Y1144">
        <v>2</v>
      </c>
      <c r="Z1144">
        <v>1</v>
      </c>
    </row>
    <row r="1145" spans="1:26" x14ac:dyDescent="0.2">
      <c r="A1145">
        <v>1144</v>
      </c>
      <c r="B1145">
        <v>3829</v>
      </c>
      <c r="C1145" t="s">
        <v>38</v>
      </c>
      <c r="D1145">
        <v>2011</v>
      </c>
      <c r="E1145" t="s">
        <v>36</v>
      </c>
      <c r="F1145" t="s">
        <v>1060</v>
      </c>
      <c r="G1145" t="s">
        <v>72</v>
      </c>
      <c r="H1145" t="s">
        <v>1319</v>
      </c>
      <c r="I1145" s="2">
        <v>39208</v>
      </c>
      <c r="J1145" t="s">
        <v>106</v>
      </c>
      <c r="K1145" t="s">
        <v>115</v>
      </c>
      <c r="L1145">
        <v>13.232210459999999</v>
      </c>
      <c r="M1145">
        <v>144.64774607000001</v>
      </c>
      <c r="N1145" t="s">
        <v>1304</v>
      </c>
      <c r="O1145" t="s">
        <v>1304</v>
      </c>
      <c r="P1145">
        <v>2011</v>
      </c>
      <c r="Q1145" t="s">
        <v>116</v>
      </c>
      <c r="R1145">
        <v>0</v>
      </c>
      <c r="S1145">
        <v>5.4</v>
      </c>
      <c r="T1145">
        <v>72.5</v>
      </c>
      <c r="U1145">
        <v>7.5</v>
      </c>
      <c r="V1145">
        <v>2.5</v>
      </c>
      <c r="W1145">
        <v>2.5</v>
      </c>
      <c r="X1145" t="s">
        <v>362</v>
      </c>
      <c r="Y1145">
        <v>2</v>
      </c>
      <c r="Z1145">
        <v>1</v>
      </c>
    </row>
    <row r="1146" spans="1:26" x14ac:dyDescent="0.2">
      <c r="A1146">
        <v>1145</v>
      </c>
      <c r="B1146">
        <v>3836</v>
      </c>
      <c r="C1146" t="s">
        <v>38</v>
      </c>
      <c r="D1146">
        <v>2011</v>
      </c>
      <c r="E1146" t="s">
        <v>36</v>
      </c>
      <c r="F1146" t="s">
        <v>1060</v>
      </c>
      <c r="G1146" t="s">
        <v>72</v>
      </c>
      <c r="H1146" t="s">
        <v>1320</v>
      </c>
      <c r="I1146" s="2">
        <v>39209</v>
      </c>
      <c r="J1146" t="s">
        <v>106</v>
      </c>
      <c r="K1146" t="s">
        <v>111</v>
      </c>
      <c r="L1146">
        <v>13.46503995</v>
      </c>
      <c r="M1146">
        <v>144.67025483</v>
      </c>
      <c r="N1146" t="s">
        <v>1304</v>
      </c>
      <c r="O1146" t="s">
        <v>1304</v>
      </c>
      <c r="P1146">
        <v>2011</v>
      </c>
      <c r="Q1146" t="s">
        <v>112</v>
      </c>
      <c r="R1146">
        <v>0</v>
      </c>
      <c r="S1146">
        <v>22</v>
      </c>
      <c r="T1146">
        <v>45</v>
      </c>
      <c r="U1146">
        <v>7.5</v>
      </c>
      <c r="V1146">
        <v>15</v>
      </c>
      <c r="W1146">
        <v>2.5</v>
      </c>
      <c r="X1146" t="s">
        <v>362</v>
      </c>
      <c r="Y1146">
        <v>2</v>
      </c>
      <c r="Z1146">
        <v>1</v>
      </c>
    </row>
    <row r="1147" spans="1:26" x14ac:dyDescent="0.2">
      <c r="A1147">
        <v>1146</v>
      </c>
      <c r="B1147">
        <v>3837</v>
      </c>
      <c r="C1147" t="s">
        <v>38</v>
      </c>
      <c r="D1147">
        <v>2011</v>
      </c>
      <c r="E1147" t="s">
        <v>36</v>
      </c>
      <c r="F1147" t="s">
        <v>1060</v>
      </c>
      <c r="G1147" t="s">
        <v>72</v>
      </c>
      <c r="H1147" t="s">
        <v>1321</v>
      </c>
      <c r="I1147" s="2">
        <v>39209</v>
      </c>
      <c r="J1147" t="s">
        <v>106</v>
      </c>
      <c r="K1147" t="s">
        <v>111</v>
      </c>
      <c r="L1147">
        <v>13.48459192</v>
      </c>
      <c r="M1147">
        <v>144.73369267999999</v>
      </c>
      <c r="N1147" t="s">
        <v>1304</v>
      </c>
      <c r="O1147" t="s">
        <v>1304</v>
      </c>
      <c r="P1147">
        <v>2011</v>
      </c>
      <c r="Q1147" t="s">
        <v>112</v>
      </c>
      <c r="R1147">
        <v>0</v>
      </c>
      <c r="S1147">
        <v>24</v>
      </c>
      <c r="T1147">
        <v>68</v>
      </c>
      <c r="U1147">
        <v>1</v>
      </c>
      <c r="V1147">
        <v>7.5</v>
      </c>
      <c r="W1147">
        <v>6</v>
      </c>
      <c r="X1147" t="s">
        <v>362</v>
      </c>
      <c r="Y1147">
        <v>2</v>
      </c>
      <c r="Z1147">
        <v>1</v>
      </c>
    </row>
    <row r="1148" spans="1:26" x14ac:dyDescent="0.2">
      <c r="A1148">
        <v>1147</v>
      </c>
      <c r="B1148">
        <v>3838</v>
      </c>
      <c r="C1148" t="s">
        <v>38</v>
      </c>
      <c r="D1148">
        <v>2011</v>
      </c>
      <c r="E1148" t="s">
        <v>36</v>
      </c>
      <c r="F1148" t="s">
        <v>1060</v>
      </c>
      <c r="G1148" t="s">
        <v>72</v>
      </c>
      <c r="H1148" t="s">
        <v>1322</v>
      </c>
      <c r="I1148" s="2">
        <v>39209</v>
      </c>
      <c r="J1148" t="s">
        <v>106</v>
      </c>
      <c r="K1148" t="s">
        <v>115</v>
      </c>
      <c r="L1148">
        <v>13.48378072</v>
      </c>
      <c r="M1148">
        <v>144.75955353000001</v>
      </c>
      <c r="N1148" t="s">
        <v>1304</v>
      </c>
      <c r="O1148" t="s">
        <v>1304</v>
      </c>
      <c r="P1148">
        <v>2011</v>
      </c>
      <c r="Q1148" t="s">
        <v>116</v>
      </c>
      <c r="R1148">
        <v>0</v>
      </c>
      <c r="S1148">
        <v>4</v>
      </c>
      <c r="T1148">
        <v>24.5</v>
      </c>
      <c r="U1148">
        <v>0</v>
      </c>
      <c r="V1148">
        <v>5</v>
      </c>
      <c r="W1148">
        <v>27.5</v>
      </c>
      <c r="X1148" t="s">
        <v>362</v>
      </c>
      <c r="Y1148">
        <v>2</v>
      </c>
      <c r="Z1148">
        <v>1</v>
      </c>
    </row>
    <row r="1149" spans="1:26" x14ac:dyDescent="0.2">
      <c r="A1149">
        <v>1148</v>
      </c>
      <c r="B1149">
        <v>3839</v>
      </c>
      <c r="C1149" t="s">
        <v>38</v>
      </c>
      <c r="D1149">
        <v>2011</v>
      </c>
      <c r="E1149" t="s">
        <v>36</v>
      </c>
      <c r="F1149" t="s">
        <v>1060</v>
      </c>
      <c r="G1149" t="s">
        <v>72</v>
      </c>
      <c r="H1149" t="s">
        <v>1323</v>
      </c>
      <c r="I1149" s="2">
        <v>39209</v>
      </c>
      <c r="J1149" t="s">
        <v>106</v>
      </c>
      <c r="K1149" t="s">
        <v>115</v>
      </c>
      <c r="L1149">
        <v>13.512858039999999</v>
      </c>
      <c r="M1149">
        <v>144.79678652999999</v>
      </c>
      <c r="N1149" t="s">
        <v>1324</v>
      </c>
      <c r="O1149" t="s">
        <v>1324</v>
      </c>
      <c r="P1149">
        <v>2011</v>
      </c>
      <c r="Q1149" t="s">
        <v>116</v>
      </c>
      <c r="R1149">
        <v>0</v>
      </c>
      <c r="S1149">
        <v>4</v>
      </c>
      <c r="T1149">
        <v>17.5</v>
      </c>
      <c r="U1149">
        <v>1</v>
      </c>
      <c r="V1149">
        <v>10</v>
      </c>
      <c r="W1149">
        <v>22.5</v>
      </c>
      <c r="X1149" t="s">
        <v>362</v>
      </c>
      <c r="Y1149">
        <v>2</v>
      </c>
      <c r="Z1149">
        <v>1</v>
      </c>
    </row>
    <row r="1150" spans="1:26" x14ac:dyDescent="0.2">
      <c r="A1150">
        <v>1149</v>
      </c>
      <c r="B1150">
        <v>3840</v>
      </c>
      <c r="C1150" t="s">
        <v>38</v>
      </c>
      <c r="D1150">
        <v>2011</v>
      </c>
      <c r="E1150" t="s">
        <v>36</v>
      </c>
      <c r="F1150" t="s">
        <v>1060</v>
      </c>
      <c r="G1150" t="s">
        <v>72</v>
      </c>
      <c r="H1150" t="s">
        <v>1325</v>
      </c>
      <c r="I1150" s="2">
        <v>39209</v>
      </c>
      <c r="J1150" t="s">
        <v>106</v>
      </c>
      <c r="K1150" t="s">
        <v>107</v>
      </c>
      <c r="L1150">
        <v>13.55924542</v>
      </c>
      <c r="M1150">
        <v>144.81173985000001</v>
      </c>
      <c r="N1150" t="s">
        <v>1304</v>
      </c>
      <c r="O1150" t="s">
        <v>1304</v>
      </c>
      <c r="P1150">
        <v>2011</v>
      </c>
      <c r="Q1150" t="s">
        <v>109</v>
      </c>
      <c r="R1150">
        <v>0</v>
      </c>
      <c r="S1150">
        <v>10</v>
      </c>
      <c r="T1150">
        <v>32.5</v>
      </c>
      <c r="U1150">
        <v>10</v>
      </c>
      <c r="V1150">
        <v>12.5</v>
      </c>
      <c r="W1150">
        <v>10</v>
      </c>
      <c r="X1150" t="s">
        <v>362</v>
      </c>
      <c r="Y1150">
        <v>2</v>
      </c>
      <c r="Z1150">
        <v>1</v>
      </c>
    </row>
    <row r="1151" spans="1:26" x14ac:dyDescent="0.2">
      <c r="A1151">
        <v>1150</v>
      </c>
      <c r="B1151">
        <v>3841</v>
      </c>
      <c r="C1151" t="s">
        <v>38</v>
      </c>
      <c r="D1151">
        <v>2011</v>
      </c>
      <c r="E1151" t="s">
        <v>36</v>
      </c>
      <c r="F1151" t="s">
        <v>1060</v>
      </c>
      <c r="G1151" t="s">
        <v>72</v>
      </c>
      <c r="H1151" t="s">
        <v>1326</v>
      </c>
      <c r="I1151" s="2">
        <v>39209</v>
      </c>
      <c r="J1151" t="s">
        <v>106</v>
      </c>
      <c r="K1151" t="s">
        <v>115</v>
      </c>
      <c r="L1151">
        <v>13.597038250000001</v>
      </c>
      <c r="M1151">
        <v>144.83441088000001</v>
      </c>
      <c r="N1151" t="s">
        <v>1304</v>
      </c>
      <c r="O1151" t="s">
        <v>1304</v>
      </c>
      <c r="P1151">
        <v>2011</v>
      </c>
      <c r="Q1151" t="s">
        <v>116</v>
      </c>
      <c r="R1151">
        <v>0</v>
      </c>
      <c r="S1151">
        <v>2.4</v>
      </c>
      <c r="T1151">
        <v>35</v>
      </c>
      <c r="U1151">
        <v>0</v>
      </c>
      <c r="V1151">
        <v>6</v>
      </c>
      <c r="W1151">
        <v>2.5</v>
      </c>
      <c r="X1151" t="s">
        <v>362</v>
      </c>
      <c r="Y1151">
        <v>2</v>
      </c>
      <c r="Z1151">
        <v>1</v>
      </c>
    </row>
    <row r="1152" spans="1:26" x14ac:dyDescent="0.2">
      <c r="A1152">
        <v>1151</v>
      </c>
      <c r="B1152">
        <v>3845</v>
      </c>
      <c r="C1152" t="s">
        <v>38</v>
      </c>
      <c r="D1152">
        <v>2011</v>
      </c>
      <c r="E1152" t="s">
        <v>36</v>
      </c>
      <c r="F1152" t="s">
        <v>1060</v>
      </c>
      <c r="G1152" t="s">
        <v>72</v>
      </c>
      <c r="H1152" t="s">
        <v>1327</v>
      </c>
      <c r="I1152" s="2">
        <v>39209</v>
      </c>
      <c r="J1152" t="s">
        <v>106</v>
      </c>
      <c r="K1152" t="s">
        <v>111</v>
      </c>
      <c r="L1152">
        <v>13.478892220000001</v>
      </c>
      <c r="M1152">
        <v>144.69822121999999</v>
      </c>
      <c r="N1152" t="s">
        <v>1328</v>
      </c>
      <c r="O1152" t="s">
        <v>1328</v>
      </c>
      <c r="P1152">
        <v>2011</v>
      </c>
      <c r="Q1152" t="s">
        <v>112</v>
      </c>
      <c r="R1152">
        <v>0</v>
      </c>
      <c r="S1152">
        <v>23.3</v>
      </c>
      <c r="T1152">
        <v>3.5</v>
      </c>
      <c r="U1152">
        <v>12.5</v>
      </c>
      <c r="V1152">
        <v>50</v>
      </c>
      <c r="W1152">
        <v>5</v>
      </c>
      <c r="X1152" t="s">
        <v>362</v>
      </c>
      <c r="Y1152">
        <v>2</v>
      </c>
      <c r="Z1152">
        <v>1</v>
      </c>
    </row>
    <row r="1153" spans="1:26" x14ac:dyDescent="0.2">
      <c r="A1153">
        <v>1152</v>
      </c>
      <c r="B1153">
        <v>3846</v>
      </c>
      <c r="C1153" t="s">
        <v>38</v>
      </c>
      <c r="D1153">
        <v>2011</v>
      </c>
      <c r="E1153" t="s">
        <v>36</v>
      </c>
      <c r="F1153" t="s">
        <v>1060</v>
      </c>
      <c r="G1153" t="s">
        <v>72</v>
      </c>
      <c r="H1153" t="s">
        <v>1329</v>
      </c>
      <c r="I1153" s="2">
        <v>39209</v>
      </c>
      <c r="J1153" t="s">
        <v>106</v>
      </c>
      <c r="K1153" t="s">
        <v>115</v>
      </c>
      <c r="L1153">
        <v>13.47809058</v>
      </c>
      <c r="M1153">
        <v>144.71717688999999</v>
      </c>
      <c r="N1153" t="s">
        <v>1304</v>
      </c>
      <c r="O1153" t="s">
        <v>1304</v>
      </c>
      <c r="P1153">
        <v>2011</v>
      </c>
      <c r="Q1153" t="s">
        <v>116</v>
      </c>
      <c r="R1153">
        <v>0</v>
      </c>
      <c r="S1153">
        <v>4.8</v>
      </c>
      <c r="T1153">
        <v>55</v>
      </c>
      <c r="U1153">
        <v>0</v>
      </c>
      <c r="V1153">
        <v>15</v>
      </c>
      <c r="W1153">
        <v>12.5</v>
      </c>
      <c r="X1153" t="s">
        <v>362</v>
      </c>
      <c r="Y1153">
        <v>2</v>
      </c>
      <c r="Z1153">
        <v>1</v>
      </c>
    </row>
    <row r="1154" spans="1:26" x14ac:dyDescent="0.2">
      <c r="A1154">
        <v>1153</v>
      </c>
      <c r="B1154">
        <v>3847</v>
      </c>
      <c r="C1154" t="s">
        <v>38</v>
      </c>
      <c r="D1154">
        <v>2011</v>
      </c>
      <c r="E1154" t="s">
        <v>36</v>
      </c>
      <c r="F1154" t="s">
        <v>1060</v>
      </c>
      <c r="G1154" t="s">
        <v>72</v>
      </c>
      <c r="H1154" t="s">
        <v>1330</v>
      </c>
      <c r="I1154" s="2">
        <v>39209</v>
      </c>
      <c r="J1154" t="s">
        <v>106</v>
      </c>
      <c r="K1154" t="s">
        <v>107</v>
      </c>
      <c r="L1154">
        <v>13.49680938</v>
      </c>
      <c r="M1154">
        <v>144.76743185000001</v>
      </c>
      <c r="N1154" t="s">
        <v>1304</v>
      </c>
      <c r="O1154" t="s">
        <v>1304</v>
      </c>
      <c r="P1154">
        <v>2011</v>
      </c>
      <c r="Q1154" t="s">
        <v>109</v>
      </c>
      <c r="R1154">
        <v>0</v>
      </c>
      <c r="S1154">
        <v>10.6</v>
      </c>
      <c r="T1154">
        <v>5</v>
      </c>
      <c r="U1154">
        <v>2.5</v>
      </c>
      <c r="V1154">
        <v>10</v>
      </c>
      <c r="W1154">
        <v>10</v>
      </c>
      <c r="X1154" t="s">
        <v>362</v>
      </c>
      <c r="Y1154">
        <v>2</v>
      </c>
      <c r="Z1154">
        <v>1</v>
      </c>
    </row>
    <row r="1155" spans="1:26" x14ac:dyDescent="0.2">
      <c r="A1155">
        <v>1154</v>
      </c>
      <c r="B1155">
        <v>3848</v>
      </c>
      <c r="C1155" t="s">
        <v>38</v>
      </c>
      <c r="D1155">
        <v>2011</v>
      </c>
      <c r="E1155" t="s">
        <v>36</v>
      </c>
      <c r="F1155" t="s">
        <v>1060</v>
      </c>
      <c r="G1155" t="s">
        <v>72</v>
      </c>
      <c r="H1155" t="s">
        <v>1331</v>
      </c>
      <c r="I1155" s="2">
        <v>39209</v>
      </c>
      <c r="J1155" t="s">
        <v>106</v>
      </c>
      <c r="K1155" t="s">
        <v>115</v>
      </c>
      <c r="L1155">
        <v>13.57186153</v>
      </c>
      <c r="M1155">
        <v>144.82348482</v>
      </c>
      <c r="N1155" t="s">
        <v>1304</v>
      </c>
      <c r="O1155" t="s">
        <v>1304</v>
      </c>
      <c r="P1155">
        <v>2011</v>
      </c>
      <c r="Q1155" t="s">
        <v>116</v>
      </c>
      <c r="R1155">
        <v>0</v>
      </c>
      <c r="S1155">
        <v>4.2</v>
      </c>
      <c r="T1155">
        <v>22.5</v>
      </c>
      <c r="U1155">
        <v>0</v>
      </c>
      <c r="V1155">
        <v>6.5</v>
      </c>
      <c r="W1155">
        <v>13.5</v>
      </c>
      <c r="X1155" t="s">
        <v>362</v>
      </c>
      <c r="Y1155">
        <v>2</v>
      </c>
      <c r="Z1155">
        <v>1</v>
      </c>
    </row>
    <row r="1156" spans="1:26" x14ac:dyDescent="0.2">
      <c r="A1156">
        <v>1155</v>
      </c>
      <c r="B1156">
        <v>3849</v>
      </c>
      <c r="C1156" t="s">
        <v>38</v>
      </c>
      <c r="D1156">
        <v>2011</v>
      </c>
      <c r="E1156" t="s">
        <v>36</v>
      </c>
      <c r="F1156" t="s">
        <v>1060</v>
      </c>
      <c r="G1156" t="s">
        <v>72</v>
      </c>
      <c r="H1156" t="s">
        <v>1332</v>
      </c>
      <c r="I1156" s="2">
        <v>39209</v>
      </c>
      <c r="J1156" t="s">
        <v>106</v>
      </c>
      <c r="K1156" t="s">
        <v>115</v>
      </c>
      <c r="L1156">
        <v>13.606157509999999</v>
      </c>
      <c r="M1156">
        <v>144.83509258000001</v>
      </c>
      <c r="N1156" t="s">
        <v>1304</v>
      </c>
      <c r="O1156" t="s">
        <v>1304</v>
      </c>
      <c r="P1156">
        <v>2011</v>
      </c>
      <c r="Q1156" t="s">
        <v>116</v>
      </c>
      <c r="R1156">
        <v>0</v>
      </c>
      <c r="S1156">
        <v>3.6</v>
      </c>
      <c r="T1156">
        <v>30</v>
      </c>
      <c r="U1156">
        <v>22.5</v>
      </c>
      <c r="V1156">
        <v>10</v>
      </c>
      <c r="W1156">
        <v>15</v>
      </c>
      <c r="X1156" t="s">
        <v>362</v>
      </c>
      <c r="Y1156">
        <v>2</v>
      </c>
      <c r="Z1156">
        <v>1</v>
      </c>
    </row>
    <row r="1157" spans="1:26" x14ac:dyDescent="0.2">
      <c r="A1157">
        <v>1156</v>
      </c>
      <c r="B1157">
        <v>3851</v>
      </c>
      <c r="C1157" t="s">
        <v>38</v>
      </c>
      <c r="D1157">
        <v>2011</v>
      </c>
      <c r="E1157" t="s">
        <v>36</v>
      </c>
      <c r="F1157" t="s">
        <v>1060</v>
      </c>
      <c r="G1157" t="s">
        <v>72</v>
      </c>
      <c r="H1157" t="s">
        <v>1333</v>
      </c>
      <c r="I1157" s="2">
        <v>39210</v>
      </c>
      <c r="J1157" t="s">
        <v>106</v>
      </c>
      <c r="K1157" t="s">
        <v>111</v>
      </c>
      <c r="L1157">
        <v>13.29941958</v>
      </c>
      <c r="M1157">
        <v>144.65364047</v>
      </c>
      <c r="N1157" t="s">
        <v>1304</v>
      </c>
      <c r="O1157" t="s">
        <v>1304</v>
      </c>
      <c r="P1157">
        <v>2011</v>
      </c>
      <c r="Q1157" t="s">
        <v>112</v>
      </c>
      <c r="R1157">
        <v>0</v>
      </c>
      <c r="S1157">
        <v>22</v>
      </c>
      <c r="T1157">
        <v>5.5</v>
      </c>
      <c r="U1157">
        <v>1.5</v>
      </c>
      <c r="V1157">
        <v>87.5</v>
      </c>
      <c r="W1157">
        <v>0</v>
      </c>
      <c r="X1157" t="s">
        <v>362</v>
      </c>
      <c r="Y1157">
        <v>2</v>
      </c>
      <c r="Z1157">
        <v>1</v>
      </c>
    </row>
    <row r="1158" spans="1:26" x14ac:dyDescent="0.2">
      <c r="A1158">
        <v>1157</v>
      </c>
      <c r="B1158">
        <v>3852</v>
      </c>
      <c r="C1158" t="s">
        <v>38</v>
      </c>
      <c r="D1158">
        <v>2011</v>
      </c>
      <c r="E1158" t="s">
        <v>36</v>
      </c>
      <c r="F1158" t="s">
        <v>1060</v>
      </c>
      <c r="G1158" t="s">
        <v>72</v>
      </c>
      <c r="H1158" t="s">
        <v>1334</v>
      </c>
      <c r="I1158" s="2">
        <v>39210</v>
      </c>
      <c r="J1158" t="s">
        <v>106</v>
      </c>
      <c r="K1158" t="s">
        <v>111</v>
      </c>
      <c r="L1158">
        <v>13.334834880000001</v>
      </c>
      <c r="M1158">
        <v>144.64085747999999</v>
      </c>
      <c r="N1158" t="s">
        <v>1304</v>
      </c>
      <c r="O1158" t="s">
        <v>1304</v>
      </c>
      <c r="P1158">
        <v>2011</v>
      </c>
      <c r="Q1158" t="s">
        <v>112</v>
      </c>
      <c r="R1158">
        <v>0</v>
      </c>
      <c r="S1158">
        <v>24</v>
      </c>
      <c r="T1158">
        <v>2.5</v>
      </c>
      <c r="U1158">
        <v>50</v>
      </c>
      <c r="V1158">
        <v>11</v>
      </c>
      <c r="W1158">
        <v>1.5</v>
      </c>
      <c r="X1158" t="s">
        <v>362</v>
      </c>
      <c r="Y1158">
        <v>2</v>
      </c>
      <c r="Z1158">
        <v>1</v>
      </c>
    </row>
    <row r="1159" spans="1:26" x14ac:dyDescent="0.2">
      <c r="A1159">
        <v>1158</v>
      </c>
      <c r="B1159">
        <v>3853</v>
      </c>
      <c r="C1159" t="s">
        <v>38</v>
      </c>
      <c r="D1159">
        <v>2011</v>
      </c>
      <c r="E1159" t="s">
        <v>36</v>
      </c>
      <c r="F1159" t="s">
        <v>1060</v>
      </c>
      <c r="G1159" t="s">
        <v>72</v>
      </c>
      <c r="H1159" t="s">
        <v>1335</v>
      </c>
      <c r="I1159" s="2">
        <v>39210</v>
      </c>
      <c r="J1159" t="s">
        <v>106</v>
      </c>
      <c r="K1159" t="s">
        <v>115</v>
      </c>
      <c r="L1159">
        <v>13.363521950000001</v>
      </c>
      <c r="M1159">
        <v>144.64663336999999</v>
      </c>
      <c r="N1159" t="s">
        <v>1304</v>
      </c>
      <c r="O1159" t="s">
        <v>1304</v>
      </c>
      <c r="P1159">
        <v>2011</v>
      </c>
      <c r="Q1159" t="s">
        <v>116</v>
      </c>
      <c r="R1159">
        <v>0</v>
      </c>
      <c r="S1159">
        <v>2.1</v>
      </c>
      <c r="T1159">
        <v>30</v>
      </c>
      <c r="U1159">
        <v>10</v>
      </c>
      <c r="V1159">
        <v>20</v>
      </c>
      <c r="W1159">
        <v>5</v>
      </c>
      <c r="X1159" t="s">
        <v>362</v>
      </c>
      <c r="Y1159">
        <v>2</v>
      </c>
      <c r="Z1159">
        <v>1</v>
      </c>
    </row>
    <row r="1160" spans="1:26" x14ac:dyDescent="0.2">
      <c r="A1160">
        <v>1159</v>
      </c>
      <c r="B1160">
        <v>3854</v>
      </c>
      <c r="C1160" t="s">
        <v>38</v>
      </c>
      <c r="D1160">
        <v>2011</v>
      </c>
      <c r="E1160" t="s">
        <v>36</v>
      </c>
      <c r="F1160" t="s">
        <v>1060</v>
      </c>
      <c r="G1160" t="s">
        <v>72</v>
      </c>
      <c r="H1160" t="s">
        <v>1336</v>
      </c>
      <c r="I1160" s="2">
        <v>39210</v>
      </c>
      <c r="J1160" t="s">
        <v>106</v>
      </c>
      <c r="K1160" t="s">
        <v>115</v>
      </c>
      <c r="L1160">
        <v>13.39470489</v>
      </c>
      <c r="M1160">
        <v>144.65818454999999</v>
      </c>
      <c r="N1160" t="s">
        <v>1304</v>
      </c>
      <c r="O1160" t="s">
        <v>1304</v>
      </c>
      <c r="P1160">
        <v>2011</v>
      </c>
      <c r="Q1160" t="s">
        <v>116</v>
      </c>
      <c r="R1160">
        <v>0</v>
      </c>
      <c r="S1160">
        <v>3</v>
      </c>
      <c r="T1160">
        <v>55</v>
      </c>
      <c r="U1160">
        <v>10</v>
      </c>
      <c r="V1160">
        <v>7.5</v>
      </c>
      <c r="W1160">
        <v>5</v>
      </c>
      <c r="X1160" t="s">
        <v>362</v>
      </c>
      <c r="Y1160">
        <v>2</v>
      </c>
      <c r="Z1160">
        <v>1</v>
      </c>
    </row>
    <row r="1161" spans="1:26" x14ac:dyDescent="0.2">
      <c r="A1161">
        <v>1160</v>
      </c>
      <c r="B1161">
        <v>3855</v>
      </c>
      <c r="C1161" t="s">
        <v>38</v>
      </c>
      <c r="D1161">
        <v>2011</v>
      </c>
      <c r="E1161" t="s">
        <v>36</v>
      </c>
      <c r="F1161" t="s">
        <v>1060</v>
      </c>
      <c r="G1161" t="s">
        <v>72</v>
      </c>
      <c r="H1161" t="s">
        <v>1337</v>
      </c>
      <c r="I1161" s="2">
        <v>39210</v>
      </c>
      <c r="J1161" t="s">
        <v>106</v>
      </c>
      <c r="K1161" t="s">
        <v>111</v>
      </c>
      <c r="L1161">
        <v>13.320355149999999</v>
      </c>
      <c r="M1161">
        <v>144.64164152999999</v>
      </c>
      <c r="N1161" t="s">
        <v>1304</v>
      </c>
      <c r="O1161" t="s">
        <v>1304</v>
      </c>
      <c r="P1161">
        <v>2011</v>
      </c>
      <c r="Q1161" t="s">
        <v>112</v>
      </c>
      <c r="R1161">
        <v>0</v>
      </c>
      <c r="S1161">
        <v>23.3</v>
      </c>
      <c r="T1161">
        <v>7.5</v>
      </c>
      <c r="U1161">
        <v>3.5</v>
      </c>
      <c r="V1161">
        <v>60</v>
      </c>
      <c r="W1161">
        <v>4</v>
      </c>
      <c r="X1161" t="s">
        <v>362</v>
      </c>
      <c r="Y1161">
        <v>2</v>
      </c>
      <c r="Z1161">
        <v>1</v>
      </c>
    </row>
    <row r="1162" spans="1:26" x14ac:dyDescent="0.2">
      <c r="A1162">
        <v>1161</v>
      </c>
      <c r="B1162">
        <v>3856</v>
      </c>
      <c r="C1162" t="s">
        <v>38</v>
      </c>
      <c r="D1162">
        <v>2011</v>
      </c>
      <c r="E1162" t="s">
        <v>36</v>
      </c>
      <c r="F1162" t="s">
        <v>1060</v>
      </c>
      <c r="G1162" t="s">
        <v>72</v>
      </c>
      <c r="H1162" t="s">
        <v>1338</v>
      </c>
      <c r="I1162" s="2">
        <v>39210</v>
      </c>
      <c r="J1162" t="s">
        <v>106</v>
      </c>
      <c r="K1162" t="s">
        <v>115</v>
      </c>
      <c r="L1162">
        <v>13.35624645</v>
      </c>
      <c r="M1162">
        <v>144.6384238</v>
      </c>
      <c r="N1162" t="s">
        <v>1304</v>
      </c>
      <c r="O1162" t="s">
        <v>1304</v>
      </c>
      <c r="P1162">
        <v>2011</v>
      </c>
      <c r="Q1162" t="s">
        <v>116</v>
      </c>
      <c r="R1162">
        <v>0</v>
      </c>
      <c r="S1162">
        <v>5.5</v>
      </c>
      <c r="T1162">
        <v>27.5</v>
      </c>
      <c r="U1162">
        <v>1.5</v>
      </c>
      <c r="V1162">
        <v>17.5</v>
      </c>
      <c r="W1162">
        <v>22.5</v>
      </c>
      <c r="X1162" t="s">
        <v>362</v>
      </c>
      <c r="Y1162">
        <v>2</v>
      </c>
      <c r="Z1162">
        <v>1</v>
      </c>
    </row>
    <row r="1163" spans="1:26" x14ac:dyDescent="0.2">
      <c r="A1163">
        <v>1162</v>
      </c>
      <c r="B1163">
        <v>3857</v>
      </c>
      <c r="C1163" t="s">
        <v>38</v>
      </c>
      <c r="D1163">
        <v>2011</v>
      </c>
      <c r="E1163" t="s">
        <v>36</v>
      </c>
      <c r="F1163" t="s">
        <v>1060</v>
      </c>
      <c r="G1163" t="s">
        <v>72</v>
      </c>
      <c r="H1163" t="s">
        <v>1339</v>
      </c>
      <c r="I1163" s="2">
        <v>39210</v>
      </c>
      <c r="J1163" t="s">
        <v>106</v>
      </c>
      <c r="K1163" t="s">
        <v>115</v>
      </c>
      <c r="L1163">
        <v>13.41299529</v>
      </c>
      <c r="M1163">
        <v>144.65121961</v>
      </c>
      <c r="N1163" t="s">
        <v>1304</v>
      </c>
      <c r="O1163" t="s">
        <v>1304</v>
      </c>
      <c r="P1163">
        <v>2011</v>
      </c>
      <c r="Q1163" t="s">
        <v>116</v>
      </c>
      <c r="R1163">
        <v>0</v>
      </c>
      <c r="S1163">
        <v>4</v>
      </c>
      <c r="T1163">
        <v>12.5</v>
      </c>
      <c r="U1163">
        <v>7.5</v>
      </c>
      <c r="V1163">
        <v>27.5</v>
      </c>
      <c r="W1163">
        <v>17.5</v>
      </c>
      <c r="X1163" t="s">
        <v>362</v>
      </c>
      <c r="Y1163">
        <v>2</v>
      </c>
      <c r="Z1163">
        <v>1</v>
      </c>
    </row>
    <row r="1164" spans="1:26" x14ac:dyDescent="0.2">
      <c r="A1164">
        <v>1163</v>
      </c>
      <c r="B1164">
        <v>3867</v>
      </c>
      <c r="C1164" t="s">
        <v>38</v>
      </c>
      <c r="D1164">
        <v>2011</v>
      </c>
      <c r="E1164" t="s">
        <v>36</v>
      </c>
      <c r="F1164" t="s">
        <v>1060</v>
      </c>
      <c r="G1164" t="s">
        <v>72</v>
      </c>
      <c r="H1164" t="s">
        <v>1340</v>
      </c>
      <c r="I1164" s="2">
        <v>39238</v>
      </c>
      <c r="J1164" t="s">
        <v>106</v>
      </c>
      <c r="K1164" t="s">
        <v>115</v>
      </c>
      <c r="L1164">
        <v>13.47907</v>
      </c>
      <c r="M1164">
        <v>144.70806999999999</v>
      </c>
      <c r="N1164" t="s">
        <v>1328</v>
      </c>
      <c r="O1164" t="s">
        <v>1328</v>
      </c>
      <c r="P1164">
        <v>2011</v>
      </c>
      <c r="Q1164" t="s">
        <v>116</v>
      </c>
      <c r="R1164">
        <v>0</v>
      </c>
      <c r="S1164">
        <v>5</v>
      </c>
      <c r="T1164">
        <v>12.5</v>
      </c>
      <c r="U1164">
        <v>0</v>
      </c>
      <c r="V1164">
        <v>7.5</v>
      </c>
      <c r="W1164">
        <v>9.5</v>
      </c>
      <c r="X1164" t="s">
        <v>362</v>
      </c>
      <c r="Y1164">
        <v>2</v>
      </c>
      <c r="Z1164">
        <v>1</v>
      </c>
    </row>
    <row r="1165" spans="1:26" x14ac:dyDescent="0.2">
      <c r="A1165">
        <v>1164</v>
      </c>
      <c r="B1165">
        <v>3868</v>
      </c>
      <c r="C1165" t="s">
        <v>38</v>
      </c>
      <c r="D1165">
        <v>2011</v>
      </c>
      <c r="E1165" t="s">
        <v>36</v>
      </c>
      <c r="F1165" t="s">
        <v>1060</v>
      </c>
      <c r="G1165" t="s">
        <v>72</v>
      </c>
      <c r="H1165" t="s">
        <v>1341</v>
      </c>
      <c r="I1165" s="2">
        <v>39238</v>
      </c>
      <c r="J1165" t="s">
        <v>106</v>
      </c>
      <c r="K1165" t="s">
        <v>115</v>
      </c>
      <c r="L1165">
        <v>13.47</v>
      </c>
      <c r="M1165">
        <v>144.69709</v>
      </c>
      <c r="N1165" t="s">
        <v>1328</v>
      </c>
      <c r="O1165" t="s">
        <v>1328</v>
      </c>
      <c r="P1165">
        <v>2011</v>
      </c>
      <c r="Q1165" t="s">
        <v>116</v>
      </c>
      <c r="R1165">
        <v>0</v>
      </c>
      <c r="S1165">
        <v>4</v>
      </c>
      <c r="T1165">
        <v>20</v>
      </c>
      <c r="U1165">
        <v>0</v>
      </c>
      <c r="V1165">
        <v>7</v>
      </c>
      <c r="W1165">
        <v>10</v>
      </c>
      <c r="X1165" t="s">
        <v>362</v>
      </c>
      <c r="Y1165">
        <v>2</v>
      </c>
      <c r="Z1165">
        <v>1</v>
      </c>
    </row>
    <row r="1166" spans="1:26" x14ac:dyDescent="0.2">
      <c r="A1166">
        <v>1165</v>
      </c>
      <c r="B1166">
        <v>3869</v>
      </c>
      <c r="C1166" t="s">
        <v>38</v>
      </c>
      <c r="D1166">
        <v>2011</v>
      </c>
      <c r="E1166" t="s">
        <v>36</v>
      </c>
      <c r="F1166" t="s">
        <v>1060</v>
      </c>
      <c r="G1166" t="s">
        <v>72</v>
      </c>
      <c r="H1166" t="s">
        <v>1342</v>
      </c>
      <c r="I1166" s="2">
        <v>39238</v>
      </c>
      <c r="J1166" t="s">
        <v>106</v>
      </c>
      <c r="K1166" t="s">
        <v>107</v>
      </c>
      <c r="L1166">
        <v>13.478120000000001</v>
      </c>
      <c r="M1166">
        <v>144.69896</v>
      </c>
      <c r="N1166" t="s">
        <v>1328</v>
      </c>
      <c r="O1166" t="s">
        <v>1328</v>
      </c>
      <c r="P1166">
        <v>2011</v>
      </c>
      <c r="Q1166" t="s">
        <v>109</v>
      </c>
      <c r="R1166">
        <v>0</v>
      </c>
      <c r="S1166">
        <v>10</v>
      </c>
      <c r="T1166">
        <v>7.5</v>
      </c>
      <c r="U1166">
        <v>5.5</v>
      </c>
      <c r="V1166">
        <v>27.5</v>
      </c>
      <c r="W1166">
        <v>3.5</v>
      </c>
      <c r="X1166" t="s">
        <v>362</v>
      </c>
      <c r="Y1166">
        <v>2</v>
      </c>
      <c r="Z1166">
        <v>1</v>
      </c>
    </row>
    <row r="1167" spans="1:26" x14ac:dyDescent="0.2">
      <c r="A1167">
        <v>1166</v>
      </c>
      <c r="B1167">
        <v>3870</v>
      </c>
      <c r="C1167" t="s">
        <v>38</v>
      </c>
      <c r="D1167">
        <v>2011</v>
      </c>
      <c r="E1167" t="s">
        <v>36</v>
      </c>
      <c r="F1167" t="s">
        <v>1060</v>
      </c>
      <c r="G1167" t="s">
        <v>72</v>
      </c>
      <c r="H1167" t="s">
        <v>1343</v>
      </c>
      <c r="I1167" s="2">
        <v>39238</v>
      </c>
      <c r="J1167" t="s">
        <v>106</v>
      </c>
      <c r="K1167" t="s">
        <v>111</v>
      </c>
      <c r="L1167">
        <v>13.48076</v>
      </c>
      <c r="M1167">
        <v>144.70043999999999</v>
      </c>
      <c r="N1167" t="s">
        <v>1328</v>
      </c>
      <c r="O1167" t="s">
        <v>1328</v>
      </c>
      <c r="P1167">
        <v>2011</v>
      </c>
      <c r="Q1167" t="s">
        <v>112</v>
      </c>
      <c r="R1167">
        <v>0</v>
      </c>
      <c r="S1167">
        <v>23</v>
      </c>
      <c r="T1167">
        <v>1.5</v>
      </c>
      <c r="U1167">
        <v>6.5</v>
      </c>
      <c r="V1167">
        <v>65</v>
      </c>
      <c r="W1167">
        <v>0</v>
      </c>
      <c r="X1167" t="s">
        <v>362</v>
      </c>
      <c r="Y1167">
        <v>2</v>
      </c>
      <c r="Z1167">
        <v>1</v>
      </c>
    </row>
    <row r="1168" spans="1:26" x14ac:dyDescent="0.2">
      <c r="A1168">
        <v>1167</v>
      </c>
      <c r="B1168">
        <v>3872</v>
      </c>
      <c r="C1168" t="s">
        <v>38</v>
      </c>
      <c r="D1168">
        <v>2011</v>
      </c>
      <c r="E1168" t="s">
        <v>36</v>
      </c>
      <c r="F1168" t="s">
        <v>1060</v>
      </c>
      <c r="G1168" t="s">
        <v>72</v>
      </c>
      <c r="H1168" t="s">
        <v>1344</v>
      </c>
      <c r="I1168" s="2">
        <v>39238</v>
      </c>
      <c r="J1168" t="s">
        <v>106</v>
      </c>
      <c r="K1168" t="s">
        <v>111</v>
      </c>
      <c r="L1168">
        <v>13.47369</v>
      </c>
      <c r="M1168">
        <v>144.69229999999999</v>
      </c>
      <c r="N1168" t="s">
        <v>1328</v>
      </c>
      <c r="O1168" t="s">
        <v>1328</v>
      </c>
      <c r="P1168">
        <v>2011</v>
      </c>
      <c r="Q1168" t="s">
        <v>112</v>
      </c>
      <c r="R1168">
        <v>0</v>
      </c>
      <c r="S1168">
        <v>23</v>
      </c>
      <c r="T1168">
        <v>8.5</v>
      </c>
      <c r="U1168">
        <v>12.5</v>
      </c>
      <c r="V1168">
        <v>47.5</v>
      </c>
      <c r="W1168">
        <v>1.5</v>
      </c>
      <c r="X1168" t="s">
        <v>362</v>
      </c>
      <c r="Y1168">
        <v>2</v>
      </c>
      <c r="Z1168">
        <v>1</v>
      </c>
    </row>
    <row r="1169" spans="1:26" x14ac:dyDescent="0.2">
      <c r="A1169">
        <v>1168</v>
      </c>
      <c r="B1169">
        <v>3875</v>
      </c>
      <c r="C1169" t="s">
        <v>38</v>
      </c>
      <c r="D1169">
        <v>2011</v>
      </c>
      <c r="E1169" t="s">
        <v>36</v>
      </c>
      <c r="F1169" t="s">
        <v>1060</v>
      </c>
      <c r="G1169" t="s">
        <v>72</v>
      </c>
      <c r="H1169" t="s">
        <v>1345</v>
      </c>
      <c r="I1169" s="2">
        <v>39238</v>
      </c>
      <c r="J1169" t="s">
        <v>106</v>
      </c>
      <c r="K1169" t="s">
        <v>107</v>
      </c>
      <c r="L1169">
        <v>13.47475</v>
      </c>
      <c r="M1169">
        <v>144.69469000000001</v>
      </c>
      <c r="N1169" t="s">
        <v>1328</v>
      </c>
      <c r="O1169" t="s">
        <v>1328</v>
      </c>
      <c r="P1169">
        <v>2011</v>
      </c>
      <c r="Q1169" t="s">
        <v>109</v>
      </c>
      <c r="R1169">
        <v>0</v>
      </c>
      <c r="S1169">
        <v>15</v>
      </c>
      <c r="T1169">
        <v>20</v>
      </c>
      <c r="U1169">
        <v>3</v>
      </c>
      <c r="V1169">
        <v>37.5</v>
      </c>
      <c r="W1169">
        <v>2.5</v>
      </c>
      <c r="X1169" t="s">
        <v>362</v>
      </c>
      <c r="Y1169">
        <v>2</v>
      </c>
      <c r="Z1169">
        <v>1</v>
      </c>
    </row>
    <row r="1170" spans="1:26" x14ac:dyDescent="0.2">
      <c r="A1170">
        <v>1169</v>
      </c>
      <c r="B1170">
        <v>3876</v>
      </c>
      <c r="C1170" t="s">
        <v>38</v>
      </c>
      <c r="D1170">
        <v>2011</v>
      </c>
      <c r="E1170" t="s">
        <v>36</v>
      </c>
      <c r="F1170" t="s">
        <v>1060</v>
      </c>
      <c r="G1170" t="s">
        <v>72</v>
      </c>
      <c r="H1170" t="s">
        <v>1346</v>
      </c>
      <c r="I1170" s="2">
        <v>39238</v>
      </c>
      <c r="J1170" t="s">
        <v>106</v>
      </c>
      <c r="K1170" t="s">
        <v>107</v>
      </c>
      <c r="L1170">
        <v>13.480700000000001</v>
      </c>
      <c r="M1170">
        <v>144.70654999999999</v>
      </c>
      <c r="N1170" t="s">
        <v>1328</v>
      </c>
      <c r="O1170" t="s">
        <v>1328</v>
      </c>
      <c r="P1170">
        <v>2011</v>
      </c>
      <c r="Q1170" t="s">
        <v>109</v>
      </c>
      <c r="R1170">
        <v>0</v>
      </c>
      <c r="S1170">
        <v>13</v>
      </c>
      <c r="T1170">
        <v>10</v>
      </c>
      <c r="U1170">
        <v>5.5</v>
      </c>
      <c r="V1170">
        <v>55</v>
      </c>
      <c r="W1170">
        <v>0.5</v>
      </c>
      <c r="X1170" t="s">
        <v>362</v>
      </c>
      <c r="Y1170">
        <v>2</v>
      </c>
      <c r="Z1170">
        <v>1</v>
      </c>
    </row>
    <row r="1171" spans="1:26" x14ac:dyDescent="0.2">
      <c r="A1171">
        <v>1170</v>
      </c>
      <c r="B1171">
        <v>3877</v>
      </c>
      <c r="C1171" t="s">
        <v>38</v>
      </c>
      <c r="D1171">
        <v>2011</v>
      </c>
      <c r="E1171" t="s">
        <v>36</v>
      </c>
      <c r="F1171" t="s">
        <v>1060</v>
      </c>
      <c r="G1171" t="s">
        <v>72</v>
      </c>
      <c r="H1171" t="s">
        <v>1347</v>
      </c>
      <c r="I1171" s="2">
        <v>39238</v>
      </c>
      <c r="J1171" t="s">
        <v>106</v>
      </c>
      <c r="K1171" t="s">
        <v>115</v>
      </c>
      <c r="L1171">
        <v>13.47967</v>
      </c>
      <c r="M1171">
        <v>144.70689999999999</v>
      </c>
      <c r="N1171" t="s">
        <v>1328</v>
      </c>
      <c r="O1171" t="s">
        <v>1328</v>
      </c>
      <c r="P1171">
        <v>2011</v>
      </c>
      <c r="Q1171" t="s">
        <v>116</v>
      </c>
      <c r="R1171">
        <v>0</v>
      </c>
      <c r="S1171">
        <v>5</v>
      </c>
      <c r="T1171">
        <v>30</v>
      </c>
      <c r="U1171">
        <v>2.5</v>
      </c>
      <c r="V1171">
        <v>25</v>
      </c>
      <c r="W1171">
        <v>17.5</v>
      </c>
      <c r="X1171" t="s">
        <v>362</v>
      </c>
      <c r="Y1171">
        <v>2</v>
      </c>
      <c r="Z1171">
        <v>1</v>
      </c>
    </row>
    <row r="1172" spans="1:26" x14ac:dyDescent="0.2">
      <c r="A1172">
        <v>1171</v>
      </c>
      <c r="B1172">
        <v>3879</v>
      </c>
      <c r="C1172" t="s">
        <v>38</v>
      </c>
      <c r="D1172">
        <v>2011</v>
      </c>
      <c r="E1172" t="s">
        <v>36</v>
      </c>
      <c r="F1172" t="s">
        <v>1060</v>
      </c>
      <c r="G1172" t="s">
        <v>72</v>
      </c>
      <c r="H1172" t="s">
        <v>1348</v>
      </c>
      <c r="I1172" s="2">
        <v>39239</v>
      </c>
      <c r="J1172" t="s">
        <v>106</v>
      </c>
      <c r="K1172" t="s">
        <v>111</v>
      </c>
      <c r="L1172">
        <v>13.625220000000001</v>
      </c>
      <c r="M1172">
        <v>144.83409</v>
      </c>
      <c r="N1172" t="s">
        <v>1304</v>
      </c>
      <c r="O1172" t="s">
        <v>1304</v>
      </c>
      <c r="P1172">
        <v>2011</v>
      </c>
      <c r="Q1172" t="s">
        <v>112</v>
      </c>
      <c r="R1172">
        <v>0</v>
      </c>
      <c r="S1172">
        <v>25</v>
      </c>
      <c r="T1172">
        <v>6</v>
      </c>
      <c r="U1172">
        <v>12.5</v>
      </c>
      <c r="V1172">
        <v>2.5</v>
      </c>
      <c r="W1172">
        <v>5</v>
      </c>
      <c r="X1172" t="s">
        <v>362</v>
      </c>
      <c r="Y1172">
        <v>2</v>
      </c>
      <c r="Z1172">
        <v>1</v>
      </c>
    </row>
    <row r="1173" spans="1:26" x14ac:dyDescent="0.2">
      <c r="A1173">
        <v>1172</v>
      </c>
      <c r="B1173">
        <v>3880</v>
      </c>
      <c r="C1173" t="s">
        <v>38</v>
      </c>
      <c r="D1173">
        <v>2011</v>
      </c>
      <c r="E1173" t="s">
        <v>36</v>
      </c>
      <c r="F1173" t="s">
        <v>1060</v>
      </c>
      <c r="G1173" t="s">
        <v>72</v>
      </c>
      <c r="H1173" t="s">
        <v>1349</v>
      </c>
      <c r="I1173" s="2">
        <v>39239</v>
      </c>
      <c r="J1173" t="s">
        <v>106</v>
      </c>
      <c r="K1173" t="s">
        <v>111</v>
      </c>
      <c r="L1173">
        <v>13.6373</v>
      </c>
      <c r="M1173">
        <v>144.8434</v>
      </c>
      <c r="N1173" t="s">
        <v>1304</v>
      </c>
      <c r="O1173" t="s">
        <v>1304</v>
      </c>
      <c r="P1173">
        <v>2011</v>
      </c>
      <c r="Q1173" t="s">
        <v>112</v>
      </c>
      <c r="R1173">
        <v>0</v>
      </c>
      <c r="S1173">
        <v>22.5</v>
      </c>
      <c r="T1173">
        <v>20</v>
      </c>
      <c r="U1173">
        <v>10</v>
      </c>
      <c r="V1173">
        <v>10</v>
      </c>
      <c r="W1173">
        <v>15</v>
      </c>
      <c r="X1173" t="s">
        <v>362</v>
      </c>
      <c r="Y1173">
        <v>2</v>
      </c>
      <c r="Z1173">
        <v>1</v>
      </c>
    </row>
    <row r="1174" spans="1:26" x14ac:dyDescent="0.2">
      <c r="A1174">
        <v>1173</v>
      </c>
      <c r="B1174">
        <v>3881</v>
      </c>
      <c r="C1174" t="s">
        <v>38</v>
      </c>
      <c r="D1174">
        <v>2011</v>
      </c>
      <c r="E1174" t="s">
        <v>36</v>
      </c>
      <c r="F1174" t="s">
        <v>1060</v>
      </c>
      <c r="G1174" t="s">
        <v>72</v>
      </c>
      <c r="H1174" t="s">
        <v>1350</v>
      </c>
      <c r="I1174" s="2">
        <v>39239</v>
      </c>
      <c r="J1174" t="s">
        <v>106</v>
      </c>
      <c r="K1174" t="s">
        <v>111</v>
      </c>
      <c r="L1174">
        <v>13.65597</v>
      </c>
      <c r="M1174">
        <v>144.85517999999999</v>
      </c>
      <c r="N1174" t="s">
        <v>1304</v>
      </c>
      <c r="O1174" t="s">
        <v>1304</v>
      </c>
      <c r="P1174">
        <v>2011</v>
      </c>
      <c r="Q1174" t="s">
        <v>112</v>
      </c>
      <c r="R1174">
        <v>0</v>
      </c>
      <c r="S1174">
        <v>26</v>
      </c>
      <c r="T1174">
        <v>7.5</v>
      </c>
      <c r="U1174">
        <v>7.5</v>
      </c>
      <c r="V1174">
        <v>30</v>
      </c>
      <c r="W1174">
        <v>5</v>
      </c>
      <c r="X1174" t="s">
        <v>362</v>
      </c>
      <c r="Y1174">
        <v>2</v>
      </c>
      <c r="Z1174">
        <v>1</v>
      </c>
    </row>
    <row r="1175" spans="1:26" x14ac:dyDescent="0.2">
      <c r="A1175">
        <v>1174</v>
      </c>
      <c r="B1175">
        <v>3883</v>
      </c>
      <c r="C1175" t="s">
        <v>38</v>
      </c>
      <c r="D1175">
        <v>2011</v>
      </c>
      <c r="E1175" t="s">
        <v>36</v>
      </c>
      <c r="F1175" t="s">
        <v>1060</v>
      </c>
      <c r="G1175" t="s">
        <v>72</v>
      </c>
      <c r="H1175" t="s">
        <v>1351</v>
      </c>
      <c r="I1175" s="2">
        <v>39239</v>
      </c>
      <c r="J1175" t="s">
        <v>106</v>
      </c>
      <c r="K1175" t="s">
        <v>107</v>
      </c>
      <c r="L1175">
        <v>13.615539999999999</v>
      </c>
      <c r="M1175">
        <v>144.83389</v>
      </c>
      <c r="N1175" t="s">
        <v>1304</v>
      </c>
      <c r="O1175" t="s">
        <v>1304</v>
      </c>
      <c r="P1175">
        <v>2011</v>
      </c>
      <c r="Q1175" t="s">
        <v>109</v>
      </c>
      <c r="R1175">
        <v>0</v>
      </c>
      <c r="S1175">
        <v>8.5</v>
      </c>
      <c r="T1175">
        <v>6.5</v>
      </c>
      <c r="U1175">
        <v>1</v>
      </c>
      <c r="V1175">
        <v>6</v>
      </c>
      <c r="W1175">
        <v>4</v>
      </c>
      <c r="X1175" t="s">
        <v>362</v>
      </c>
      <c r="Y1175">
        <v>2</v>
      </c>
      <c r="Z1175">
        <v>1</v>
      </c>
    </row>
    <row r="1176" spans="1:26" x14ac:dyDescent="0.2">
      <c r="A1176">
        <v>1175</v>
      </c>
      <c r="B1176">
        <v>3885</v>
      </c>
      <c r="C1176" t="s">
        <v>38</v>
      </c>
      <c r="D1176">
        <v>2011</v>
      </c>
      <c r="E1176" t="s">
        <v>36</v>
      </c>
      <c r="F1176" t="s">
        <v>1060</v>
      </c>
      <c r="G1176" t="s">
        <v>72</v>
      </c>
      <c r="H1176" t="s">
        <v>1352</v>
      </c>
      <c r="I1176" s="2">
        <v>39239</v>
      </c>
      <c r="J1176" t="s">
        <v>106</v>
      </c>
      <c r="K1176" t="s">
        <v>107</v>
      </c>
      <c r="L1176">
        <v>13.58741</v>
      </c>
      <c r="M1176">
        <v>144.83345</v>
      </c>
      <c r="N1176" t="s">
        <v>1304</v>
      </c>
      <c r="O1176" t="s">
        <v>1304</v>
      </c>
      <c r="P1176">
        <v>2011</v>
      </c>
      <c r="Q1176" t="s">
        <v>109</v>
      </c>
      <c r="R1176">
        <v>0</v>
      </c>
      <c r="S1176">
        <v>13.5</v>
      </c>
      <c r="T1176">
        <v>32.5</v>
      </c>
      <c r="U1176">
        <v>1.5</v>
      </c>
      <c r="V1176">
        <v>1</v>
      </c>
      <c r="W1176">
        <v>7.5</v>
      </c>
      <c r="X1176" t="s">
        <v>362</v>
      </c>
      <c r="Y1176">
        <v>2</v>
      </c>
      <c r="Z1176">
        <v>1</v>
      </c>
    </row>
    <row r="1177" spans="1:26" x14ac:dyDescent="0.2">
      <c r="A1177">
        <v>1176</v>
      </c>
      <c r="B1177">
        <v>3886</v>
      </c>
      <c r="C1177" t="s">
        <v>38</v>
      </c>
      <c r="D1177">
        <v>2011</v>
      </c>
      <c r="E1177" t="s">
        <v>36</v>
      </c>
      <c r="F1177" t="s">
        <v>1060</v>
      </c>
      <c r="G1177" t="s">
        <v>72</v>
      </c>
      <c r="H1177" t="s">
        <v>1353</v>
      </c>
      <c r="I1177" s="2">
        <v>39239</v>
      </c>
      <c r="J1177" t="s">
        <v>106</v>
      </c>
      <c r="K1177" t="s">
        <v>115</v>
      </c>
      <c r="L1177">
        <v>13.577680000000001</v>
      </c>
      <c r="M1177">
        <v>144.82872</v>
      </c>
      <c r="N1177" t="s">
        <v>1304</v>
      </c>
      <c r="O1177" t="s">
        <v>1304</v>
      </c>
      <c r="P1177">
        <v>2011</v>
      </c>
      <c r="Q1177" t="s">
        <v>116</v>
      </c>
      <c r="R1177">
        <v>0</v>
      </c>
      <c r="S1177">
        <v>5</v>
      </c>
      <c r="T1177">
        <v>30</v>
      </c>
      <c r="U1177">
        <v>0</v>
      </c>
      <c r="V1177">
        <v>15</v>
      </c>
      <c r="W1177">
        <v>22.5</v>
      </c>
      <c r="X1177" t="s">
        <v>362</v>
      </c>
      <c r="Y1177">
        <v>2</v>
      </c>
      <c r="Z1177">
        <v>1</v>
      </c>
    </row>
    <row r="1178" spans="1:26" x14ac:dyDescent="0.2">
      <c r="A1178">
        <v>1177</v>
      </c>
      <c r="B1178">
        <v>3887</v>
      </c>
      <c r="C1178" t="s">
        <v>38</v>
      </c>
      <c r="D1178">
        <v>2011</v>
      </c>
      <c r="E1178" t="s">
        <v>36</v>
      </c>
      <c r="F1178" t="s">
        <v>1060</v>
      </c>
      <c r="G1178" t="s">
        <v>72</v>
      </c>
      <c r="H1178" t="s">
        <v>1354</v>
      </c>
      <c r="I1178" s="2">
        <v>39239</v>
      </c>
      <c r="J1178" t="s">
        <v>106</v>
      </c>
      <c r="K1178" t="s">
        <v>107</v>
      </c>
      <c r="L1178">
        <v>13.64457</v>
      </c>
      <c r="M1178">
        <v>144.84782000000001</v>
      </c>
      <c r="N1178" t="s">
        <v>1304</v>
      </c>
      <c r="O1178" t="s">
        <v>1304</v>
      </c>
      <c r="P1178">
        <v>2011</v>
      </c>
      <c r="Q1178" t="s">
        <v>109</v>
      </c>
      <c r="R1178">
        <v>0</v>
      </c>
      <c r="S1178">
        <v>10</v>
      </c>
      <c r="T1178">
        <v>24</v>
      </c>
      <c r="U1178">
        <v>5.5</v>
      </c>
      <c r="V1178">
        <v>6</v>
      </c>
      <c r="W1178">
        <v>17</v>
      </c>
      <c r="X1178" t="s">
        <v>362</v>
      </c>
      <c r="Y1178">
        <v>2</v>
      </c>
      <c r="Z1178">
        <v>1</v>
      </c>
    </row>
    <row r="1179" spans="1:26" x14ac:dyDescent="0.2">
      <c r="A1179">
        <v>1178</v>
      </c>
      <c r="B1179">
        <v>3890</v>
      </c>
      <c r="C1179" t="s">
        <v>38</v>
      </c>
      <c r="D1179">
        <v>2011</v>
      </c>
      <c r="E1179" t="s">
        <v>36</v>
      </c>
      <c r="F1179" t="s">
        <v>1060</v>
      </c>
      <c r="G1179" t="s">
        <v>72</v>
      </c>
      <c r="H1179" t="s">
        <v>1355</v>
      </c>
      <c r="I1179" s="2">
        <v>39239</v>
      </c>
      <c r="J1179" t="s">
        <v>106</v>
      </c>
      <c r="K1179" t="s">
        <v>115</v>
      </c>
      <c r="L1179">
        <v>13.60023</v>
      </c>
      <c r="M1179">
        <v>144.83391</v>
      </c>
      <c r="N1179" t="s">
        <v>1304</v>
      </c>
      <c r="O1179" t="s">
        <v>1304</v>
      </c>
      <c r="P1179">
        <v>2011</v>
      </c>
      <c r="Q1179" t="s">
        <v>116</v>
      </c>
      <c r="R1179">
        <v>0</v>
      </c>
      <c r="S1179">
        <v>5</v>
      </c>
      <c r="T1179">
        <v>37.5</v>
      </c>
      <c r="U1179">
        <v>3</v>
      </c>
      <c r="V1179">
        <v>17.5</v>
      </c>
      <c r="W1179">
        <v>14</v>
      </c>
      <c r="X1179" t="s">
        <v>362</v>
      </c>
      <c r="Y1179">
        <v>2</v>
      </c>
      <c r="Z1179">
        <v>1</v>
      </c>
    </row>
    <row r="1180" spans="1:26" x14ac:dyDescent="0.2">
      <c r="A1180">
        <v>1179</v>
      </c>
      <c r="B1180">
        <v>3896</v>
      </c>
      <c r="C1180" t="s">
        <v>38</v>
      </c>
      <c r="D1180">
        <v>2011</v>
      </c>
      <c r="E1180" t="s">
        <v>36</v>
      </c>
      <c r="F1180" t="s">
        <v>1060</v>
      </c>
      <c r="G1180" t="s">
        <v>72</v>
      </c>
      <c r="H1180" t="s">
        <v>1356</v>
      </c>
      <c r="I1180" s="2">
        <v>39240</v>
      </c>
      <c r="J1180" t="s">
        <v>106</v>
      </c>
      <c r="K1180" t="s">
        <v>111</v>
      </c>
      <c r="L1180">
        <v>13.56452</v>
      </c>
      <c r="M1180">
        <v>144.81720999999999</v>
      </c>
      <c r="N1180" t="s">
        <v>1304</v>
      </c>
      <c r="O1180" t="s">
        <v>1304</v>
      </c>
      <c r="P1180">
        <v>2011</v>
      </c>
      <c r="Q1180" t="s">
        <v>112</v>
      </c>
      <c r="R1180">
        <v>0</v>
      </c>
      <c r="S1180">
        <v>25</v>
      </c>
      <c r="T1180">
        <v>25</v>
      </c>
      <c r="U1180">
        <v>7</v>
      </c>
      <c r="V1180">
        <v>26.5</v>
      </c>
      <c r="W1180">
        <v>7.5</v>
      </c>
      <c r="X1180" t="s">
        <v>362</v>
      </c>
      <c r="Y1180">
        <v>2</v>
      </c>
      <c r="Z1180">
        <v>1</v>
      </c>
    </row>
    <row r="1181" spans="1:26" x14ac:dyDescent="0.2">
      <c r="A1181">
        <v>1180</v>
      </c>
      <c r="B1181">
        <v>3897</v>
      </c>
      <c r="C1181" t="s">
        <v>38</v>
      </c>
      <c r="D1181">
        <v>2011</v>
      </c>
      <c r="E1181" t="s">
        <v>36</v>
      </c>
      <c r="F1181" t="s">
        <v>1060</v>
      </c>
      <c r="G1181" t="s">
        <v>72</v>
      </c>
      <c r="H1181" t="s">
        <v>1357</v>
      </c>
      <c r="I1181" s="2">
        <v>39240</v>
      </c>
      <c r="J1181" t="s">
        <v>106</v>
      </c>
      <c r="K1181" t="s">
        <v>111</v>
      </c>
      <c r="L1181">
        <v>13.55917</v>
      </c>
      <c r="M1181">
        <v>144.80976999999999</v>
      </c>
      <c r="N1181" t="s">
        <v>1304</v>
      </c>
      <c r="O1181" t="s">
        <v>1304</v>
      </c>
      <c r="P1181">
        <v>2011</v>
      </c>
      <c r="Q1181" t="s">
        <v>112</v>
      </c>
      <c r="R1181">
        <v>0</v>
      </c>
      <c r="S1181">
        <v>25</v>
      </c>
      <c r="T1181">
        <v>12.5</v>
      </c>
      <c r="U1181">
        <v>4.5</v>
      </c>
      <c r="V1181">
        <v>17.5</v>
      </c>
      <c r="W1181">
        <v>7.5</v>
      </c>
      <c r="X1181" t="s">
        <v>362</v>
      </c>
      <c r="Y1181">
        <v>2</v>
      </c>
      <c r="Z1181">
        <v>1</v>
      </c>
    </row>
    <row r="1182" spans="1:26" x14ac:dyDescent="0.2">
      <c r="A1182">
        <v>1181</v>
      </c>
      <c r="B1182">
        <v>3898</v>
      </c>
      <c r="C1182" t="s">
        <v>38</v>
      </c>
      <c r="D1182">
        <v>2011</v>
      </c>
      <c r="E1182" t="s">
        <v>36</v>
      </c>
      <c r="F1182" t="s">
        <v>1060</v>
      </c>
      <c r="G1182" t="s">
        <v>72</v>
      </c>
      <c r="H1182" t="s">
        <v>1358</v>
      </c>
      <c r="I1182" s="2">
        <v>39240</v>
      </c>
      <c r="J1182" t="s">
        <v>106</v>
      </c>
      <c r="K1182" t="s">
        <v>107</v>
      </c>
      <c r="L1182">
        <v>13.5451</v>
      </c>
      <c r="M1182">
        <v>144.80615</v>
      </c>
      <c r="N1182" t="s">
        <v>1304</v>
      </c>
      <c r="O1182" t="s">
        <v>1304</v>
      </c>
      <c r="P1182">
        <v>2011</v>
      </c>
      <c r="Q1182" t="s">
        <v>109</v>
      </c>
      <c r="R1182">
        <v>0</v>
      </c>
      <c r="S1182">
        <v>6</v>
      </c>
      <c r="T1182">
        <v>22.5</v>
      </c>
      <c r="U1182">
        <v>1</v>
      </c>
      <c r="V1182">
        <v>6.5</v>
      </c>
      <c r="W1182">
        <v>2.5</v>
      </c>
      <c r="X1182" t="s">
        <v>362</v>
      </c>
      <c r="Y1182">
        <v>2</v>
      </c>
      <c r="Z1182">
        <v>1</v>
      </c>
    </row>
    <row r="1183" spans="1:26" x14ac:dyDescent="0.2">
      <c r="A1183">
        <v>1182</v>
      </c>
      <c r="B1183">
        <v>3899</v>
      </c>
      <c r="C1183" t="s">
        <v>38</v>
      </c>
      <c r="D1183">
        <v>2011</v>
      </c>
      <c r="E1183" t="s">
        <v>36</v>
      </c>
      <c r="F1183" t="s">
        <v>1060</v>
      </c>
      <c r="G1183" t="s">
        <v>72</v>
      </c>
      <c r="H1183" t="s">
        <v>1359</v>
      </c>
      <c r="I1183" s="2">
        <v>39240</v>
      </c>
      <c r="J1183" t="s">
        <v>106</v>
      </c>
      <c r="K1183" t="s">
        <v>115</v>
      </c>
      <c r="L1183">
        <v>13.54059</v>
      </c>
      <c r="M1183">
        <v>144.80457000000001</v>
      </c>
      <c r="N1183" t="s">
        <v>1304</v>
      </c>
      <c r="O1183" t="s">
        <v>1304</v>
      </c>
      <c r="P1183">
        <v>2011</v>
      </c>
      <c r="Q1183" t="s">
        <v>116</v>
      </c>
      <c r="R1183">
        <v>0</v>
      </c>
      <c r="S1183">
        <v>4</v>
      </c>
      <c r="T1183">
        <v>32.5</v>
      </c>
      <c r="U1183">
        <v>1.5</v>
      </c>
      <c r="V1183">
        <v>15</v>
      </c>
      <c r="W1183">
        <v>16</v>
      </c>
      <c r="X1183" t="s">
        <v>362</v>
      </c>
      <c r="Y1183">
        <v>2</v>
      </c>
      <c r="Z1183">
        <v>1</v>
      </c>
    </row>
    <row r="1184" spans="1:26" x14ac:dyDescent="0.2">
      <c r="A1184">
        <v>1183</v>
      </c>
      <c r="B1184">
        <v>3900</v>
      </c>
      <c r="C1184" t="s">
        <v>38</v>
      </c>
      <c r="D1184">
        <v>2011</v>
      </c>
      <c r="E1184" t="s">
        <v>36</v>
      </c>
      <c r="F1184" t="s">
        <v>1060</v>
      </c>
      <c r="G1184" t="s">
        <v>72</v>
      </c>
      <c r="H1184" t="s">
        <v>1360</v>
      </c>
      <c r="I1184" s="2">
        <v>39240</v>
      </c>
      <c r="J1184" t="s">
        <v>106</v>
      </c>
      <c r="K1184" t="s">
        <v>107</v>
      </c>
      <c r="L1184">
        <v>13.537649999999999</v>
      </c>
      <c r="M1184">
        <v>144.80189999999999</v>
      </c>
      <c r="N1184" t="s">
        <v>1304</v>
      </c>
      <c r="O1184" t="s">
        <v>1304</v>
      </c>
      <c r="P1184">
        <v>2011</v>
      </c>
      <c r="Q1184" t="s">
        <v>109</v>
      </c>
      <c r="R1184">
        <v>0</v>
      </c>
      <c r="S1184">
        <v>10</v>
      </c>
      <c r="T1184">
        <v>10.5</v>
      </c>
      <c r="U1184">
        <v>4</v>
      </c>
      <c r="V1184">
        <v>20</v>
      </c>
      <c r="W1184">
        <v>2.5</v>
      </c>
      <c r="X1184" t="s">
        <v>362</v>
      </c>
      <c r="Y1184">
        <v>2</v>
      </c>
      <c r="Z1184">
        <v>1</v>
      </c>
    </row>
    <row r="1185" spans="1:26" x14ac:dyDescent="0.2">
      <c r="A1185">
        <v>1184</v>
      </c>
      <c r="B1185">
        <v>3901</v>
      </c>
      <c r="C1185" t="s">
        <v>38</v>
      </c>
      <c r="D1185">
        <v>2011</v>
      </c>
      <c r="E1185" t="s">
        <v>36</v>
      </c>
      <c r="F1185" t="s">
        <v>1060</v>
      </c>
      <c r="G1185" t="s">
        <v>72</v>
      </c>
      <c r="H1185" t="s">
        <v>1361</v>
      </c>
      <c r="I1185" s="2">
        <v>39240</v>
      </c>
      <c r="J1185" t="s">
        <v>106</v>
      </c>
      <c r="K1185" t="s">
        <v>111</v>
      </c>
      <c r="L1185">
        <v>13.533289999999999</v>
      </c>
      <c r="M1185">
        <v>144.79942</v>
      </c>
      <c r="N1185" t="s">
        <v>1324</v>
      </c>
      <c r="O1185" t="s">
        <v>1324</v>
      </c>
      <c r="P1185">
        <v>2011</v>
      </c>
      <c r="Q1185" t="s">
        <v>112</v>
      </c>
      <c r="R1185">
        <v>0</v>
      </c>
      <c r="S1185">
        <v>25</v>
      </c>
      <c r="T1185">
        <v>5.5</v>
      </c>
      <c r="U1185">
        <v>2.5</v>
      </c>
      <c r="V1185">
        <v>27.5</v>
      </c>
      <c r="W1185">
        <v>22.5</v>
      </c>
      <c r="X1185" t="s">
        <v>362</v>
      </c>
      <c r="Y1185">
        <v>2</v>
      </c>
      <c r="Z1185">
        <v>1</v>
      </c>
    </row>
    <row r="1186" spans="1:26" x14ac:dyDescent="0.2">
      <c r="A1186">
        <v>1185</v>
      </c>
      <c r="B1186">
        <v>3902</v>
      </c>
      <c r="C1186" t="s">
        <v>38</v>
      </c>
      <c r="D1186">
        <v>2011</v>
      </c>
      <c r="E1186" t="s">
        <v>36</v>
      </c>
      <c r="F1186" t="s">
        <v>1060</v>
      </c>
      <c r="G1186" t="s">
        <v>72</v>
      </c>
      <c r="H1186" t="s">
        <v>1362</v>
      </c>
      <c r="I1186" s="2">
        <v>39240</v>
      </c>
      <c r="J1186" t="s">
        <v>106</v>
      </c>
      <c r="K1186" t="s">
        <v>115</v>
      </c>
      <c r="L1186">
        <v>13.52121</v>
      </c>
      <c r="M1186">
        <v>144.80118999999999</v>
      </c>
      <c r="N1186" t="s">
        <v>1324</v>
      </c>
      <c r="O1186" t="s">
        <v>1324</v>
      </c>
      <c r="P1186">
        <v>2011</v>
      </c>
      <c r="Q1186" t="s">
        <v>116</v>
      </c>
      <c r="R1186">
        <v>0</v>
      </c>
      <c r="S1186">
        <v>9</v>
      </c>
      <c r="T1186">
        <v>30</v>
      </c>
      <c r="U1186">
        <v>8</v>
      </c>
      <c r="V1186">
        <v>10</v>
      </c>
      <c r="W1186">
        <v>5</v>
      </c>
      <c r="X1186" t="s">
        <v>362</v>
      </c>
      <c r="Y1186">
        <v>2</v>
      </c>
      <c r="Z1186">
        <v>1</v>
      </c>
    </row>
    <row r="1187" spans="1:26" x14ac:dyDescent="0.2">
      <c r="A1187">
        <v>1186</v>
      </c>
      <c r="B1187">
        <v>3903</v>
      </c>
      <c r="C1187" t="s">
        <v>38</v>
      </c>
      <c r="D1187">
        <v>2011</v>
      </c>
      <c r="E1187" t="s">
        <v>36</v>
      </c>
      <c r="F1187" t="s">
        <v>1060</v>
      </c>
      <c r="G1187" t="s">
        <v>72</v>
      </c>
      <c r="H1187" t="s">
        <v>1363</v>
      </c>
      <c r="I1187" s="2">
        <v>39240</v>
      </c>
      <c r="J1187" t="s">
        <v>106</v>
      </c>
      <c r="K1187" t="s">
        <v>115</v>
      </c>
      <c r="L1187">
        <v>13.52121</v>
      </c>
      <c r="M1187">
        <v>144.80118999999999</v>
      </c>
      <c r="N1187" t="s">
        <v>1324</v>
      </c>
      <c r="O1187" t="s">
        <v>1324</v>
      </c>
      <c r="P1187">
        <v>2011</v>
      </c>
      <c r="Q1187" t="s">
        <v>116</v>
      </c>
      <c r="R1187">
        <v>0</v>
      </c>
      <c r="S1187">
        <v>4</v>
      </c>
      <c r="T1187">
        <v>10</v>
      </c>
      <c r="U1187">
        <v>3</v>
      </c>
      <c r="V1187">
        <v>12.5</v>
      </c>
      <c r="W1187">
        <v>12.5</v>
      </c>
      <c r="X1187" t="s">
        <v>362</v>
      </c>
      <c r="Y1187">
        <v>2</v>
      </c>
      <c r="Z1187">
        <v>1</v>
      </c>
    </row>
    <row r="1188" spans="1:26" x14ac:dyDescent="0.2">
      <c r="A1188">
        <v>1187</v>
      </c>
      <c r="B1188">
        <v>3904</v>
      </c>
      <c r="C1188" t="s">
        <v>38</v>
      </c>
      <c r="D1188">
        <v>2011</v>
      </c>
      <c r="E1188" t="s">
        <v>36</v>
      </c>
      <c r="F1188" t="s">
        <v>1060</v>
      </c>
      <c r="G1188" t="s">
        <v>72</v>
      </c>
      <c r="H1188" t="s">
        <v>1364</v>
      </c>
      <c r="I1188" s="2">
        <v>39240</v>
      </c>
      <c r="J1188" t="s">
        <v>106</v>
      </c>
      <c r="K1188" t="s">
        <v>115</v>
      </c>
      <c r="L1188">
        <v>13.51904</v>
      </c>
      <c r="M1188">
        <v>144.79984999999999</v>
      </c>
      <c r="N1188" t="s">
        <v>1324</v>
      </c>
      <c r="O1188" t="s">
        <v>1324</v>
      </c>
      <c r="P1188">
        <v>2011</v>
      </c>
      <c r="Q1188" t="s">
        <v>116</v>
      </c>
      <c r="R1188">
        <v>0</v>
      </c>
      <c r="S1188">
        <v>6</v>
      </c>
      <c r="T1188">
        <v>30</v>
      </c>
      <c r="U1188">
        <v>7.5</v>
      </c>
      <c r="V1188">
        <v>15</v>
      </c>
      <c r="W1188">
        <v>10</v>
      </c>
      <c r="X1188" t="s">
        <v>362</v>
      </c>
      <c r="Y1188">
        <v>2</v>
      </c>
      <c r="Z1188">
        <v>1</v>
      </c>
    </row>
    <row r="1189" spans="1:26" x14ac:dyDescent="0.2">
      <c r="A1189">
        <v>1188</v>
      </c>
      <c r="B1189">
        <v>3906</v>
      </c>
      <c r="C1189" t="s">
        <v>38</v>
      </c>
      <c r="D1189">
        <v>2011</v>
      </c>
      <c r="E1189" t="s">
        <v>36</v>
      </c>
      <c r="F1189" t="s">
        <v>1060</v>
      </c>
      <c r="G1189" t="s">
        <v>72</v>
      </c>
      <c r="H1189" t="s">
        <v>1365</v>
      </c>
      <c r="I1189" s="2">
        <v>39241</v>
      </c>
      <c r="J1189" t="s">
        <v>106</v>
      </c>
      <c r="K1189" t="s">
        <v>111</v>
      </c>
      <c r="L1189">
        <v>13.509410000000001</v>
      </c>
      <c r="M1189">
        <v>144.78442000000001</v>
      </c>
      <c r="N1189" t="s">
        <v>1324</v>
      </c>
      <c r="O1189" t="s">
        <v>1324</v>
      </c>
      <c r="P1189">
        <v>2011</v>
      </c>
      <c r="Q1189" t="s">
        <v>112</v>
      </c>
      <c r="R1189">
        <v>0</v>
      </c>
      <c r="S1189">
        <v>25</v>
      </c>
      <c r="T1189">
        <v>12.5</v>
      </c>
      <c r="U1189">
        <v>7.5</v>
      </c>
      <c r="V1189">
        <v>30</v>
      </c>
      <c r="W1189">
        <v>1</v>
      </c>
      <c r="X1189" t="s">
        <v>362</v>
      </c>
      <c r="Y1189">
        <v>2</v>
      </c>
      <c r="Z1189">
        <v>1</v>
      </c>
    </row>
    <row r="1190" spans="1:26" x14ac:dyDescent="0.2">
      <c r="A1190">
        <v>1189</v>
      </c>
      <c r="B1190">
        <v>3907</v>
      </c>
      <c r="C1190" t="s">
        <v>38</v>
      </c>
      <c r="D1190">
        <v>2011</v>
      </c>
      <c r="E1190" t="s">
        <v>36</v>
      </c>
      <c r="F1190" t="s">
        <v>1060</v>
      </c>
      <c r="G1190" t="s">
        <v>72</v>
      </c>
      <c r="H1190" t="s">
        <v>1366</v>
      </c>
      <c r="I1190" s="2">
        <v>39241</v>
      </c>
      <c r="J1190" t="s">
        <v>106</v>
      </c>
      <c r="K1190" t="s">
        <v>111</v>
      </c>
      <c r="L1190">
        <v>13.51244</v>
      </c>
      <c r="M1190">
        <v>144.79274000000001</v>
      </c>
      <c r="N1190" t="s">
        <v>1324</v>
      </c>
      <c r="O1190" t="s">
        <v>1324</v>
      </c>
      <c r="P1190">
        <v>2011</v>
      </c>
      <c r="Q1190" t="s">
        <v>112</v>
      </c>
      <c r="R1190">
        <v>0</v>
      </c>
      <c r="S1190">
        <v>22.5</v>
      </c>
      <c r="T1190">
        <v>27.5</v>
      </c>
      <c r="U1190">
        <v>2.5</v>
      </c>
      <c r="V1190">
        <v>17.5</v>
      </c>
      <c r="W1190">
        <v>4.5</v>
      </c>
      <c r="X1190" t="s">
        <v>362</v>
      </c>
      <c r="Y1190">
        <v>2</v>
      </c>
      <c r="Z1190">
        <v>1</v>
      </c>
    </row>
    <row r="1191" spans="1:26" x14ac:dyDescent="0.2">
      <c r="A1191">
        <v>1190</v>
      </c>
      <c r="B1191">
        <v>3908</v>
      </c>
      <c r="C1191" t="s">
        <v>38</v>
      </c>
      <c r="D1191">
        <v>2011</v>
      </c>
      <c r="E1191" t="s">
        <v>36</v>
      </c>
      <c r="F1191" t="s">
        <v>1060</v>
      </c>
      <c r="G1191" t="s">
        <v>72</v>
      </c>
      <c r="H1191" t="s">
        <v>1367</v>
      </c>
      <c r="I1191" s="2">
        <v>39241</v>
      </c>
      <c r="J1191" t="s">
        <v>106</v>
      </c>
      <c r="K1191" t="s">
        <v>111</v>
      </c>
      <c r="L1191">
        <v>13.517160000000001</v>
      </c>
      <c r="M1191">
        <v>144.79631000000001</v>
      </c>
      <c r="N1191" t="s">
        <v>1324</v>
      </c>
      <c r="O1191" t="s">
        <v>1324</v>
      </c>
      <c r="P1191">
        <v>2011</v>
      </c>
      <c r="Q1191" t="s">
        <v>112</v>
      </c>
      <c r="R1191">
        <v>0</v>
      </c>
      <c r="S1191">
        <v>29</v>
      </c>
      <c r="T1191">
        <v>10</v>
      </c>
      <c r="U1191">
        <v>7</v>
      </c>
      <c r="V1191">
        <v>42.5</v>
      </c>
      <c r="W1191">
        <v>1.5</v>
      </c>
      <c r="X1191" t="s">
        <v>362</v>
      </c>
      <c r="Y1191">
        <v>2</v>
      </c>
      <c r="Z1191">
        <v>1</v>
      </c>
    </row>
    <row r="1192" spans="1:26" x14ac:dyDescent="0.2">
      <c r="A1192">
        <v>1191</v>
      </c>
      <c r="B1192">
        <v>3909</v>
      </c>
      <c r="C1192" t="s">
        <v>38</v>
      </c>
      <c r="D1192">
        <v>2011</v>
      </c>
      <c r="E1192" t="s">
        <v>36</v>
      </c>
      <c r="F1192" t="s">
        <v>1060</v>
      </c>
      <c r="G1192" t="s">
        <v>72</v>
      </c>
      <c r="H1192" t="s">
        <v>1368</v>
      </c>
      <c r="I1192" s="2">
        <v>39241</v>
      </c>
      <c r="J1192" t="s">
        <v>106</v>
      </c>
      <c r="K1192" t="s">
        <v>107</v>
      </c>
      <c r="L1192">
        <v>13.524470000000001</v>
      </c>
      <c r="M1192">
        <v>144.80146999999999</v>
      </c>
      <c r="N1192" t="s">
        <v>1324</v>
      </c>
      <c r="O1192" t="s">
        <v>1324</v>
      </c>
      <c r="P1192">
        <v>2011</v>
      </c>
      <c r="Q1192" t="s">
        <v>109</v>
      </c>
      <c r="R1192">
        <v>0</v>
      </c>
      <c r="S1192">
        <v>14</v>
      </c>
      <c r="T1192">
        <v>35</v>
      </c>
      <c r="U1192">
        <v>1</v>
      </c>
      <c r="V1192">
        <v>1</v>
      </c>
      <c r="W1192">
        <v>5</v>
      </c>
      <c r="X1192" t="s">
        <v>362</v>
      </c>
      <c r="Y1192">
        <v>2</v>
      </c>
      <c r="Z1192">
        <v>1</v>
      </c>
    </row>
    <row r="1193" spans="1:26" x14ac:dyDescent="0.2">
      <c r="A1193">
        <v>1192</v>
      </c>
      <c r="B1193">
        <v>3910</v>
      </c>
      <c r="C1193" t="s">
        <v>38</v>
      </c>
      <c r="D1193">
        <v>2011</v>
      </c>
      <c r="E1193" t="s">
        <v>36</v>
      </c>
      <c r="F1193" t="s">
        <v>1060</v>
      </c>
      <c r="G1193" t="s">
        <v>72</v>
      </c>
      <c r="H1193" t="s">
        <v>1369</v>
      </c>
      <c r="I1193" s="2">
        <v>39241</v>
      </c>
      <c r="J1193" t="s">
        <v>106</v>
      </c>
      <c r="K1193" t="s">
        <v>111</v>
      </c>
      <c r="L1193">
        <v>13.53116</v>
      </c>
      <c r="M1193">
        <v>144.79974000000001</v>
      </c>
      <c r="N1193" t="s">
        <v>1324</v>
      </c>
      <c r="O1193" t="s">
        <v>1324</v>
      </c>
      <c r="P1193">
        <v>2011</v>
      </c>
      <c r="Q1193" t="s">
        <v>112</v>
      </c>
      <c r="R1193">
        <v>0</v>
      </c>
      <c r="S1193">
        <v>23</v>
      </c>
      <c r="T1193">
        <v>16</v>
      </c>
      <c r="U1193">
        <v>1.5</v>
      </c>
      <c r="V1193">
        <v>17.5</v>
      </c>
      <c r="W1193">
        <v>7.5</v>
      </c>
      <c r="X1193" t="s">
        <v>362</v>
      </c>
      <c r="Y1193">
        <v>2</v>
      </c>
      <c r="Z1193">
        <v>1</v>
      </c>
    </row>
    <row r="1194" spans="1:26" x14ac:dyDescent="0.2">
      <c r="A1194">
        <v>1193</v>
      </c>
      <c r="B1194">
        <v>3911</v>
      </c>
      <c r="C1194" t="s">
        <v>38</v>
      </c>
      <c r="D1194">
        <v>2011</v>
      </c>
      <c r="E1194" t="s">
        <v>36</v>
      </c>
      <c r="F1194" t="s">
        <v>1060</v>
      </c>
      <c r="G1194" t="s">
        <v>72</v>
      </c>
      <c r="H1194" t="s">
        <v>1370</v>
      </c>
      <c r="I1194" s="2">
        <v>39241</v>
      </c>
      <c r="J1194" t="s">
        <v>106</v>
      </c>
      <c r="K1194" t="s">
        <v>107</v>
      </c>
      <c r="L1194">
        <v>13.52689</v>
      </c>
      <c r="M1194">
        <v>144.80107000000001</v>
      </c>
      <c r="N1194" t="s">
        <v>1324</v>
      </c>
      <c r="O1194" t="s">
        <v>1324</v>
      </c>
      <c r="P1194">
        <v>2011</v>
      </c>
      <c r="Q1194" t="s">
        <v>109</v>
      </c>
      <c r="R1194">
        <v>0</v>
      </c>
      <c r="S1194">
        <v>9</v>
      </c>
      <c r="T1194">
        <v>15</v>
      </c>
      <c r="U1194">
        <v>0</v>
      </c>
      <c r="V1194">
        <v>6</v>
      </c>
      <c r="W1194">
        <v>20</v>
      </c>
      <c r="X1194" t="s">
        <v>362</v>
      </c>
      <c r="Y1194">
        <v>2</v>
      </c>
      <c r="Z1194">
        <v>1</v>
      </c>
    </row>
    <row r="1195" spans="1:26" x14ac:dyDescent="0.2">
      <c r="A1195">
        <v>1194</v>
      </c>
      <c r="B1195">
        <v>3912</v>
      </c>
      <c r="C1195" t="s">
        <v>38</v>
      </c>
      <c r="D1195">
        <v>2011</v>
      </c>
      <c r="E1195" t="s">
        <v>36</v>
      </c>
      <c r="F1195" t="s">
        <v>1060</v>
      </c>
      <c r="G1195" t="s">
        <v>72</v>
      </c>
      <c r="H1195" t="s">
        <v>1371</v>
      </c>
      <c r="I1195" s="2">
        <v>39241</v>
      </c>
      <c r="J1195" t="s">
        <v>106</v>
      </c>
      <c r="K1195" t="s">
        <v>115</v>
      </c>
      <c r="L1195">
        <v>13.52</v>
      </c>
      <c r="M1195">
        <v>144.80081000000001</v>
      </c>
      <c r="N1195" t="s">
        <v>1324</v>
      </c>
      <c r="O1195" t="s">
        <v>1324</v>
      </c>
      <c r="P1195">
        <v>2011</v>
      </c>
      <c r="Q1195" t="s">
        <v>116</v>
      </c>
      <c r="R1195">
        <v>0</v>
      </c>
      <c r="S1195">
        <v>3</v>
      </c>
      <c r="T1195">
        <v>19</v>
      </c>
      <c r="U1195">
        <v>2.5</v>
      </c>
      <c r="V1195">
        <v>5</v>
      </c>
      <c r="W1195">
        <v>27.5</v>
      </c>
      <c r="X1195" t="s">
        <v>362</v>
      </c>
      <c r="Y1195">
        <v>2</v>
      </c>
      <c r="Z1195">
        <v>1</v>
      </c>
    </row>
    <row r="1196" spans="1:26" x14ac:dyDescent="0.2">
      <c r="A1196">
        <v>1195</v>
      </c>
      <c r="B1196">
        <v>3913</v>
      </c>
      <c r="C1196" t="s">
        <v>38</v>
      </c>
      <c r="D1196">
        <v>2011</v>
      </c>
      <c r="E1196" t="s">
        <v>36</v>
      </c>
      <c r="F1196" t="s">
        <v>1060</v>
      </c>
      <c r="G1196" t="s">
        <v>72</v>
      </c>
      <c r="H1196" t="s">
        <v>1372</v>
      </c>
      <c r="I1196" s="2">
        <v>39241</v>
      </c>
      <c r="J1196" t="s">
        <v>106</v>
      </c>
      <c r="K1196" t="s">
        <v>115</v>
      </c>
      <c r="L1196">
        <v>13.511570000000001</v>
      </c>
      <c r="M1196">
        <v>144.79485</v>
      </c>
      <c r="N1196" t="s">
        <v>1324</v>
      </c>
      <c r="O1196" t="s">
        <v>1324</v>
      </c>
      <c r="P1196">
        <v>2011</v>
      </c>
      <c r="Q1196" t="s">
        <v>116</v>
      </c>
      <c r="R1196">
        <v>0</v>
      </c>
      <c r="S1196">
        <v>3</v>
      </c>
      <c r="T1196">
        <v>27.5</v>
      </c>
      <c r="U1196">
        <v>0.5</v>
      </c>
      <c r="V1196">
        <v>12</v>
      </c>
      <c r="W1196">
        <v>32.5</v>
      </c>
      <c r="X1196" t="s">
        <v>362</v>
      </c>
      <c r="Y1196">
        <v>2</v>
      </c>
      <c r="Z1196">
        <v>1</v>
      </c>
    </row>
    <row r="1197" spans="1:26" x14ac:dyDescent="0.2">
      <c r="A1197">
        <v>1196</v>
      </c>
      <c r="B1197">
        <v>3914</v>
      </c>
      <c r="C1197" t="s">
        <v>38</v>
      </c>
      <c r="D1197">
        <v>2011</v>
      </c>
      <c r="E1197" t="s">
        <v>36</v>
      </c>
      <c r="F1197" t="s">
        <v>1060</v>
      </c>
      <c r="G1197" t="s">
        <v>72</v>
      </c>
      <c r="H1197" t="s">
        <v>1373</v>
      </c>
      <c r="I1197" s="2">
        <v>39242</v>
      </c>
      <c r="J1197" t="s">
        <v>106</v>
      </c>
      <c r="K1197" t="s">
        <v>111</v>
      </c>
      <c r="L1197">
        <v>13.46391</v>
      </c>
      <c r="M1197">
        <v>144.63315</v>
      </c>
      <c r="N1197" t="s">
        <v>1304</v>
      </c>
      <c r="O1197" t="s">
        <v>1304</v>
      </c>
      <c r="P1197">
        <v>2011</v>
      </c>
      <c r="Q1197" t="s">
        <v>112</v>
      </c>
      <c r="R1197">
        <v>0</v>
      </c>
      <c r="S1197">
        <v>26</v>
      </c>
      <c r="T1197">
        <v>5</v>
      </c>
      <c r="U1197">
        <v>1</v>
      </c>
      <c r="V1197">
        <v>27.5</v>
      </c>
      <c r="W1197">
        <v>30</v>
      </c>
      <c r="X1197" t="s">
        <v>362</v>
      </c>
      <c r="Y1197">
        <v>2</v>
      </c>
      <c r="Z1197">
        <v>1</v>
      </c>
    </row>
    <row r="1198" spans="1:26" x14ac:dyDescent="0.2">
      <c r="A1198">
        <v>1197</v>
      </c>
      <c r="B1198">
        <v>3915</v>
      </c>
      <c r="C1198" t="s">
        <v>38</v>
      </c>
      <c r="D1198">
        <v>2011</v>
      </c>
      <c r="E1198" t="s">
        <v>36</v>
      </c>
      <c r="F1198" t="s">
        <v>1060</v>
      </c>
      <c r="G1198" t="s">
        <v>72</v>
      </c>
      <c r="H1198" t="s">
        <v>1374</v>
      </c>
      <c r="I1198" s="2">
        <v>39242</v>
      </c>
      <c r="J1198" t="s">
        <v>106</v>
      </c>
      <c r="K1198" t="s">
        <v>111</v>
      </c>
      <c r="L1198">
        <v>13.46857</v>
      </c>
      <c r="M1198">
        <v>144.65547000000001</v>
      </c>
      <c r="N1198" t="s">
        <v>1304</v>
      </c>
      <c r="O1198" t="s">
        <v>1304</v>
      </c>
      <c r="P1198">
        <v>2011</v>
      </c>
      <c r="Q1198" t="s">
        <v>112</v>
      </c>
      <c r="R1198">
        <v>0</v>
      </c>
      <c r="S1198">
        <v>26</v>
      </c>
      <c r="T1198">
        <v>52.5</v>
      </c>
      <c r="U1198">
        <v>1</v>
      </c>
      <c r="V1198">
        <v>20</v>
      </c>
      <c r="W1198">
        <v>6.5</v>
      </c>
      <c r="X1198" t="s">
        <v>362</v>
      </c>
      <c r="Y1198">
        <v>2</v>
      </c>
      <c r="Z1198">
        <v>1</v>
      </c>
    </row>
    <row r="1199" spans="1:26" x14ac:dyDescent="0.2">
      <c r="A1199">
        <v>1198</v>
      </c>
      <c r="B1199">
        <v>3916</v>
      </c>
      <c r="C1199" t="s">
        <v>38</v>
      </c>
      <c r="D1199">
        <v>2011</v>
      </c>
      <c r="E1199" t="s">
        <v>36</v>
      </c>
      <c r="F1199" t="s">
        <v>1060</v>
      </c>
      <c r="G1199" t="s">
        <v>72</v>
      </c>
      <c r="H1199" t="s">
        <v>1375</v>
      </c>
      <c r="I1199" s="2">
        <v>39242</v>
      </c>
      <c r="J1199" t="s">
        <v>106</v>
      </c>
      <c r="K1199" t="s">
        <v>107</v>
      </c>
      <c r="L1199">
        <v>13.46866</v>
      </c>
      <c r="M1199">
        <v>144.64779999999999</v>
      </c>
      <c r="N1199" t="s">
        <v>1304</v>
      </c>
      <c r="O1199" t="s">
        <v>1304</v>
      </c>
      <c r="P1199">
        <v>2011</v>
      </c>
      <c r="Q1199" t="s">
        <v>109</v>
      </c>
      <c r="R1199">
        <v>0</v>
      </c>
      <c r="S1199">
        <v>10.5</v>
      </c>
      <c r="T1199">
        <v>11</v>
      </c>
      <c r="U1199">
        <v>2</v>
      </c>
      <c r="V1199">
        <v>9</v>
      </c>
      <c r="W1199">
        <v>5</v>
      </c>
      <c r="X1199" t="s">
        <v>362</v>
      </c>
      <c r="Y1199">
        <v>2</v>
      </c>
      <c r="Z1199">
        <v>1</v>
      </c>
    </row>
    <row r="1200" spans="1:26" x14ac:dyDescent="0.2">
      <c r="A1200">
        <v>1199</v>
      </c>
      <c r="B1200">
        <v>3917</v>
      </c>
      <c r="C1200" t="s">
        <v>38</v>
      </c>
      <c r="D1200">
        <v>2011</v>
      </c>
      <c r="E1200" t="s">
        <v>36</v>
      </c>
      <c r="F1200" t="s">
        <v>1060</v>
      </c>
      <c r="G1200" t="s">
        <v>72</v>
      </c>
      <c r="H1200" t="s">
        <v>1376</v>
      </c>
      <c r="I1200" s="2">
        <v>39242</v>
      </c>
      <c r="J1200" t="s">
        <v>106</v>
      </c>
      <c r="K1200" t="s">
        <v>115</v>
      </c>
      <c r="L1200">
        <v>13.46421</v>
      </c>
      <c r="M1200">
        <v>144.67241999999999</v>
      </c>
      <c r="N1200" t="s">
        <v>1304</v>
      </c>
      <c r="O1200" t="s">
        <v>1304</v>
      </c>
      <c r="P1200">
        <v>2011</v>
      </c>
      <c r="Q1200" t="s">
        <v>116</v>
      </c>
      <c r="R1200">
        <v>0</v>
      </c>
      <c r="S1200">
        <v>5</v>
      </c>
      <c r="T1200">
        <v>10</v>
      </c>
      <c r="U1200">
        <v>0.5</v>
      </c>
      <c r="V1200">
        <v>7.5</v>
      </c>
      <c r="W1200">
        <v>4.5</v>
      </c>
      <c r="X1200" t="s">
        <v>362</v>
      </c>
      <c r="Y1200">
        <v>2</v>
      </c>
      <c r="Z1200">
        <v>1</v>
      </c>
    </row>
    <row r="1201" spans="1:26" x14ac:dyDescent="0.2">
      <c r="A1201">
        <v>1200</v>
      </c>
      <c r="B1201">
        <v>3918</v>
      </c>
      <c r="C1201" t="s">
        <v>38</v>
      </c>
      <c r="D1201">
        <v>2011</v>
      </c>
      <c r="E1201" t="s">
        <v>36</v>
      </c>
      <c r="F1201" t="s">
        <v>1060</v>
      </c>
      <c r="G1201" t="s">
        <v>72</v>
      </c>
      <c r="H1201" t="s">
        <v>1377</v>
      </c>
      <c r="I1201" s="2">
        <v>39242</v>
      </c>
      <c r="J1201" t="s">
        <v>106</v>
      </c>
      <c r="K1201" t="s">
        <v>107</v>
      </c>
      <c r="L1201">
        <v>13.484690000000001</v>
      </c>
      <c r="M1201">
        <v>144.74666999999999</v>
      </c>
      <c r="N1201" t="s">
        <v>1304</v>
      </c>
      <c r="O1201" t="s">
        <v>1304</v>
      </c>
      <c r="P1201">
        <v>2011</v>
      </c>
      <c r="Q1201" t="s">
        <v>109</v>
      </c>
      <c r="R1201">
        <v>0</v>
      </c>
      <c r="S1201">
        <v>12.15</v>
      </c>
      <c r="T1201">
        <v>25</v>
      </c>
      <c r="U1201">
        <v>3</v>
      </c>
      <c r="V1201">
        <v>10</v>
      </c>
      <c r="W1201">
        <v>7.5</v>
      </c>
      <c r="X1201" t="s">
        <v>362</v>
      </c>
      <c r="Y1201">
        <v>2</v>
      </c>
      <c r="Z1201">
        <v>1</v>
      </c>
    </row>
    <row r="1202" spans="1:26" x14ac:dyDescent="0.2">
      <c r="A1202">
        <v>1201</v>
      </c>
      <c r="B1202">
        <v>3919</v>
      </c>
      <c r="C1202" t="s">
        <v>38</v>
      </c>
      <c r="D1202">
        <v>2011</v>
      </c>
      <c r="E1202" t="s">
        <v>36</v>
      </c>
      <c r="F1202" t="s">
        <v>1060</v>
      </c>
      <c r="G1202" t="s">
        <v>72</v>
      </c>
      <c r="H1202" t="s">
        <v>1378</v>
      </c>
      <c r="I1202" s="2">
        <v>39242</v>
      </c>
      <c r="J1202" t="s">
        <v>106</v>
      </c>
      <c r="K1202" t="s">
        <v>115</v>
      </c>
      <c r="L1202">
        <v>13.48386</v>
      </c>
      <c r="M1202">
        <v>144.75112999999999</v>
      </c>
      <c r="N1202" t="s">
        <v>1304</v>
      </c>
      <c r="O1202" t="s">
        <v>1304</v>
      </c>
      <c r="P1202">
        <v>2011</v>
      </c>
      <c r="Q1202" t="s">
        <v>116</v>
      </c>
      <c r="R1202">
        <v>0</v>
      </c>
      <c r="S1202">
        <v>4</v>
      </c>
      <c r="T1202">
        <v>67.5</v>
      </c>
      <c r="U1202">
        <v>0</v>
      </c>
      <c r="V1202">
        <v>3</v>
      </c>
      <c r="W1202">
        <v>12.5</v>
      </c>
      <c r="X1202" t="s">
        <v>362</v>
      </c>
      <c r="Y1202">
        <v>2</v>
      </c>
      <c r="Z1202">
        <v>1</v>
      </c>
    </row>
    <row r="1203" spans="1:26" x14ac:dyDescent="0.2">
      <c r="A1203">
        <v>1202</v>
      </c>
      <c r="B1203">
        <v>3920</v>
      </c>
      <c r="C1203" t="s">
        <v>38</v>
      </c>
      <c r="D1203">
        <v>2011</v>
      </c>
      <c r="E1203" t="s">
        <v>36</v>
      </c>
      <c r="F1203" t="s">
        <v>1060</v>
      </c>
      <c r="G1203" t="s">
        <v>72</v>
      </c>
      <c r="H1203" t="s">
        <v>1379</v>
      </c>
      <c r="I1203" s="2">
        <v>39242</v>
      </c>
      <c r="J1203" t="s">
        <v>106</v>
      </c>
      <c r="K1203" t="s">
        <v>107</v>
      </c>
      <c r="L1203">
        <v>13.48339</v>
      </c>
      <c r="M1203">
        <v>144.73403999999999</v>
      </c>
      <c r="N1203" t="s">
        <v>1304</v>
      </c>
      <c r="O1203" t="s">
        <v>1304</v>
      </c>
      <c r="P1203">
        <v>2011</v>
      </c>
      <c r="Q1203" t="s">
        <v>109</v>
      </c>
      <c r="R1203">
        <v>0</v>
      </c>
      <c r="S1203">
        <v>10.5</v>
      </c>
      <c r="T1203">
        <v>22.5</v>
      </c>
      <c r="U1203">
        <v>4.5</v>
      </c>
      <c r="V1203">
        <v>22.5</v>
      </c>
      <c r="W1203">
        <v>7.5</v>
      </c>
      <c r="X1203" t="s">
        <v>362</v>
      </c>
      <c r="Y1203">
        <v>2</v>
      </c>
      <c r="Z1203">
        <v>1</v>
      </c>
    </row>
    <row r="1204" spans="1:26" x14ac:dyDescent="0.2">
      <c r="A1204">
        <v>1203</v>
      </c>
      <c r="B1204">
        <v>3921</v>
      </c>
      <c r="C1204" t="s">
        <v>38</v>
      </c>
      <c r="D1204">
        <v>2011</v>
      </c>
      <c r="E1204" t="s">
        <v>36</v>
      </c>
      <c r="F1204" t="s">
        <v>1060</v>
      </c>
      <c r="G1204" t="s">
        <v>72</v>
      </c>
      <c r="H1204" t="s">
        <v>1380</v>
      </c>
      <c r="I1204" s="2">
        <v>39242</v>
      </c>
      <c r="J1204" t="s">
        <v>106</v>
      </c>
      <c r="K1204" t="s">
        <v>115</v>
      </c>
      <c r="L1204">
        <v>13.48282</v>
      </c>
      <c r="M1204">
        <v>144.73047</v>
      </c>
      <c r="N1204" t="s">
        <v>1304</v>
      </c>
      <c r="O1204" t="s">
        <v>1304</v>
      </c>
      <c r="P1204">
        <v>2011</v>
      </c>
      <c r="Q1204" t="s">
        <v>116</v>
      </c>
      <c r="R1204">
        <v>0</v>
      </c>
      <c r="S1204">
        <v>5</v>
      </c>
      <c r="T1204">
        <v>52.5</v>
      </c>
      <c r="U1204">
        <v>0</v>
      </c>
      <c r="V1204">
        <v>5</v>
      </c>
      <c r="W1204">
        <v>17.5</v>
      </c>
      <c r="X1204" t="s">
        <v>362</v>
      </c>
      <c r="Y1204">
        <v>2</v>
      </c>
      <c r="Z1204">
        <v>1</v>
      </c>
    </row>
    <row r="1205" spans="1:26" x14ac:dyDescent="0.2">
      <c r="A1205">
        <v>1204</v>
      </c>
      <c r="B1205">
        <v>3922</v>
      </c>
      <c r="C1205" t="s">
        <v>38</v>
      </c>
      <c r="D1205">
        <v>2011</v>
      </c>
      <c r="E1205" t="s">
        <v>36</v>
      </c>
      <c r="F1205" t="s">
        <v>1060</v>
      </c>
      <c r="G1205" t="s">
        <v>72</v>
      </c>
      <c r="H1205" t="s">
        <v>1381</v>
      </c>
      <c r="I1205" s="2">
        <v>39243</v>
      </c>
      <c r="J1205" t="s">
        <v>106</v>
      </c>
      <c r="K1205" t="s">
        <v>111</v>
      </c>
      <c r="L1205">
        <v>13.3978</v>
      </c>
      <c r="M1205">
        <v>144.65413000000001</v>
      </c>
      <c r="N1205" t="s">
        <v>1304</v>
      </c>
      <c r="O1205" t="s">
        <v>1304</v>
      </c>
      <c r="P1205">
        <v>2011</v>
      </c>
      <c r="Q1205" t="s">
        <v>112</v>
      </c>
      <c r="R1205">
        <v>0</v>
      </c>
      <c r="S1205">
        <v>22</v>
      </c>
      <c r="T1205">
        <v>12.5</v>
      </c>
      <c r="U1205">
        <v>12.5</v>
      </c>
      <c r="V1205">
        <v>62.5</v>
      </c>
      <c r="W1205">
        <v>2</v>
      </c>
      <c r="X1205" t="s">
        <v>362</v>
      </c>
      <c r="Y1205">
        <v>2</v>
      </c>
      <c r="Z1205">
        <v>1</v>
      </c>
    </row>
    <row r="1206" spans="1:26" x14ac:dyDescent="0.2">
      <c r="A1206">
        <v>1205</v>
      </c>
      <c r="B1206">
        <v>3923</v>
      </c>
      <c r="C1206" t="s">
        <v>38</v>
      </c>
      <c r="D1206">
        <v>2011</v>
      </c>
      <c r="E1206" t="s">
        <v>36</v>
      </c>
      <c r="F1206" t="s">
        <v>1060</v>
      </c>
      <c r="G1206" t="s">
        <v>72</v>
      </c>
      <c r="H1206" t="s">
        <v>1382</v>
      </c>
      <c r="I1206" s="2">
        <v>39243</v>
      </c>
      <c r="J1206" t="s">
        <v>106</v>
      </c>
      <c r="K1206" t="s">
        <v>111</v>
      </c>
      <c r="L1206">
        <v>13.381500000000001</v>
      </c>
      <c r="M1206">
        <v>144.64386999999999</v>
      </c>
      <c r="N1206" t="s">
        <v>1304</v>
      </c>
      <c r="O1206" t="s">
        <v>1304</v>
      </c>
      <c r="P1206">
        <v>2011</v>
      </c>
      <c r="Q1206" t="s">
        <v>112</v>
      </c>
      <c r="R1206">
        <v>0</v>
      </c>
      <c r="S1206">
        <v>24</v>
      </c>
      <c r="T1206">
        <v>5</v>
      </c>
      <c r="U1206">
        <v>8</v>
      </c>
      <c r="V1206">
        <v>61.25</v>
      </c>
      <c r="W1206">
        <v>1.25</v>
      </c>
      <c r="X1206" t="s">
        <v>362</v>
      </c>
      <c r="Y1206">
        <v>4</v>
      </c>
      <c r="Z1206">
        <v>2</v>
      </c>
    </row>
    <row r="1207" spans="1:26" x14ac:dyDescent="0.2">
      <c r="A1207">
        <v>1206</v>
      </c>
      <c r="B1207">
        <v>3924</v>
      </c>
      <c r="C1207" t="s">
        <v>38</v>
      </c>
      <c r="D1207">
        <v>2011</v>
      </c>
      <c r="E1207" t="s">
        <v>36</v>
      </c>
      <c r="F1207" t="s">
        <v>1060</v>
      </c>
      <c r="G1207" t="s">
        <v>72</v>
      </c>
      <c r="H1207" t="s">
        <v>1383</v>
      </c>
      <c r="I1207" s="2">
        <v>39243</v>
      </c>
      <c r="J1207" t="s">
        <v>106</v>
      </c>
      <c r="K1207" t="s">
        <v>111</v>
      </c>
      <c r="L1207">
        <v>13.35948</v>
      </c>
      <c r="M1207">
        <v>144.63491999999999</v>
      </c>
      <c r="N1207" t="s">
        <v>1304</v>
      </c>
      <c r="O1207" t="s">
        <v>1304</v>
      </c>
      <c r="P1207">
        <v>2011</v>
      </c>
      <c r="Q1207" t="s">
        <v>112</v>
      </c>
      <c r="R1207">
        <v>0</v>
      </c>
      <c r="S1207">
        <v>23</v>
      </c>
      <c r="T1207">
        <v>5</v>
      </c>
      <c r="U1207">
        <v>15</v>
      </c>
      <c r="V1207">
        <v>52.5</v>
      </c>
      <c r="W1207">
        <v>1.5</v>
      </c>
      <c r="X1207" t="s">
        <v>362</v>
      </c>
      <c r="Y1207">
        <v>2</v>
      </c>
      <c r="Z1207">
        <v>1</v>
      </c>
    </row>
    <row r="1208" spans="1:26" x14ac:dyDescent="0.2">
      <c r="A1208">
        <v>1207</v>
      </c>
      <c r="B1208">
        <v>3925</v>
      </c>
      <c r="C1208" t="s">
        <v>38</v>
      </c>
      <c r="D1208">
        <v>2011</v>
      </c>
      <c r="E1208" t="s">
        <v>36</v>
      </c>
      <c r="F1208" t="s">
        <v>1060</v>
      </c>
      <c r="G1208" t="s">
        <v>72</v>
      </c>
      <c r="H1208" t="s">
        <v>1384</v>
      </c>
      <c r="I1208" s="2">
        <v>39243</v>
      </c>
      <c r="J1208" t="s">
        <v>106</v>
      </c>
      <c r="K1208" t="s">
        <v>115</v>
      </c>
      <c r="L1208">
        <v>13.344469999999999</v>
      </c>
      <c r="M1208">
        <v>144.63872000000001</v>
      </c>
      <c r="N1208" t="s">
        <v>1304</v>
      </c>
      <c r="O1208" t="s">
        <v>1304</v>
      </c>
      <c r="P1208">
        <v>2011</v>
      </c>
      <c r="Q1208" t="s">
        <v>116</v>
      </c>
      <c r="R1208">
        <v>0</v>
      </c>
      <c r="S1208">
        <v>3</v>
      </c>
      <c r="T1208">
        <v>22.5</v>
      </c>
      <c r="U1208">
        <v>2.5</v>
      </c>
      <c r="V1208">
        <v>5</v>
      </c>
      <c r="W1208">
        <v>5</v>
      </c>
      <c r="X1208" t="s">
        <v>362</v>
      </c>
      <c r="Y1208">
        <v>2</v>
      </c>
      <c r="Z1208">
        <v>1</v>
      </c>
    </row>
    <row r="1209" spans="1:26" x14ac:dyDescent="0.2">
      <c r="A1209">
        <v>1208</v>
      </c>
      <c r="B1209">
        <v>3926</v>
      </c>
      <c r="C1209" t="s">
        <v>38</v>
      </c>
      <c r="D1209">
        <v>2011</v>
      </c>
      <c r="E1209" t="s">
        <v>36</v>
      </c>
      <c r="F1209" t="s">
        <v>1060</v>
      </c>
      <c r="G1209" t="s">
        <v>72</v>
      </c>
      <c r="H1209" t="s">
        <v>1385</v>
      </c>
      <c r="I1209" s="2">
        <v>39243</v>
      </c>
      <c r="J1209" t="s">
        <v>106</v>
      </c>
      <c r="K1209" t="s">
        <v>107</v>
      </c>
      <c r="L1209">
        <v>13.34883</v>
      </c>
      <c r="M1209">
        <v>144.64044999999999</v>
      </c>
      <c r="N1209" t="s">
        <v>1304</v>
      </c>
      <c r="O1209" t="s">
        <v>1304</v>
      </c>
      <c r="P1209">
        <v>2011</v>
      </c>
      <c r="Q1209" t="s">
        <v>109</v>
      </c>
      <c r="R1209">
        <v>0</v>
      </c>
      <c r="S1209">
        <v>8</v>
      </c>
      <c r="T1209">
        <v>14</v>
      </c>
      <c r="U1209">
        <v>3.5</v>
      </c>
      <c r="V1209">
        <v>45.5</v>
      </c>
      <c r="W1209">
        <v>1.5</v>
      </c>
      <c r="X1209" t="s">
        <v>362</v>
      </c>
      <c r="Y1209">
        <v>2</v>
      </c>
      <c r="Z1209">
        <v>1</v>
      </c>
    </row>
    <row r="1210" spans="1:26" x14ac:dyDescent="0.2">
      <c r="A1210">
        <v>1209</v>
      </c>
      <c r="B1210">
        <v>3927</v>
      </c>
      <c r="C1210" t="s">
        <v>38</v>
      </c>
      <c r="D1210">
        <v>2011</v>
      </c>
      <c r="E1210" t="s">
        <v>36</v>
      </c>
      <c r="F1210" t="s">
        <v>1060</v>
      </c>
      <c r="G1210" t="s">
        <v>72</v>
      </c>
      <c r="H1210" t="s">
        <v>1386</v>
      </c>
      <c r="I1210" s="2">
        <v>39243</v>
      </c>
      <c r="J1210" t="s">
        <v>106</v>
      </c>
      <c r="K1210" t="s">
        <v>107</v>
      </c>
      <c r="L1210">
        <v>13.370100000000001</v>
      </c>
      <c r="M1210">
        <v>144.64232999999999</v>
      </c>
      <c r="N1210" t="s">
        <v>1304</v>
      </c>
      <c r="O1210" t="s">
        <v>1304</v>
      </c>
      <c r="P1210">
        <v>2011</v>
      </c>
      <c r="Q1210" t="s">
        <v>109</v>
      </c>
      <c r="R1210">
        <v>0</v>
      </c>
      <c r="S1210">
        <v>12</v>
      </c>
      <c r="T1210">
        <v>7.5</v>
      </c>
      <c r="U1210">
        <v>15.5</v>
      </c>
      <c r="V1210">
        <v>55</v>
      </c>
      <c r="W1210">
        <v>1.5</v>
      </c>
      <c r="X1210" t="s">
        <v>362</v>
      </c>
      <c r="Y1210">
        <v>2</v>
      </c>
      <c r="Z1210">
        <v>1</v>
      </c>
    </row>
    <row r="1211" spans="1:26" x14ac:dyDescent="0.2">
      <c r="A1211">
        <v>1210</v>
      </c>
      <c r="B1211">
        <v>3928</v>
      </c>
      <c r="C1211" t="s">
        <v>38</v>
      </c>
      <c r="D1211">
        <v>2011</v>
      </c>
      <c r="E1211" t="s">
        <v>36</v>
      </c>
      <c r="F1211" t="s">
        <v>1060</v>
      </c>
      <c r="G1211" t="s">
        <v>72</v>
      </c>
      <c r="H1211" t="s">
        <v>1387</v>
      </c>
      <c r="I1211" s="2">
        <v>39243</v>
      </c>
      <c r="J1211" t="s">
        <v>106</v>
      </c>
      <c r="K1211" t="s">
        <v>107</v>
      </c>
      <c r="L1211">
        <v>13.40532</v>
      </c>
      <c r="M1211">
        <v>144.65843000000001</v>
      </c>
      <c r="N1211" t="s">
        <v>1304</v>
      </c>
      <c r="O1211" t="s">
        <v>1304</v>
      </c>
      <c r="P1211">
        <v>2011</v>
      </c>
      <c r="Q1211" t="s">
        <v>109</v>
      </c>
      <c r="R1211">
        <v>0</v>
      </c>
      <c r="S1211">
        <v>12</v>
      </c>
      <c r="T1211">
        <v>0.5</v>
      </c>
      <c r="U1211">
        <v>12.5</v>
      </c>
      <c r="V1211">
        <v>40</v>
      </c>
      <c r="W1211">
        <v>2.5</v>
      </c>
      <c r="X1211" t="s">
        <v>362</v>
      </c>
      <c r="Y1211">
        <v>2</v>
      </c>
      <c r="Z1211">
        <v>1</v>
      </c>
    </row>
    <row r="1212" spans="1:26" x14ac:dyDescent="0.2">
      <c r="A1212">
        <v>1211</v>
      </c>
      <c r="B1212">
        <v>3929</v>
      </c>
      <c r="C1212" t="s">
        <v>38</v>
      </c>
      <c r="D1212">
        <v>2011</v>
      </c>
      <c r="E1212" t="s">
        <v>36</v>
      </c>
      <c r="F1212" t="s">
        <v>1060</v>
      </c>
      <c r="G1212" t="s">
        <v>72</v>
      </c>
      <c r="H1212" t="s">
        <v>1388</v>
      </c>
      <c r="I1212" s="2">
        <v>39243</v>
      </c>
      <c r="J1212" t="s">
        <v>106</v>
      </c>
      <c r="K1212" t="s">
        <v>115</v>
      </c>
      <c r="L1212">
        <v>13.387779999999999</v>
      </c>
      <c r="M1212">
        <v>144.65272999999999</v>
      </c>
      <c r="N1212" t="s">
        <v>1304</v>
      </c>
      <c r="O1212" t="s">
        <v>1304</v>
      </c>
      <c r="P1212">
        <v>2011</v>
      </c>
      <c r="Q1212" t="s">
        <v>116</v>
      </c>
      <c r="R1212">
        <v>0</v>
      </c>
      <c r="S1212">
        <v>4.5</v>
      </c>
      <c r="T1212">
        <v>8.5</v>
      </c>
      <c r="U1212">
        <v>1.5</v>
      </c>
      <c r="V1212">
        <v>57.5</v>
      </c>
      <c r="W1212">
        <v>6.5</v>
      </c>
      <c r="X1212" t="s">
        <v>362</v>
      </c>
      <c r="Y1212">
        <v>2</v>
      </c>
      <c r="Z1212">
        <v>1</v>
      </c>
    </row>
    <row r="1213" spans="1:26" x14ac:dyDescent="0.2">
      <c r="A1213">
        <v>1212</v>
      </c>
      <c r="B1213">
        <v>3930</v>
      </c>
      <c r="C1213" t="s">
        <v>38</v>
      </c>
      <c r="D1213">
        <v>2011</v>
      </c>
      <c r="E1213" t="s">
        <v>36</v>
      </c>
      <c r="F1213" t="s">
        <v>1060</v>
      </c>
      <c r="G1213" t="s">
        <v>72</v>
      </c>
      <c r="H1213" t="s">
        <v>1389</v>
      </c>
      <c r="I1213" s="2">
        <v>39245</v>
      </c>
      <c r="J1213" t="s">
        <v>106</v>
      </c>
      <c r="K1213" t="s">
        <v>111</v>
      </c>
      <c r="L1213">
        <v>13.2803</v>
      </c>
      <c r="M1213">
        <v>144.65702999999999</v>
      </c>
      <c r="N1213" t="s">
        <v>1304</v>
      </c>
      <c r="O1213" t="s">
        <v>1304</v>
      </c>
      <c r="P1213">
        <v>2011</v>
      </c>
      <c r="Q1213" t="s">
        <v>112</v>
      </c>
      <c r="R1213">
        <v>0</v>
      </c>
      <c r="S1213">
        <v>21</v>
      </c>
      <c r="T1213">
        <v>6.5</v>
      </c>
      <c r="U1213">
        <v>6</v>
      </c>
      <c r="V1213">
        <v>49</v>
      </c>
      <c r="W1213">
        <v>0</v>
      </c>
      <c r="X1213" t="s">
        <v>362</v>
      </c>
      <c r="Y1213">
        <v>2</v>
      </c>
      <c r="Z1213">
        <v>1</v>
      </c>
    </row>
    <row r="1214" spans="1:26" x14ac:dyDescent="0.2">
      <c r="A1214">
        <v>1213</v>
      </c>
      <c r="B1214">
        <v>3931</v>
      </c>
      <c r="C1214" t="s">
        <v>38</v>
      </c>
      <c r="D1214">
        <v>2011</v>
      </c>
      <c r="E1214" t="s">
        <v>36</v>
      </c>
      <c r="F1214" t="s">
        <v>1060</v>
      </c>
      <c r="G1214" t="s">
        <v>72</v>
      </c>
      <c r="H1214" t="s">
        <v>1390</v>
      </c>
      <c r="I1214" s="2">
        <v>39245</v>
      </c>
      <c r="J1214" t="s">
        <v>106</v>
      </c>
      <c r="K1214" t="s">
        <v>111</v>
      </c>
      <c r="L1214">
        <v>13.27008</v>
      </c>
      <c r="M1214">
        <v>144.65527</v>
      </c>
      <c r="N1214" t="s">
        <v>1304</v>
      </c>
      <c r="O1214" t="s">
        <v>1304</v>
      </c>
      <c r="P1214">
        <v>2011</v>
      </c>
      <c r="Q1214" t="s">
        <v>112</v>
      </c>
      <c r="R1214">
        <v>0</v>
      </c>
      <c r="S1214">
        <v>24</v>
      </c>
      <c r="T1214">
        <v>6</v>
      </c>
      <c r="U1214">
        <v>4.5</v>
      </c>
      <c r="V1214">
        <v>58</v>
      </c>
      <c r="W1214">
        <v>0</v>
      </c>
      <c r="X1214" t="s">
        <v>362</v>
      </c>
      <c r="Y1214">
        <v>2</v>
      </c>
      <c r="Z1214">
        <v>1</v>
      </c>
    </row>
    <row r="1215" spans="1:26" x14ac:dyDescent="0.2">
      <c r="A1215">
        <v>1214</v>
      </c>
      <c r="B1215">
        <v>3932</v>
      </c>
      <c r="C1215" t="s">
        <v>38</v>
      </c>
      <c r="D1215">
        <v>2011</v>
      </c>
      <c r="E1215" t="s">
        <v>36</v>
      </c>
      <c r="F1215" t="s">
        <v>1060</v>
      </c>
      <c r="G1215" t="s">
        <v>72</v>
      </c>
      <c r="H1215" t="s">
        <v>1391</v>
      </c>
      <c r="I1215" s="2">
        <v>39245</v>
      </c>
      <c r="J1215" t="s">
        <v>106</v>
      </c>
      <c r="K1215" t="s">
        <v>111</v>
      </c>
      <c r="L1215">
        <v>13.229889999999999</v>
      </c>
      <c r="M1215">
        <v>144.6387</v>
      </c>
      <c r="N1215" t="s">
        <v>1304</v>
      </c>
      <c r="O1215" t="s">
        <v>1304</v>
      </c>
      <c r="P1215">
        <v>2011</v>
      </c>
      <c r="Q1215" t="s">
        <v>112</v>
      </c>
      <c r="R1215">
        <v>0</v>
      </c>
      <c r="S1215">
        <v>12</v>
      </c>
      <c r="T1215">
        <v>7.5</v>
      </c>
      <c r="U1215">
        <v>0</v>
      </c>
      <c r="V1215">
        <v>6</v>
      </c>
      <c r="W1215">
        <v>15</v>
      </c>
      <c r="X1215" t="s">
        <v>362</v>
      </c>
      <c r="Y1215">
        <v>2</v>
      </c>
      <c r="Z1215">
        <v>1</v>
      </c>
    </row>
    <row r="1216" spans="1:26" x14ac:dyDescent="0.2">
      <c r="A1216">
        <v>1215</v>
      </c>
      <c r="B1216">
        <v>3933</v>
      </c>
      <c r="C1216" t="s">
        <v>38</v>
      </c>
      <c r="D1216">
        <v>2011</v>
      </c>
      <c r="E1216" t="s">
        <v>36</v>
      </c>
      <c r="F1216" t="s">
        <v>1060</v>
      </c>
      <c r="G1216" t="s">
        <v>72</v>
      </c>
      <c r="H1216" t="s">
        <v>1392</v>
      </c>
      <c r="I1216" s="2">
        <v>39245</v>
      </c>
      <c r="J1216" t="s">
        <v>106</v>
      </c>
      <c r="K1216" t="s">
        <v>107</v>
      </c>
      <c r="L1216">
        <v>13.240919999999999</v>
      </c>
      <c r="M1216">
        <v>144.64003</v>
      </c>
      <c r="N1216" t="s">
        <v>1304</v>
      </c>
      <c r="O1216" t="s">
        <v>1304</v>
      </c>
      <c r="P1216">
        <v>2011</v>
      </c>
      <c r="Q1216" t="s">
        <v>109</v>
      </c>
      <c r="R1216">
        <v>0</v>
      </c>
      <c r="S1216">
        <v>2</v>
      </c>
      <c r="T1216">
        <v>16.5</v>
      </c>
      <c r="U1216">
        <v>1</v>
      </c>
      <c r="V1216">
        <v>10</v>
      </c>
      <c r="W1216">
        <v>25</v>
      </c>
      <c r="X1216" t="s">
        <v>362</v>
      </c>
      <c r="Y1216">
        <v>2</v>
      </c>
      <c r="Z1216">
        <v>1</v>
      </c>
    </row>
    <row r="1217" spans="1:26" x14ac:dyDescent="0.2">
      <c r="A1217">
        <v>1216</v>
      </c>
      <c r="B1217">
        <v>3934</v>
      </c>
      <c r="C1217" t="s">
        <v>38</v>
      </c>
      <c r="D1217">
        <v>2011</v>
      </c>
      <c r="E1217" t="s">
        <v>36</v>
      </c>
      <c r="F1217" t="s">
        <v>1060</v>
      </c>
      <c r="G1217" t="s">
        <v>72</v>
      </c>
      <c r="H1217" t="s">
        <v>1393</v>
      </c>
      <c r="I1217" s="2">
        <v>39245</v>
      </c>
      <c r="J1217" t="s">
        <v>106</v>
      </c>
      <c r="K1217" t="s">
        <v>115</v>
      </c>
      <c r="L1217">
        <v>13.25278</v>
      </c>
      <c r="M1217">
        <v>144.64758</v>
      </c>
      <c r="N1217" t="s">
        <v>1304</v>
      </c>
      <c r="O1217" t="s">
        <v>1304</v>
      </c>
      <c r="P1217">
        <v>2011</v>
      </c>
      <c r="Q1217" t="s">
        <v>116</v>
      </c>
      <c r="R1217">
        <v>0</v>
      </c>
      <c r="S1217">
        <v>9</v>
      </c>
      <c r="T1217">
        <v>8</v>
      </c>
      <c r="U1217">
        <v>2.5</v>
      </c>
      <c r="V1217">
        <v>37.5</v>
      </c>
      <c r="W1217">
        <v>2</v>
      </c>
      <c r="X1217" t="s">
        <v>362</v>
      </c>
      <c r="Y1217">
        <v>2</v>
      </c>
      <c r="Z1217">
        <v>1</v>
      </c>
    </row>
    <row r="1218" spans="1:26" x14ac:dyDescent="0.2">
      <c r="A1218">
        <v>1217</v>
      </c>
      <c r="B1218">
        <v>3935</v>
      </c>
      <c r="C1218" t="s">
        <v>38</v>
      </c>
      <c r="D1218">
        <v>2011</v>
      </c>
      <c r="E1218" t="s">
        <v>36</v>
      </c>
      <c r="F1218" t="s">
        <v>1060</v>
      </c>
      <c r="G1218" t="s">
        <v>72</v>
      </c>
      <c r="H1218" t="s">
        <v>1394</v>
      </c>
      <c r="I1218" s="2">
        <v>39245</v>
      </c>
      <c r="J1218" t="s">
        <v>106</v>
      </c>
      <c r="K1218" t="s">
        <v>107</v>
      </c>
      <c r="L1218">
        <v>13.29017</v>
      </c>
      <c r="M1218">
        <v>144.65436</v>
      </c>
      <c r="N1218" t="s">
        <v>1304</v>
      </c>
      <c r="O1218" t="s">
        <v>1304</v>
      </c>
      <c r="P1218">
        <v>2011</v>
      </c>
      <c r="Q1218" t="s">
        <v>109</v>
      </c>
      <c r="R1218">
        <v>0</v>
      </c>
      <c r="S1218">
        <v>16</v>
      </c>
      <c r="T1218">
        <v>7.5</v>
      </c>
      <c r="U1218">
        <v>5.5</v>
      </c>
      <c r="V1218">
        <v>37.5</v>
      </c>
      <c r="W1218">
        <v>1</v>
      </c>
      <c r="X1218" t="s">
        <v>362</v>
      </c>
      <c r="Y1218">
        <v>2</v>
      </c>
      <c r="Z1218">
        <v>1</v>
      </c>
    </row>
    <row r="1219" spans="1:26" x14ac:dyDescent="0.2">
      <c r="A1219">
        <v>1218</v>
      </c>
      <c r="B1219">
        <v>3936</v>
      </c>
      <c r="C1219" t="s">
        <v>38</v>
      </c>
      <c r="D1219">
        <v>2011</v>
      </c>
      <c r="E1219" t="s">
        <v>36</v>
      </c>
      <c r="F1219" t="s">
        <v>1060</v>
      </c>
      <c r="G1219" t="s">
        <v>72</v>
      </c>
      <c r="H1219" t="s">
        <v>1395</v>
      </c>
      <c r="I1219" s="2">
        <v>39245</v>
      </c>
      <c r="J1219" t="s">
        <v>106</v>
      </c>
      <c r="K1219" t="s">
        <v>107</v>
      </c>
      <c r="L1219">
        <v>13.3134</v>
      </c>
      <c r="M1219">
        <v>144.64729</v>
      </c>
      <c r="N1219" t="s">
        <v>1304</v>
      </c>
      <c r="O1219" t="s">
        <v>1304</v>
      </c>
      <c r="P1219">
        <v>2011</v>
      </c>
      <c r="Q1219" t="s">
        <v>109</v>
      </c>
      <c r="R1219">
        <v>0</v>
      </c>
      <c r="S1219">
        <v>5</v>
      </c>
      <c r="T1219">
        <v>14</v>
      </c>
      <c r="U1219">
        <v>6</v>
      </c>
      <c r="V1219">
        <v>45</v>
      </c>
      <c r="W1219">
        <v>1</v>
      </c>
      <c r="X1219" t="s">
        <v>362</v>
      </c>
      <c r="Y1219">
        <v>2</v>
      </c>
      <c r="Z1219">
        <v>1</v>
      </c>
    </row>
    <row r="1220" spans="1:26" x14ac:dyDescent="0.2">
      <c r="A1220">
        <v>1219</v>
      </c>
      <c r="B1220">
        <v>3937</v>
      </c>
      <c r="C1220" t="s">
        <v>38</v>
      </c>
      <c r="D1220">
        <v>2011</v>
      </c>
      <c r="E1220" t="s">
        <v>36</v>
      </c>
      <c r="F1220" t="s">
        <v>1060</v>
      </c>
      <c r="G1220" t="s">
        <v>72</v>
      </c>
      <c r="H1220" t="s">
        <v>1396</v>
      </c>
      <c r="I1220" s="2">
        <v>39245</v>
      </c>
      <c r="J1220" t="s">
        <v>106</v>
      </c>
      <c r="K1220" t="s">
        <v>115</v>
      </c>
      <c r="L1220">
        <v>13.307650000000001</v>
      </c>
      <c r="M1220">
        <v>144.65351999999999</v>
      </c>
      <c r="N1220" t="s">
        <v>1304</v>
      </c>
      <c r="O1220" t="s">
        <v>1304</v>
      </c>
      <c r="P1220">
        <v>2011</v>
      </c>
      <c r="Q1220" t="s">
        <v>116</v>
      </c>
      <c r="R1220">
        <v>0</v>
      </c>
      <c r="S1220">
        <v>4</v>
      </c>
      <c r="T1220">
        <v>25</v>
      </c>
      <c r="U1220">
        <v>3.5</v>
      </c>
      <c r="V1220">
        <v>37.5</v>
      </c>
      <c r="W1220">
        <v>2.5</v>
      </c>
      <c r="X1220" t="s">
        <v>362</v>
      </c>
      <c r="Y1220">
        <v>2</v>
      </c>
      <c r="Z1220">
        <v>1</v>
      </c>
    </row>
    <row r="1221" spans="1:26" x14ac:dyDescent="0.2">
      <c r="A1221">
        <v>1220</v>
      </c>
      <c r="B1221">
        <v>3938</v>
      </c>
      <c r="C1221" t="s">
        <v>38</v>
      </c>
      <c r="D1221">
        <v>2011</v>
      </c>
      <c r="E1221" t="s">
        <v>36</v>
      </c>
      <c r="F1221" t="s">
        <v>1060</v>
      </c>
      <c r="G1221" t="s">
        <v>72</v>
      </c>
      <c r="H1221" t="s">
        <v>1397</v>
      </c>
      <c r="I1221" s="2">
        <v>39245</v>
      </c>
      <c r="J1221" t="s">
        <v>106</v>
      </c>
      <c r="K1221" t="s">
        <v>115</v>
      </c>
      <c r="L1221">
        <v>13.329140000000001</v>
      </c>
      <c r="M1221">
        <v>144.64793</v>
      </c>
      <c r="N1221" t="s">
        <v>1304</v>
      </c>
      <c r="O1221" t="s">
        <v>1304</v>
      </c>
      <c r="P1221">
        <v>2011</v>
      </c>
      <c r="Q1221" t="s">
        <v>116</v>
      </c>
      <c r="R1221">
        <v>0</v>
      </c>
      <c r="S1221">
        <v>5</v>
      </c>
      <c r="T1221">
        <v>4</v>
      </c>
      <c r="U1221">
        <v>8.5</v>
      </c>
      <c r="V1221">
        <v>57.5</v>
      </c>
      <c r="W1221">
        <v>0</v>
      </c>
      <c r="X1221" t="s">
        <v>362</v>
      </c>
      <c r="Y1221">
        <v>2</v>
      </c>
      <c r="Z1221">
        <v>1</v>
      </c>
    </row>
    <row r="1222" spans="1:26" x14ac:dyDescent="0.2">
      <c r="A1222">
        <v>1221</v>
      </c>
      <c r="B1222">
        <v>3945</v>
      </c>
      <c r="C1222" t="s">
        <v>38</v>
      </c>
      <c r="D1222">
        <v>2011</v>
      </c>
      <c r="E1222" t="s">
        <v>36</v>
      </c>
      <c r="F1222" t="s">
        <v>1060</v>
      </c>
      <c r="G1222" t="s">
        <v>72</v>
      </c>
      <c r="H1222" t="s">
        <v>1398</v>
      </c>
      <c r="I1222" s="2">
        <v>39246</v>
      </c>
      <c r="J1222" t="s">
        <v>106</v>
      </c>
      <c r="K1222" t="s">
        <v>111</v>
      </c>
      <c r="L1222">
        <v>13.60154</v>
      </c>
      <c r="M1222">
        <v>144.94537</v>
      </c>
      <c r="N1222" t="s">
        <v>1297</v>
      </c>
      <c r="O1222" t="s">
        <v>1297</v>
      </c>
      <c r="P1222">
        <v>2011</v>
      </c>
      <c r="Q1222" t="s">
        <v>112</v>
      </c>
      <c r="R1222">
        <v>0</v>
      </c>
      <c r="S1222">
        <v>24</v>
      </c>
      <c r="T1222">
        <v>25</v>
      </c>
      <c r="U1222">
        <v>9</v>
      </c>
      <c r="V1222">
        <v>27.5</v>
      </c>
      <c r="W1222">
        <v>10</v>
      </c>
      <c r="X1222" t="s">
        <v>362</v>
      </c>
      <c r="Y1222">
        <v>2</v>
      </c>
      <c r="Z1222">
        <v>1</v>
      </c>
    </row>
    <row r="1223" spans="1:26" x14ac:dyDescent="0.2">
      <c r="A1223">
        <v>1222</v>
      </c>
      <c r="B1223">
        <v>3946</v>
      </c>
      <c r="C1223" t="s">
        <v>38</v>
      </c>
      <c r="D1223">
        <v>2011</v>
      </c>
      <c r="E1223" t="s">
        <v>36</v>
      </c>
      <c r="F1223" t="s">
        <v>1060</v>
      </c>
      <c r="G1223" t="s">
        <v>72</v>
      </c>
      <c r="H1223" t="s">
        <v>1399</v>
      </c>
      <c r="I1223" s="2">
        <v>39246</v>
      </c>
      <c r="J1223" t="s">
        <v>106</v>
      </c>
      <c r="K1223" t="s">
        <v>107</v>
      </c>
      <c r="L1223">
        <v>13.601559999999999</v>
      </c>
      <c r="M1223">
        <v>144.93866</v>
      </c>
      <c r="N1223" t="s">
        <v>1297</v>
      </c>
      <c r="O1223" t="s">
        <v>1297</v>
      </c>
      <c r="P1223">
        <v>2011</v>
      </c>
      <c r="Q1223" t="s">
        <v>109</v>
      </c>
      <c r="R1223">
        <v>0</v>
      </c>
      <c r="S1223">
        <v>9</v>
      </c>
      <c r="T1223">
        <v>12.5</v>
      </c>
      <c r="U1223">
        <v>1.5</v>
      </c>
      <c r="V1223">
        <v>35.5</v>
      </c>
      <c r="W1223">
        <v>2.5</v>
      </c>
      <c r="X1223" t="s">
        <v>362</v>
      </c>
      <c r="Y1223">
        <v>2</v>
      </c>
      <c r="Z1223">
        <v>1</v>
      </c>
    </row>
    <row r="1224" spans="1:26" x14ac:dyDescent="0.2">
      <c r="A1224">
        <v>1223</v>
      </c>
      <c r="B1224">
        <v>3947</v>
      </c>
      <c r="C1224" t="s">
        <v>38</v>
      </c>
      <c r="D1224">
        <v>2011</v>
      </c>
      <c r="E1224" t="s">
        <v>36</v>
      </c>
      <c r="F1224" t="s">
        <v>1060</v>
      </c>
      <c r="G1224" t="s">
        <v>72</v>
      </c>
      <c r="H1224" t="s">
        <v>1400</v>
      </c>
      <c r="I1224" s="2">
        <v>39246</v>
      </c>
      <c r="J1224" t="s">
        <v>106</v>
      </c>
      <c r="K1224" t="s">
        <v>111</v>
      </c>
      <c r="L1224">
        <v>13.60202</v>
      </c>
      <c r="M1224">
        <v>144.93326999999999</v>
      </c>
      <c r="N1224" t="s">
        <v>1297</v>
      </c>
      <c r="O1224" t="s">
        <v>1297</v>
      </c>
      <c r="P1224">
        <v>2011</v>
      </c>
      <c r="Q1224" t="s">
        <v>112</v>
      </c>
      <c r="R1224">
        <v>0</v>
      </c>
      <c r="S1224">
        <v>20.5</v>
      </c>
      <c r="T1224">
        <v>0.5</v>
      </c>
      <c r="U1224">
        <v>0</v>
      </c>
      <c r="V1224">
        <v>37.5</v>
      </c>
      <c r="W1224">
        <v>0</v>
      </c>
      <c r="X1224" t="s">
        <v>362</v>
      </c>
      <c r="Y1224">
        <v>2</v>
      </c>
      <c r="Z1224">
        <v>1</v>
      </c>
    </row>
    <row r="1225" spans="1:26" x14ac:dyDescent="0.2">
      <c r="A1225">
        <v>1224</v>
      </c>
      <c r="B1225">
        <v>3948</v>
      </c>
      <c r="C1225" t="s">
        <v>38</v>
      </c>
      <c r="D1225">
        <v>2011</v>
      </c>
      <c r="E1225" t="s">
        <v>36</v>
      </c>
      <c r="F1225" t="s">
        <v>1060</v>
      </c>
      <c r="G1225" t="s">
        <v>72</v>
      </c>
      <c r="H1225" t="s">
        <v>1401</v>
      </c>
      <c r="I1225" s="2">
        <v>39246</v>
      </c>
      <c r="J1225" t="s">
        <v>106</v>
      </c>
      <c r="K1225" t="s">
        <v>107</v>
      </c>
      <c r="L1225">
        <v>13.606339999999999</v>
      </c>
      <c r="M1225">
        <v>144.91199</v>
      </c>
      <c r="N1225" t="s">
        <v>1297</v>
      </c>
      <c r="O1225" t="s">
        <v>1297</v>
      </c>
      <c r="P1225">
        <v>2011</v>
      </c>
      <c r="Q1225" t="s">
        <v>109</v>
      </c>
      <c r="R1225">
        <v>0</v>
      </c>
      <c r="S1225">
        <v>10</v>
      </c>
      <c r="T1225">
        <v>15</v>
      </c>
      <c r="U1225">
        <v>0</v>
      </c>
      <c r="V1225">
        <v>37.5</v>
      </c>
      <c r="W1225">
        <v>7.5</v>
      </c>
      <c r="X1225" t="s">
        <v>362</v>
      </c>
      <c r="Y1225">
        <v>2</v>
      </c>
      <c r="Z1225">
        <v>1</v>
      </c>
    </row>
    <row r="1226" spans="1:26" x14ac:dyDescent="0.2">
      <c r="A1226">
        <v>1225</v>
      </c>
      <c r="B1226">
        <v>3949</v>
      </c>
      <c r="C1226" t="s">
        <v>38</v>
      </c>
      <c r="D1226">
        <v>2011</v>
      </c>
      <c r="E1226" t="s">
        <v>36</v>
      </c>
      <c r="F1226" t="s">
        <v>1060</v>
      </c>
      <c r="G1226" t="s">
        <v>72</v>
      </c>
      <c r="H1226" t="s">
        <v>1402</v>
      </c>
      <c r="I1226" s="2">
        <v>39246</v>
      </c>
      <c r="J1226" t="s">
        <v>106</v>
      </c>
      <c r="K1226" t="s">
        <v>115</v>
      </c>
      <c r="L1226">
        <v>13.613950000000001</v>
      </c>
      <c r="M1226">
        <v>144.90698</v>
      </c>
      <c r="N1226" t="s">
        <v>1297</v>
      </c>
      <c r="O1226" t="s">
        <v>1297</v>
      </c>
      <c r="P1226">
        <v>2011</v>
      </c>
      <c r="Q1226" t="s">
        <v>116</v>
      </c>
      <c r="R1226">
        <v>0</v>
      </c>
      <c r="S1226">
        <v>5</v>
      </c>
      <c r="T1226">
        <v>52.5</v>
      </c>
      <c r="U1226">
        <v>4</v>
      </c>
      <c r="V1226">
        <v>17.5</v>
      </c>
      <c r="W1226">
        <v>2</v>
      </c>
      <c r="X1226" t="s">
        <v>362</v>
      </c>
      <c r="Y1226">
        <v>2</v>
      </c>
      <c r="Z1226">
        <v>1</v>
      </c>
    </row>
    <row r="1227" spans="1:26" x14ac:dyDescent="0.2">
      <c r="A1227">
        <v>1226</v>
      </c>
      <c r="B1227">
        <v>3950</v>
      </c>
      <c r="C1227" t="s">
        <v>38</v>
      </c>
      <c r="D1227">
        <v>2011</v>
      </c>
      <c r="E1227" t="s">
        <v>36</v>
      </c>
      <c r="F1227" t="s">
        <v>1060</v>
      </c>
      <c r="G1227" t="s">
        <v>72</v>
      </c>
      <c r="H1227" t="s">
        <v>1403</v>
      </c>
      <c r="I1227" s="2">
        <v>39246</v>
      </c>
      <c r="J1227" t="s">
        <v>106</v>
      </c>
      <c r="K1227" t="s">
        <v>107</v>
      </c>
      <c r="L1227">
        <v>13.620620000000001</v>
      </c>
      <c r="M1227">
        <v>144.90432999999999</v>
      </c>
      <c r="N1227" t="s">
        <v>1297</v>
      </c>
      <c r="O1227" t="s">
        <v>1297</v>
      </c>
      <c r="P1227">
        <v>2011</v>
      </c>
      <c r="Q1227" t="s">
        <v>109</v>
      </c>
      <c r="R1227">
        <v>0</v>
      </c>
      <c r="S1227">
        <v>13</v>
      </c>
      <c r="T1227">
        <v>12.5</v>
      </c>
      <c r="U1227">
        <v>0</v>
      </c>
      <c r="V1227">
        <v>40</v>
      </c>
      <c r="W1227">
        <v>2.5</v>
      </c>
      <c r="X1227" t="s">
        <v>362</v>
      </c>
      <c r="Y1227">
        <v>2</v>
      </c>
      <c r="Z1227">
        <v>1</v>
      </c>
    </row>
    <row r="1228" spans="1:26" x14ac:dyDescent="0.2">
      <c r="A1228">
        <v>1227</v>
      </c>
      <c r="B1228">
        <v>3951</v>
      </c>
      <c r="C1228" t="s">
        <v>38</v>
      </c>
      <c r="D1228">
        <v>2011</v>
      </c>
      <c r="E1228" t="s">
        <v>36</v>
      </c>
      <c r="F1228" t="s">
        <v>1060</v>
      </c>
      <c r="G1228" t="s">
        <v>72</v>
      </c>
      <c r="H1228" t="s">
        <v>1404</v>
      </c>
      <c r="I1228" s="2">
        <v>39246</v>
      </c>
      <c r="J1228" t="s">
        <v>106</v>
      </c>
      <c r="K1228" t="s">
        <v>115</v>
      </c>
      <c r="L1228">
        <v>13.62323</v>
      </c>
      <c r="M1228">
        <v>144.90201999999999</v>
      </c>
      <c r="N1228" t="s">
        <v>1297</v>
      </c>
      <c r="O1228" t="s">
        <v>1297</v>
      </c>
      <c r="P1228">
        <v>2011</v>
      </c>
      <c r="Q1228" t="s">
        <v>116</v>
      </c>
      <c r="R1228">
        <v>0</v>
      </c>
      <c r="S1228">
        <v>6</v>
      </c>
      <c r="T1228">
        <v>50</v>
      </c>
      <c r="U1228">
        <v>0</v>
      </c>
      <c r="V1228">
        <v>17.5</v>
      </c>
      <c r="W1228">
        <v>12.5</v>
      </c>
      <c r="X1228" t="s">
        <v>362</v>
      </c>
      <c r="Y1228">
        <v>2</v>
      </c>
      <c r="Z1228">
        <v>1</v>
      </c>
    </row>
    <row r="1229" spans="1:26" x14ac:dyDescent="0.2">
      <c r="A1229">
        <v>1228</v>
      </c>
      <c r="B1229">
        <v>3958</v>
      </c>
      <c r="C1229" t="s">
        <v>38</v>
      </c>
      <c r="D1229">
        <v>2011</v>
      </c>
      <c r="E1229" t="s">
        <v>36</v>
      </c>
      <c r="F1229" t="s">
        <v>1060</v>
      </c>
      <c r="G1229" t="s">
        <v>72</v>
      </c>
      <c r="H1229" t="s">
        <v>1405</v>
      </c>
      <c r="I1229" s="2">
        <v>39247</v>
      </c>
      <c r="J1229" t="s">
        <v>106</v>
      </c>
      <c r="K1229" t="s">
        <v>111</v>
      </c>
      <c r="L1229">
        <v>13.618819999999999</v>
      </c>
      <c r="M1229">
        <v>144.90601000000001</v>
      </c>
      <c r="N1229" t="s">
        <v>1297</v>
      </c>
      <c r="O1229" t="s">
        <v>1297</v>
      </c>
      <c r="P1229">
        <v>2011</v>
      </c>
      <c r="Q1229" t="s">
        <v>112</v>
      </c>
      <c r="R1229">
        <v>0</v>
      </c>
      <c r="S1229">
        <v>29</v>
      </c>
      <c r="T1229">
        <v>6.5</v>
      </c>
      <c r="U1229">
        <v>21</v>
      </c>
      <c r="V1229">
        <v>35</v>
      </c>
      <c r="W1229">
        <v>0.5</v>
      </c>
      <c r="X1229" t="s">
        <v>362</v>
      </c>
      <c r="Y1229">
        <v>2</v>
      </c>
      <c r="Z1229">
        <v>1</v>
      </c>
    </row>
    <row r="1230" spans="1:26" x14ac:dyDescent="0.2">
      <c r="A1230">
        <v>1229</v>
      </c>
      <c r="B1230">
        <v>3959</v>
      </c>
      <c r="C1230" t="s">
        <v>38</v>
      </c>
      <c r="D1230">
        <v>2011</v>
      </c>
      <c r="E1230" t="s">
        <v>36</v>
      </c>
      <c r="F1230" t="s">
        <v>1060</v>
      </c>
      <c r="G1230" t="s">
        <v>72</v>
      </c>
      <c r="H1230" t="s">
        <v>1406</v>
      </c>
      <c r="I1230" s="2">
        <v>39247</v>
      </c>
      <c r="J1230" t="s">
        <v>106</v>
      </c>
      <c r="K1230" t="s">
        <v>107</v>
      </c>
      <c r="L1230">
        <v>13.613149999999999</v>
      </c>
      <c r="M1230">
        <v>144.90761000000001</v>
      </c>
      <c r="N1230" t="s">
        <v>1297</v>
      </c>
      <c r="O1230" t="s">
        <v>1297</v>
      </c>
      <c r="P1230">
        <v>2011</v>
      </c>
      <c r="Q1230" t="s">
        <v>109</v>
      </c>
      <c r="R1230">
        <v>0</v>
      </c>
      <c r="S1230">
        <v>10</v>
      </c>
      <c r="T1230">
        <v>27.5</v>
      </c>
      <c r="U1230">
        <v>0</v>
      </c>
      <c r="V1230">
        <v>25</v>
      </c>
      <c r="W1230">
        <v>7.5</v>
      </c>
      <c r="X1230" t="s">
        <v>362</v>
      </c>
      <c r="Y1230">
        <v>2</v>
      </c>
      <c r="Z1230">
        <v>1</v>
      </c>
    </row>
    <row r="1231" spans="1:26" x14ac:dyDescent="0.2">
      <c r="A1231">
        <v>1230</v>
      </c>
      <c r="B1231">
        <v>3960</v>
      </c>
      <c r="C1231" t="s">
        <v>38</v>
      </c>
      <c r="D1231">
        <v>2011</v>
      </c>
      <c r="E1231" t="s">
        <v>36</v>
      </c>
      <c r="F1231" t="s">
        <v>1060</v>
      </c>
      <c r="G1231" t="s">
        <v>72</v>
      </c>
      <c r="H1231" t="s">
        <v>1407</v>
      </c>
      <c r="I1231" s="2">
        <v>39247</v>
      </c>
      <c r="J1231" t="s">
        <v>106</v>
      </c>
      <c r="K1231" t="s">
        <v>111</v>
      </c>
      <c r="L1231">
        <v>13.607559999999999</v>
      </c>
      <c r="M1231">
        <v>144.91381999999999</v>
      </c>
      <c r="N1231" t="s">
        <v>1297</v>
      </c>
      <c r="O1231" t="s">
        <v>1297</v>
      </c>
      <c r="P1231">
        <v>2011</v>
      </c>
      <c r="Q1231" t="s">
        <v>112</v>
      </c>
      <c r="R1231">
        <v>0</v>
      </c>
      <c r="S1231">
        <v>24</v>
      </c>
      <c r="T1231">
        <v>13.5</v>
      </c>
      <c r="U1231">
        <v>7.5</v>
      </c>
      <c r="V1231">
        <v>34</v>
      </c>
      <c r="W1231">
        <v>3</v>
      </c>
      <c r="X1231" t="s">
        <v>362</v>
      </c>
      <c r="Y1231">
        <v>2</v>
      </c>
      <c r="Z1231">
        <v>1</v>
      </c>
    </row>
    <row r="1232" spans="1:26" x14ac:dyDescent="0.2">
      <c r="A1232">
        <v>1231</v>
      </c>
      <c r="B1232">
        <v>3961</v>
      </c>
      <c r="C1232" t="s">
        <v>38</v>
      </c>
      <c r="D1232">
        <v>2011</v>
      </c>
      <c r="E1232" t="s">
        <v>36</v>
      </c>
      <c r="F1232" t="s">
        <v>1060</v>
      </c>
      <c r="G1232" t="s">
        <v>72</v>
      </c>
      <c r="H1232" t="s">
        <v>1408</v>
      </c>
      <c r="I1232" s="2">
        <v>39247</v>
      </c>
      <c r="J1232" t="s">
        <v>106</v>
      </c>
      <c r="K1232" t="s">
        <v>107</v>
      </c>
      <c r="L1232">
        <v>13.60319</v>
      </c>
      <c r="M1232">
        <v>144.92556999999999</v>
      </c>
      <c r="N1232" t="s">
        <v>1297</v>
      </c>
      <c r="O1232" t="s">
        <v>1297</v>
      </c>
      <c r="P1232">
        <v>2011</v>
      </c>
      <c r="Q1232" t="s">
        <v>109</v>
      </c>
      <c r="R1232">
        <v>0</v>
      </c>
      <c r="S1232">
        <v>17</v>
      </c>
      <c r="T1232">
        <v>21.5</v>
      </c>
      <c r="U1232">
        <v>4</v>
      </c>
      <c r="V1232">
        <v>22.5</v>
      </c>
      <c r="W1232">
        <v>7</v>
      </c>
      <c r="X1232" t="s">
        <v>362</v>
      </c>
      <c r="Y1232">
        <v>2</v>
      </c>
      <c r="Z1232">
        <v>1</v>
      </c>
    </row>
    <row r="1233" spans="1:26" x14ac:dyDescent="0.2">
      <c r="A1233">
        <v>1232</v>
      </c>
      <c r="B1233">
        <v>3962</v>
      </c>
      <c r="C1233" t="s">
        <v>38</v>
      </c>
      <c r="D1233">
        <v>2011</v>
      </c>
      <c r="E1233" t="s">
        <v>36</v>
      </c>
      <c r="F1233" t="s">
        <v>1060</v>
      </c>
      <c r="G1233" t="s">
        <v>72</v>
      </c>
      <c r="H1233" t="s">
        <v>1409</v>
      </c>
      <c r="I1233" s="2">
        <v>39247</v>
      </c>
      <c r="J1233" t="s">
        <v>106</v>
      </c>
      <c r="K1233" t="s">
        <v>115</v>
      </c>
      <c r="L1233">
        <v>13.60136</v>
      </c>
      <c r="M1233">
        <v>144.94981000000001</v>
      </c>
      <c r="N1233" t="s">
        <v>1297</v>
      </c>
      <c r="O1233" t="s">
        <v>1297</v>
      </c>
      <c r="P1233">
        <v>2011</v>
      </c>
      <c r="Q1233" t="s">
        <v>116</v>
      </c>
      <c r="R1233">
        <v>0</v>
      </c>
      <c r="S1233">
        <v>4</v>
      </c>
      <c r="T1233">
        <v>12.5</v>
      </c>
      <c r="U1233">
        <v>0</v>
      </c>
      <c r="V1233">
        <v>5</v>
      </c>
      <c r="W1233">
        <v>32.5</v>
      </c>
      <c r="X1233" t="s">
        <v>362</v>
      </c>
      <c r="Y1233">
        <v>2</v>
      </c>
      <c r="Z1233">
        <v>1</v>
      </c>
    </row>
    <row r="1234" spans="1:26" x14ac:dyDescent="0.2">
      <c r="A1234">
        <v>1233</v>
      </c>
      <c r="B1234">
        <v>3963</v>
      </c>
      <c r="C1234" t="s">
        <v>38</v>
      </c>
      <c r="D1234">
        <v>2011</v>
      </c>
      <c r="E1234" t="s">
        <v>36</v>
      </c>
      <c r="F1234" t="s">
        <v>1060</v>
      </c>
      <c r="G1234" t="s">
        <v>72</v>
      </c>
      <c r="H1234" t="s">
        <v>1410</v>
      </c>
      <c r="I1234" s="2">
        <v>39247</v>
      </c>
      <c r="J1234" t="s">
        <v>106</v>
      </c>
      <c r="K1234" t="s">
        <v>115</v>
      </c>
      <c r="L1234">
        <v>13.60139</v>
      </c>
      <c r="M1234">
        <v>144.93934999999999</v>
      </c>
      <c r="N1234" t="s">
        <v>1297</v>
      </c>
      <c r="O1234" t="s">
        <v>1297</v>
      </c>
      <c r="P1234">
        <v>2011</v>
      </c>
      <c r="Q1234" t="s">
        <v>116</v>
      </c>
      <c r="R1234">
        <v>0</v>
      </c>
      <c r="S1234">
        <v>6</v>
      </c>
      <c r="T1234">
        <v>9</v>
      </c>
      <c r="U1234">
        <v>1.5</v>
      </c>
      <c r="V1234">
        <v>37.5</v>
      </c>
      <c r="W1234">
        <v>3</v>
      </c>
      <c r="X1234" t="s">
        <v>362</v>
      </c>
      <c r="Y1234">
        <v>2</v>
      </c>
      <c r="Z1234">
        <v>1</v>
      </c>
    </row>
    <row r="1235" spans="1:26" x14ac:dyDescent="0.2">
      <c r="A1235">
        <v>1234</v>
      </c>
      <c r="B1235">
        <v>3964</v>
      </c>
      <c r="C1235" t="s">
        <v>38</v>
      </c>
      <c r="D1235">
        <v>2011</v>
      </c>
      <c r="E1235" t="s">
        <v>36</v>
      </c>
      <c r="F1235" t="s">
        <v>1060</v>
      </c>
      <c r="G1235" t="s">
        <v>72</v>
      </c>
      <c r="H1235" t="s">
        <v>1411</v>
      </c>
      <c r="I1235" s="2">
        <v>39247</v>
      </c>
      <c r="J1235" t="s">
        <v>106</v>
      </c>
      <c r="K1235" t="s">
        <v>115</v>
      </c>
      <c r="L1235">
        <v>13.60149</v>
      </c>
      <c r="M1235">
        <v>144.92795000000001</v>
      </c>
      <c r="N1235" t="s">
        <v>1297</v>
      </c>
      <c r="O1235" t="s">
        <v>1297</v>
      </c>
      <c r="P1235">
        <v>2011</v>
      </c>
      <c r="Q1235" t="s">
        <v>116</v>
      </c>
      <c r="R1235">
        <v>0</v>
      </c>
      <c r="S1235">
        <v>6</v>
      </c>
      <c r="T1235">
        <v>29.5</v>
      </c>
      <c r="U1235">
        <v>2</v>
      </c>
      <c r="V1235">
        <v>14</v>
      </c>
      <c r="W1235">
        <v>9</v>
      </c>
      <c r="X1235" t="s">
        <v>362</v>
      </c>
      <c r="Y1235">
        <v>2</v>
      </c>
      <c r="Z1235">
        <v>1</v>
      </c>
    </row>
    <row r="1236" spans="1:26" x14ac:dyDescent="0.2">
      <c r="A1236">
        <v>1235</v>
      </c>
      <c r="B1236">
        <v>3965</v>
      </c>
      <c r="C1236" t="s">
        <v>38</v>
      </c>
      <c r="D1236">
        <v>2011</v>
      </c>
      <c r="E1236" t="s">
        <v>36</v>
      </c>
      <c r="F1236" t="s">
        <v>1060</v>
      </c>
      <c r="G1236" t="s">
        <v>72</v>
      </c>
      <c r="H1236" t="s">
        <v>1412</v>
      </c>
      <c r="I1236" s="2">
        <v>39247</v>
      </c>
      <c r="J1236" t="s">
        <v>106</v>
      </c>
      <c r="K1236" t="s">
        <v>115</v>
      </c>
      <c r="L1236">
        <v>13.60331</v>
      </c>
      <c r="M1236">
        <v>144.92049</v>
      </c>
      <c r="N1236" t="s">
        <v>1297</v>
      </c>
      <c r="O1236" t="s">
        <v>1297</v>
      </c>
      <c r="P1236">
        <v>2011</v>
      </c>
      <c r="Q1236" t="s">
        <v>116</v>
      </c>
      <c r="R1236">
        <v>0</v>
      </c>
      <c r="S1236">
        <v>4</v>
      </c>
      <c r="T1236">
        <v>57.5</v>
      </c>
      <c r="U1236">
        <v>0.5</v>
      </c>
      <c r="V1236">
        <v>7.5</v>
      </c>
      <c r="W1236">
        <v>15</v>
      </c>
      <c r="X1236" t="s">
        <v>362</v>
      </c>
      <c r="Y1236">
        <v>2</v>
      </c>
      <c r="Z1236">
        <v>1</v>
      </c>
    </row>
    <row r="1237" spans="1:26" x14ac:dyDescent="0.2">
      <c r="A1237">
        <v>1236</v>
      </c>
      <c r="B1237">
        <v>3972</v>
      </c>
      <c r="C1237" t="s">
        <v>38</v>
      </c>
      <c r="D1237">
        <v>2011</v>
      </c>
      <c r="E1237" t="s">
        <v>36</v>
      </c>
      <c r="F1237" t="s">
        <v>1060</v>
      </c>
      <c r="G1237" t="s">
        <v>72</v>
      </c>
      <c r="H1237" t="s">
        <v>1413</v>
      </c>
      <c r="I1237" s="2">
        <v>39248</v>
      </c>
      <c r="J1237" t="s">
        <v>106</v>
      </c>
      <c r="K1237" t="s">
        <v>111</v>
      </c>
      <c r="L1237">
        <v>13.65516</v>
      </c>
      <c r="M1237">
        <v>144.87620999999999</v>
      </c>
      <c r="N1237" t="s">
        <v>1304</v>
      </c>
      <c r="O1237" t="s">
        <v>1304</v>
      </c>
      <c r="P1237">
        <v>2011</v>
      </c>
      <c r="Q1237" t="s">
        <v>112</v>
      </c>
      <c r="R1237">
        <v>0</v>
      </c>
      <c r="S1237">
        <v>24</v>
      </c>
      <c r="T1237">
        <v>3.5</v>
      </c>
      <c r="U1237">
        <v>2.5</v>
      </c>
      <c r="V1237">
        <v>37.5</v>
      </c>
      <c r="W1237">
        <v>0.5</v>
      </c>
      <c r="X1237" t="s">
        <v>362</v>
      </c>
      <c r="Y1237">
        <v>2</v>
      </c>
      <c r="Z1237">
        <v>1</v>
      </c>
    </row>
    <row r="1238" spans="1:26" x14ac:dyDescent="0.2">
      <c r="A1238">
        <v>1237</v>
      </c>
      <c r="B1238">
        <v>3973</v>
      </c>
      <c r="C1238" t="s">
        <v>38</v>
      </c>
      <c r="D1238">
        <v>2011</v>
      </c>
      <c r="E1238" t="s">
        <v>36</v>
      </c>
      <c r="F1238" t="s">
        <v>1060</v>
      </c>
      <c r="G1238" t="s">
        <v>72</v>
      </c>
      <c r="H1238" t="s">
        <v>1414</v>
      </c>
      <c r="I1238" s="2">
        <v>39248</v>
      </c>
      <c r="J1238" t="s">
        <v>106</v>
      </c>
      <c r="K1238" t="s">
        <v>107</v>
      </c>
      <c r="L1238">
        <v>13.64855</v>
      </c>
      <c r="M1238">
        <v>144.87934999999999</v>
      </c>
      <c r="N1238" t="s">
        <v>1304</v>
      </c>
      <c r="O1238" t="s">
        <v>1304</v>
      </c>
      <c r="P1238">
        <v>2011</v>
      </c>
      <c r="Q1238" t="s">
        <v>109</v>
      </c>
      <c r="R1238">
        <v>0</v>
      </c>
      <c r="S1238">
        <v>10</v>
      </c>
      <c r="T1238">
        <v>17.5</v>
      </c>
      <c r="U1238">
        <v>2.5</v>
      </c>
      <c r="V1238">
        <v>25</v>
      </c>
      <c r="W1238">
        <v>17.5</v>
      </c>
      <c r="X1238" t="s">
        <v>362</v>
      </c>
      <c r="Y1238">
        <v>2</v>
      </c>
      <c r="Z1238">
        <v>1</v>
      </c>
    </row>
    <row r="1239" spans="1:26" x14ac:dyDescent="0.2">
      <c r="A1239">
        <v>1238</v>
      </c>
      <c r="B1239">
        <v>3974</v>
      </c>
      <c r="C1239" t="s">
        <v>38</v>
      </c>
      <c r="D1239">
        <v>2011</v>
      </c>
      <c r="E1239" t="s">
        <v>36</v>
      </c>
      <c r="F1239" t="s">
        <v>1060</v>
      </c>
      <c r="G1239" t="s">
        <v>72</v>
      </c>
      <c r="H1239" t="s">
        <v>1415</v>
      </c>
      <c r="I1239" s="2">
        <v>39248</v>
      </c>
      <c r="J1239" t="s">
        <v>106</v>
      </c>
      <c r="K1239" t="s">
        <v>111</v>
      </c>
      <c r="L1239">
        <v>13.646699999999999</v>
      </c>
      <c r="M1239">
        <v>144.88486</v>
      </c>
      <c r="N1239" t="s">
        <v>1304</v>
      </c>
      <c r="O1239" t="s">
        <v>1304</v>
      </c>
      <c r="P1239">
        <v>2011</v>
      </c>
      <c r="Q1239" t="s">
        <v>112</v>
      </c>
      <c r="R1239">
        <v>0</v>
      </c>
      <c r="S1239">
        <v>22.5</v>
      </c>
      <c r="T1239">
        <v>13.5</v>
      </c>
      <c r="U1239">
        <v>3.5</v>
      </c>
      <c r="V1239">
        <v>30</v>
      </c>
      <c r="W1239">
        <v>4</v>
      </c>
      <c r="X1239" t="s">
        <v>362</v>
      </c>
      <c r="Y1239">
        <v>2</v>
      </c>
      <c r="Z1239">
        <v>1</v>
      </c>
    </row>
    <row r="1240" spans="1:26" x14ac:dyDescent="0.2">
      <c r="A1240">
        <v>1239</v>
      </c>
      <c r="B1240">
        <v>3975</v>
      </c>
      <c r="C1240" t="s">
        <v>38</v>
      </c>
      <c r="D1240">
        <v>2011</v>
      </c>
      <c r="E1240" t="s">
        <v>36</v>
      </c>
      <c r="F1240" t="s">
        <v>1060</v>
      </c>
      <c r="G1240" t="s">
        <v>72</v>
      </c>
      <c r="H1240" t="s">
        <v>1416</v>
      </c>
      <c r="I1240" s="2">
        <v>39248</v>
      </c>
      <c r="J1240" t="s">
        <v>106</v>
      </c>
      <c r="K1240" t="s">
        <v>107</v>
      </c>
      <c r="L1240">
        <v>13.65253</v>
      </c>
      <c r="M1240">
        <v>144.87572</v>
      </c>
      <c r="N1240" t="s">
        <v>1304</v>
      </c>
      <c r="O1240" t="s">
        <v>1304</v>
      </c>
      <c r="P1240">
        <v>2011</v>
      </c>
      <c r="Q1240" t="s">
        <v>109</v>
      </c>
      <c r="R1240">
        <v>0</v>
      </c>
      <c r="S1240">
        <v>15.5</v>
      </c>
      <c r="T1240">
        <v>4</v>
      </c>
      <c r="U1240">
        <v>1</v>
      </c>
      <c r="V1240">
        <v>42.5</v>
      </c>
      <c r="W1240">
        <v>2.5</v>
      </c>
      <c r="X1240" t="s">
        <v>362</v>
      </c>
      <c r="Y1240">
        <v>2</v>
      </c>
      <c r="Z1240">
        <v>1</v>
      </c>
    </row>
    <row r="1241" spans="1:26" x14ac:dyDescent="0.2">
      <c r="A1241">
        <v>1240</v>
      </c>
      <c r="B1241">
        <v>3976</v>
      </c>
      <c r="C1241" t="s">
        <v>38</v>
      </c>
      <c r="D1241">
        <v>2011</v>
      </c>
      <c r="E1241" t="s">
        <v>36</v>
      </c>
      <c r="F1241" t="s">
        <v>1060</v>
      </c>
      <c r="G1241" t="s">
        <v>72</v>
      </c>
      <c r="H1241" t="s">
        <v>1417</v>
      </c>
      <c r="I1241" s="2">
        <v>39248</v>
      </c>
      <c r="J1241" t="s">
        <v>106</v>
      </c>
      <c r="K1241" t="s">
        <v>115</v>
      </c>
      <c r="L1241">
        <v>13.62654</v>
      </c>
      <c r="M1241">
        <v>144.89824999999999</v>
      </c>
      <c r="N1241" t="s">
        <v>1304</v>
      </c>
      <c r="O1241" t="s">
        <v>1304</v>
      </c>
      <c r="P1241">
        <v>2011</v>
      </c>
      <c r="Q1241" t="s">
        <v>116</v>
      </c>
      <c r="R1241">
        <v>0</v>
      </c>
      <c r="S1241">
        <v>6.5</v>
      </c>
      <c r="T1241">
        <v>25</v>
      </c>
      <c r="U1241">
        <v>5.5</v>
      </c>
      <c r="V1241">
        <v>20</v>
      </c>
      <c r="W1241">
        <v>27.5</v>
      </c>
      <c r="X1241" t="s">
        <v>362</v>
      </c>
      <c r="Y1241">
        <v>2</v>
      </c>
      <c r="Z1241">
        <v>1</v>
      </c>
    </row>
    <row r="1242" spans="1:26" x14ac:dyDescent="0.2">
      <c r="A1242">
        <v>1241</v>
      </c>
      <c r="B1242">
        <v>3977</v>
      </c>
      <c r="C1242" t="s">
        <v>38</v>
      </c>
      <c r="D1242">
        <v>2011</v>
      </c>
      <c r="E1242" t="s">
        <v>36</v>
      </c>
      <c r="F1242" t="s">
        <v>1060</v>
      </c>
      <c r="G1242" t="s">
        <v>72</v>
      </c>
      <c r="H1242" t="s">
        <v>1418</v>
      </c>
      <c r="I1242" s="2">
        <v>39248</v>
      </c>
      <c r="J1242" t="s">
        <v>106</v>
      </c>
      <c r="K1242" t="s">
        <v>111</v>
      </c>
      <c r="L1242">
        <v>13.628830000000001</v>
      </c>
      <c r="M1242">
        <v>144.89804000000001</v>
      </c>
      <c r="N1242" t="s">
        <v>1304</v>
      </c>
      <c r="O1242" t="s">
        <v>1304</v>
      </c>
      <c r="P1242">
        <v>2011</v>
      </c>
      <c r="Q1242" t="s">
        <v>112</v>
      </c>
      <c r="R1242">
        <v>0</v>
      </c>
      <c r="S1242">
        <v>22.5</v>
      </c>
      <c r="T1242">
        <v>4.5</v>
      </c>
      <c r="U1242">
        <v>6.5</v>
      </c>
      <c r="V1242">
        <v>35</v>
      </c>
      <c r="W1242">
        <v>3.5</v>
      </c>
      <c r="X1242" t="s">
        <v>362</v>
      </c>
      <c r="Y1242">
        <v>2</v>
      </c>
      <c r="Z1242">
        <v>1</v>
      </c>
    </row>
    <row r="1243" spans="1:26" x14ac:dyDescent="0.2">
      <c r="A1243">
        <v>1242</v>
      </c>
      <c r="B1243">
        <v>3978</v>
      </c>
      <c r="C1243" t="s">
        <v>38</v>
      </c>
      <c r="D1243">
        <v>2011</v>
      </c>
      <c r="E1243" t="s">
        <v>36</v>
      </c>
      <c r="F1243" t="s">
        <v>1060</v>
      </c>
      <c r="G1243" t="s">
        <v>72</v>
      </c>
      <c r="H1243" t="s">
        <v>1419</v>
      </c>
      <c r="I1243" s="2">
        <v>39248</v>
      </c>
      <c r="J1243" t="s">
        <v>106</v>
      </c>
      <c r="K1243" t="s">
        <v>115</v>
      </c>
      <c r="L1243">
        <v>13.64085</v>
      </c>
      <c r="M1243">
        <v>144.88577000000001</v>
      </c>
      <c r="N1243" t="s">
        <v>1304</v>
      </c>
      <c r="O1243" t="s">
        <v>1304</v>
      </c>
      <c r="P1243">
        <v>2011</v>
      </c>
      <c r="Q1243" t="s">
        <v>116</v>
      </c>
      <c r="R1243">
        <v>0</v>
      </c>
      <c r="S1243">
        <v>4.5</v>
      </c>
      <c r="T1243">
        <v>16</v>
      </c>
      <c r="U1243">
        <v>8</v>
      </c>
      <c r="V1243">
        <v>32.5</v>
      </c>
      <c r="W1243">
        <v>2.5</v>
      </c>
      <c r="X1243" t="s">
        <v>362</v>
      </c>
      <c r="Y1243">
        <v>2</v>
      </c>
      <c r="Z1243">
        <v>1</v>
      </c>
    </row>
    <row r="1244" spans="1:26" x14ac:dyDescent="0.2">
      <c r="A1244">
        <v>1243</v>
      </c>
      <c r="B1244">
        <v>3979</v>
      </c>
      <c r="C1244" t="s">
        <v>38</v>
      </c>
      <c r="D1244">
        <v>2011</v>
      </c>
      <c r="E1244" t="s">
        <v>36</v>
      </c>
      <c r="F1244" t="s">
        <v>1060</v>
      </c>
      <c r="G1244" t="s">
        <v>72</v>
      </c>
      <c r="H1244" t="s">
        <v>1420</v>
      </c>
      <c r="I1244" s="2">
        <v>39248</v>
      </c>
      <c r="J1244" t="s">
        <v>106</v>
      </c>
      <c r="K1244" t="s">
        <v>115</v>
      </c>
      <c r="L1244">
        <v>13.65039</v>
      </c>
      <c r="M1244">
        <v>144.87610000000001</v>
      </c>
      <c r="N1244" t="s">
        <v>1304</v>
      </c>
      <c r="O1244" t="s">
        <v>1304</v>
      </c>
      <c r="P1244">
        <v>2011</v>
      </c>
      <c r="Q1244" t="s">
        <v>116</v>
      </c>
      <c r="R1244">
        <v>0</v>
      </c>
      <c r="S1244">
        <v>6</v>
      </c>
      <c r="T1244">
        <v>15</v>
      </c>
      <c r="U1244">
        <v>5.5</v>
      </c>
      <c r="V1244">
        <v>27.5</v>
      </c>
      <c r="W1244">
        <v>10</v>
      </c>
      <c r="X1244" t="s">
        <v>362</v>
      </c>
      <c r="Y1244">
        <v>2</v>
      </c>
      <c r="Z1244">
        <v>1</v>
      </c>
    </row>
    <row r="1245" spans="1:26" x14ac:dyDescent="0.2">
      <c r="A1245">
        <v>1244</v>
      </c>
      <c r="B1245">
        <v>3997</v>
      </c>
      <c r="C1245" t="s">
        <v>38</v>
      </c>
      <c r="D1245">
        <v>2011</v>
      </c>
      <c r="E1245" t="s">
        <v>56</v>
      </c>
      <c r="F1245" t="s">
        <v>184</v>
      </c>
      <c r="G1245" t="s">
        <v>164</v>
      </c>
      <c r="H1245" t="s">
        <v>1421</v>
      </c>
      <c r="I1245" s="2">
        <v>39287</v>
      </c>
      <c r="J1245" t="s">
        <v>106</v>
      </c>
      <c r="K1245" t="s">
        <v>111</v>
      </c>
      <c r="L1245">
        <v>23.061889999999998</v>
      </c>
      <c r="M1245">
        <v>-161.91401999999999</v>
      </c>
      <c r="N1245" t="s">
        <v>164</v>
      </c>
      <c r="O1245" t="s">
        <v>164</v>
      </c>
      <c r="P1245">
        <v>2011</v>
      </c>
      <c r="Q1245" t="s">
        <v>112</v>
      </c>
      <c r="R1245">
        <v>0</v>
      </c>
      <c r="S1245">
        <v>23.1</v>
      </c>
      <c r="T1245">
        <v>5</v>
      </c>
      <c r="U1245">
        <v>15</v>
      </c>
      <c r="V1245">
        <v>5</v>
      </c>
      <c r="W1245">
        <v>20</v>
      </c>
      <c r="X1245" t="s">
        <v>362</v>
      </c>
      <c r="Y1245">
        <v>4</v>
      </c>
      <c r="Z1245">
        <v>2</v>
      </c>
    </row>
    <row r="1246" spans="1:26" x14ac:dyDescent="0.2">
      <c r="A1246">
        <v>1245</v>
      </c>
      <c r="B1246">
        <v>3998</v>
      </c>
      <c r="C1246" t="s">
        <v>38</v>
      </c>
      <c r="D1246">
        <v>2011</v>
      </c>
      <c r="E1246" t="s">
        <v>56</v>
      </c>
      <c r="F1246" t="s">
        <v>184</v>
      </c>
      <c r="G1246" t="s">
        <v>164</v>
      </c>
      <c r="H1246" t="s">
        <v>1422</v>
      </c>
      <c r="I1246" s="2">
        <v>39287</v>
      </c>
      <c r="J1246" t="s">
        <v>106</v>
      </c>
      <c r="K1246" t="s">
        <v>107</v>
      </c>
      <c r="L1246">
        <v>23.057379999999998</v>
      </c>
      <c r="M1246">
        <v>-161.91988000000001</v>
      </c>
      <c r="N1246" t="s">
        <v>164</v>
      </c>
      <c r="O1246" t="s">
        <v>164</v>
      </c>
      <c r="P1246">
        <v>2011</v>
      </c>
      <c r="Q1246" t="s">
        <v>109</v>
      </c>
      <c r="R1246">
        <v>0</v>
      </c>
      <c r="S1246">
        <v>16.100000000000001</v>
      </c>
      <c r="T1246">
        <v>5</v>
      </c>
      <c r="U1246">
        <v>40</v>
      </c>
      <c r="V1246">
        <v>25</v>
      </c>
      <c r="W1246">
        <v>5</v>
      </c>
      <c r="X1246" t="s">
        <v>362</v>
      </c>
      <c r="Y1246">
        <v>2</v>
      </c>
      <c r="Z1246">
        <v>1</v>
      </c>
    </row>
    <row r="1247" spans="1:26" x14ac:dyDescent="0.2">
      <c r="A1247">
        <v>1246</v>
      </c>
      <c r="B1247">
        <v>3999</v>
      </c>
      <c r="C1247" t="s">
        <v>38</v>
      </c>
      <c r="D1247">
        <v>2011</v>
      </c>
      <c r="E1247" t="s">
        <v>56</v>
      </c>
      <c r="F1247" t="s">
        <v>184</v>
      </c>
      <c r="G1247" t="s">
        <v>164</v>
      </c>
      <c r="H1247" t="s">
        <v>1423</v>
      </c>
      <c r="I1247" s="2">
        <v>39287</v>
      </c>
      <c r="J1247" t="s">
        <v>106</v>
      </c>
      <c r="K1247" t="s">
        <v>115</v>
      </c>
      <c r="L1247">
        <v>23.057040000000001</v>
      </c>
      <c r="M1247">
        <v>-161.92697000000001</v>
      </c>
      <c r="N1247" t="s">
        <v>164</v>
      </c>
      <c r="O1247" t="s">
        <v>164</v>
      </c>
      <c r="P1247">
        <v>2011</v>
      </c>
      <c r="Q1247" t="s">
        <v>116</v>
      </c>
      <c r="R1247">
        <v>0</v>
      </c>
      <c r="S1247">
        <v>9</v>
      </c>
      <c r="T1247">
        <v>10</v>
      </c>
      <c r="U1247">
        <v>0</v>
      </c>
      <c r="V1247">
        <v>0</v>
      </c>
      <c r="W1247">
        <v>40</v>
      </c>
      <c r="X1247" t="s">
        <v>362</v>
      </c>
      <c r="Y1247">
        <v>2</v>
      </c>
      <c r="Z1247">
        <v>1</v>
      </c>
    </row>
    <row r="1248" spans="1:26" x14ac:dyDescent="0.2">
      <c r="A1248">
        <v>1247</v>
      </c>
      <c r="B1248">
        <v>4000</v>
      </c>
      <c r="C1248" t="s">
        <v>38</v>
      </c>
      <c r="D1248">
        <v>2011</v>
      </c>
      <c r="E1248" t="s">
        <v>56</v>
      </c>
      <c r="F1248" t="s">
        <v>184</v>
      </c>
      <c r="G1248" t="s">
        <v>164</v>
      </c>
      <c r="H1248" t="s">
        <v>1424</v>
      </c>
      <c r="I1248" s="2">
        <v>39287</v>
      </c>
      <c r="J1248" t="s">
        <v>106</v>
      </c>
      <c r="K1248" t="s">
        <v>107</v>
      </c>
      <c r="L1248">
        <v>23.062419999999999</v>
      </c>
      <c r="M1248">
        <v>-161.92909</v>
      </c>
      <c r="N1248" t="s">
        <v>164</v>
      </c>
      <c r="O1248" t="s">
        <v>164</v>
      </c>
      <c r="P1248">
        <v>2011</v>
      </c>
      <c r="Q1248" t="s">
        <v>109</v>
      </c>
      <c r="R1248">
        <v>0</v>
      </c>
      <c r="S1248">
        <v>13.3</v>
      </c>
      <c r="T1248">
        <v>5</v>
      </c>
      <c r="U1248">
        <v>0</v>
      </c>
      <c r="V1248">
        <v>5</v>
      </c>
      <c r="W1248">
        <v>5</v>
      </c>
      <c r="X1248" t="s">
        <v>362</v>
      </c>
      <c r="Y1248">
        <v>2</v>
      </c>
      <c r="Z1248">
        <v>1</v>
      </c>
    </row>
    <row r="1249" spans="1:26" x14ac:dyDescent="0.2">
      <c r="A1249">
        <v>1248</v>
      </c>
      <c r="B1249">
        <v>4001</v>
      </c>
      <c r="C1249" t="s">
        <v>38</v>
      </c>
      <c r="D1249">
        <v>2011</v>
      </c>
      <c r="E1249" t="s">
        <v>56</v>
      </c>
      <c r="F1249" t="s">
        <v>184</v>
      </c>
      <c r="G1249" t="s">
        <v>164</v>
      </c>
      <c r="H1249" t="s">
        <v>1425</v>
      </c>
      <c r="I1249" s="2">
        <v>39287</v>
      </c>
      <c r="J1249" t="s">
        <v>106</v>
      </c>
      <c r="K1249" t="s">
        <v>107</v>
      </c>
      <c r="L1249">
        <v>23.055630000000001</v>
      </c>
      <c r="M1249">
        <v>-161.92590000000001</v>
      </c>
      <c r="N1249" t="s">
        <v>164</v>
      </c>
      <c r="O1249" t="s">
        <v>164</v>
      </c>
      <c r="P1249">
        <v>2011</v>
      </c>
      <c r="Q1249" t="s">
        <v>109</v>
      </c>
      <c r="R1249">
        <v>0</v>
      </c>
      <c r="S1249">
        <v>15</v>
      </c>
      <c r="T1249">
        <v>5</v>
      </c>
      <c r="U1249">
        <v>0</v>
      </c>
      <c r="V1249">
        <v>0</v>
      </c>
      <c r="W1249">
        <v>20</v>
      </c>
      <c r="X1249" t="s">
        <v>362</v>
      </c>
      <c r="Y1249">
        <v>2</v>
      </c>
      <c r="Z1249">
        <v>1</v>
      </c>
    </row>
    <row r="1250" spans="1:26" x14ac:dyDescent="0.2">
      <c r="A1250">
        <v>1249</v>
      </c>
      <c r="B1250">
        <v>4002</v>
      </c>
      <c r="C1250" t="s">
        <v>38</v>
      </c>
      <c r="D1250">
        <v>2011</v>
      </c>
      <c r="E1250" t="s">
        <v>56</v>
      </c>
      <c r="F1250" t="s">
        <v>184</v>
      </c>
      <c r="G1250" t="s">
        <v>164</v>
      </c>
      <c r="H1250" t="s">
        <v>1426</v>
      </c>
      <c r="I1250" s="2">
        <v>39287</v>
      </c>
      <c r="J1250" t="s">
        <v>106</v>
      </c>
      <c r="K1250" t="s">
        <v>107</v>
      </c>
      <c r="L1250">
        <v>23.062709999999999</v>
      </c>
      <c r="M1250">
        <v>-161.92201</v>
      </c>
      <c r="N1250" t="s">
        <v>164</v>
      </c>
      <c r="O1250" t="s">
        <v>164</v>
      </c>
      <c r="P1250">
        <v>2011</v>
      </c>
      <c r="Q1250" t="s">
        <v>109</v>
      </c>
      <c r="R1250">
        <v>0</v>
      </c>
      <c r="S1250">
        <v>16.8</v>
      </c>
      <c r="T1250">
        <v>5</v>
      </c>
      <c r="U1250">
        <v>0</v>
      </c>
      <c r="V1250">
        <v>10</v>
      </c>
      <c r="W1250">
        <v>5</v>
      </c>
      <c r="X1250" t="s">
        <v>362</v>
      </c>
      <c r="Y1250">
        <v>2</v>
      </c>
      <c r="Z1250">
        <v>1</v>
      </c>
    </row>
    <row r="1251" spans="1:26" x14ac:dyDescent="0.2">
      <c r="A1251">
        <v>1250</v>
      </c>
      <c r="B1251">
        <v>4003</v>
      </c>
      <c r="C1251" t="s">
        <v>38</v>
      </c>
      <c r="D1251">
        <v>2011</v>
      </c>
      <c r="E1251" t="s">
        <v>56</v>
      </c>
      <c r="F1251" t="s">
        <v>184</v>
      </c>
      <c r="G1251" t="s">
        <v>164</v>
      </c>
      <c r="H1251" t="s">
        <v>1427</v>
      </c>
      <c r="I1251" s="2">
        <v>39287</v>
      </c>
      <c r="J1251" t="s">
        <v>106</v>
      </c>
      <c r="K1251" t="s">
        <v>111</v>
      </c>
      <c r="L1251">
        <v>23.0533</v>
      </c>
      <c r="M1251">
        <v>-161.92169000000001</v>
      </c>
      <c r="N1251" t="s">
        <v>164</v>
      </c>
      <c r="O1251" t="s">
        <v>164</v>
      </c>
      <c r="P1251">
        <v>2011</v>
      </c>
      <c r="Q1251" t="s">
        <v>112</v>
      </c>
      <c r="R1251">
        <v>0</v>
      </c>
      <c r="S1251">
        <v>24.8</v>
      </c>
      <c r="T1251">
        <v>3</v>
      </c>
      <c r="U1251">
        <v>20</v>
      </c>
      <c r="V1251">
        <v>15</v>
      </c>
      <c r="W1251">
        <v>0</v>
      </c>
      <c r="X1251" t="s">
        <v>362</v>
      </c>
      <c r="Y1251">
        <v>2</v>
      </c>
      <c r="Z1251">
        <v>1</v>
      </c>
    </row>
    <row r="1252" spans="1:26" x14ac:dyDescent="0.2">
      <c r="A1252">
        <v>1251</v>
      </c>
      <c r="B1252">
        <v>4004</v>
      </c>
      <c r="C1252" t="s">
        <v>38</v>
      </c>
      <c r="D1252">
        <v>2011</v>
      </c>
      <c r="E1252" t="s">
        <v>56</v>
      </c>
      <c r="F1252" t="s">
        <v>184</v>
      </c>
      <c r="G1252" t="s">
        <v>164</v>
      </c>
      <c r="H1252" t="s">
        <v>1428</v>
      </c>
      <c r="I1252" s="2">
        <v>39287</v>
      </c>
      <c r="J1252" t="s">
        <v>106</v>
      </c>
      <c r="K1252" t="s">
        <v>115</v>
      </c>
      <c r="L1252">
        <v>23.0626</v>
      </c>
      <c r="M1252">
        <v>-161.92914999999999</v>
      </c>
      <c r="N1252" t="s">
        <v>164</v>
      </c>
      <c r="O1252" t="s">
        <v>164</v>
      </c>
      <c r="P1252">
        <v>2011</v>
      </c>
      <c r="Q1252" t="s">
        <v>116</v>
      </c>
      <c r="R1252">
        <v>0</v>
      </c>
      <c r="S1252">
        <v>8.4499999999999993</v>
      </c>
      <c r="T1252">
        <v>10</v>
      </c>
      <c r="U1252">
        <v>0.5</v>
      </c>
      <c r="V1252">
        <v>1</v>
      </c>
      <c r="W1252">
        <v>5</v>
      </c>
      <c r="X1252" t="s">
        <v>362</v>
      </c>
      <c r="Y1252">
        <v>4</v>
      </c>
      <c r="Z1252">
        <v>2</v>
      </c>
    </row>
    <row r="1253" spans="1:26" x14ac:dyDescent="0.2">
      <c r="A1253">
        <v>1252</v>
      </c>
      <c r="B1253">
        <v>4006</v>
      </c>
      <c r="C1253" t="s">
        <v>38</v>
      </c>
      <c r="D1253">
        <v>2011</v>
      </c>
      <c r="E1253" t="s">
        <v>56</v>
      </c>
      <c r="F1253" t="s">
        <v>184</v>
      </c>
      <c r="G1253" t="s">
        <v>162</v>
      </c>
      <c r="H1253" t="s">
        <v>1429</v>
      </c>
      <c r="I1253" s="2">
        <v>39288</v>
      </c>
      <c r="J1253" t="s">
        <v>106</v>
      </c>
      <c r="K1253" t="s">
        <v>111</v>
      </c>
      <c r="L1253">
        <v>23.57142</v>
      </c>
      <c r="M1253">
        <v>-164.69379000000001</v>
      </c>
      <c r="N1253" t="s">
        <v>162</v>
      </c>
      <c r="O1253" t="s">
        <v>162</v>
      </c>
      <c r="P1253">
        <v>2011</v>
      </c>
      <c r="Q1253" t="s">
        <v>112</v>
      </c>
      <c r="R1253">
        <v>0</v>
      </c>
      <c r="S1253">
        <v>23.4</v>
      </c>
      <c r="T1253">
        <v>15</v>
      </c>
      <c r="U1253">
        <v>10</v>
      </c>
      <c r="V1253">
        <v>15</v>
      </c>
      <c r="W1253">
        <v>3</v>
      </c>
      <c r="X1253" t="s">
        <v>362</v>
      </c>
      <c r="Y1253">
        <v>2</v>
      </c>
      <c r="Z1253">
        <v>1</v>
      </c>
    </row>
    <row r="1254" spans="1:26" x14ac:dyDescent="0.2">
      <c r="A1254">
        <v>1253</v>
      </c>
      <c r="B1254">
        <v>4007</v>
      </c>
      <c r="C1254" t="s">
        <v>38</v>
      </c>
      <c r="D1254">
        <v>2011</v>
      </c>
      <c r="E1254" t="s">
        <v>56</v>
      </c>
      <c r="F1254" t="s">
        <v>184</v>
      </c>
      <c r="G1254" t="s">
        <v>162</v>
      </c>
      <c r="H1254" t="s">
        <v>1430</v>
      </c>
      <c r="I1254" s="2">
        <v>39288</v>
      </c>
      <c r="J1254" t="s">
        <v>106</v>
      </c>
      <c r="K1254" t="s">
        <v>107</v>
      </c>
      <c r="L1254">
        <v>23.572700000000001</v>
      </c>
      <c r="M1254">
        <v>-164.69379000000001</v>
      </c>
      <c r="N1254" t="s">
        <v>162</v>
      </c>
      <c r="O1254" t="s">
        <v>162</v>
      </c>
      <c r="P1254">
        <v>2011</v>
      </c>
      <c r="Q1254" t="s">
        <v>109</v>
      </c>
      <c r="R1254">
        <v>0</v>
      </c>
      <c r="S1254">
        <v>12.15</v>
      </c>
      <c r="T1254">
        <v>12.5</v>
      </c>
      <c r="U1254">
        <v>3.5</v>
      </c>
      <c r="V1254">
        <v>7.5</v>
      </c>
      <c r="W1254">
        <v>0</v>
      </c>
      <c r="X1254" t="s">
        <v>362</v>
      </c>
      <c r="Y1254">
        <v>4</v>
      </c>
      <c r="Z1254">
        <v>2</v>
      </c>
    </row>
    <row r="1255" spans="1:26" x14ac:dyDescent="0.2">
      <c r="A1255">
        <v>1254</v>
      </c>
      <c r="B1255">
        <v>4008</v>
      </c>
      <c r="C1255" t="s">
        <v>38</v>
      </c>
      <c r="D1255">
        <v>2011</v>
      </c>
      <c r="E1255" t="s">
        <v>56</v>
      </c>
      <c r="F1255" t="s">
        <v>184</v>
      </c>
      <c r="G1255" t="s">
        <v>162</v>
      </c>
      <c r="H1255" t="s">
        <v>1431</v>
      </c>
      <c r="I1255" s="2">
        <v>39288</v>
      </c>
      <c r="J1255" t="s">
        <v>106</v>
      </c>
      <c r="K1255" t="s">
        <v>107</v>
      </c>
      <c r="L1255">
        <v>23.573650000000001</v>
      </c>
      <c r="M1255">
        <v>-164.70316</v>
      </c>
      <c r="N1255" t="s">
        <v>162</v>
      </c>
      <c r="O1255" t="s">
        <v>162</v>
      </c>
      <c r="P1255">
        <v>2011</v>
      </c>
      <c r="Q1255" t="s">
        <v>109</v>
      </c>
      <c r="R1255">
        <v>0</v>
      </c>
      <c r="S1255">
        <v>11.05</v>
      </c>
      <c r="T1255">
        <v>5</v>
      </c>
      <c r="U1255">
        <v>5</v>
      </c>
      <c r="V1255">
        <v>7.5</v>
      </c>
      <c r="W1255">
        <v>1</v>
      </c>
      <c r="X1255" t="s">
        <v>362</v>
      </c>
      <c r="Y1255">
        <v>4</v>
      </c>
      <c r="Z1255">
        <v>2</v>
      </c>
    </row>
    <row r="1256" spans="1:26" x14ac:dyDescent="0.2">
      <c r="A1256">
        <v>1255</v>
      </c>
      <c r="B1256">
        <v>4009</v>
      </c>
      <c r="C1256" t="s">
        <v>38</v>
      </c>
      <c r="D1256">
        <v>2011</v>
      </c>
      <c r="E1256" t="s">
        <v>56</v>
      </c>
      <c r="F1256" t="s">
        <v>184</v>
      </c>
      <c r="G1256" t="s">
        <v>162</v>
      </c>
      <c r="H1256" t="s">
        <v>1432</v>
      </c>
      <c r="I1256" s="2">
        <v>39288</v>
      </c>
      <c r="J1256" t="s">
        <v>106</v>
      </c>
      <c r="K1256" t="s">
        <v>111</v>
      </c>
      <c r="L1256">
        <v>23.560770000000002</v>
      </c>
      <c r="M1256">
        <v>-164.71571</v>
      </c>
      <c r="N1256" t="s">
        <v>162</v>
      </c>
      <c r="O1256" t="s">
        <v>162</v>
      </c>
      <c r="P1256">
        <v>2011</v>
      </c>
      <c r="Q1256" t="s">
        <v>112</v>
      </c>
      <c r="R1256">
        <v>0</v>
      </c>
      <c r="S1256">
        <v>29.3</v>
      </c>
      <c r="T1256">
        <v>5</v>
      </c>
      <c r="U1256">
        <v>25</v>
      </c>
      <c r="V1256">
        <v>5</v>
      </c>
      <c r="W1256">
        <v>10</v>
      </c>
      <c r="X1256" t="s">
        <v>362</v>
      </c>
      <c r="Y1256">
        <v>2</v>
      </c>
      <c r="Z1256">
        <v>1</v>
      </c>
    </row>
    <row r="1257" spans="1:26" x14ac:dyDescent="0.2">
      <c r="A1257">
        <v>1256</v>
      </c>
      <c r="B1257">
        <v>4010</v>
      </c>
      <c r="C1257" t="s">
        <v>38</v>
      </c>
      <c r="D1257">
        <v>2011</v>
      </c>
      <c r="E1257" t="s">
        <v>56</v>
      </c>
      <c r="F1257" t="s">
        <v>184</v>
      </c>
      <c r="G1257" t="s">
        <v>162</v>
      </c>
      <c r="H1257" t="s">
        <v>1433</v>
      </c>
      <c r="I1257" s="2">
        <v>39288</v>
      </c>
      <c r="J1257" t="s">
        <v>106</v>
      </c>
      <c r="K1257" t="s">
        <v>111</v>
      </c>
      <c r="L1257">
        <v>23.569099999999999</v>
      </c>
      <c r="M1257">
        <v>-164.68512999999999</v>
      </c>
      <c r="N1257" t="s">
        <v>162</v>
      </c>
      <c r="O1257" t="s">
        <v>162</v>
      </c>
      <c r="P1257">
        <v>2011</v>
      </c>
      <c r="Q1257" t="s">
        <v>112</v>
      </c>
      <c r="R1257">
        <v>0</v>
      </c>
      <c r="S1257">
        <v>24</v>
      </c>
      <c r="T1257">
        <v>15</v>
      </c>
      <c r="U1257">
        <v>30</v>
      </c>
      <c r="V1257">
        <v>50</v>
      </c>
      <c r="W1257">
        <v>0</v>
      </c>
      <c r="X1257" t="s">
        <v>362</v>
      </c>
      <c r="Y1257">
        <v>2</v>
      </c>
      <c r="Z1257">
        <v>1</v>
      </c>
    </row>
    <row r="1258" spans="1:26" x14ac:dyDescent="0.2">
      <c r="A1258">
        <v>1257</v>
      </c>
      <c r="B1258">
        <v>4011</v>
      </c>
      <c r="C1258" t="s">
        <v>38</v>
      </c>
      <c r="D1258">
        <v>2011</v>
      </c>
      <c r="E1258" t="s">
        <v>56</v>
      </c>
      <c r="F1258" t="s">
        <v>184</v>
      </c>
      <c r="G1258" t="s">
        <v>162</v>
      </c>
      <c r="H1258" t="s">
        <v>1434</v>
      </c>
      <c r="I1258" s="2">
        <v>39288</v>
      </c>
      <c r="J1258" t="s">
        <v>106</v>
      </c>
      <c r="K1258" t="s">
        <v>107</v>
      </c>
      <c r="L1258">
        <v>23.572569999999999</v>
      </c>
      <c r="M1258">
        <v>-164.69272000000001</v>
      </c>
      <c r="N1258" t="s">
        <v>162</v>
      </c>
      <c r="O1258" t="s">
        <v>162</v>
      </c>
      <c r="P1258">
        <v>2011</v>
      </c>
      <c r="Q1258" t="s">
        <v>109</v>
      </c>
      <c r="R1258">
        <v>0</v>
      </c>
      <c r="S1258">
        <v>14.6</v>
      </c>
      <c r="T1258">
        <v>10</v>
      </c>
      <c r="U1258">
        <v>35</v>
      </c>
      <c r="V1258">
        <v>30</v>
      </c>
      <c r="W1258">
        <v>5</v>
      </c>
      <c r="X1258" t="s">
        <v>362</v>
      </c>
      <c r="Y1258">
        <v>2</v>
      </c>
      <c r="Z1258">
        <v>1</v>
      </c>
    </row>
    <row r="1259" spans="1:26" x14ac:dyDescent="0.2">
      <c r="A1259">
        <v>1258</v>
      </c>
      <c r="B1259">
        <v>4012</v>
      </c>
      <c r="C1259" t="s">
        <v>38</v>
      </c>
      <c r="D1259">
        <v>2011</v>
      </c>
      <c r="E1259" t="s">
        <v>56</v>
      </c>
      <c r="F1259" t="s">
        <v>184</v>
      </c>
      <c r="G1259" t="s">
        <v>162</v>
      </c>
      <c r="H1259" t="s">
        <v>1435</v>
      </c>
      <c r="I1259" s="2">
        <v>39288</v>
      </c>
      <c r="J1259" t="s">
        <v>106</v>
      </c>
      <c r="K1259" t="s">
        <v>115</v>
      </c>
      <c r="L1259">
        <v>23.576969999999999</v>
      </c>
      <c r="M1259">
        <v>-164.69936000000001</v>
      </c>
      <c r="N1259" t="s">
        <v>162</v>
      </c>
      <c r="O1259" t="s">
        <v>162</v>
      </c>
      <c r="P1259">
        <v>2011</v>
      </c>
      <c r="Q1259" t="s">
        <v>116</v>
      </c>
      <c r="R1259">
        <v>0</v>
      </c>
      <c r="S1259">
        <v>4.8</v>
      </c>
      <c r="T1259">
        <v>10</v>
      </c>
      <c r="U1259">
        <v>10</v>
      </c>
      <c r="V1259">
        <v>0</v>
      </c>
      <c r="W1259">
        <v>30</v>
      </c>
      <c r="X1259" t="s">
        <v>362</v>
      </c>
      <c r="Y1259">
        <v>2</v>
      </c>
      <c r="Z1259">
        <v>1</v>
      </c>
    </row>
    <row r="1260" spans="1:26" x14ac:dyDescent="0.2">
      <c r="A1260">
        <v>1259</v>
      </c>
      <c r="B1260">
        <v>4013</v>
      </c>
      <c r="C1260" t="s">
        <v>38</v>
      </c>
      <c r="D1260">
        <v>2011</v>
      </c>
      <c r="E1260" t="s">
        <v>56</v>
      </c>
      <c r="F1260" t="s">
        <v>184</v>
      </c>
      <c r="G1260" t="s">
        <v>162</v>
      </c>
      <c r="H1260" t="s">
        <v>1436</v>
      </c>
      <c r="I1260" s="2">
        <v>39288</v>
      </c>
      <c r="J1260" t="s">
        <v>106</v>
      </c>
      <c r="K1260" t="s">
        <v>115</v>
      </c>
      <c r="L1260">
        <v>23.57798</v>
      </c>
      <c r="M1260">
        <v>-164.7011</v>
      </c>
      <c r="N1260" t="s">
        <v>162</v>
      </c>
      <c r="O1260" t="s">
        <v>162</v>
      </c>
      <c r="P1260">
        <v>2011</v>
      </c>
      <c r="Q1260" t="s">
        <v>116</v>
      </c>
      <c r="R1260">
        <v>0</v>
      </c>
      <c r="S1260">
        <v>4.0999999999999996</v>
      </c>
      <c r="T1260">
        <v>3</v>
      </c>
      <c r="U1260">
        <v>0</v>
      </c>
      <c r="V1260">
        <v>80</v>
      </c>
      <c r="W1260">
        <v>2</v>
      </c>
      <c r="X1260" t="s">
        <v>362</v>
      </c>
      <c r="Y1260">
        <v>2</v>
      </c>
      <c r="Z1260">
        <v>1</v>
      </c>
    </row>
    <row r="1261" spans="1:26" x14ac:dyDescent="0.2">
      <c r="A1261">
        <v>1260</v>
      </c>
      <c r="B1261">
        <v>4014</v>
      </c>
      <c r="C1261" t="s">
        <v>38</v>
      </c>
      <c r="D1261">
        <v>2011</v>
      </c>
      <c r="E1261" t="s">
        <v>56</v>
      </c>
      <c r="F1261" t="s">
        <v>184</v>
      </c>
      <c r="G1261" t="s">
        <v>57</v>
      </c>
      <c r="H1261" t="s">
        <v>1437</v>
      </c>
      <c r="I1261" s="2">
        <v>39289</v>
      </c>
      <c r="J1261" t="s">
        <v>186</v>
      </c>
      <c r="K1261" t="s">
        <v>111</v>
      </c>
      <c r="L1261">
        <v>23.667200000000001</v>
      </c>
      <c r="M1261">
        <v>-166.20157</v>
      </c>
      <c r="N1261" t="s">
        <v>57</v>
      </c>
      <c r="O1261" t="s">
        <v>57</v>
      </c>
      <c r="P1261">
        <v>2011</v>
      </c>
      <c r="Q1261" t="s">
        <v>193</v>
      </c>
      <c r="R1261">
        <v>0</v>
      </c>
      <c r="S1261">
        <v>17.649999999999999</v>
      </c>
      <c r="T1261">
        <v>57.5</v>
      </c>
      <c r="U1261">
        <v>3.5</v>
      </c>
      <c r="V1261">
        <v>2.5</v>
      </c>
      <c r="W1261">
        <v>12.5</v>
      </c>
      <c r="X1261" t="s">
        <v>362</v>
      </c>
      <c r="Y1261">
        <v>4</v>
      </c>
      <c r="Z1261">
        <v>2</v>
      </c>
    </row>
    <row r="1262" spans="1:26" x14ac:dyDescent="0.2">
      <c r="A1262">
        <v>1261</v>
      </c>
      <c r="B1262">
        <v>4015</v>
      </c>
      <c r="C1262" t="s">
        <v>38</v>
      </c>
      <c r="D1262">
        <v>2011</v>
      </c>
      <c r="E1262" t="s">
        <v>56</v>
      </c>
      <c r="F1262" t="s">
        <v>184</v>
      </c>
      <c r="G1262" t="s">
        <v>57</v>
      </c>
      <c r="H1262" t="s">
        <v>1438</v>
      </c>
      <c r="I1262" s="2">
        <v>39289</v>
      </c>
      <c r="J1262" t="s">
        <v>106</v>
      </c>
      <c r="K1262" t="s">
        <v>115</v>
      </c>
      <c r="L1262">
        <v>23.69576</v>
      </c>
      <c r="M1262">
        <v>-166.06370999999999</v>
      </c>
      <c r="N1262" t="s">
        <v>57</v>
      </c>
      <c r="O1262" t="s">
        <v>57</v>
      </c>
      <c r="P1262">
        <v>2011</v>
      </c>
      <c r="Q1262" t="s">
        <v>116</v>
      </c>
      <c r="R1262">
        <v>0</v>
      </c>
      <c r="S1262">
        <v>7.95</v>
      </c>
      <c r="T1262">
        <v>3.5</v>
      </c>
      <c r="U1262">
        <v>1.5</v>
      </c>
      <c r="V1262">
        <v>7.5</v>
      </c>
      <c r="W1262">
        <v>12.5</v>
      </c>
      <c r="X1262" t="s">
        <v>362</v>
      </c>
      <c r="Y1262">
        <v>4</v>
      </c>
      <c r="Z1262">
        <v>2</v>
      </c>
    </row>
    <row r="1263" spans="1:26" x14ac:dyDescent="0.2">
      <c r="A1263">
        <v>1262</v>
      </c>
      <c r="B1263">
        <v>4017</v>
      </c>
      <c r="C1263" t="s">
        <v>38</v>
      </c>
      <c r="D1263">
        <v>2011</v>
      </c>
      <c r="E1263" t="s">
        <v>56</v>
      </c>
      <c r="F1263" t="s">
        <v>184</v>
      </c>
      <c r="G1263" t="s">
        <v>57</v>
      </c>
      <c r="H1263" t="s">
        <v>1439</v>
      </c>
      <c r="I1263" s="2">
        <v>39289</v>
      </c>
      <c r="J1263" t="s">
        <v>186</v>
      </c>
      <c r="K1263" t="s">
        <v>111</v>
      </c>
      <c r="L1263">
        <v>23.683070000000001</v>
      </c>
      <c r="M1263">
        <v>-166.20882</v>
      </c>
      <c r="N1263" t="s">
        <v>57</v>
      </c>
      <c r="O1263" t="s">
        <v>57</v>
      </c>
      <c r="P1263">
        <v>2011</v>
      </c>
      <c r="Q1263" t="s">
        <v>193</v>
      </c>
      <c r="R1263">
        <v>0</v>
      </c>
      <c r="S1263">
        <v>21.6</v>
      </c>
      <c r="T1263">
        <v>17.5</v>
      </c>
      <c r="U1263">
        <v>52.5</v>
      </c>
      <c r="V1263">
        <v>5.5</v>
      </c>
      <c r="W1263">
        <v>7.5</v>
      </c>
      <c r="X1263" t="s">
        <v>362</v>
      </c>
      <c r="Y1263">
        <v>4</v>
      </c>
      <c r="Z1263">
        <v>2</v>
      </c>
    </row>
    <row r="1264" spans="1:26" x14ac:dyDescent="0.2">
      <c r="A1264">
        <v>1263</v>
      </c>
      <c r="B1264">
        <v>4020</v>
      </c>
      <c r="C1264" t="s">
        <v>38</v>
      </c>
      <c r="D1264">
        <v>2011</v>
      </c>
      <c r="E1264" t="s">
        <v>56</v>
      </c>
      <c r="F1264" t="s">
        <v>184</v>
      </c>
      <c r="G1264" t="s">
        <v>57</v>
      </c>
      <c r="H1264" t="s">
        <v>1440</v>
      </c>
      <c r="I1264" s="2">
        <v>39290</v>
      </c>
      <c r="J1264" t="s">
        <v>186</v>
      </c>
      <c r="K1264" t="s">
        <v>111</v>
      </c>
      <c r="L1264">
        <v>23.837520000000001</v>
      </c>
      <c r="M1264">
        <v>-166.33258000000001</v>
      </c>
      <c r="N1264" t="s">
        <v>57</v>
      </c>
      <c r="O1264" t="s">
        <v>57</v>
      </c>
      <c r="P1264">
        <v>2011</v>
      </c>
      <c r="Q1264" t="s">
        <v>193</v>
      </c>
      <c r="R1264">
        <v>0</v>
      </c>
      <c r="S1264">
        <v>18.100000000000001</v>
      </c>
      <c r="T1264">
        <v>70</v>
      </c>
      <c r="U1264">
        <v>0</v>
      </c>
      <c r="V1264">
        <v>5</v>
      </c>
      <c r="W1264">
        <v>10</v>
      </c>
      <c r="X1264" t="s">
        <v>362</v>
      </c>
      <c r="Y1264">
        <v>2</v>
      </c>
      <c r="Z1264">
        <v>1</v>
      </c>
    </row>
    <row r="1265" spans="1:26" x14ac:dyDescent="0.2">
      <c r="A1265">
        <v>1264</v>
      </c>
      <c r="B1265">
        <v>4021</v>
      </c>
      <c r="C1265" t="s">
        <v>38</v>
      </c>
      <c r="D1265">
        <v>2011</v>
      </c>
      <c r="E1265" t="s">
        <v>56</v>
      </c>
      <c r="F1265" t="s">
        <v>184</v>
      </c>
      <c r="G1265" t="s">
        <v>57</v>
      </c>
      <c r="H1265" t="s">
        <v>1441</v>
      </c>
      <c r="I1265" s="2">
        <v>39290</v>
      </c>
      <c r="J1265" t="s">
        <v>186</v>
      </c>
      <c r="K1265" t="s">
        <v>111</v>
      </c>
      <c r="L1265">
        <v>23.863630000000001</v>
      </c>
      <c r="M1265">
        <v>-166.35066</v>
      </c>
      <c r="N1265" t="s">
        <v>57</v>
      </c>
      <c r="O1265" t="s">
        <v>57</v>
      </c>
      <c r="P1265">
        <v>2011</v>
      </c>
      <c r="Q1265" t="s">
        <v>193</v>
      </c>
      <c r="R1265">
        <v>0</v>
      </c>
      <c r="S1265">
        <v>25</v>
      </c>
      <c r="T1265">
        <v>70</v>
      </c>
      <c r="U1265">
        <v>0</v>
      </c>
      <c r="V1265">
        <v>0</v>
      </c>
      <c r="W1265">
        <v>20</v>
      </c>
      <c r="X1265" t="s">
        <v>362</v>
      </c>
      <c r="Y1265">
        <v>2</v>
      </c>
      <c r="Z1265">
        <v>1</v>
      </c>
    </row>
    <row r="1266" spans="1:26" x14ac:dyDescent="0.2">
      <c r="A1266">
        <v>1265</v>
      </c>
      <c r="B1266">
        <v>4022</v>
      </c>
      <c r="C1266" t="s">
        <v>38</v>
      </c>
      <c r="D1266">
        <v>2011</v>
      </c>
      <c r="E1266" t="s">
        <v>56</v>
      </c>
      <c r="F1266" t="s">
        <v>184</v>
      </c>
      <c r="G1266" t="s">
        <v>61</v>
      </c>
      <c r="H1266" t="s">
        <v>1442</v>
      </c>
      <c r="I1266" s="2">
        <v>39292</v>
      </c>
      <c r="J1266" t="s">
        <v>106</v>
      </c>
      <c r="K1266" t="s">
        <v>111</v>
      </c>
      <c r="L1266">
        <v>25.39228</v>
      </c>
      <c r="M1266">
        <v>-170.57499999999999</v>
      </c>
      <c r="N1266" t="s">
        <v>61</v>
      </c>
      <c r="O1266" t="s">
        <v>61</v>
      </c>
      <c r="P1266">
        <v>2011</v>
      </c>
      <c r="Q1266" t="s">
        <v>112</v>
      </c>
      <c r="R1266">
        <v>0</v>
      </c>
      <c r="S1266">
        <v>25</v>
      </c>
      <c r="T1266">
        <v>50</v>
      </c>
      <c r="U1266">
        <v>1</v>
      </c>
      <c r="V1266">
        <v>1</v>
      </c>
      <c r="W1266">
        <v>5</v>
      </c>
      <c r="X1266" t="s">
        <v>362</v>
      </c>
      <c r="Y1266">
        <v>2</v>
      </c>
      <c r="Z1266">
        <v>1</v>
      </c>
    </row>
    <row r="1267" spans="1:26" x14ac:dyDescent="0.2">
      <c r="A1267">
        <v>1266</v>
      </c>
      <c r="B1267">
        <v>4023</v>
      </c>
      <c r="C1267" t="s">
        <v>38</v>
      </c>
      <c r="D1267">
        <v>2011</v>
      </c>
      <c r="E1267" t="s">
        <v>56</v>
      </c>
      <c r="F1267" t="s">
        <v>184</v>
      </c>
      <c r="G1267" t="s">
        <v>61</v>
      </c>
      <c r="H1267" t="s">
        <v>1443</v>
      </c>
      <c r="I1267" s="2">
        <v>39292</v>
      </c>
      <c r="J1267" t="s">
        <v>106</v>
      </c>
      <c r="K1267" t="s">
        <v>107</v>
      </c>
      <c r="L1267">
        <v>25.374860000000002</v>
      </c>
      <c r="M1267">
        <v>-170.56702999999999</v>
      </c>
      <c r="N1267" t="s">
        <v>61</v>
      </c>
      <c r="O1267" t="s">
        <v>61</v>
      </c>
      <c r="P1267">
        <v>2011</v>
      </c>
      <c r="Q1267" t="s">
        <v>109</v>
      </c>
      <c r="R1267">
        <v>0</v>
      </c>
      <c r="S1267">
        <v>10.35</v>
      </c>
      <c r="T1267">
        <v>25</v>
      </c>
      <c r="U1267">
        <v>2</v>
      </c>
      <c r="V1267">
        <v>5</v>
      </c>
      <c r="W1267">
        <v>2</v>
      </c>
      <c r="X1267" t="s">
        <v>362</v>
      </c>
      <c r="Y1267">
        <v>4</v>
      </c>
      <c r="Z1267">
        <v>2</v>
      </c>
    </row>
    <row r="1268" spans="1:26" x14ac:dyDescent="0.2">
      <c r="A1268">
        <v>1267</v>
      </c>
      <c r="B1268">
        <v>4024</v>
      </c>
      <c r="C1268" t="s">
        <v>38</v>
      </c>
      <c r="D1268">
        <v>2011</v>
      </c>
      <c r="E1268" t="s">
        <v>56</v>
      </c>
      <c r="F1268" t="s">
        <v>184</v>
      </c>
      <c r="G1268" t="s">
        <v>61</v>
      </c>
      <c r="H1268" t="s">
        <v>1444</v>
      </c>
      <c r="I1268" s="2">
        <v>39292</v>
      </c>
      <c r="J1268" t="s">
        <v>106</v>
      </c>
      <c r="K1268" t="s">
        <v>107</v>
      </c>
      <c r="L1268">
        <v>25.349599999999999</v>
      </c>
      <c r="M1268">
        <v>-170.55795000000001</v>
      </c>
      <c r="N1268" t="s">
        <v>61</v>
      </c>
      <c r="O1268" t="s">
        <v>61</v>
      </c>
      <c r="P1268">
        <v>2011</v>
      </c>
      <c r="Q1268" t="s">
        <v>109</v>
      </c>
      <c r="R1268">
        <v>0</v>
      </c>
      <c r="S1268">
        <v>11.4</v>
      </c>
      <c r="T1268">
        <v>40</v>
      </c>
      <c r="U1268">
        <v>4</v>
      </c>
      <c r="V1268">
        <v>10</v>
      </c>
      <c r="W1268">
        <v>1</v>
      </c>
      <c r="X1268" t="s">
        <v>362</v>
      </c>
      <c r="Y1268">
        <v>4</v>
      </c>
      <c r="Z1268">
        <v>2</v>
      </c>
    </row>
    <row r="1269" spans="1:26" x14ac:dyDescent="0.2">
      <c r="A1269">
        <v>1268</v>
      </c>
      <c r="B1269">
        <v>4025</v>
      </c>
      <c r="C1269" t="s">
        <v>38</v>
      </c>
      <c r="D1269">
        <v>2011</v>
      </c>
      <c r="E1269" t="s">
        <v>56</v>
      </c>
      <c r="F1269" t="s">
        <v>184</v>
      </c>
      <c r="G1269" t="s">
        <v>61</v>
      </c>
      <c r="H1269" t="s">
        <v>1445</v>
      </c>
      <c r="I1269" s="2">
        <v>39292</v>
      </c>
      <c r="J1269" t="s">
        <v>106</v>
      </c>
      <c r="K1269" t="s">
        <v>107</v>
      </c>
      <c r="L1269">
        <v>25.411269999999998</v>
      </c>
      <c r="M1269">
        <v>-170.49788000000001</v>
      </c>
      <c r="N1269" t="s">
        <v>61</v>
      </c>
      <c r="O1269" t="s">
        <v>61</v>
      </c>
      <c r="P1269">
        <v>2011</v>
      </c>
      <c r="Q1269" t="s">
        <v>109</v>
      </c>
      <c r="R1269">
        <v>0</v>
      </c>
      <c r="S1269">
        <v>12.35</v>
      </c>
      <c r="T1269">
        <v>70</v>
      </c>
      <c r="U1269">
        <v>0</v>
      </c>
      <c r="V1269">
        <v>10</v>
      </c>
      <c r="W1269">
        <v>10</v>
      </c>
      <c r="X1269" t="s">
        <v>362</v>
      </c>
      <c r="Y1269">
        <v>2</v>
      </c>
      <c r="Z1269">
        <v>1</v>
      </c>
    </row>
    <row r="1270" spans="1:26" x14ac:dyDescent="0.2">
      <c r="A1270">
        <v>1269</v>
      </c>
      <c r="B1270">
        <v>4026</v>
      </c>
      <c r="C1270" t="s">
        <v>38</v>
      </c>
      <c r="D1270">
        <v>2011</v>
      </c>
      <c r="E1270" t="s">
        <v>56</v>
      </c>
      <c r="F1270" t="s">
        <v>184</v>
      </c>
      <c r="G1270" t="s">
        <v>61</v>
      </c>
      <c r="H1270" t="s">
        <v>1446</v>
      </c>
      <c r="I1270" s="2">
        <v>39292</v>
      </c>
      <c r="J1270" t="s">
        <v>106</v>
      </c>
      <c r="K1270" t="s">
        <v>107</v>
      </c>
      <c r="L1270">
        <v>25.409050000000001</v>
      </c>
      <c r="M1270">
        <v>-170.48990000000001</v>
      </c>
      <c r="N1270" t="s">
        <v>61</v>
      </c>
      <c r="O1270" t="s">
        <v>61</v>
      </c>
      <c r="P1270">
        <v>2011</v>
      </c>
      <c r="Q1270" t="s">
        <v>109</v>
      </c>
      <c r="R1270">
        <v>0</v>
      </c>
      <c r="S1270">
        <v>15</v>
      </c>
      <c r="T1270">
        <v>10</v>
      </c>
      <c r="U1270">
        <v>5</v>
      </c>
      <c r="V1270">
        <v>20</v>
      </c>
      <c r="W1270">
        <v>10</v>
      </c>
      <c r="X1270" t="s">
        <v>362</v>
      </c>
      <c r="Y1270">
        <v>2</v>
      </c>
      <c r="Z1270">
        <v>1</v>
      </c>
    </row>
    <row r="1271" spans="1:26" x14ac:dyDescent="0.2">
      <c r="A1271">
        <v>1270</v>
      </c>
      <c r="B1271">
        <v>4027</v>
      </c>
      <c r="C1271" t="s">
        <v>38</v>
      </c>
      <c r="D1271">
        <v>2011</v>
      </c>
      <c r="E1271" t="s">
        <v>56</v>
      </c>
      <c r="F1271" t="s">
        <v>184</v>
      </c>
      <c r="G1271" t="s">
        <v>61</v>
      </c>
      <c r="H1271" t="s">
        <v>1447</v>
      </c>
      <c r="I1271" s="2">
        <v>39292</v>
      </c>
      <c r="J1271" t="s">
        <v>106</v>
      </c>
      <c r="K1271" t="s">
        <v>107</v>
      </c>
      <c r="L1271">
        <v>25.426929999999999</v>
      </c>
      <c r="M1271">
        <v>-170.49198999999999</v>
      </c>
      <c r="N1271" t="s">
        <v>61</v>
      </c>
      <c r="O1271" t="s">
        <v>61</v>
      </c>
      <c r="P1271">
        <v>2011</v>
      </c>
      <c r="Q1271" t="s">
        <v>109</v>
      </c>
      <c r="R1271">
        <v>0</v>
      </c>
      <c r="S1271">
        <v>17.100000000000001</v>
      </c>
      <c r="T1271">
        <v>60</v>
      </c>
      <c r="U1271">
        <v>0</v>
      </c>
      <c r="V1271">
        <v>15</v>
      </c>
      <c r="W1271">
        <v>15</v>
      </c>
      <c r="X1271" t="s">
        <v>362</v>
      </c>
      <c r="Y1271">
        <v>2</v>
      </c>
      <c r="Z1271">
        <v>1</v>
      </c>
    </row>
    <row r="1272" spans="1:26" x14ac:dyDescent="0.2">
      <c r="A1272">
        <v>1271</v>
      </c>
      <c r="B1272">
        <v>4028</v>
      </c>
      <c r="C1272" t="s">
        <v>38</v>
      </c>
      <c r="D1272">
        <v>2011</v>
      </c>
      <c r="E1272" t="s">
        <v>56</v>
      </c>
      <c r="F1272" t="s">
        <v>184</v>
      </c>
      <c r="G1272" t="s">
        <v>61</v>
      </c>
      <c r="H1272" t="s">
        <v>1448</v>
      </c>
      <c r="I1272" s="2">
        <v>39292</v>
      </c>
      <c r="J1272" t="s">
        <v>106</v>
      </c>
      <c r="K1272" t="s">
        <v>115</v>
      </c>
      <c r="L1272">
        <v>25.421479999999999</v>
      </c>
      <c r="M1272">
        <v>-170.52930000000001</v>
      </c>
      <c r="N1272" t="s">
        <v>61</v>
      </c>
      <c r="O1272" t="s">
        <v>61</v>
      </c>
      <c r="P1272">
        <v>2011</v>
      </c>
      <c r="Q1272" t="s">
        <v>116</v>
      </c>
      <c r="R1272">
        <v>0</v>
      </c>
      <c r="S1272">
        <v>5.9</v>
      </c>
      <c r="T1272">
        <v>10</v>
      </c>
      <c r="U1272">
        <v>30</v>
      </c>
      <c r="V1272">
        <v>10</v>
      </c>
      <c r="W1272">
        <v>10</v>
      </c>
      <c r="X1272" t="s">
        <v>362</v>
      </c>
      <c r="Y1272">
        <v>2</v>
      </c>
      <c r="Z1272">
        <v>1</v>
      </c>
    </row>
    <row r="1273" spans="1:26" x14ac:dyDescent="0.2">
      <c r="A1273">
        <v>1272</v>
      </c>
      <c r="B1273">
        <v>4029</v>
      </c>
      <c r="C1273" t="s">
        <v>38</v>
      </c>
      <c r="D1273">
        <v>2011</v>
      </c>
      <c r="E1273" t="s">
        <v>56</v>
      </c>
      <c r="F1273" t="s">
        <v>184</v>
      </c>
      <c r="G1273" t="s">
        <v>61</v>
      </c>
      <c r="H1273" t="s">
        <v>1449</v>
      </c>
      <c r="I1273" s="2">
        <v>39292</v>
      </c>
      <c r="J1273" t="s">
        <v>106</v>
      </c>
      <c r="K1273" t="s">
        <v>115</v>
      </c>
      <c r="L1273">
        <v>25.430299999999999</v>
      </c>
      <c r="M1273">
        <v>-170.55721</v>
      </c>
      <c r="N1273" t="s">
        <v>61</v>
      </c>
      <c r="O1273" t="s">
        <v>61</v>
      </c>
      <c r="P1273">
        <v>2011</v>
      </c>
      <c r="Q1273" t="s">
        <v>116</v>
      </c>
      <c r="R1273">
        <v>0</v>
      </c>
      <c r="S1273">
        <v>2.4</v>
      </c>
      <c r="T1273">
        <v>30</v>
      </c>
      <c r="U1273">
        <v>0</v>
      </c>
      <c r="V1273">
        <v>30</v>
      </c>
      <c r="W1273">
        <v>10</v>
      </c>
      <c r="X1273" t="s">
        <v>362</v>
      </c>
      <c r="Y1273">
        <v>2</v>
      </c>
      <c r="Z1273">
        <v>1</v>
      </c>
    </row>
    <row r="1274" spans="1:26" x14ac:dyDescent="0.2">
      <c r="A1274">
        <v>1273</v>
      </c>
      <c r="B1274">
        <v>4030</v>
      </c>
      <c r="C1274" t="s">
        <v>38</v>
      </c>
      <c r="D1274">
        <v>2011</v>
      </c>
      <c r="E1274" t="s">
        <v>56</v>
      </c>
      <c r="F1274" t="s">
        <v>184</v>
      </c>
      <c r="G1274" t="s">
        <v>61</v>
      </c>
      <c r="H1274" t="s">
        <v>1450</v>
      </c>
      <c r="I1274" s="2">
        <v>39293</v>
      </c>
      <c r="J1274" t="s">
        <v>106</v>
      </c>
      <c r="K1274" t="s">
        <v>115</v>
      </c>
      <c r="L1274">
        <v>25.423649999999999</v>
      </c>
      <c r="M1274">
        <v>-170.54146</v>
      </c>
      <c r="N1274" t="s">
        <v>61</v>
      </c>
      <c r="O1274" t="s">
        <v>61</v>
      </c>
      <c r="P1274">
        <v>2011</v>
      </c>
      <c r="Q1274" t="s">
        <v>116</v>
      </c>
      <c r="R1274">
        <v>0</v>
      </c>
      <c r="S1274">
        <v>3.3250000000000002</v>
      </c>
      <c r="T1274">
        <v>12.5</v>
      </c>
      <c r="U1274">
        <v>7.5</v>
      </c>
      <c r="V1274">
        <v>7.5</v>
      </c>
      <c r="W1274">
        <v>10</v>
      </c>
      <c r="X1274" t="s">
        <v>362</v>
      </c>
      <c r="Y1274">
        <v>4</v>
      </c>
      <c r="Z1274">
        <v>2</v>
      </c>
    </row>
    <row r="1275" spans="1:26" x14ac:dyDescent="0.2">
      <c r="A1275">
        <v>1274</v>
      </c>
      <c r="B1275">
        <v>4031</v>
      </c>
      <c r="C1275" t="s">
        <v>38</v>
      </c>
      <c r="D1275">
        <v>2011</v>
      </c>
      <c r="E1275" t="s">
        <v>56</v>
      </c>
      <c r="F1275" t="s">
        <v>184</v>
      </c>
      <c r="G1275" t="s">
        <v>61</v>
      </c>
      <c r="H1275" t="s">
        <v>1451</v>
      </c>
      <c r="I1275" s="2">
        <v>39293</v>
      </c>
      <c r="J1275" t="s">
        <v>106</v>
      </c>
      <c r="K1275" t="s">
        <v>115</v>
      </c>
      <c r="L1275">
        <v>25.401509999999998</v>
      </c>
      <c r="M1275">
        <v>-170.55707000000001</v>
      </c>
      <c r="N1275" t="s">
        <v>61</v>
      </c>
      <c r="O1275" t="s">
        <v>61</v>
      </c>
      <c r="P1275">
        <v>2011</v>
      </c>
      <c r="Q1275" t="s">
        <v>116</v>
      </c>
      <c r="R1275">
        <v>0</v>
      </c>
      <c r="S1275">
        <v>3.55</v>
      </c>
      <c r="T1275">
        <v>17.5</v>
      </c>
      <c r="U1275">
        <v>2</v>
      </c>
      <c r="V1275">
        <v>5</v>
      </c>
      <c r="W1275">
        <v>4</v>
      </c>
      <c r="X1275" t="s">
        <v>362</v>
      </c>
      <c r="Y1275">
        <v>4</v>
      </c>
      <c r="Z1275">
        <v>2</v>
      </c>
    </row>
    <row r="1276" spans="1:26" x14ac:dyDescent="0.2">
      <c r="A1276">
        <v>1275</v>
      </c>
      <c r="B1276">
        <v>4032</v>
      </c>
      <c r="C1276" t="s">
        <v>38</v>
      </c>
      <c r="D1276">
        <v>2011</v>
      </c>
      <c r="E1276" t="s">
        <v>56</v>
      </c>
      <c r="F1276" t="s">
        <v>184</v>
      </c>
      <c r="G1276" t="s">
        <v>61</v>
      </c>
      <c r="H1276" t="s">
        <v>1452</v>
      </c>
      <c r="I1276" s="2">
        <v>39293</v>
      </c>
      <c r="J1276" t="s">
        <v>106</v>
      </c>
      <c r="K1276" t="s">
        <v>115</v>
      </c>
      <c r="L1276">
        <v>25.391269999999999</v>
      </c>
      <c r="M1276">
        <v>-170.55229</v>
      </c>
      <c r="N1276" t="s">
        <v>61</v>
      </c>
      <c r="O1276" t="s">
        <v>61</v>
      </c>
      <c r="P1276">
        <v>2011</v>
      </c>
      <c r="Q1276" t="s">
        <v>116</v>
      </c>
      <c r="R1276">
        <v>0</v>
      </c>
      <c r="S1276">
        <v>3</v>
      </c>
      <c r="T1276">
        <v>10</v>
      </c>
      <c r="U1276">
        <v>5</v>
      </c>
      <c r="V1276">
        <v>6.5</v>
      </c>
      <c r="W1276">
        <v>3.5</v>
      </c>
      <c r="X1276" t="s">
        <v>362</v>
      </c>
      <c r="Y1276">
        <v>4</v>
      </c>
      <c r="Z1276">
        <v>2</v>
      </c>
    </row>
    <row r="1277" spans="1:26" x14ac:dyDescent="0.2">
      <c r="A1277">
        <v>1276</v>
      </c>
      <c r="B1277">
        <v>4033</v>
      </c>
      <c r="C1277" t="s">
        <v>38</v>
      </c>
      <c r="D1277">
        <v>2011</v>
      </c>
      <c r="E1277" t="s">
        <v>56</v>
      </c>
      <c r="F1277" t="s">
        <v>184</v>
      </c>
      <c r="G1277" t="s">
        <v>61</v>
      </c>
      <c r="H1277" t="s">
        <v>1453</v>
      </c>
      <c r="I1277" s="2">
        <v>39293</v>
      </c>
      <c r="J1277" t="s">
        <v>106</v>
      </c>
      <c r="K1277" t="s">
        <v>111</v>
      </c>
      <c r="L1277">
        <v>25.351710000000001</v>
      </c>
      <c r="M1277">
        <v>-170.62610000000001</v>
      </c>
      <c r="N1277" t="s">
        <v>61</v>
      </c>
      <c r="O1277" t="s">
        <v>61</v>
      </c>
      <c r="P1277">
        <v>2011</v>
      </c>
      <c r="Q1277" t="s">
        <v>112</v>
      </c>
      <c r="R1277">
        <v>0</v>
      </c>
      <c r="S1277">
        <v>26.4</v>
      </c>
      <c r="T1277">
        <v>1</v>
      </c>
      <c r="U1277">
        <v>15</v>
      </c>
      <c r="V1277">
        <v>75</v>
      </c>
      <c r="W1277">
        <v>0</v>
      </c>
      <c r="X1277" t="s">
        <v>362</v>
      </c>
      <c r="Y1277">
        <v>2</v>
      </c>
      <c r="Z1277">
        <v>1</v>
      </c>
    </row>
    <row r="1278" spans="1:26" x14ac:dyDescent="0.2">
      <c r="A1278">
        <v>1277</v>
      </c>
      <c r="B1278">
        <v>4034</v>
      </c>
      <c r="C1278" t="s">
        <v>38</v>
      </c>
      <c r="D1278">
        <v>2011</v>
      </c>
      <c r="E1278" t="s">
        <v>56</v>
      </c>
      <c r="F1278" t="s">
        <v>184</v>
      </c>
      <c r="G1278" t="s">
        <v>61</v>
      </c>
      <c r="H1278" t="s">
        <v>1454</v>
      </c>
      <c r="I1278" s="2">
        <v>39293</v>
      </c>
      <c r="J1278" t="s">
        <v>106</v>
      </c>
      <c r="K1278" t="s">
        <v>111</v>
      </c>
      <c r="L1278">
        <v>25.3338</v>
      </c>
      <c r="M1278">
        <v>-170.62573</v>
      </c>
      <c r="N1278" t="s">
        <v>61</v>
      </c>
      <c r="O1278" t="s">
        <v>61</v>
      </c>
      <c r="P1278">
        <v>2011</v>
      </c>
      <c r="Q1278" t="s">
        <v>112</v>
      </c>
      <c r="R1278">
        <v>0</v>
      </c>
      <c r="S1278">
        <v>28.2</v>
      </c>
      <c r="T1278">
        <v>5</v>
      </c>
      <c r="U1278">
        <v>20</v>
      </c>
      <c r="V1278">
        <v>75</v>
      </c>
      <c r="W1278">
        <v>0</v>
      </c>
      <c r="X1278" t="s">
        <v>362</v>
      </c>
      <c r="Y1278">
        <v>2</v>
      </c>
      <c r="Z1278">
        <v>1</v>
      </c>
    </row>
    <row r="1279" spans="1:26" x14ac:dyDescent="0.2">
      <c r="A1279">
        <v>1278</v>
      </c>
      <c r="B1279">
        <v>4035</v>
      </c>
      <c r="C1279" t="s">
        <v>38</v>
      </c>
      <c r="D1279">
        <v>2011</v>
      </c>
      <c r="E1279" t="s">
        <v>56</v>
      </c>
      <c r="F1279" t="s">
        <v>184</v>
      </c>
      <c r="G1279" t="s">
        <v>61</v>
      </c>
      <c r="H1279" t="s">
        <v>1455</v>
      </c>
      <c r="I1279" s="2">
        <v>39293</v>
      </c>
      <c r="J1279" t="s">
        <v>106</v>
      </c>
      <c r="K1279" t="s">
        <v>107</v>
      </c>
      <c r="L1279">
        <v>25.361429999999999</v>
      </c>
      <c r="M1279">
        <v>-170.56509</v>
      </c>
      <c r="N1279" t="s">
        <v>61</v>
      </c>
      <c r="O1279" t="s">
        <v>61</v>
      </c>
      <c r="P1279">
        <v>2011</v>
      </c>
      <c r="Q1279" t="s">
        <v>109</v>
      </c>
      <c r="R1279">
        <v>0</v>
      </c>
      <c r="S1279">
        <v>14.9</v>
      </c>
      <c r="T1279">
        <v>60</v>
      </c>
      <c r="U1279">
        <v>0</v>
      </c>
      <c r="V1279">
        <v>20</v>
      </c>
      <c r="W1279">
        <v>0</v>
      </c>
      <c r="X1279" t="s">
        <v>362</v>
      </c>
      <c r="Y1279">
        <v>2</v>
      </c>
      <c r="Z1279">
        <v>1</v>
      </c>
    </row>
    <row r="1280" spans="1:26" x14ac:dyDescent="0.2">
      <c r="A1280">
        <v>1279</v>
      </c>
      <c r="B1280">
        <v>4036</v>
      </c>
      <c r="C1280" t="s">
        <v>38</v>
      </c>
      <c r="D1280">
        <v>2011</v>
      </c>
      <c r="E1280" t="s">
        <v>56</v>
      </c>
      <c r="F1280" t="s">
        <v>184</v>
      </c>
      <c r="G1280" t="s">
        <v>61</v>
      </c>
      <c r="H1280" t="s">
        <v>1456</v>
      </c>
      <c r="I1280" s="2">
        <v>39293</v>
      </c>
      <c r="J1280" t="s">
        <v>106</v>
      </c>
      <c r="K1280" t="s">
        <v>115</v>
      </c>
      <c r="L1280">
        <v>25.352709999999998</v>
      </c>
      <c r="M1280">
        <v>-170.53285</v>
      </c>
      <c r="N1280" t="s">
        <v>61</v>
      </c>
      <c r="O1280" t="s">
        <v>61</v>
      </c>
      <c r="P1280">
        <v>2011</v>
      </c>
      <c r="Q1280" t="s">
        <v>116</v>
      </c>
      <c r="R1280">
        <v>0</v>
      </c>
      <c r="S1280">
        <v>3.5</v>
      </c>
      <c r="T1280">
        <v>5</v>
      </c>
      <c r="U1280">
        <v>5</v>
      </c>
      <c r="V1280">
        <v>40</v>
      </c>
      <c r="W1280">
        <v>10</v>
      </c>
      <c r="X1280" t="s">
        <v>362</v>
      </c>
      <c r="Y1280">
        <v>2</v>
      </c>
      <c r="Z1280">
        <v>1</v>
      </c>
    </row>
    <row r="1281" spans="1:26" x14ac:dyDescent="0.2">
      <c r="A1281">
        <v>1280</v>
      </c>
      <c r="B1281">
        <v>4037</v>
      </c>
      <c r="C1281" t="s">
        <v>38</v>
      </c>
      <c r="D1281">
        <v>2011</v>
      </c>
      <c r="E1281" t="s">
        <v>56</v>
      </c>
      <c r="F1281" t="s">
        <v>184</v>
      </c>
      <c r="G1281" t="s">
        <v>61</v>
      </c>
      <c r="H1281" t="s">
        <v>1457</v>
      </c>
      <c r="I1281" s="2">
        <v>39293</v>
      </c>
      <c r="J1281" t="s">
        <v>106</v>
      </c>
      <c r="K1281" t="s">
        <v>107</v>
      </c>
      <c r="L1281">
        <v>25.36309</v>
      </c>
      <c r="M1281">
        <v>-170.50208000000001</v>
      </c>
      <c r="N1281" t="s">
        <v>61</v>
      </c>
      <c r="O1281" t="s">
        <v>61</v>
      </c>
      <c r="P1281">
        <v>2011</v>
      </c>
      <c r="Q1281" t="s">
        <v>109</v>
      </c>
      <c r="R1281">
        <v>0</v>
      </c>
      <c r="S1281">
        <v>9</v>
      </c>
      <c r="T1281">
        <v>20</v>
      </c>
      <c r="U1281">
        <v>0</v>
      </c>
      <c r="V1281">
        <v>30</v>
      </c>
      <c r="W1281">
        <v>10</v>
      </c>
      <c r="X1281" t="s">
        <v>362</v>
      </c>
      <c r="Y1281">
        <v>2</v>
      </c>
      <c r="Z1281">
        <v>1</v>
      </c>
    </row>
    <row r="1282" spans="1:26" x14ac:dyDescent="0.2">
      <c r="A1282">
        <v>1281</v>
      </c>
      <c r="B1282">
        <v>4038</v>
      </c>
      <c r="C1282" t="s">
        <v>38</v>
      </c>
      <c r="D1282">
        <v>2011</v>
      </c>
      <c r="E1282" t="s">
        <v>56</v>
      </c>
      <c r="F1282" t="s">
        <v>184</v>
      </c>
      <c r="G1282" t="s">
        <v>61</v>
      </c>
      <c r="H1282" t="s">
        <v>1458</v>
      </c>
      <c r="I1282" s="2">
        <v>39293</v>
      </c>
      <c r="J1282" t="s">
        <v>106</v>
      </c>
      <c r="K1282" t="s">
        <v>107</v>
      </c>
      <c r="L1282">
        <v>25.348330000000001</v>
      </c>
      <c r="M1282">
        <v>-170.47219999999999</v>
      </c>
      <c r="N1282" t="s">
        <v>61</v>
      </c>
      <c r="O1282" t="s">
        <v>61</v>
      </c>
      <c r="P1282">
        <v>2011</v>
      </c>
      <c r="Q1282" t="s">
        <v>109</v>
      </c>
      <c r="R1282">
        <v>0</v>
      </c>
      <c r="S1282">
        <v>15.6</v>
      </c>
      <c r="T1282">
        <v>60</v>
      </c>
      <c r="U1282">
        <v>0</v>
      </c>
      <c r="V1282">
        <v>15</v>
      </c>
      <c r="W1282">
        <v>20</v>
      </c>
      <c r="X1282" t="s">
        <v>362</v>
      </c>
      <c r="Y1282">
        <v>2</v>
      </c>
      <c r="Z1282">
        <v>1</v>
      </c>
    </row>
    <row r="1283" spans="1:26" x14ac:dyDescent="0.2">
      <c r="A1283">
        <v>1282</v>
      </c>
      <c r="B1283">
        <v>4040</v>
      </c>
      <c r="C1283" t="s">
        <v>38</v>
      </c>
      <c r="D1283">
        <v>2011</v>
      </c>
      <c r="E1283" t="s">
        <v>56</v>
      </c>
      <c r="F1283" t="s">
        <v>184</v>
      </c>
      <c r="G1283" t="s">
        <v>61</v>
      </c>
      <c r="H1283" t="s">
        <v>1459</v>
      </c>
      <c r="I1283" s="2">
        <v>39294</v>
      </c>
      <c r="J1283" t="s">
        <v>106</v>
      </c>
      <c r="K1283" t="s">
        <v>111</v>
      </c>
      <c r="L1283">
        <v>25.524519999999999</v>
      </c>
      <c r="M1283">
        <v>-170.62875</v>
      </c>
      <c r="N1283" t="s">
        <v>61</v>
      </c>
      <c r="O1283" t="s">
        <v>61</v>
      </c>
      <c r="P1283">
        <v>2011</v>
      </c>
      <c r="Q1283" t="s">
        <v>112</v>
      </c>
      <c r="R1283">
        <v>0</v>
      </c>
      <c r="S1283">
        <v>22.7</v>
      </c>
      <c r="T1283">
        <v>75</v>
      </c>
      <c r="U1283">
        <v>0</v>
      </c>
      <c r="V1283">
        <v>10</v>
      </c>
      <c r="W1283">
        <v>10</v>
      </c>
      <c r="X1283" t="s">
        <v>362</v>
      </c>
      <c r="Y1283">
        <v>2</v>
      </c>
      <c r="Z1283">
        <v>1</v>
      </c>
    </row>
    <row r="1284" spans="1:26" x14ac:dyDescent="0.2">
      <c r="A1284">
        <v>1283</v>
      </c>
      <c r="B1284">
        <v>4044</v>
      </c>
      <c r="C1284" t="s">
        <v>38</v>
      </c>
      <c r="D1284">
        <v>2011</v>
      </c>
      <c r="E1284" t="s">
        <v>56</v>
      </c>
      <c r="F1284" t="s">
        <v>184</v>
      </c>
      <c r="G1284" t="s">
        <v>61</v>
      </c>
      <c r="H1284" t="s">
        <v>1460</v>
      </c>
      <c r="I1284" s="2">
        <v>39294</v>
      </c>
      <c r="J1284" t="s">
        <v>106</v>
      </c>
      <c r="K1284" t="s">
        <v>111</v>
      </c>
      <c r="L1284">
        <v>25.450019999999999</v>
      </c>
      <c r="M1284">
        <v>-170.69793999999999</v>
      </c>
      <c r="N1284" t="s">
        <v>61</v>
      </c>
      <c r="O1284" t="s">
        <v>61</v>
      </c>
      <c r="P1284">
        <v>2011</v>
      </c>
      <c r="Q1284" t="s">
        <v>112</v>
      </c>
      <c r="R1284">
        <v>0</v>
      </c>
      <c r="S1284">
        <v>21.1</v>
      </c>
      <c r="T1284">
        <v>20</v>
      </c>
      <c r="U1284">
        <v>15</v>
      </c>
      <c r="V1284">
        <v>2</v>
      </c>
      <c r="W1284">
        <v>5</v>
      </c>
      <c r="X1284" t="s">
        <v>362</v>
      </c>
      <c r="Y1284">
        <v>2</v>
      </c>
      <c r="Z1284">
        <v>1</v>
      </c>
    </row>
    <row r="1285" spans="1:26" x14ac:dyDescent="0.2">
      <c r="A1285">
        <v>1284</v>
      </c>
      <c r="B1285">
        <v>4045</v>
      </c>
      <c r="C1285" t="s">
        <v>38</v>
      </c>
      <c r="D1285">
        <v>2011</v>
      </c>
      <c r="E1285" t="s">
        <v>56</v>
      </c>
      <c r="F1285" t="s">
        <v>184</v>
      </c>
      <c r="G1285" t="s">
        <v>61</v>
      </c>
      <c r="H1285" t="s">
        <v>1461</v>
      </c>
      <c r="I1285" s="2">
        <v>39294</v>
      </c>
      <c r="J1285" t="s">
        <v>106</v>
      </c>
      <c r="K1285" t="s">
        <v>107</v>
      </c>
      <c r="L1285">
        <v>25.483149999999998</v>
      </c>
      <c r="M1285">
        <v>-170.61066</v>
      </c>
      <c r="N1285" t="s">
        <v>61</v>
      </c>
      <c r="O1285" t="s">
        <v>61</v>
      </c>
      <c r="P1285">
        <v>2011</v>
      </c>
      <c r="Q1285" t="s">
        <v>109</v>
      </c>
      <c r="R1285">
        <v>0</v>
      </c>
      <c r="S1285">
        <v>11.15</v>
      </c>
      <c r="T1285">
        <v>22.5</v>
      </c>
      <c r="U1285">
        <v>1</v>
      </c>
      <c r="V1285">
        <v>32.5</v>
      </c>
      <c r="W1285">
        <v>25</v>
      </c>
      <c r="X1285" t="s">
        <v>362</v>
      </c>
      <c r="Y1285">
        <v>4</v>
      </c>
      <c r="Z1285">
        <v>2</v>
      </c>
    </row>
    <row r="1286" spans="1:26" x14ac:dyDescent="0.2">
      <c r="A1286">
        <v>1285</v>
      </c>
      <c r="B1286">
        <v>4046</v>
      </c>
      <c r="C1286" t="s">
        <v>38</v>
      </c>
      <c r="D1286">
        <v>2011</v>
      </c>
      <c r="E1286" t="s">
        <v>56</v>
      </c>
      <c r="F1286" t="s">
        <v>184</v>
      </c>
      <c r="G1286" t="s">
        <v>61</v>
      </c>
      <c r="H1286" t="s">
        <v>1462</v>
      </c>
      <c r="I1286" s="2">
        <v>39294</v>
      </c>
      <c r="J1286" t="s">
        <v>106</v>
      </c>
      <c r="K1286" t="s">
        <v>115</v>
      </c>
      <c r="L1286">
        <v>25.474049999999998</v>
      </c>
      <c r="M1286">
        <v>-170.62852000000001</v>
      </c>
      <c r="N1286" t="s">
        <v>61</v>
      </c>
      <c r="O1286" t="s">
        <v>61</v>
      </c>
      <c r="P1286">
        <v>2011</v>
      </c>
      <c r="Q1286" t="s">
        <v>116</v>
      </c>
      <c r="R1286">
        <v>0</v>
      </c>
      <c r="S1286">
        <v>3.4</v>
      </c>
      <c r="T1286">
        <v>15</v>
      </c>
      <c r="U1286">
        <v>15</v>
      </c>
      <c r="V1286">
        <v>20</v>
      </c>
      <c r="W1286">
        <v>20</v>
      </c>
      <c r="X1286" t="s">
        <v>362</v>
      </c>
      <c r="Y1286">
        <v>2</v>
      </c>
      <c r="Z1286">
        <v>1</v>
      </c>
    </row>
    <row r="1287" spans="1:26" x14ac:dyDescent="0.2">
      <c r="A1287">
        <v>1286</v>
      </c>
      <c r="B1287">
        <v>4050</v>
      </c>
      <c r="C1287" t="s">
        <v>38</v>
      </c>
      <c r="D1287">
        <v>2011</v>
      </c>
      <c r="E1287" t="s">
        <v>56</v>
      </c>
      <c r="F1287" t="s">
        <v>184</v>
      </c>
      <c r="G1287" t="s">
        <v>62</v>
      </c>
      <c r="H1287" t="s">
        <v>1463</v>
      </c>
      <c r="I1287" s="2">
        <v>39296</v>
      </c>
      <c r="J1287" t="s">
        <v>106</v>
      </c>
      <c r="K1287" t="s">
        <v>111</v>
      </c>
      <c r="L1287">
        <v>28.21163</v>
      </c>
      <c r="M1287">
        <v>-177.31058999999999</v>
      </c>
      <c r="N1287" t="s">
        <v>62</v>
      </c>
      <c r="O1287" t="s">
        <v>62</v>
      </c>
      <c r="P1287">
        <v>2011</v>
      </c>
      <c r="Q1287" t="s">
        <v>112</v>
      </c>
      <c r="R1287">
        <v>0</v>
      </c>
      <c r="S1287">
        <v>24.2</v>
      </c>
      <c r="T1287">
        <v>2</v>
      </c>
      <c r="U1287">
        <v>0</v>
      </c>
      <c r="V1287">
        <v>20</v>
      </c>
      <c r="W1287">
        <v>8</v>
      </c>
      <c r="X1287" t="s">
        <v>362</v>
      </c>
      <c r="Y1287">
        <v>2</v>
      </c>
      <c r="Z1287">
        <v>1</v>
      </c>
    </row>
    <row r="1288" spans="1:26" x14ac:dyDescent="0.2">
      <c r="A1288">
        <v>1287</v>
      </c>
      <c r="B1288">
        <v>4051</v>
      </c>
      <c r="C1288" t="s">
        <v>38</v>
      </c>
      <c r="D1288">
        <v>2011</v>
      </c>
      <c r="E1288" t="s">
        <v>56</v>
      </c>
      <c r="F1288" t="s">
        <v>184</v>
      </c>
      <c r="G1288" t="s">
        <v>62</v>
      </c>
      <c r="H1288" t="s">
        <v>1464</v>
      </c>
      <c r="I1288" s="2">
        <v>39296</v>
      </c>
      <c r="J1288" t="s">
        <v>106</v>
      </c>
      <c r="K1288" t="s">
        <v>115</v>
      </c>
      <c r="L1288">
        <v>28.23143</v>
      </c>
      <c r="M1288">
        <v>-177.31529</v>
      </c>
      <c r="N1288" t="s">
        <v>62</v>
      </c>
      <c r="O1288" t="s">
        <v>62</v>
      </c>
      <c r="P1288">
        <v>2011</v>
      </c>
      <c r="Q1288" t="s">
        <v>116</v>
      </c>
      <c r="R1288">
        <v>0</v>
      </c>
      <c r="S1288">
        <v>5.95</v>
      </c>
      <c r="T1288">
        <v>4</v>
      </c>
      <c r="U1288">
        <v>7.5</v>
      </c>
      <c r="V1288">
        <v>11</v>
      </c>
      <c r="W1288">
        <v>5</v>
      </c>
      <c r="X1288" t="s">
        <v>362</v>
      </c>
      <c r="Y1288">
        <v>4</v>
      </c>
      <c r="Z1288">
        <v>2</v>
      </c>
    </row>
    <row r="1289" spans="1:26" x14ac:dyDescent="0.2">
      <c r="A1289">
        <v>1288</v>
      </c>
      <c r="B1289">
        <v>4052</v>
      </c>
      <c r="C1289" t="s">
        <v>38</v>
      </c>
      <c r="D1289">
        <v>2011</v>
      </c>
      <c r="E1289" t="s">
        <v>56</v>
      </c>
      <c r="F1289" t="s">
        <v>184</v>
      </c>
      <c r="G1289" t="s">
        <v>62</v>
      </c>
      <c r="H1289" t="s">
        <v>1465</v>
      </c>
      <c r="I1289" s="2">
        <v>39296</v>
      </c>
      <c r="J1289" t="s">
        <v>106</v>
      </c>
      <c r="K1289" t="s">
        <v>111</v>
      </c>
      <c r="L1289">
        <v>28.1968</v>
      </c>
      <c r="M1289">
        <v>-177.35857999999999</v>
      </c>
      <c r="N1289" t="s">
        <v>62</v>
      </c>
      <c r="O1289" t="s">
        <v>62</v>
      </c>
      <c r="P1289">
        <v>2011</v>
      </c>
      <c r="Q1289" t="s">
        <v>112</v>
      </c>
      <c r="R1289">
        <v>0</v>
      </c>
      <c r="S1289">
        <v>18.100000000000001</v>
      </c>
      <c r="T1289">
        <v>2</v>
      </c>
      <c r="U1289">
        <v>30</v>
      </c>
      <c r="V1289">
        <v>8</v>
      </c>
      <c r="W1289">
        <v>5</v>
      </c>
      <c r="X1289" t="s">
        <v>362</v>
      </c>
      <c r="Y1289">
        <v>2</v>
      </c>
      <c r="Z1289">
        <v>1</v>
      </c>
    </row>
    <row r="1290" spans="1:26" x14ac:dyDescent="0.2">
      <c r="A1290">
        <v>1289</v>
      </c>
      <c r="B1290">
        <v>4053</v>
      </c>
      <c r="C1290" t="s">
        <v>38</v>
      </c>
      <c r="D1290">
        <v>2011</v>
      </c>
      <c r="E1290" t="s">
        <v>56</v>
      </c>
      <c r="F1290" t="s">
        <v>184</v>
      </c>
      <c r="G1290" t="s">
        <v>62</v>
      </c>
      <c r="H1290" t="s">
        <v>1466</v>
      </c>
      <c r="I1290" s="2">
        <v>39296</v>
      </c>
      <c r="J1290" t="s">
        <v>106</v>
      </c>
      <c r="K1290" t="s">
        <v>111</v>
      </c>
      <c r="L1290">
        <v>28.191990000000001</v>
      </c>
      <c r="M1290">
        <v>-177.41341</v>
      </c>
      <c r="N1290" t="s">
        <v>62</v>
      </c>
      <c r="O1290" t="s">
        <v>62</v>
      </c>
      <c r="P1290">
        <v>2011</v>
      </c>
      <c r="Q1290" t="s">
        <v>112</v>
      </c>
      <c r="R1290">
        <v>0</v>
      </c>
      <c r="S1290">
        <v>27</v>
      </c>
      <c r="T1290">
        <v>2</v>
      </c>
      <c r="U1290">
        <v>2</v>
      </c>
      <c r="V1290">
        <v>0</v>
      </c>
      <c r="W1290">
        <v>2</v>
      </c>
      <c r="X1290" t="s">
        <v>362</v>
      </c>
      <c r="Y1290">
        <v>2</v>
      </c>
      <c r="Z1290">
        <v>1</v>
      </c>
    </row>
    <row r="1291" spans="1:26" x14ac:dyDescent="0.2">
      <c r="A1291">
        <v>1290</v>
      </c>
      <c r="B1291">
        <v>4054</v>
      </c>
      <c r="C1291" t="s">
        <v>38</v>
      </c>
      <c r="D1291">
        <v>2011</v>
      </c>
      <c r="E1291" t="s">
        <v>56</v>
      </c>
      <c r="F1291" t="s">
        <v>184</v>
      </c>
      <c r="G1291" t="s">
        <v>62</v>
      </c>
      <c r="H1291" t="s">
        <v>1467</v>
      </c>
      <c r="I1291" s="2">
        <v>39296</v>
      </c>
      <c r="J1291" t="s">
        <v>106</v>
      </c>
      <c r="K1291" t="s">
        <v>111</v>
      </c>
      <c r="L1291">
        <v>28.209330000000001</v>
      </c>
      <c r="M1291">
        <v>-177.3107</v>
      </c>
      <c r="N1291" t="s">
        <v>62</v>
      </c>
      <c r="O1291" t="s">
        <v>62</v>
      </c>
      <c r="P1291">
        <v>2011</v>
      </c>
      <c r="Q1291" t="s">
        <v>112</v>
      </c>
      <c r="R1291">
        <v>0</v>
      </c>
      <c r="S1291">
        <v>24.8</v>
      </c>
      <c r="T1291">
        <v>0</v>
      </c>
      <c r="U1291">
        <v>0</v>
      </c>
      <c r="V1291">
        <v>80</v>
      </c>
      <c r="W1291">
        <v>10</v>
      </c>
      <c r="X1291" t="s">
        <v>362</v>
      </c>
      <c r="Y1291">
        <v>2</v>
      </c>
      <c r="Z1291">
        <v>1</v>
      </c>
    </row>
    <row r="1292" spans="1:26" x14ac:dyDescent="0.2">
      <c r="A1292">
        <v>1291</v>
      </c>
      <c r="B1292">
        <v>4055</v>
      </c>
      <c r="C1292" t="s">
        <v>38</v>
      </c>
      <c r="D1292">
        <v>2011</v>
      </c>
      <c r="E1292" t="s">
        <v>56</v>
      </c>
      <c r="F1292" t="s">
        <v>184</v>
      </c>
      <c r="G1292" t="s">
        <v>62</v>
      </c>
      <c r="H1292" t="s">
        <v>1468</v>
      </c>
      <c r="I1292" s="2">
        <v>39296</v>
      </c>
      <c r="J1292" t="s">
        <v>106</v>
      </c>
      <c r="K1292" t="s">
        <v>115</v>
      </c>
      <c r="L1292">
        <v>28.229659999999999</v>
      </c>
      <c r="M1292">
        <v>-177.31485000000001</v>
      </c>
      <c r="N1292" t="s">
        <v>62</v>
      </c>
      <c r="O1292" t="s">
        <v>62</v>
      </c>
      <c r="P1292">
        <v>2011</v>
      </c>
      <c r="Q1292" t="s">
        <v>116</v>
      </c>
      <c r="R1292">
        <v>0</v>
      </c>
      <c r="S1292">
        <v>6</v>
      </c>
      <c r="T1292">
        <v>1</v>
      </c>
      <c r="U1292">
        <v>2</v>
      </c>
      <c r="V1292">
        <v>5</v>
      </c>
      <c r="W1292">
        <v>5</v>
      </c>
      <c r="X1292" t="s">
        <v>362</v>
      </c>
      <c r="Y1292">
        <v>2</v>
      </c>
      <c r="Z1292">
        <v>1</v>
      </c>
    </row>
    <row r="1293" spans="1:26" x14ac:dyDescent="0.2">
      <c r="A1293">
        <v>1292</v>
      </c>
      <c r="B1293">
        <v>4056</v>
      </c>
      <c r="C1293" t="s">
        <v>38</v>
      </c>
      <c r="D1293">
        <v>2011</v>
      </c>
      <c r="E1293" t="s">
        <v>56</v>
      </c>
      <c r="F1293" t="s">
        <v>184</v>
      </c>
      <c r="G1293" t="s">
        <v>62</v>
      </c>
      <c r="H1293" t="s">
        <v>1469</v>
      </c>
      <c r="I1293" s="2">
        <v>39296</v>
      </c>
      <c r="J1293" t="s">
        <v>106</v>
      </c>
      <c r="K1293" t="s">
        <v>111</v>
      </c>
      <c r="L1293">
        <v>28.23948</v>
      </c>
      <c r="M1293">
        <v>-177.31401</v>
      </c>
      <c r="N1293" t="s">
        <v>62</v>
      </c>
      <c r="O1293" t="s">
        <v>62</v>
      </c>
      <c r="P1293">
        <v>2011</v>
      </c>
      <c r="Q1293" t="s">
        <v>112</v>
      </c>
      <c r="R1293">
        <v>0</v>
      </c>
      <c r="S1293">
        <v>22.8</v>
      </c>
      <c r="T1293">
        <v>5</v>
      </c>
      <c r="U1293">
        <v>0</v>
      </c>
      <c r="V1293">
        <v>10</v>
      </c>
      <c r="W1293">
        <v>55</v>
      </c>
      <c r="X1293" t="s">
        <v>362</v>
      </c>
      <c r="Y1293">
        <v>2</v>
      </c>
      <c r="Z1293">
        <v>1</v>
      </c>
    </row>
    <row r="1294" spans="1:26" x14ac:dyDescent="0.2">
      <c r="A1294">
        <v>1293</v>
      </c>
      <c r="B1294">
        <v>4057</v>
      </c>
      <c r="C1294" t="s">
        <v>38</v>
      </c>
      <c r="D1294">
        <v>2011</v>
      </c>
      <c r="E1294" t="s">
        <v>56</v>
      </c>
      <c r="F1294" t="s">
        <v>184</v>
      </c>
      <c r="G1294" t="s">
        <v>62</v>
      </c>
      <c r="H1294" t="s">
        <v>1470</v>
      </c>
      <c r="I1294" s="2">
        <v>39296</v>
      </c>
      <c r="J1294" t="s">
        <v>106</v>
      </c>
      <c r="K1294" t="s">
        <v>111</v>
      </c>
      <c r="L1294">
        <v>28.266860000000001</v>
      </c>
      <c r="M1294">
        <v>-177.33368999999999</v>
      </c>
      <c r="N1294" t="s">
        <v>62</v>
      </c>
      <c r="O1294" t="s">
        <v>62</v>
      </c>
      <c r="P1294">
        <v>2011</v>
      </c>
      <c r="Q1294" t="s">
        <v>112</v>
      </c>
      <c r="R1294">
        <v>0</v>
      </c>
      <c r="S1294">
        <v>21</v>
      </c>
      <c r="T1294">
        <v>1</v>
      </c>
      <c r="U1294">
        <v>3</v>
      </c>
      <c r="V1294">
        <v>30</v>
      </c>
      <c r="W1294">
        <v>1</v>
      </c>
      <c r="X1294" t="s">
        <v>362</v>
      </c>
      <c r="Y1294">
        <v>2</v>
      </c>
      <c r="Z1294">
        <v>1</v>
      </c>
    </row>
    <row r="1295" spans="1:26" x14ac:dyDescent="0.2">
      <c r="A1295">
        <v>1294</v>
      </c>
      <c r="B1295">
        <v>4058</v>
      </c>
      <c r="C1295" t="s">
        <v>38</v>
      </c>
      <c r="D1295">
        <v>2011</v>
      </c>
      <c r="E1295" t="s">
        <v>56</v>
      </c>
      <c r="F1295" t="s">
        <v>184</v>
      </c>
      <c r="G1295" t="s">
        <v>62</v>
      </c>
      <c r="H1295" t="s">
        <v>1471</v>
      </c>
      <c r="I1295" s="2">
        <v>39297</v>
      </c>
      <c r="J1295" t="s">
        <v>106</v>
      </c>
      <c r="K1295" t="s">
        <v>107</v>
      </c>
      <c r="L1295">
        <v>28.231940000000002</v>
      </c>
      <c r="M1295">
        <v>-177.41664</v>
      </c>
      <c r="N1295" t="s">
        <v>62</v>
      </c>
      <c r="O1295" t="s">
        <v>62</v>
      </c>
      <c r="P1295">
        <v>2011</v>
      </c>
      <c r="Q1295" t="s">
        <v>109</v>
      </c>
      <c r="R1295">
        <v>0</v>
      </c>
      <c r="S1295">
        <v>8.6</v>
      </c>
      <c r="T1295">
        <v>5</v>
      </c>
      <c r="U1295">
        <v>15</v>
      </c>
      <c r="V1295">
        <v>30</v>
      </c>
      <c r="W1295">
        <v>15</v>
      </c>
      <c r="X1295" t="s">
        <v>362</v>
      </c>
      <c r="Y1295">
        <v>2</v>
      </c>
      <c r="Z1295">
        <v>1</v>
      </c>
    </row>
    <row r="1296" spans="1:26" x14ac:dyDescent="0.2">
      <c r="A1296">
        <v>1295</v>
      </c>
      <c r="B1296">
        <v>4059</v>
      </c>
      <c r="C1296" t="s">
        <v>38</v>
      </c>
      <c r="D1296">
        <v>2011</v>
      </c>
      <c r="E1296" t="s">
        <v>56</v>
      </c>
      <c r="F1296" t="s">
        <v>184</v>
      </c>
      <c r="G1296" t="s">
        <v>62</v>
      </c>
      <c r="H1296" t="s">
        <v>1472</v>
      </c>
      <c r="I1296" s="2">
        <v>39297</v>
      </c>
      <c r="J1296" t="s">
        <v>106</v>
      </c>
      <c r="K1296" t="s">
        <v>107</v>
      </c>
      <c r="L1296">
        <v>28.28068</v>
      </c>
      <c r="M1296">
        <v>-177.36076</v>
      </c>
      <c r="N1296" t="s">
        <v>62</v>
      </c>
      <c r="O1296" t="s">
        <v>62</v>
      </c>
      <c r="P1296">
        <v>2011</v>
      </c>
      <c r="Q1296" t="s">
        <v>109</v>
      </c>
      <c r="R1296">
        <v>0</v>
      </c>
      <c r="S1296">
        <v>12.8</v>
      </c>
      <c r="T1296">
        <v>1</v>
      </c>
      <c r="U1296">
        <v>20</v>
      </c>
      <c r="V1296">
        <v>20</v>
      </c>
      <c r="W1296">
        <v>0</v>
      </c>
      <c r="X1296" t="s">
        <v>362</v>
      </c>
      <c r="Y1296">
        <v>2</v>
      </c>
      <c r="Z1296">
        <v>1</v>
      </c>
    </row>
    <row r="1297" spans="1:26" x14ac:dyDescent="0.2">
      <c r="A1297">
        <v>1296</v>
      </c>
      <c r="B1297">
        <v>4061</v>
      </c>
      <c r="C1297" t="s">
        <v>38</v>
      </c>
      <c r="D1297">
        <v>2011</v>
      </c>
      <c r="E1297" t="s">
        <v>56</v>
      </c>
      <c r="F1297" t="s">
        <v>184</v>
      </c>
      <c r="G1297" t="s">
        <v>62</v>
      </c>
      <c r="H1297" t="s">
        <v>1473</v>
      </c>
      <c r="I1297" s="2">
        <v>39297</v>
      </c>
      <c r="J1297" t="s">
        <v>106</v>
      </c>
      <c r="K1297" t="s">
        <v>107</v>
      </c>
      <c r="L1297">
        <v>28.264749999999999</v>
      </c>
      <c r="M1297">
        <v>-177.40895</v>
      </c>
      <c r="N1297" t="s">
        <v>62</v>
      </c>
      <c r="O1297" t="s">
        <v>62</v>
      </c>
      <c r="P1297">
        <v>2011</v>
      </c>
      <c r="Q1297" t="s">
        <v>109</v>
      </c>
      <c r="R1297">
        <v>0</v>
      </c>
      <c r="S1297">
        <v>15.3</v>
      </c>
      <c r="T1297">
        <v>0</v>
      </c>
      <c r="U1297">
        <v>0</v>
      </c>
      <c r="V1297">
        <v>20</v>
      </c>
      <c r="W1297">
        <v>60</v>
      </c>
      <c r="X1297" t="s">
        <v>362</v>
      </c>
      <c r="Y1297">
        <v>2</v>
      </c>
      <c r="Z1297">
        <v>1</v>
      </c>
    </row>
    <row r="1298" spans="1:26" x14ac:dyDescent="0.2">
      <c r="A1298">
        <v>1297</v>
      </c>
      <c r="B1298">
        <v>4062</v>
      </c>
      <c r="C1298" t="s">
        <v>38</v>
      </c>
      <c r="D1298">
        <v>2011</v>
      </c>
      <c r="E1298" t="s">
        <v>56</v>
      </c>
      <c r="F1298" t="s">
        <v>184</v>
      </c>
      <c r="G1298" t="s">
        <v>62</v>
      </c>
      <c r="H1298" t="s">
        <v>1474</v>
      </c>
      <c r="I1298" s="2">
        <v>39297</v>
      </c>
      <c r="J1298" t="s">
        <v>106</v>
      </c>
      <c r="K1298" t="s">
        <v>115</v>
      </c>
      <c r="L1298">
        <v>28.253170000000001</v>
      </c>
      <c r="M1298">
        <v>-177.40638999999999</v>
      </c>
      <c r="N1298" t="s">
        <v>62</v>
      </c>
      <c r="O1298" t="s">
        <v>62</v>
      </c>
      <c r="P1298">
        <v>2011</v>
      </c>
      <c r="Q1298" t="s">
        <v>116</v>
      </c>
      <c r="R1298">
        <v>0</v>
      </c>
      <c r="S1298">
        <v>3</v>
      </c>
      <c r="T1298">
        <v>1</v>
      </c>
      <c r="U1298">
        <v>5</v>
      </c>
      <c r="V1298">
        <v>3</v>
      </c>
      <c r="W1298">
        <v>1</v>
      </c>
      <c r="X1298" t="s">
        <v>362</v>
      </c>
      <c r="Y1298">
        <v>2</v>
      </c>
      <c r="Z1298">
        <v>1</v>
      </c>
    </row>
    <row r="1299" spans="1:26" x14ac:dyDescent="0.2">
      <c r="A1299">
        <v>1298</v>
      </c>
      <c r="B1299">
        <v>4066</v>
      </c>
      <c r="C1299" t="s">
        <v>38</v>
      </c>
      <c r="D1299">
        <v>2011</v>
      </c>
      <c r="E1299" t="s">
        <v>56</v>
      </c>
      <c r="F1299" t="s">
        <v>184</v>
      </c>
      <c r="G1299" t="s">
        <v>62</v>
      </c>
      <c r="H1299" t="s">
        <v>1475</v>
      </c>
      <c r="I1299" s="2">
        <v>39297</v>
      </c>
      <c r="J1299" t="s">
        <v>106</v>
      </c>
      <c r="K1299" t="s">
        <v>107</v>
      </c>
      <c r="L1299">
        <v>28.268260000000001</v>
      </c>
      <c r="M1299">
        <v>-177.40323000000001</v>
      </c>
      <c r="N1299" t="s">
        <v>62</v>
      </c>
      <c r="O1299" t="s">
        <v>62</v>
      </c>
      <c r="P1299">
        <v>2011</v>
      </c>
      <c r="Q1299" t="s">
        <v>109</v>
      </c>
      <c r="R1299">
        <v>0</v>
      </c>
      <c r="S1299">
        <v>13.95</v>
      </c>
      <c r="T1299">
        <v>5</v>
      </c>
      <c r="U1299">
        <v>7.5</v>
      </c>
      <c r="V1299">
        <v>10</v>
      </c>
      <c r="W1299">
        <v>12.5</v>
      </c>
      <c r="X1299" t="s">
        <v>362</v>
      </c>
      <c r="Y1299">
        <v>4</v>
      </c>
      <c r="Z1299">
        <v>2</v>
      </c>
    </row>
    <row r="1300" spans="1:26" x14ac:dyDescent="0.2">
      <c r="A1300">
        <v>1299</v>
      </c>
      <c r="B1300">
        <v>4067</v>
      </c>
      <c r="C1300" t="s">
        <v>38</v>
      </c>
      <c r="D1300">
        <v>2011</v>
      </c>
      <c r="E1300" t="s">
        <v>56</v>
      </c>
      <c r="F1300" t="s">
        <v>184</v>
      </c>
      <c r="G1300" t="s">
        <v>62</v>
      </c>
      <c r="H1300" t="s">
        <v>1476</v>
      </c>
      <c r="I1300" s="2">
        <v>39297</v>
      </c>
      <c r="J1300" t="s">
        <v>106</v>
      </c>
      <c r="K1300" t="s">
        <v>107</v>
      </c>
      <c r="L1300">
        <v>28.281199999999998</v>
      </c>
      <c r="M1300">
        <v>-177.35785999999999</v>
      </c>
      <c r="N1300" t="s">
        <v>62</v>
      </c>
      <c r="O1300" t="s">
        <v>62</v>
      </c>
      <c r="P1300">
        <v>2011</v>
      </c>
      <c r="Q1300" t="s">
        <v>109</v>
      </c>
      <c r="R1300">
        <v>0</v>
      </c>
      <c r="S1300">
        <v>13.45</v>
      </c>
      <c r="T1300">
        <v>5</v>
      </c>
      <c r="U1300">
        <v>0</v>
      </c>
      <c r="V1300">
        <v>75</v>
      </c>
      <c r="W1300">
        <v>10</v>
      </c>
      <c r="X1300" t="s">
        <v>362</v>
      </c>
      <c r="Y1300">
        <v>4</v>
      </c>
      <c r="Z1300">
        <v>2</v>
      </c>
    </row>
    <row r="1301" spans="1:26" x14ac:dyDescent="0.2">
      <c r="A1301">
        <v>1300</v>
      </c>
      <c r="B1301">
        <v>4072</v>
      </c>
      <c r="C1301" t="s">
        <v>38</v>
      </c>
      <c r="D1301">
        <v>2011</v>
      </c>
      <c r="E1301" t="s">
        <v>56</v>
      </c>
      <c r="F1301" t="s">
        <v>184</v>
      </c>
      <c r="G1301" t="s">
        <v>62</v>
      </c>
      <c r="H1301" t="s">
        <v>1477</v>
      </c>
      <c r="I1301" s="2">
        <v>39298</v>
      </c>
      <c r="J1301" t="s">
        <v>106</v>
      </c>
      <c r="K1301" t="s">
        <v>107</v>
      </c>
      <c r="L1301">
        <v>28.19773</v>
      </c>
      <c r="M1301">
        <v>-177.36711</v>
      </c>
      <c r="N1301" t="s">
        <v>62</v>
      </c>
      <c r="O1301" t="s">
        <v>62</v>
      </c>
      <c r="P1301">
        <v>2011</v>
      </c>
      <c r="Q1301" t="s">
        <v>109</v>
      </c>
      <c r="R1301">
        <v>0</v>
      </c>
      <c r="S1301">
        <v>9.3000000000000007</v>
      </c>
      <c r="T1301">
        <v>5</v>
      </c>
      <c r="U1301">
        <v>10</v>
      </c>
      <c r="V1301">
        <v>1</v>
      </c>
      <c r="W1301">
        <v>0</v>
      </c>
      <c r="X1301" t="s">
        <v>362</v>
      </c>
      <c r="Y1301">
        <v>2</v>
      </c>
      <c r="Z1301">
        <v>1</v>
      </c>
    </row>
    <row r="1302" spans="1:26" x14ac:dyDescent="0.2">
      <c r="A1302">
        <v>1301</v>
      </c>
      <c r="B1302">
        <v>4073</v>
      </c>
      <c r="C1302" t="s">
        <v>38</v>
      </c>
      <c r="D1302">
        <v>2011</v>
      </c>
      <c r="E1302" t="s">
        <v>56</v>
      </c>
      <c r="F1302" t="s">
        <v>184</v>
      </c>
      <c r="G1302" t="s">
        <v>62</v>
      </c>
      <c r="H1302" t="s">
        <v>1478</v>
      </c>
      <c r="I1302" s="2">
        <v>39298</v>
      </c>
      <c r="J1302" t="s">
        <v>106</v>
      </c>
      <c r="K1302" t="s">
        <v>115</v>
      </c>
      <c r="L1302">
        <v>28.20007</v>
      </c>
      <c r="M1302">
        <v>-177.34862000000001</v>
      </c>
      <c r="N1302" t="s">
        <v>62</v>
      </c>
      <c r="O1302" t="s">
        <v>62</v>
      </c>
      <c r="P1302">
        <v>2011</v>
      </c>
      <c r="Q1302" t="s">
        <v>116</v>
      </c>
      <c r="R1302">
        <v>0</v>
      </c>
      <c r="S1302">
        <v>5.0999999999999996</v>
      </c>
      <c r="T1302">
        <v>10</v>
      </c>
      <c r="U1302">
        <v>0</v>
      </c>
      <c r="V1302">
        <v>5</v>
      </c>
      <c r="W1302">
        <v>45</v>
      </c>
      <c r="X1302" t="s">
        <v>362</v>
      </c>
      <c r="Y1302">
        <v>2</v>
      </c>
      <c r="Z1302">
        <v>1</v>
      </c>
    </row>
    <row r="1303" spans="1:26" x14ac:dyDescent="0.2">
      <c r="A1303">
        <v>1302</v>
      </c>
      <c r="B1303">
        <v>4077</v>
      </c>
      <c r="C1303" t="s">
        <v>38</v>
      </c>
      <c r="D1303">
        <v>2011</v>
      </c>
      <c r="E1303" t="s">
        <v>56</v>
      </c>
      <c r="F1303" t="s">
        <v>184</v>
      </c>
      <c r="G1303" t="s">
        <v>62</v>
      </c>
      <c r="H1303" t="s">
        <v>1479</v>
      </c>
      <c r="I1303" s="2">
        <v>39298</v>
      </c>
      <c r="J1303" t="s">
        <v>106</v>
      </c>
      <c r="K1303" t="s">
        <v>111</v>
      </c>
      <c r="L1303">
        <v>28.21574</v>
      </c>
      <c r="M1303">
        <v>-177.43051</v>
      </c>
      <c r="N1303" t="s">
        <v>62</v>
      </c>
      <c r="O1303" t="s">
        <v>62</v>
      </c>
      <c r="P1303">
        <v>2011</v>
      </c>
      <c r="Q1303" t="s">
        <v>112</v>
      </c>
      <c r="R1303">
        <v>0</v>
      </c>
      <c r="S1303">
        <v>24.75</v>
      </c>
      <c r="T1303">
        <v>3</v>
      </c>
      <c r="U1303">
        <v>5</v>
      </c>
      <c r="V1303">
        <v>10</v>
      </c>
      <c r="W1303">
        <v>20</v>
      </c>
      <c r="X1303" t="s">
        <v>362</v>
      </c>
      <c r="Y1303">
        <v>2</v>
      </c>
      <c r="Z1303">
        <v>1</v>
      </c>
    </row>
    <row r="1304" spans="1:26" x14ac:dyDescent="0.2">
      <c r="A1304">
        <v>1303</v>
      </c>
      <c r="B1304">
        <v>4085</v>
      </c>
      <c r="C1304" t="s">
        <v>38</v>
      </c>
      <c r="D1304">
        <v>2011</v>
      </c>
      <c r="E1304" t="s">
        <v>56</v>
      </c>
      <c r="F1304" t="s">
        <v>184</v>
      </c>
      <c r="G1304" t="s">
        <v>63</v>
      </c>
      <c r="H1304" t="s">
        <v>1480</v>
      </c>
      <c r="I1304" s="2">
        <v>39301</v>
      </c>
      <c r="J1304" t="s">
        <v>106</v>
      </c>
      <c r="K1304" t="s">
        <v>111</v>
      </c>
      <c r="L1304">
        <v>27.869129999999998</v>
      </c>
      <c r="M1304">
        <v>-175.96251000000001</v>
      </c>
      <c r="N1304" t="s">
        <v>63</v>
      </c>
      <c r="O1304" t="s">
        <v>63</v>
      </c>
      <c r="P1304">
        <v>2011</v>
      </c>
      <c r="Q1304" t="s">
        <v>112</v>
      </c>
      <c r="R1304">
        <v>0</v>
      </c>
      <c r="S1304">
        <v>19</v>
      </c>
      <c r="T1304">
        <v>5</v>
      </c>
      <c r="U1304">
        <v>10</v>
      </c>
      <c r="V1304">
        <v>25</v>
      </c>
      <c r="W1304">
        <v>20</v>
      </c>
      <c r="X1304" t="s">
        <v>362</v>
      </c>
      <c r="Y1304">
        <v>2</v>
      </c>
      <c r="Z1304">
        <v>1</v>
      </c>
    </row>
    <row r="1305" spans="1:26" x14ac:dyDescent="0.2">
      <c r="A1305">
        <v>1304</v>
      </c>
      <c r="B1305">
        <v>4089</v>
      </c>
      <c r="C1305" t="s">
        <v>38</v>
      </c>
      <c r="D1305">
        <v>2011</v>
      </c>
      <c r="E1305" t="s">
        <v>56</v>
      </c>
      <c r="F1305" t="s">
        <v>184</v>
      </c>
      <c r="G1305" t="s">
        <v>63</v>
      </c>
      <c r="H1305" t="s">
        <v>1481</v>
      </c>
      <c r="I1305" s="2">
        <v>39301</v>
      </c>
      <c r="J1305" t="s">
        <v>106</v>
      </c>
      <c r="K1305" t="s">
        <v>111</v>
      </c>
      <c r="L1305">
        <v>27.951409999999999</v>
      </c>
      <c r="M1305">
        <v>-175.72916000000001</v>
      </c>
      <c r="N1305" t="s">
        <v>63</v>
      </c>
      <c r="O1305" t="s">
        <v>63</v>
      </c>
      <c r="P1305">
        <v>2011</v>
      </c>
      <c r="Q1305" t="s">
        <v>112</v>
      </c>
      <c r="R1305">
        <v>0</v>
      </c>
      <c r="S1305">
        <v>27</v>
      </c>
      <c r="T1305">
        <v>5</v>
      </c>
      <c r="U1305">
        <v>10</v>
      </c>
      <c r="V1305">
        <v>5</v>
      </c>
      <c r="W1305">
        <v>5</v>
      </c>
      <c r="X1305" t="s">
        <v>362</v>
      </c>
      <c r="Y1305">
        <v>2</v>
      </c>
      <c r="Z1305">
        <v>1</v>
      </c>
    </row>
    <row r="1306" spans="1:26" x14ac:dyDescent="0.2">
      <c r="A1306">
        <v>1305</v>
      </c>
      <c r="B1306">
        <v>4090</v>
      </c>
      <c r="C1306" t="s">
        <v>38</v>
      </c>
      <c r="D1306">
        <v>2011</v>
      </c>
      <c r="E1306" t="s">
        <v>56</v>
      </c>
      <c r="F1306" t="s">
        <v>184</v>
      </c>
      <c r="G1306" t="s">
        <v>63</v>
      </c>
      <c r="H1306" t="s">
        <v>1482</v>
      </c>
      <c r="I1306" s="2">
        <v>39301</v>
      </c>
      <c r="J1306" t="s">
        <v>106</v>
      </c>
      <c r="K1306" t="s">
        <v>115</v>
      </c>
      <c r="L1306">
        <v>27.949860000000001</v>
      </c>
      <c r="M1306">
        <v>-175.74295000000001</v>
      </c>
      <c r="N1306" t="s">
        <v>63</v>
      </c>
      <c r="O1306" t="s">
        <v>63</v>
      </c>
      <c r="P1306">
        <v>2011</v>
      </c>
      <c r="Q1306" t="s">
        <v>116</v>
      </c>
      <c r="R1306">
        <v>0</v>
      </c>
      <c r="S1306">
        <v>5</v>
      </c>
      <c r="T1306">
        <v>1</v>
      </c>
      <c r="U1306">
        <v>2</v>
      </c>
      <c r="V1306">
        <v>5</v>
      </c>
      <c r="W1306">
        <v>40</v>
      </c>
      <c r="X1306" t="s">
        <v>362</v>
      </c>
      <c r="Y1306">
        <v>2</v>
      </c>
      <c r="Z1306">
        <v>1</v>
      </c>
    </row>
    <row r="1307" spans="1:26" x14ac:dyDescent="0.2">
      <c r="A1307">
        <v>1306</v>
      </c>
      <c r="B1307">
        <v>4091</v>
      </c>
      <c r="C1307" t="s">
        <v>38</v>
      </c>
      <c r="D1307">
        <v>2011</v>
      </c>
      <c r="E1307" t="s">
        <v>56</v>
      </c>
      <c r="F1307" t="s">
        <v>184</v>
      </c>
      <c r="G1307" t="s">
        <v>63</v>
      </c>
      <c r="H1307" t="s">
        <v>1483</v>
      </c>
      <c r="I1307" s="2">
        <v>39301</v>
      </c>
      <c r="J1307" t="s">
        <v>106</v>
      </c>
      <c r="K1307" t="s">
        <v>115</v>
      </c>
      <c r="L1307">
        <v>27.962859999999999</v>
      </c>
      <c r="M1307">
        <v>-175.77779000000001</v>
      </c>
      <c r="N1307" t="s">
        <v>63</v>
      </c>
      <c r="O1307" t="s">
        <v>63</v>
      </c>
      <c r="P1307">
        <v>2011</v>
      </c>
      <c r="Q1307" t="s">
        <v>116</v>
      </c>
      <c r="R1307">
        <v>0</v>
      </c>
      <c r="S1307">
        <v>5</v>
      </c>
      <c r="T1307">
        <v>2</v>
      </c>
      <c r="U1307">
        <v>5</v>
      </c>
      <c r="V1307">
        <v>10</v>
      </c>
      <c r="W1307">
        <v>17.5</v>
      </c>
      <c r="X1307" t="s">
        <v>362</v>
      </c>
      <c r="Y1307">
        <v>4</v>
      </c>
      <c r="Z1307">
        <v>2</v>
      </c>
    </row>
    <row r="1308" spans="1:26" x14ac:dyDescent="0.2">
      <c r="A1308">
        <v>1307</v>
      </c>
      <c r="B1308">
        <v>4092</v>
      </c>
      <c r="C1308" t="s">
        <v>38</v>
      </c>
      <c r="D1308">
        <v>2011</v>
      </c>
      <c r="E1308" t="s">
        <v>56</v>
      </c>
      <c r="F1308" t="s">
        <v>184</v>
      </c>
      <c r="G1308" t="s">
        <v>63</v>
      </c>
      <c r="H1308" t="s">
        <v>1484</v>
      </c>
      <c r="I1308" s="2">
        <v>39301</v>
      </c>
      <c r="J1308" t="s">
        <v>106</v>
      </c>
      <c r="K1308" t="s">
        <v>111</v>
      </c>
      <c r="L1308">
        <v>27.966950000000001</v>
      </c>
      <c r="M1308">
        <v>-175.7774</v>
      </c>
      <c r="N1308" t="s">
        <v>63</v>
      </c>
      <c r="O1308" t="s">
        <v>63</v>
      </c>
      <c r="P1308">
        <v>2011</v>
      </c>
      <c r="Q1308" t="s">
        <v>112</v>
      </c>
      <c r="R1308">
        <v>0</v>
      </c>
      <c r="S1308">
        <v>19.3</v>
      </c>
      <c r="T1308">
        <v>8</v>
      </c>
      <c r="U1308">
        <v>5</v>
      </c>
      <c r="V1308">
        <v>3</v>
      </c>
      <c r="W1308">
        <v>5</v>
      </c>
      <c r="X1308" t="s">
        <v>362</v>
      </c>
      <c r="Y1308">
        <v>2</v>
      </c>
      <c r="Z1308">
        <v>1</v>
      </c>
    </row>
    <row r="1309" spans="1:26" x14ac:dyDescent="0.2">
      <c r="A1309">
        <v>1308</v>
      </c>
      <c r="B1309">
        <v>4096</v>
      </c>
      <c r="C1309" t="s">
        <v>38</v>
      </c>
      <c r="D1309">
        <v>2011</v>
      </c>
      <c r="E1309" t="s">
        <v>56</v>
      </c>
      <c r="F1309" t="s">
        <v>184</v>
      </c>
      <c r="G1309" t="s">
        <v>63</v>
      </c>
      <c r="H1309" t="s">
        <v>1485</v>
      </c>
      <c r="I1309" s="2">
        <v>39302</v>
      </c>
      <c r="J1309" t="s">
        <v>106</v>
      </c>
      <c r="K1309" t="s">
        <v>111</v>
      </c>
      <c r="L1309">
        <v>27.79673</v>
      </c>
      <c r="M1309">
        <v>-175.99785</v>
      </c>
      <c r="N1309" t="s">
        <v>63</v>
      </c>
      <c r="O1309" t="s">
        <v>63</v>
      </c>
      <c r="P1309">
        <v>2011</v>
      </c>
      <c r="Q1309" t="s">
        <v>112</v>
      </c>
      <c r="R1309">
        <v>0</v>
      </c>
      <c r="S1309">
        <v>14.5</v>
      </c>
      <c r="T1309">
        <v>16.5</v>
      </c>
      <c r="U1309">
        <v>3.5</v>
      </c>
      <c r="V1309">
        <v>45</v>
      </c>
      <c r="W1309">
        <v>2</v>
      </c>
      <c r="X1309" t="s">
        <v>362</v>
      </c>
      <c r="Y1309">
        <v>4</v>
      </c>
      <c r="Z1309">
        <v>2</v>
      </c>
    </row>
    <row r="1310" spans="1:26" x14ac:dyDescent="0.2">
      <c r="A1310">
        <v>1309</v>
      </c>
      <c r="B1310">
        <v>4099</v>
      </c>
      <c r="C1310" t="s">
        <v>38</v>
      </c>
      <c r="D1310">
        <v>2011</v>
      </c>
      <c r="E1310" t="s">
        <v>56</v>
      </c>
      <c r="F1310" t="s">
        <v>184</v>
      </c>
      <c r="G1310" t="s">
        <v>63</v>
      </c>
      <c r="H1310" t="s">
        <v>1486</v>
      </c>
      <c r="I1310" s="2">
        <v>39302</v>
      </c>
      <c r="J1310" t="s">
        <v>106</v>
      </c>
      <c r="K1310" t="s">
        <v>115</v>
      </c>
      <c r="L1310">
        <v>27.791160000000001</v>
      </c>
      <c r="M1310">
        <v>-175.85681</v>
      </c>
      <c r="N1310" t="s">
        <v>63</v>
      </c>
      <c r="O1310" t="s">
        <v>63</v>
      </c>
      <c r="P1310">
        <v>2011</v>
      </c>
      <c r="Q1310" t="s">
        <v>116</v>
      </c>
      <c r="R1310">
        <v>0</v>
      </c>
      <c r="S1310">
        <v>4.8499999999999996</v>
      </c>
      <c r="T1310">
        <v>1</v>
      </c>
      <c r="U1310">
        <v>10</v>
      </c>
      <c r="V1310">
        <v>26.5</v>
      </c>
      <c r="W1310">
        <v>25</v>
      </c>
      <c r="X1310" t="s">
        <v>362</v>
      </c>
      <c r="Y1310">
        <v>4</v>
      </c>
      <c r="Z1310">
        <v>2</v>
      </c>
    </row>
    <row r="1311" spans="1:26" x14ac:dyDescent="0.2">
      <c r="A1311">
        <v>1310</v>
      </c>
      <c r="B1311">
        <v>4100</v>
      </c>
      <c r="C1311" t="s">
        <v>38</v>
      </c>
      <c r="D1311">
        <v>2011</v>
      </c>
      <c r="E1311" t="s">
        <v>56</v>
      </c>
      <c r="F1311" t="s">
        <v>184</v>
      </c>
      <c r="G1311" t="s">
        <v>63</v>
      </c>
      <c r="H1311" t="s">
        <v>1487</v>
      </c>
      <c r="I1311" s="2">
        <v>39302</v>
      </c>
      <c r="J1311" t="s">
        <v>106</v>
      </c>
      <c r="K1311" t="s">
        <v>115</v>
      </c>
      <c r="L1311">
        <v>27.78152</v>
      </c>
      <c r="M1311">
        <v>-175.88596000000001</v>
      </c>
      <c r="N1311" t="s">
        <v>63</v>
      </c>
      <c r="O1311" t="s">
        <v>63</v>
      </c>
      <c r="P1311">
        <v>2011</v>
      </c>
      <c r="Q1311" t="s">
        <v>116</v>
      </c>
      <c r="R1311">
        <v>0</v>
      </c>
      <c r="S1311">
        <v>4.9000000000000004</v>
      </c>
      <c r="T1311">
        <v>6</v>
      </c>
      <c r="U1311">
        <v>0</v>
      </c>
      <c r="V1311">
        <v>21.5</v>
      </c>
      <c r="W1311">
        <v>35</v>
      </c>
      <c r="X1311" t="s">
        <v>362</v>
      </c>
      <c r="Y1311">
        <v>4</v>
      </c>
      <c r="Z1311">
        <v>2</v>
      </c>
    </row>
    <row r="1312" spans="1:26" x14ac:dyDescent="0.2">
      <c r="A1312">
        <v>1311</v>
      </c>
      <c r="B1312">
        <v>4101</v>
      </c>
      <c r="C1312" t="s">
        <v>38</v>
      </c>
      <c r="D1312">
        <v>2011</v>
      </c>
      <c r="E1312" t="s">
        <v>56</v>
      </c>
      <c r="F1312" t="s">
        <v>184</v>
      </c>
      <c r="G1312" t="s">
        <v>63</v>
      </c>
      <c r="H1312" t="s">
        <v>1488</v>
      </c>
      <c r="I1312" s="2">
        <v>39302</v>
      </c>
      <c r="J1312" t="s">
        <v>106</v>
      </c>
      <c r="K1312" t="s">
        <v>111</v>
      </c>
      <c r="L1312">
        <v>27.792940000000002</v>
      </c>
      <c r="M1312">
        <v>-175.00068999999999</v>
      </c>
      <c r="N1312" t="s">
        <v>63</v>
      </c>
      <c r="O1312" t="s">
        <v>63</v>
      </c>
      <c r="P1312">
        <v>2011</v>
      </c>
      <c r="Q1312" t="s">
        <v>112</v>
      </c>
      <c r="R1312">
        <v>0</v>
      </c>
      <c r="S1312">
        <v>12.25</v>
      </c>
      <c r="T1312">
        <v>30</v>
      </c>
      <c r="U1312">
        <v>0</v>
      </c>
      <c r="V1312">
        <v>40</v>
      </c>
      <c r="W1312">
        <v>10</v>
      </c>
      <c r="X1312" t="s">
        <v>362</v>
      </c>
      <c r="Y1312">
        <v>2</v>
      </c>
      <c r="Z1312">
        <v>1</v>
      </c>
    </row>
    <row r="1313" spans="1:26" x14ac:dyDescent="0.2">
      <c r="A1313">
        <v>1312</v>
      </c>
      <c r="B1313">
        <v>4102</v>
      </c>
      <c r="C1313" t="s">
        <v>38</v>
      </c>
      <c r="D1313">
        <v>2011</v>
      </c>
      <c r="E1313" t="s">
        <v>56</v>
      </c>
      <c r="F1313" t="s">
        <v>184</v>
      </c>
      <c r="G1313" t="s">
        <v>60</v>
      </c>
      <c r="H1313" t="s">
        <v>1489</v>
      </c>
      <c r="I1313" s="2">
        <v>39303</v>
      </c>
      <c r="J1313" t="s">
        <v>106</v>
      </c>
      <c r="K1313" t="s">
        <v>111</v>
      </c>
      <c r="L1313">
        <v>25.922560000000001</v>
      </c>
      <c r="M1313">
        <v>-173.92238</v>
      </c>
      <c r="N1313" t="s">
        <v>60</v>
      </c>
      <c r="O1313" t="s">
        <v>60</v>
      </c>
      <c r="P1313">
        <v>2011</v>
      </c>
      <c r="Q1313" t="s">
        <v>112</v>
      </c>
      <c r="R1313">
        <v>0</v>
      </c>
      <c r="S1313">
        <v>22</v>
      </c>
      <c r="T1313">
        <v>60</v>
      </c>
      <c r="U1313">
        <v>0</v>
      </c>
      <c r="V1313">
        <v>3</v>
      </c>
      <c r="W1313">
        <v>20</v>
      </c>
      <c r="X1313" t="s">
        <v>362</v>
      </c>
      <c r="Y1313">
        <v>2</v>
      </c>
      <c r="Z1313">
        <v>1</v>
      </c>
    </row>
    <row r="1314" spans="1:26" x14ac:dyDescent="0.2">
      <c r="A1314">
        <v>1313</v>
      </c>
      <c r="B1314">
        <v>4103</v>
      </c>
      <c r="C1314" t="s">
        <v>38</v>
      </c>
      <c r="D1314">
        <v>2011</v>
      </c>
      <c r="E1314" t="s">
        <v>56</v>
      </c>
      <c r="F1314" t="s">
        <v>184</v>
      </c>
      <c r="G1314" t="s">
        <v>60</v>
      </c>
      <c r="H1314" t="s">
        <v>1490</v>
      </c>
      <c r="I1314" s="2">
        <v>39303</v>
      </c>
      <c r="J1314" t="s">
        <v>106</v>
      </c>
      <c r="K1314" t="s">
        <v>107</v>
      </c>
      <c r="L1314">
        <v>25.95654</v>
      </c>
      <c r="M1314">
        <v>-173.92267000000001</v>
      </c>
      <c r="N1314" t="s">
        <v>60</v>
      </c>
      <c r="O1314" t="s">
        <v>60</v>
      </c>
      <c r="P1314">
        <v>2011</v>
      </c>
      <c r="Q1314" t="s">
        <v>109</v>
      </c>
      <c r="R1314">
        <v>0</v>
      </c>
      <c r="S1314">
        <v>5.2</v>
      </c>
      <c r="T1314">
        <v>10</v>
      </c>
      <c r="U1314">
        <v>15</v>
      </c>
      <c r="V1314">
        <v>1</v>
      </c>
      <c r="W1314">
        <v>3.5</v>
      </c>
      <c r="X1314" t="s">
        <v>362</v>
      </c>
      <c r="Y1314">
        <v>2</v>
      </c>
      <c r="Z1314">
        <v>1</v>
      </c>
    </row>
    <row r="1315" spans="1:26" x14ac:dyDescent="0.2">
      <c r="A1315">
        <v>1314</v>
      </c>
      <c r="B1315">
        <v>4104</v>
      </c>
      <c r="C1315" t="s">
        <v>38</v>
      </c>
      <c r="D1315">
        <v>2011</v>
      </c>
      <c r="E1315" t="s">
        <v>56</v>
      </c>
      <c r="F1315" t="s">
        <v>184</v>
      </c>
      <c r="G1315" t="s">
        <v>60</v>
      </c>
      <c r="H1315" t="s">
        <v>1491</v>
      </c>
      <c r="I1315" s="2">
        <v>39303</v>
      </c>
      <c r="J1315" t="s">
        <v>106</v>
      </c>
      <c r="K1315" t="s">
        <v>107</v>
      </c>
      <c r="L1315">
        <v>25.95722</v>
      </c>
      <c r="M1315">
        <v>-173.87075999999999</v>
      </c>
      <c r="N1315" t="s">
        <v>60</v>
      </c>
      <c r="O1315" t="s">
        <v>60</v>
      </c>
      <c r="P1315">
        <v>2011</v>
      </c>
      <c r="Q1315" t="s">
        <v>109</v>
      </c>
      <c r="R1315">
        <v>0</v>
      </c>
      <c r="S1315">
        <v>12</v>
      </c>
      <c r="T1315">
        <v>64</v>
      </c>
      <c r="U1315">
        <v>0</v>
      </c>
      <c r="V1315">
        <v>1.5</v>
      </c>
      <c r="W1315">
        <v>7.5</v>
      </c>
      <c r="X1315" t="s">
        <v>362</v>
      </c>
      <c r="Y1315">
        <v>2</v>
      </c>
      <c r="Z1315">
        <v>1</v>
      </c>
    </row>
    <row r="1316" spans="1:26" x14ac:dyDescent="0.2">
      <c r="A1316">
        <v>1315</v>
      </c>
      <c r="B1316">
        <v>4105</v>
      </c>
      <c r="C1316" t="s">
        <v>38</v>
      </c>
      <c r="D1316">
        <v>2011</v>
      </c>
      <c r="E1316" t="s">
        <v>56</v>
      </c>
      <c r="F1316" t="s">
        <v>184</v>
      </c>
      <c r="G1316" t="s">
        <v>60</v>
      </c>
      <c r="H1316" t="s">
        <v>1492</v>
      </c>
      <c r="I1316" s="2">
        <v>39303</v>
      </c>
      <c r="J1316" t="s">
        <v>106</v>
      </c>
      <c r="K1316" t="s">
        <v>111</v>
      </c>
      <c r="L1316">
        <v>26.043289999999999</v>
      </c>
      <c r="M1316">
        <v>-173.88256999999999</v>
      </c>
      <c r="N1316" t="s">
        <v>60</v>
      </c>
      <c r="O1316" t="s">
        <v>60</v>
      </c>
      <c r="P1316">
        <v>2011</v>
      </c>
      <c r="Q1316" t="s">
        <v>112</v>
      </c>
      <c r="R1316">
        <v>0</v>
      </c>
      <c r="S1316">
        <v>19.850000000000001</v>
      </c>
      <c r="T1316">
        <v>75</v>
      </c>
      <c r="U1316">
        <v>15</v>
      </c>
      <c r="V1316">
        <v>2.5</v>
      </c>
      <c r="W1316">
        <v>2.5</v>
      </c>
      <c r="X1316" t="s">
        <v>362</v>
      </c>
      <c r="Y1316">
        <v>2</v>
      </c>
      <c r="Z1316">
        <v>1</v>
      </c>
    </row>
    <row r="1317" spans="1:26" x14ac:dyDescent="0.2">
      <c r="A1317">
        <v>1316</v>
      </c>
      <c r="B1317">
        <v>4106</v>
      </c>
      <c r="C1317" t="s">
        <v>38</v>
      </c>
      <c r="D1317">
        <v>2011</v>
      </c>
      <c r="E1317" t="s">
        <v>56</v>
      </c>
      <c r="F1317" t="s">
        <v>184</v>
      </c>
      <c r="G1317" t="s">
        <v>60</v>
      </c>
      <c r="H1317" t="s">
        <v>1493</v>
      </c>
      <c r="I1317" s="2">
        <v>39303</v>
      </c>
      <c r="J1317" t="s">
        <v>106</v>
      </c>
      <c r="K1317" t="s">
        <v>111</v>
      </c>
      <c r="L1317">
        <v>26.042310000000001</v>
      </c>
      <c r="M1317">
        <v>-173.88179</v>
      </c>
      <c r="N1317" t="s">
        <v>60</v>
      </c>
      <c r="O1317" t="s">
        <v>60</v>
      </c>
      <c r="P1317">
        <v>2011</v>
      </c>
      <c r="Q1317" t="s">
        <v>112</v>
      </c>
      <c r="R1317">
        <v>0</v>
      </c>
      <c r="S1317">
        <v>20.6</v>
      </c>
      <c r="T1317">
        <v>50</v>
      </c>
      <c r="U1317">
        <v>16.5</v>
      </c>
      <c r="V1317">
        <v>8.5</v>
      </c>
      <c r="W1317">
        <v>19</v>
      </c>
      <c r="X1317" t="s">
        <v>362</v>
      </c>
      <c r="Y1317">
        <v>2</v>
      </c>
      <c r="Z1317">
        <v>1</v>
      </c>
    </row>
    <row r="1318" spans="1:26" x14ac:dyDescent="0.2">
      <c r="A1318">
        <v>1317</v>
      </c>
      <c r="B1318">
        <v>4107</v>
      </c>
      <c r="C1318" t="s">
        <v>38</v>
      </c>
      <c r="D1318">
        <v>2011</v>
      </c>
      <c r="E1318" t="s">
        <v>56</v>
      </c>
      <c r="F1318" t="s">
        <v>184</v>
      </c>
      <c r="G1318" t="s">
        <v>60</v>
      </c>
      <c r="H1318" t="s">
        <v>1494</v>
      </c>
      <c r="I1318" s="2">
        <v>39303</v>
      </c>
      <c r="J1318" t="s">
        <v>106</v>
      </c>
      <c r="K1318" t="s">
        <v>107</v>
      </c>
      <c r="L1318">
        <v>26.021570000000001</v>
      </c>
      <c r="M1318">
        <v>-173.87526</v>
      </c>
      <c r="N1318" t="s">
        <v>60</v>
      </c>
      <c r="O1318" t="s">
        <v>60</v>
      </c>
      <c r="P1318">
        <v>2011</v>
      </c>
      <c r="Q1318" t="s">
        <v>109</v>
      </c>
      <c r="R1318">
        <v>0</v>
      </c>
      <c r="S1318">
        <v>16.8</v>
      </c>
      <c r="T1318">
        <v>75</v>
      </c>
      <c r="U1318">
        <v>0</v>
      </c>
      <c r="V1318">
        <v>8.75</v>
      </c>
      <c r="W1318">
        <v>13.75</v>
      </c>
      <c r="X1318" t="s">
        <v>362</v>
      </c>
      <c r="Y1318">
        <v>4</v>
      </c>
      <c r="Z1318">
        <v>2</v>
      </c>
    </row>
    <row r="1319" spans="1:26" x14ac:dyDescent="0.2">
      <c r="A1319">
        <v>1318</v>
      </c>
      <c r="B1319">
        <v>4109</v>
      </c>
      <c r="C1319" t="s">
        <v>38</v>
      </c>
      <c r="D1319">
        <v>2011</v>
      </c>
      <c r="E1319" t="s">
        <v>56</v>
      </c>
      <c r="F1319" t="s">
        <v>184</v>
      </c>
      <c r="G1319" t="s">
        <v>60</v>
      </c>
      <c r="H1319" t="s">
        <v>1495</v>
      </c>
      <c r="I1319" s="2">
        <v>39304</v>
      </c>
      <c r="J1319" t="s">
        <v>106</v>
      </c>
      <c r="K1319" t="s">
        <v>115</v>
      </c>
      <c r="L1319">
        <v>26.06315</v>
      </c>
      <c r="M1319">
        <v>-173.95509000000001</v>
      </c>
      <c r="N1319" t="s">
        <v>60</v>
      </c>
      <c r="O1319" t="s">
        <v>60</v>
      </c>
      <c r="P1319">
        <v>2011</v>
      </c>
      <c r="Q1319" t="s">
        <v>116</v>
      </c>
      <c r="R1319">
        <v>0</v>
      </c>
      <c r="S1319">
        <v>5.7</v>
      </c>
      <c r="T1319">
        <v>35</v>
      </c>
      <c r="U1319">
        <v>15</v>
      </c>
      <c r="V1319">
        <v>10</v>
      </c>
      <c r="W1319">
        <v>10</v>
      </c>
      <c r="X1319" t="s">
        <v>362</v>
      </c>
      <c r="Y1319">
        <v>2</v>
      </c>
      <c r="Z1319">
        <v>1</v>
      </c>
    </row>
    <row r="1320" spans="1:26" x14ac:dyDescent="0.2">
      <c r="A1320">
        <v>1319</v>
      </c>
      <c r="B1320">
        <v>4110</v>
      </c>
      <c r="C1320" t="s">
        <v>38</v>
      </c>
      <c r="D1320">
        <v>2011</v>
      </c>
      <c r="E1320" t="s">
        <v>56</v>
      </c>
      <c r="F1320" t="s">
        <v>184</v>
      </c>
      <c r="G1320" t="s">
        <v>60</v>
      </c>
      <c r="H1320" t="s">
        <v>1496</v>
      </c>
      <c r="I1320" s="2">
        <v>39304</v>
      </c>
      <c r="J1320" t="s">
        <v>106</v>
      </c>
      <c r="K1320" t="s">
        <v>107</v>
      </c>
      <c r="L1320">
        <v>26.07808</v>
      </c>
      <c r="M1320">
        <v>-173.93520000000001</v>
      </c>
      <c r="N1320" t="s">
        <v>60</v>
      </c>
      <c r="O1320" t="s">
        <v>60</v>
      </c>
      <c r="P1320">
        <v>2011</v>
      </c>
      <c r="Q1320" t="s">
        <v>109</v>
      </c>
      <c r="R1320">
        <v>0</v>
      </c>
      <c r="S1320">
        <v>15.1</v>
      </c>
      <c r="T1320">
        <v>67.5</v>
      </c>
      <c r="U1320">
        <v>0</v>
      </c>
      <c r="V1320">
        <v>15</v>
      </c>
      <c r="W1320">
        <v>17.5</v>
      </c>
      <c r="X1320" t="s">
        <v>362</v>
      </c>
      <c r="Y1320">
        <v>2</v>
      </c>
      <c r="Z1320">
        <v>1</v>
      </c>
    </row>
    <row r="1321" spans="1:26" x14ac:dyDescent="0.2">
      <c r="A1321">
        <v>1320</v>
      </c>
      <c r="B1321">
        <v>4111</v>
      </c>
      <c r="C1321" t="s">
        <v>38</v>
      </c>
      <c r="D1321">
        <v>2011</v>
      </c>
      <c r="E1321" t="s">
        <v>56</v>
      </c>
      <c r="F1321" t="s">
        <v>184</v>
      </c>
      <c r="G1321" t="s">
        <v>60</v>
      </c>
      <c r="H1321" t="s">
        <v>1497</v>
      </c>
      <c r="I1321" s="2">
        <v>39304</v>
      </c>
      <c r="J1321" t="s">
        <v>106</v>
      </c>
      <c r="K1321" t="s">
        <v>111</v>
      </c>
      <c r="L1321">
        <v>26.047039999999999</v>
      </c>
      <c r="M1321">
        <v>-174.04721000000001</v>
      </c>
      <c r="N1321" t="s">
        <v>60</v>
      </c>
      <c r="O1321" t="s">
        <v>60</v>
      </c>
      <c r="P1321">
        <v>2011</v>
      </c>
      <c r="Q1321" t="s">
        <v>112</v>
      </c>
      <c r="R1321">
        <v>0</v>
      </c>
      <c r="S1321">
        <v>28.4</v>
      </c>
      <c r="T1321">
        <v>0</v>
      </c>
      <c r="U1321">
        <v>12.5</v>
      </c>
      <c r="V1321">
        <v>10</v>
      </c>
      <c r="W1321">
        <v>10</v>
      </c>
      <c r="X1321" t="s">
        <v>362</v>
      </c>
      <c r="Y1321">
        <v>2</v>
      </c>
      <c r="Z1321">
        <v>1</v>
      </c>
    </row>
    <row r="1322" spans="1:26" x14ac:dyDescent="0.2">
      <c r="A1322">
        <v>1321</v>
      </c>
      <c r="B1322">
        <v>4112</v>
      </c>
      <c r="C1322" t="s">
        <v>38</v>
      </c>
      <c r="D1322">
        <v>2011</v>
      </c>
      <c r="E1322" t="s">
        <v>56</v>
      </c>
      <c r="F1322" t="s">
        <v>184</v>
      </c>
      <c r="G1322" t="s">
        <v>59</v>
      </c>
      <c r="H1322" t="s">
        <v>1498</v>
      </c>
      <c r="I1322" s="2">
        <v>39306</v>
      </c>
      <c r="J1322" t="s">
        <v>106</v>
      </c>
      <c r="K1322" t="s">
        <v>111</v>
      </c>
      <c r="L1322">
        <v>25.740379999999998</v>
      </c>
      <c r="M1322">
        <v>-171.75278</v>
      </c>
      <c r="N1322" t="s">
        <v>59</v>
      </c>
      <c r="O1322" t="s">
        <v>59</v>
      </c>
      <c r="P1322">
        <v>2011</v>
      </c>
      <c r="Q1322" t="s">
        <v>112</v>
      </c>
      <c r="R1322">
        <v>0</v>
      </c>
      <c r="S1322">
        <v>22</v>
      </c>
      <c r="T1322">
        <v>5</v>
      </c>
      <c r="U1322">
        <v>17.5</v>
      </c>
      <c r="V1322">
        <v>35</v>
      </c>
      <c r="W1322">
        <v>42.5</v>
      </c>
      <c r="X1322" t="s">
        <v>362</v>
      </c>
      <c r="Y1322">
        <v>2</v>
      </c>
      <c r="Z1322">
        <v>1</v>
      </c>
    </row>
    <row r="1323" spans="1:26" x14ac:dyDescent="0.2">
      <c r="A1323">
        <v>1322</v>
      </c>
      <c r="B1323">
        <v>4113</v>
      </c>
      <c r="C1323" t="s">
        <v>38</v>
      </c>
      <c r="D1323">
        <v>2011</v>
      </c>
      <c r="E1323" t="s">
        <v>56</v>
      </c>
      <c r="F1323" t="s">
        <v>184</v>
      </c>
      <c r="G1323" t="s">
        <v>59</v>
      </c>
      <c r="H1323" t="s">
        <v>1499</v>
      </c>
      <c r="I1323" s="2">
        <v>39306</v>
      </c>
      <c r="J1323" t="s">
        <v>106</v>
      </c>
      <c r="K1323" t="s">
        <v>111</v>
      </c>
      <c r="L1323">
        <v>25.747219999999999</v>
      </c>
      <c r="M1323">
        <v>-171.71411000000001</v>
      </c>
      <c r="N1323" t="s">
        <v>59</v>
      </c>
      <c r="O1323" t="s">
        <v>59</v>
      </c>
      <c r="P1323">
        <v>2011</v>
      </c>
      <c r="Q1323" t="s">
        <v>112</v>
      </c>
      <c r="R1323">
        <v>0</v>
      </c>
      <c r="S1323">
        <v>19.149999999999999</v>
      </c>
      <c r="T1323">
        <v>5</v>
      </c>
      <c r="U1323">
        <v>7.5</v>
      </c>
      <c r="V1323">
        <v>37.5</v>
      </c>
      <c r="W1323">
        <v>50</v>
      </c>
      <c r="X1323" t="s">
        <v>362</v>
      </c>
      <c r="Y1323">
        <v>4</v>
      </c>
      <c r="Z1323">
        <v>2</v>
      </c>
    </row>
    <row r="1324" spans="1:26" x14ac:dyDescent="0.2">
      <c r="A1324">
        <v>1323</v>
      </c>
      <c r="B1324">
        <v>4114</v>
      </c>
      <c r="C1324" t="s">
        <v>38</v>
      </c>
      <c r="D1324">
        <v>2011</v>
      </c>
      <c r="E1324" t="s">
        <v>56</v>
      </c>
      <c r="F1324" t="s">
        <v>184</v>
      </c>
      <c r="G1324" t="s">
        <v>59</v>
      </c>
      <c r="H1324" t="s">
        <v>1500</v>
      </c>
      <c r="I1324" s="2">
        <v>39306</v>
      </c>
      <c r="J1324" t="s">
        <v>106</v>
      </c>
      <c r="K1324" t="s">
        <v>111</v>
      </c>
      <c r="L1324">
        <v>25.761009999999999</v>
      </c>
      <c r="M1324">
        <v>-171.70106999999999</v>
      </c>
      <c r="N1324" t="s">
        <v>59</v>
      </c>
      <c r="O1324" t="s">
        <v>59</v>
      </c>
      <c r="P1324">
        <v>2011</v>
      </c>
      <c r="Q1324" t="s">
        <v>112</v>
      </c>
      <c r="R1324">
        <v>0</v>
      </c>
      <c r="S1324">
        <v>21.35</v>
      </c>
      <c r="T1324">
        <v>5</v>
      </c>
      <c r="U1324">
        <v>10</v>
      </c>
      <c r="V1324">
        <v>42.5</v>
      </c>
      <c r="W1324">
        <v>42.5</v>
      </c>
      <c r="X1324" t="s">
        <v>362</v>
      </c>
      <c r="Y1324">
        <v>2</v>
      </c>
      <c r="Z1324">
        <v>1</v>
      </c>
    </row>
    <row r="1325" spans="1:26" x14ac:dyDescent="0.2">
      <c r="A1325">
        <v>1324</v>
      </c>
      <c r="B1325">
        <v>4115</v>
      </c>
      <c r="C1325" t="s">
        <v>38</v>
      </c>
      <c r="D1325">
        <v>2011</v>
      </c>
      <c r="E1325" t="s">
        <v>56</v>
      </c>
      <c r="F1325" t="s">
        <v>184</v>
      </c>
      <c r="G1325" t="s">
        <v>59</v>
      </c>
      <c r="H1325" t="s">
        <v>1501</v>
      </c>
      <c r="I1325" s="2">
        <v>39306</v>
      </c>
      <c r="J1325" t="s">
        <v>106</v>
      </c>
      <c r="K1325" t="s">
        <v>115</v>
      </c>
      <c r="L1325">
        <v>25.785589999999999</v>
      </c>
      <c r="M1325">
        <v>-171.73679000000001</v>
      </c>
      <c r="N1325" t="s">
        <v>59</v>
      </c>
      <c r="O1325" t="s">
        <v>59</v>
      </c>
      <c r="P1325">
        <v>2011</v>
      </c>
      <c r="Q1325" t="s">
        <v>116</v>
      </c>
      <c r="R1325">
        <v>0</v>
      </c>
      <c r="S1325">
        <v>5.25</v>
      </c>
      <c r="T1325">
        <v>6.75</v>
      </c>
      <c r="U1325">
        <v>0.25</v>
      </c>
      <c r="V1325">
        <v>19</v>
      </c>
      <c r="W1325">
        <v>6.5</v>
      </c>
      <c r="X1325" t="s">
        <v>362</v>
      </c>
      <c r="Y1325">
        <v>4</v>
      </c>
      <c r="Z1325">
        <v>2</v>
      </c>
    </row>
    <row r="1326" spans="1:26" x14ac:dyDescent="0.2">
      <c r="A1326">
        <v>1325</v>
      </c>
      <c r="B1326">
        <v>4116</v>
      </c>
      <c r="C1326" t="s">
        <v>38</v>
      </c>
      <c r="D1326">
        <v>2011</v>
      </c>
      <c r="E1326" t="s">
        <v>56</v>
      </c>
      <c r="F1326" t="s">
        <v>184</v>
      </c>
      <c r="G1326" t="s">
        <v>59</v>
      </c>
      <c r="H1326" t="s">
        <v>1502</v>
      </c>
      <c r="I1326" s="2">
        <v>39306</v>
      </c>
      <c r="J1326" t="s">
        <v>106</v>
      </c>
      <c r="K1326" t="s">
        <v>111</v>
      </c>
      <c r="L1326">
        <v>25.770409999999998</v>
      </c>
      <c r="M1326">
        <v>-171.76355000000001</v>
      </c>
      <c r="N1326" t="s">
        <v>59</v>
      </c>
      <c r="O1326" t="s">
        <v>59</v>
      </c>
      <c r="P1326">
        <v>2011</v>
      </c>
      <c r="Q1326" t="s">
        <v>112</v>
      </c>
      <c r="R1326">
        <v>0</v>
      </c>
      <c r="S1326">
        <v>21</v>
      </c>
      <c r="T1326">
        <v>1</v>
      </c>
      <c r="U1326">
        <v>5</v>
      </c>
      <c r="V1326">
        <v>7.5</v>
      </c>
      <c r="W1326">
        <v>1</v>
      </c>
      <c r="X1326" t="s">
        <v>362</v>
      </c>
      <c r="Y1326">
        <v>2</v>
      </c>
      <c r="Z1326">
        <v>1</v>
      </c>
    </row>
    <row r="1327" spans="1:26" x14ac:dyDescent="0.2">
      <c r="A1327">
        <v>1326</v>
      </c>
      <c r="B1327">
        <v>4117</v>
      </c>
      <c r="C1327" t="s">
        <v>38</v>
      </c>
      <c r="D1327">
        <v>2011</v>
      </c>
      <c r="E1327" t="s">
        <v>56</v>
      </c>
      <c r="F1327" t="s">
        <v>184</v>
      </c>
      <c r="G1327" t="s">
        <v>59</v>
      </c>
      <c r="H1327" t="s">
        <v>1503</v>
      </c>
      <c r="I1327" s="2">
        <v>39306</v>
      </c>
      <c r="J1327" t="s">
        <v>106</v>
      </c>
      <c r="K1327" t="s">
        <v>111</v>
      </c>
      <c r="L1327">
        <v>25.791180000000001</v>
      </c>
      <c r="M1327">
        <v>-171.75548000000001</v>
      </c>
      <c r="N1327" t="s">
        <v>59</v>
      </c>
      <c r="O1327" t="s">
        <v>59</v>
      </c>
      <c r="P1327">
        <v>2011</v>
      </c>
      <c r="Q1327" t="s">
        <v>112</v>
      </c>
      <c r="R1327">
        <v>0</v>
      </c>
      <c r="S1327">
        <v>22.5</v>
      </c>
      <c r="T1327">
        <v>10</v>
      </c>
      <c r="U1327">
        <v>0</v>
      </c>
      <c r="V1327">
        <v>60</v>
      </c>
      <c r="W1327">
        <v>10</v>
      </c>
      <c r="X1327" t="s">
        <v>362</v>
      </c>
      <c r="Y1327">
        <v>2</v>
      </c>
      <c r="Z1327">
        <v>1</v>
      </c>
    </row>
    <row r="1328" spans="1:26" x14ac:dyDescent="0.2">
      <c r="A1328">
        <v>1327</v>
      </c>
      <c r="B1328">
        <v>4118</v>
      </c>
      <c r="C1328" t="s">
        <v>38</v>
      </c>
      <c r="D1328">
        <v>2011</v>
      </c>
      <c r="E1328" t="s">
        <v>56</v>
      </c>
      <c r="F1328" t="s">
        <v>184</v>
      </c>
      <c r="G1328" t="s">
        <v>59</v>
      </c>
      <c r="H1328" t="s">
        <v>1504</v>
      </c>
      <c r="I1328" s="2">
        <v>39306</v>
      </c>
      <c r="J1328" t="s">
        <v>106</v>
      </c>
      <c r="K1328" t="s">
        <v>107</v>
      </c>
      <c r="L1328">
        <v>25.773879999999998</v>
      </c>
      <c r="M1328">
        <v>-171.74540999999999</v>
      </c>
      <c r="N1328" t="s">
        <v>59</v>
      </c>
      <c r="O1328" t="s">
        <v>59</v>
      </c>
      <c r="P1328">
        <v>2011</v>
      </c>
      <c r="Q1328" t="s">
        <v>109</v>
      </c>
      <c r="R1328">
        <v>0</v>
      </c>
      <c r="S1328">
        <v>6.8</v>
      </c>
      <c r="T1328">
        <v>2.25</v>
      </c>
      <c r="U1328">
        <v>10.5</v>
      </c>
      <c r="V1328">
        <v>35.75</v>
      </c>
      <c r="W1328">
        <v>3.75</v>
      </c>
      <c r="X1328" t="s">
        <v>362</v>
      </c>
      <c r="Y1328">
        <v>4</v>
      </c>
      <c r="Z1328">
        <v>2</v>
      </c>
    </row>
    <row r="1329" spans="1:26" x14ac:dyDescent="0.2">
      <c r="A1329">
        <v>1328</v>
      </c>
      <c r="B1329">
        <v>4119</v>
      </c>
      <c r="C1329" t="s">
        <v>38</v>
      </c>
      <c r="D1329">
        <v>2011</v>
      </c>
      <c r="E1329" t="s">
        <v>56</v>
      </c>
      <c r="F1329" t="s">
        <v>184</v>
      </c>
      <c r="G1329" t="s">
        <v>59</v>
      </c>
      <c r="H1329" t="s">
        <v>1505</v>
      </c>
      <c r="I1329" s="2">
        <v>39306</v>
      </c>
      <c r="J1329" t="s">
        <v>106</v>
      </c>
      <c r="K1329" t="s">
        <v>107</v>
      </c>
      <c r="L1329">
        <v>25.780390000000001</v>
      </c>
      <c r="M1329">
        <v>-171.74656999999999</v>
      </c>
      <c r="N1329" t="s">
        <v>59</v>
      </c>
      <c r="O1329" t="s">
        <v>59</v>
      </c>
      <c r="P1329">
        <v>2011</v>
      </c>
      <c r="Q1329" t="s">
        <v>109</v>
      </c>
      <c r="R1329">
        <v>0</v>
      </c>
      <c r="S1329">
        <v>11.7</v>
      </c>
      <c r="T1329">
        <v>18.75</v>
      </c>
      <c r="U1329">
        <v>4.5</v>
      </c>
      <c r="V1329">
        <v>23.75</v>
      </c>
      <c r="W1329">
        <v>5.25</v>
      </c>
      <c r="X1329" t="s">
        <v>362</v>
      </c>
      <c r="Y1329">
        <v>4</v>
      </c>
      <c r="Z1329">
        <v>2</v>
      </c>
    </row>
    <row r="1330" spans="1:26" x14ac:dyDescent="0.2">
      <c r="A1330">
        <v>1329</v>
      </c>
      <c r="B1330">
        <v>4120</v>
      </c>
      <c r="C1330" t="s">
        <v>38</v>
      </c>
      <c r="D1330">
        <v>2011</v>
      </c>
      <c r="E1330" t="s">
        <v>56</v>
      </c>
      <c r="F1330" t="s">
        <v>184</v>
      </c>
      <c r="G1330" t="s">
        <v>59</v>
      </c>
      <c r="H1330" t="s">
        <v>1506</v>
      </c>
      <c r="I1330" s="2">
        <v>39307</v>
      </c>
      <c r="J1330" t="s">
        <v>106</v>
      </c>
      <c r="K1330" t="s">
        <v>107</v>
      </c>
      <c r="L1330">
        <v>25.771750000000001</v>
      </c>
      <c r="M1330">
        <v>-171.75343000000001</v>
      </c>
      <c r="N1330" t="s">
        <v>59</v>
      </c>
      <c r="O1330" t="s">
        <v>59</v>
      </c>
      <c r="P1330">
        <v>2011</v>
      </c>
      <c r="Q1330" t="s">
        <v>109</v>
      </c>
      <c r="R1330">
        <v>0</v>
      </c>
      <c r="S1330">
        <v>21.4</v>
      </c>
      <c r="T1330">
        <v>15</v>
      </c>
      <c r="U1330">
        <v>7.5</v>
      </c>
      <c r="V1330">
        <v>37.5</v>
      </c>
      <c r="W1330">
        <v>32.5</v>
      </c>
      <c r="X1330" t="s">
        <v>362</v>
      </c>
      <c r="Y1330">
        <v>2</v>
      </c>
      <c r="Z1330">
        <v>1</v>
      </c>
    </row>
    <row r="1331" spans="1:26" x14ac:dyDescent="0.2">
      <c r="A1331">
        <v>1330</v>
      </c>
      <c r="B1331">
        <v>4121</v>
      </c>
      <c r="C1331" t="s">
        <v>38</v>
      </c>
      <c r="D1331">
        <v>2011</v>
      </c>
      <c r="E1331" t="s">
        <v>56</v>
      </c>
      <c r="F1331" t="s">
        <v>184</v>
      </c>
      <c r="G1331" t="s">
        <v>59</v>
      </c>
      <c r="H1331" t="s">
        <v>1507</v>
      </c>
      <c r="I1331" s="2">
        <v>39307</v>
      </c>
      <c r="J1331" t="s">
        <v>106</v>
      </c>
      <c r="K1331" t="s">
        <v>107</v>
      </c>
      <c r="L1331">
        <v>25.783609999999999</v>
      </c>
      <c r="M1331">
        <v>-171.71536</v>
      </c>
      <c r="N1331" t="s">
        <v>59</v>
      </c>
      <c r="O1331" t="s">
        <v>59</v>
      </c>
      <c r="P1331">
        <v>2011</v>
      </c>
      <c r="Q1331" t="s">
        <v>109</v>
      </c>
      <c r="R1331">
        <v>0</v>
      </c>
      <c r="S1331">
        <v>16</v>
      </c>
      <c r="T1331">
        <v>10</v>
      </c>
      <c r="U1331">
        <v>10</v>
      </c>
      <c r="V1331">
        <v>25</v>
      </c>
      <c r="W1331">
        <v>40</v>
      </c>
      <c r="X1331" t="s">
        <v>362</v>
      </c>
      <c r="Y1331">
        <v>2</v>
      </c>
      <c r="Z1331">
        <v>1</v>
      </c>
    </row>
    <row r="1332" spans="1:26" x14ac:dyDescent="0.2">
      <c r="A1332">
        <v>1331</v>
      </c>
      <c r="B1332">
        <v>4122</v>
      </c>
      <c r="C1332" t="s">
        <v>38</v>
      </c>
      <c r="D1332">
        <v>2011</v>
      </c>
      <c r="E1332" t="s">
        <v>56</v>
      </c>
      <c r="F1332" t="s">
        <v>184</v>
      </c>
      <c r="G1332" t="s">
        <v>59</v>
      </c>
      <c r="H1332" t="s">
        <v>1508</v>
      </c>
      <c r="I1332" s="2">
        <v>39307</v>
      </c>
      <c r="J1332" t="s">
        <v>106</v>
      </c>
      <c r="K1332" t="s">
        <v>107</v>
      </c>
      <c r="L1332">
        <v>25.761199999999999</v>
      </c>
      <c r="M1332">
        <v>-171.75146000000001</v>
      </c>
      <c r="N1332" t="s">
        <v>59</v>
      </c>
      <c r="O1332" t="s">
        <v>59</v>
      </c>
      <c r="P1332">
        <v>2011</v>
      </c>
      <c r="Q1332" t="s">
        <v>109</v>
      </c>
      <c r="R1332">
        <v>0</v>
      </c>
      <c r="S1332">
        <v>16.399999999999999</v>
      </c>
      <c r="T1332">
        <v>0</v>
      </c>
      <c r="U1332">
        <v>25</v>
      </c>
      <c r="V1332">
        <v>25</v>
      </c>
      <c r="W1332">
        <v>45</v>
      </c>
      <c r="X1332" t="s">
        <v>362</v>
      </c>
      <c r="Y1332">
        <v>2</v>
      </c>
      <c r="Z1332">
        <v>1</v>
      </c>
    </row>
    <row r="1333" spans="1:26" x14ac:dyDescent="0.2">
      <c r="A1333">
        <v>1332</v>
      </c>
      <c r="B1333">
        <v>4123</v>
      </c>
      <c r="C1333" t="s">
        <v>38</v>
      </c>
      <c r="D1333">
        <v>2011</v>
      </c>
      <c r="E1333" t="s">
        <v>56</v>
      </c>
      <c r="F1333" t="s">
        <v>184</v>
      </c>
      <c r="G1333" t="s">
        <v>59</v>
      </c>
      <c r="H1333" t="s">
        <v>1509</v>
      </c>
      <c r="I1333" s="2">
        <v>39307</v>
      </c>
      <c r="J1333" t="s">
        <v>106</v>
      </c>
      <c r="K1333" t="s">
        <v>111</v>
      </c>
      <c r="L1333">
        <v>25.79092</v>
      </c>
      <c r="M1333">
        <v>-171.71084999999999</v>
      </c>
      <c r="N1333" t="s">
        <v>59</v>
      </c>
      <c r="O1333" t="s">
        <v>59</v>
      </c>
      <c r="P1333">
        <v>2011</v>
      </c>
      <c r="Q1333" t="s">
        <v>112</v>
      </c>
      <c r="R1333">
        <v>0</v>
      </c>
      <c r="S1333">
        <v>23.5</v>
      </c>
      <c r="T1333">
        <v>1.5</v>
      </c>
      <c r="U1333">
        <v>5</v>
      </c>
      <c r="V1333">
        <v>74.5</v>
      </c>
      <c r="W1333">
        <v>0</v>
      </c>
      <c r="X1333" t="s">
        <v>362</v>
      </c>
      <c r="Y1333">
        <v>2</v>
      </c>
      <c r="Z1333">
        <v>1</v>
      </c>
    </row>
    <row r="1334" spans="1:26" x14ac:dyDescent="0.2">
      <c r="A1334">
        <v>1333</v>
      </c>
      <c r="B1334">
        <v>4124</v>
      </c>
      <c r="C1334" t="s">
        <v>38</v>
      </c>
      <c r="D1334">
        <v>2011</v>
      </c>
      <c r="E1334" t="s">
        <v>56</v>
      </c>
      <c r="F1334" t="s">
        <v>184</v>
      </c>
      <c r="G1334" t="s">
        <v>59</v>
      </c>
      <c r="H1334" t="s">
        <v>1510</v>
      </c>
      <c r="I1334" s="2">
        <v>39307</v>
      </c>
      <c r="J1334" t="s">
        <v>106</v>
      </c>
      <c r="K1334" t="s">
        <v>111</v>
      </c>
      <c r="L1334">
        <v>25.798269999999999</v>
      </c>
      <c r="M1334">
        <v>-171.71762000000001</v>
      </c>
      <c r="N1334" t="s">
        <v>59</v>
      </c>
      <c r="O1334" t="s">
        <v>59</v>
      </c>
      <c r="P1334">
        <v>2011</v>
      </c>
      <c r="Q1334" t="s">
        <v>112</v>
      </c>
      <c r="R1334">
        <v>0</v>
      </c>
      <c r="S1334">
        <v>23</v>
      </c>
      <c r="T1334">
        <v>5</v>
      </c>
      <c r="U1334">
        <v>2.5</v>
      </c>
      <c r="V1334">
        <v>70</v>
      </c>
      <c r="W1334">
        <v>0.5</v>
      </c>
      <c r="X1334" t="s">
        <v>362</v>
      </c>
      <c r="Y1334">
        <v>2</v>
      </c>
      <c r="Z1334">
        <v>1</v>
      </c>
    </row>
    <row r="1335" spans="1:26" x14ac:dyDescent="0.2">
      <c r="A1335">
        <v>1334</v>
      </c>
      <c r="B1335">
        <v>4125</v>
      </c>
      <c r="C1335" t="s">
        <v>38</v>
      </c>
      <c r="D1335">
        <v>2011</v>
      </c>
      <c r="E1335" t="s">
        <v>56</v>
      </c>
      <c r="F1335" t="s">
        <v>184</v>
      </c>
      <c r="G1335" t="s">
        <v>59</v>
      </c>
      <c r="H1335" t="s">
        <v>1511</v>
      </c>
      <c r="I1335" s="2">
        <v>39307</v>
      </c>
      <c r="J1335" t="s">
        <v>106</v>
      </c>
      <c r="K1335" t="s">
        <v>107</v>
      </c>
      <c r="L1335">
        <v>25.79185</v>
      </c>
      <c r="M1335">
        <v>-171.7424</v>
      </c>
      <c r="N1335" t="s">
        <v>59</v>
      </c>
      <c r="O1335" t="s">
        <v>59</v>
      </c>
      <c r="P1335">
        <v>2011</v>
      </c>
      <c r="Q1335" t="s">
        <v>109</v>
      </c>
      <c r="R1335">
        <v>0</v>
      </c>
      <c r="S1335">
        <v>17.7</v>
      </c>
      <c r="T1335">
        <v>8.5</v>
      </c>
      <c r="U1335">
        <v>3</v>
      </c>
      <c r="V1335">
        <v>70</v>
      </c>
      <c r="W1335">
        <v>3.5</v>
      </c>
      <c r="X1335" t="s">
        <v>362</v>
      </c>
      <c r="Y1335">
        <v>2</v>
      </c>
      <c r="Z1335">
        <v>1</v>
      </c>
    </row>
    <row r="1336" spans="1:26" x14ac:dyDescent="0.2">
      <c r="A1336">
        <v>1335</v>
      </c>
      <c r="B1336">
        <v>4126</v>
      </c>
      <c r="C1336" t="s">
        <v>38</v>
      </c>
      <c r="D1336">
        <v>2011</v>
      </c>
      <c r="E1336" t="s">
        <v>56</v>
      </c>
      <c r="F1336" t="s">
        <v>184</v>
      </c>
      <c r="G1336" t="s">
        <v>59</v>
      </c>
      <c r="H1336" t="s">
        <v>1512</v>
      </c>
      <c r="I1336" s="2">
        <v>39307</v>
      </c>
      <c r="J1336" t="s">
        <v>106</v>
      </c>
      <c r="K1336" t="s">
        <v>107</v>
      </c>
      <c r="L1336">
        <v>25.789940000000001</v>
      </c>
      <c r="M1336">
        <v>-171.71959000000001</v>
      </c>
      <c r="N1336" t="s">
        <v>59</v>
      </c>
      <c r="O1336" t="s">
        <v>59</v>
      </c>
      <c r="P1336">
        <v>2011</v>
      </c>
      <c r="Q1336" t="s">
        <v>109</v>
      </c>
      <c r="R1336">
        <v>0</v>
      </c>
      <c r="S1336">
        <v>14.3</v>
      </c>
      <c r="T1336">
        <v>15</v>
      </c>
      <c r="U1336">
        <v>3.5</v>
      </c>
      <c r="V1336">
        <v>30</v>
      </c>
      <c r="W1336">
        <v>0.5</v>
      </c>
      <c r="X1336" t="s">
        <v>362</v>
      </c>
      <c r="Y1336">
        <v>2</v>
      </c>
      <c r="Z1336">
        <v>1</v>
      </c>
    </row>
    <row r="1337" spans="1:26" x14ac:dyDescent="0.2">
      <c r="A1337">
        <v>1336</v>
      </c>
      <c r="B1337">
        <v>4127</v>
      </c>
      <c r="C1337" t="s">
        <v>38</v>
      </c>
      <c r="D1337">
        <v>2011</v>
      </c>
      <c r="E1337" t="s">
        <v>56</v>
      </c>
      <c r="F1337" t="s">
        <v>184</v>
      </c>
      <c r="G1337" t="s">
        <v>59</v>
      </c>
      <c r="H1337" t="s">
        <v>1513</v>
      </c>
      <c r="I1337" s="2">
        <v>39307</v>
      </c>
      <c r="J1337" t="s">
        <v>106</v>
      </c>
      <c r="K1337" t="s">
        <v>115</v>
      </c>
      <c r="L1337">
        <v>25.783429999999999</v>
      </c>
      <c r="M1337">
        <v>-171.72398000000001</v>
      </c>
      <c r="N1337" t="s">
        <v>59</v>
      </c>
      <c r="O1337" t="s">
        <v>59</v>
      </c>
      <c r="P1337">
        <v>2011</v>
      </c>
      <c r="Q1337" t="s">
        <v>116</v>
      </c>
      <c r="R1337">
        <v>0</v>
      </c>
      <c r="S1337">
        <v>4.2</v>
      </c>
      <c r="T1337">
        <v>4.75</v>
      </c>
      <c r="U1337">
        <v>8</v>
      </c>
      <c r="V1337">
        <v>17.5</v>
      </c>
      <c r="W1337">
        <v>11.75</v>
      </c>
      <c r="X1337" t="s">
        <v>362</v>
      </c>
      <c r="Y1337">
        <v>4</v>
      </c>
      <c r="Z1337">
        <v>2</v>
      </c>
    </row>
    <row r="1338" spans="1:26" x14ac:dyDescent="0.2">
      <c r="A1338">
        <v>1337</v>
      </c>
      <c r="B1338">
        <v>4128</v>
      </c>
      <c r="C1338" t="s">
        <v>38</v>
      </c>
      <c r="D1338">
        <v>2011</v>
      </c>
      <c r="E1338" t="s">
        <v>56</v>
      </c>
      <c r="F1338" t="s">
        <v>184</v>
      </c>
      <c r="G1338" t="s">
        <v>59</v>
      </c>
      <c r="H1338" t="s">
        <v>1514</v>
      </c>
      <c r="I1338" s="2">
        <v>39308</v>
      </c>
      <c r="J1338" t="s">
        <v>106</v>
      </c>
      <c r="K1338" t="s">
        <v>111</v>
      </c>
      <c r="L1338">
        <v>25.71613</v>
      </c>
      <c r="M1338">
        <v>-171.76746</v>
      </c>
      <c r="N1338" t="s">
        <v>59</v>
      </c>
      <c r="O1338" t="s">
        <v>59</v>
      </c>
      <c r="P1338">
        <v>2011</v>
      </c>
      <c r="Q1338" t="s">
        <v>112</v>
      </c>
      <c r="R1338">
        <v>0</v>
      </c>
      <c r="S1338">
        <v>26</v>
      </c>
      <c r="T1338">
        <v>6</v>
      </c>
      <c r="U1338">
        <v>12.5</v>
      </c>
      <c r="V1338">
        <v>50</v>
      </c>
      <c r="W1338">
        <v>0</v>
      </c>
      <c r="X1338" t="s">
        <v>362</v>
      </c>
      <c r="Y1338">
        <v>2</v>
      </c>
      <c r="Z1338">
        <v>1</v>
      </c>
    </row>
    <row r="1339" spans="1:26" x14ac:dyDescent="0.2">
      <c r="A1339">
        <v>1338</v>
      </c>
      <c r="B1339">
        <v>4129</v>
      </c>
      <c r="C1339" t="s">
        <v>38</v>
      </c>
      <c r="D1339">
        <v>2011</v>
      </c>
      <c r="E1339" t="s">
        <v>56</v>
      </c>
      <c r="F1339" t="s">
        <v>184</v>
      </c>
      <c r="G1339" t="s">
        <v>59</v>
      </c>
      <c r="H1339" t="s">
        <v>1515</v>
      </c>
      <c r="I1339" s="2">
        <v>39308</v>
      </c>
      <c r="J1339" t="s">
        <v>106</v>
      </c>
      <c r="K1339" t="s">
        <v>111</v>
      </c>
      <c r="L1339">
        <v>25.768190000000001</v>
      </c>
      <c r="M1339">
        <v>-171.68341000000001</v>
      </c>
      <c r="N1339" t="s">
        <v>59</v>
      </c>
      <c r="O1339" t="s">
        <v>59</v>
      </c>
      <c r="P1339">
        <v>2011</v>
      </c>
      <c r="Q1339" t="s">
        <v>112</v>
      </c>
      <c r="R1339">
        <v>0</v>
      </c>
      <c r="S1339">
        <v>23.7</v>
      </c>
      <c r="T1339">
        <v>1</v>
      </c>
      <c r="U1339">
        <v>10</v>
      </c>
      <c r="V1339">
        <v>79.5</v>
      </c>
      <c r="W1339">
        <v>0</v>
      </c>
      <c r="X1339" t="s">
        <v>362</v>
      </c>
      <c r="Y1339">
        <v>2</v>
      </c>
      <c r="Z1339">
        <v>1</v>
      </c>
    </row>
    <row r="1340" spans="1:26" x14ac:dyDescent="0.2">
      <c r="A1340">
        <v>1339</v>
      </c>
      <c r="B1340">
        <v>4130</v>
      </c>
      <c r="C1340" t="s">
        <v>38</v>
      </c>
      <c r="D1340">
        <v>2011</v>
      </c>
      <c r="E1340" t="s">
        <v>56</v>
      </c>
      <c r="F1340" t="s">
        <v>184</v>
      </c>
      <c r="G1340" t="s">
        <v>59</v>
      </c>
      <c r="H1340" t="s">
        <v>1516</v>
      </c>
      <c r="I1340" s="2">
        <v>39308</v>
      </c>
      <c r="J1340" t="s">
        <v>106</v>
      </c>
      <c r="K1340" t="s">
        <v>111</v>
      </c>
      <c r="L1340">
        <v>25.777650000000001</v>
      </c>
      <c r="M1340">
        <v>-171.68535</v>
      </c>
      <c r="N1340" t="s">
        <v>59</v>
      </c>
      <c r="O1340" t="s">
        <v>59</v>
      </c>
      <c r="P1340">
        <v>2011</v>
      </c>
      <c r="Q1340" t="s">
        <v>112</v>
      </c>
      <c r="R1340">
        <v>0</v>
      </c>
      <c r="S1340">
        <v>24</v>
      </c>
      <c r="T1340">
        <v>1.5</v>
      </c>
      <c r="U1340">
        <v>27.5</v>
      </c>
      <c r="V1340">
        <v>22.5</v>
      </c>
      <c r="W1340">
        <v>0</v>
      </c>
      <c r="X1340" t="s">
        <v>362</v>
      </c>
      <c r="Y1340">
        <v>2</v>
      </c>
      <c r="Z1340">
        <v>1</v>
      </c>
    </row>
    <row r="1341" spans="1:26" x14ac:dyDescent="0.2">
      <c r="A1341">
        <v>1340</v>
      </c>
      <c r="B1341">
        <v>4131</v>
      </c>
      <c r="C1341" t="s">
        <v>38</v>
      </c>
      <c r="D1341">
        <v>2011</v>
      </c>
      <c r="E1341" t="s">
        <v>56</v>
      </c>
      <c r="F1341" t="s">
        <v>184</v>
      </c>
      <c r="G1341" t="s">
        <v>59</v>
      </c>
      <c r="H1341" t="s">
        <v>1517</v>
      </c>
      <c r="I1341" s="2">
        <v>39308</v>
      </c>
      <c r="J1341" t="s">
        <v>106</v>
      </c>
      <c r="K1341" t="s">
        <v>111</v>
      </c>
      <c r="L1341">
        <v>25.78294</v>
      </c>
      <c r="M1341">
        <v>-171.67637999999999</v>
      </c>
      <c r="N1341" t="s">
        <v>59</v>
      </c>
      <c r="O1341" t="s">
        <v>59</v>
      </c>
      <c r="P1341">
        <v>2011</v>
      </c>
      <c r="Q1341" t="s">
        <v>112</v>
      </c>
      <c r="R1341">
        <v>0</v>
      </c>
      <c r="S1341">
        <v>26.1</v>
      </c>
      <c r="T1341">
        <v>1</v>
      </c>
      <c r="U1341">
        <v>9</v>
      </c>
      <c r="V1341">
        <v>82.5</v>
      </c>
      <c r="W1341">
        <v>0</v>
      </c>
      <c r="X1341" t="s">
        <v>362</v>
      </c>
      <c r="Y1341">
        <v>2</v>
      </c>
      <c r="Z1341">
        <v>1</v>
      </c>
    </row>
    <row r="1342" spans="1:26" x14ac:dyDescent="0.2">
      <c r="A1342">
        <v>1341</v>
      </c>
      <c r="B1342">
        <v>4132</v>
      </c>
      <c r="C1342" t="s">
        <v>38</v>
      </c>
      <c r="D1342">
        <v>2011</v>
      </c>
      <c r="E1342" t="s">
        <v>56</v>
      </c>
      <c r="F1342" t="s">
        <v>184</v>
      </c>
      <c r="G1342" t="s">
        <v>59</v>
      </c>
      <c r="H1342" t="s">
        <v>1518</v>
      </c>
      <c r="I1342" s="2">
        <v>39308</v>
      </c>
      <c r="J1342" t="s">
        <v>106</v>
      </c>
      <c r="K1342" t="s">
        <v>107</v>
      </c>
      <c r="L1342">
        <v>25.7712</v>
      </c>
      <c r="M1342">
        <v>-171.75257999999999</v>
      </c>
      <c r="N1342" t="s">
        <v>59</v>
      </c>
      <c r="O1342" t="s">
        <v>59</v>
      </c>
      <c r="P1342">
        <v>2011</v>
      </c>
      <c r="Q1342" t="s">
        <v>109</v>
      </c>
      <c r="R1342">
        <v>0</v>
      </c>
      <c r="S1342">
        <v>19.8</v>
      </c>
      <c r="T1342">
        <v>37.5</v>
      </c>
      <c r="U1342">
        <v>10</v>
      </c>
      <c r="V1342">
        <v>35</v>
      </c>
      <c r="W1342">
        <v>15</v>
      </c>
      <c r="X1342" t="s">
        <v>362</v>
      </c>
      <c r="Y1342">
        <v>2</v>
      </c>
      <c r="Z1342">
        <v>1</v>
      </c>
    </row>
    <row r="1343" spans="1:26" x14ac:dyDescent="0.2">
      <c r="A1343">
        <v>1342</v>
      </c>
      <c r="B1343">
        <v>4133</v>
      </c>
      <c r="C1343" t="s">
        <v>38</v>
      </c>
      <c r="D1343">
        <v>2011</v>
      </c>
      <c r="E1343" t="s">
        <v>56</v>
      </c>
      <c r="F1343" t="s">
        <v>184</v>
      </c>
      <c r="G1343" t="s">
        <v>59</v>
      </c>
      <c r="H1343" t="s">
        <v>1519</v>
      </c>
      <c r="I1343" s="2">
        <v>39308</v>
      </c>
      <c r="J1343" t="s">
        <v>106</v>
      </c>
      <c r="K1343" t="s">
        <v>111</v>
      </c>
      <c r="L1343">
        <v>25.768730000000001</v>
      </c>
      <c r="M1343">
        <v>-171.76253</v>
      </c>
      <c r="N1343" t="s">
        <v>59</v>
      </c>
      <c r="O1343" t="s">
        <v>59</v>
      </c>
      <c r="P1343">
        <v>2011</v>
      </c>
      <c r="Q1343" t="s">
        <v>112</v>
      </c>
      <c r="R1343">
        <v>0</v>
      </c>
      <c r="S1343">
        <v>19.399999999999999</v>
      </c>
      <c r="T1343">
        <v>27.5</v>
      </c>
      <c r="U1343">
        <v>0</v>
      </c>
      <c r="V1343">
        <v>45</v>
      </c>
      <c r="W1343">
        <v>20</v>
      </c>
      <c r="X1343" t="s">
        <v>362</v>
      </c>
      <c r="Y1343">
        <v>2</v>
      </c>
      <c r="Z1343">
        <v>1</v>
      </c>
    </row>
    <row r="1344" spans="1:26" x14ac:dyDescent="0.2">
      <c r="A1344">
        <v>1343</v>
      </c>
      <c r="B1344">
        <v>4134</v>
      </c>
      <c r="C1344" t="s">
        <v>38</v>
      </c>
      <c r="D1344">
        <v>2011</v>
      </c>
      <c r="E1344" t="s">
        <v>56</v>
      </c>
      <c r="F1344" t="s">
        <v>184</v>
      </c>
      <c r="G1344" t="s">
        <v>59</v>
      </c>
      <c r="H1344" t="s">
        <v>1520</v>
      </c>
      <c r="I1344" s="2">
        <v>39308</v>
      </c>
      <c r="J1344" t="s">
        <v>106</v>
      </c>
      <c r="K1344" t="s">
        <v>107</v>
      </c>
      <c r="L1344">
        <v>25.776599999999998</v>
      </c>
      <c r="M1344">
        <v>-171.71657999999999</v>
      </c>
      <c r="N1344" t="s">
        <v>59</v>
      </c>
      <c r="O1344" t="s">
        <v>59</v>
      </c>
      <c r="P1344">
        <v>2011</v>
      </c>
      <c r="Q1344" t="s">
        <v>109</v>
      </c>
      <c r="R1344">
        <v>0</v>
      </c>
      <c r="S1344">
        <v>10</v>
      </c>
      <c r="T1344">
        <v>27.5</v>
      </c>
      <c r="U1344">
        <v>2.5</v>
      </c>
      <c r="V1344">
        <v>35</v>
      </c>
      <c r="W1344">
        <v>27.5</v>
      </c>
      <c r="X1344" t="s">
        <v>362</v>
      </c>
      <c r="Y1344">
        <v>2</v>
      </c>
      <c r="Z1344">
        <v>1</v>
      </c>
    </row>
    <row r="1345" spans="1:26" x14ac:dyDescent="0.2">
      <c r="A1345">
        <v>1344</v>
      </c>
      <c r="B1345">
        <v>4135</v>
      </c>
      <c r="C1345" t="s">
        <v>38</v>
      </c>
      <c r="D1345">
        <v>2011</v>
      </c>
      <c r="E1345" t="s">
        <v>56</v>
      </c>
      <c r="F1345" t="s">
        <v>184</v>
      </c>
      <c r="G1345" t="s">
        <v>154</v>
      </c>
      <c r="H1345" t="s">
        <v>1521</v>
      </c>
      <c r="I1345" s="2">
        <v>39310</v>
      </c>
      <c r="J1345" t="s">
        <v>106</v>
      </c>
      <c r="K1345" t="s">
        <v>115</v>
      </c>
      <c r="L1345">
        <v>24.99907</v>
      </c>
      <c r="M1345">
        <v>-167.99995000000001</v>
      </c>
      <c r="N1345" t="s">
        <v>154</v>
      </c>
      <c r="O1345" t="s">
        <v>154</v>
      </c>
      <c r="P1345">
        <v>2011</v>
      </c>
      <c r="Q1345" t="s">
        <v>116</v>
      </c>
      <c r="R1345">
        <v>0</v>
      </c>
      <c r="S1345">
        <v>12</v>
      </c>
      <c r="T1345">
        <v>12.5</v>
      </c>
      <c r="U1345">
        <v>0.5</v>
      </c>
      <c r="V1345">
        <v>8</v>
      </c>
      <c r="W1345">
        <v>5</v>
      </c>
      <c r="X1345" t="s">
        <v>362</v>
      </c>
      <c r="Y1345">
        <v>2</v>
      </c>
      <c r="Z1345">
        <v>1</v>
      </c>
    </row>
    <row r="1346" spans="1:26" x14ac:dyDescent="0.2">
      <c r="A1346">
        <v>1345</v>
      </c>
      <c r="B1346">
        <v>4136</v>
      </c>
      <c r="C1346" t="s">
        <v>38</v>
      </c>
      <c r="D1346">
        <v>2011</v>
      </c>
      <c r="E1346" t="s">
        <v>56</v>
      </c>
      <c r="F1346" t="s">
        <v>184</v>
      </c>
      <c r="G1346" t="s">
        <v>154</v>
      </c>
      <c r="H1346" t="s">
        <v>1522</v>
      </c>
      <c r="I1346" s="2">
        <v>39310</v>
      </c>
      <c r="J1346" t="s">
        <v>106</v>
      </c>
      <c r="K1346" t="s">
        <v>115</v>
      </c>
      <c r="L1346">
        <v>25.000620000000001</v>
      </c>
      <c r="M1346">
        <v>-168.00003000000001</v>
      </c>
      <c r="N1346" t="s">
        <v>154</v>
      </c>
      <c r="O1346" t="s">
        <v>154</v>
      </c>
      <c r="P1346">
        <v>2011</v>
      </c>
      <c r="Q1346" t="s">
        <v>116</v>
      </c>
      <c r="R1346">
        <v>0</v>
      </c>
      <c r="S1346">
        <v>17.2</v>
      </c>
      <c r="T1346">
        <v>2.5</v>
      </c>
      <c r="U1346">
        <v>5</v>
      </c>
      <c r="V1346">
        <v>2.5</v>
      </c>
      <c r="W1346">
        <v>5</v>
      </c>
      <c r="X1346" t="s">
        <v>362</v>
      </c>
      <c r="Y1346">
        <v>2</v>
      </c>
      <c r="Z1346">
        <v>1</v>
      </c>
    </row>
    <row r="1347" spans="1:26" x14ac:dyDescent="0.2">
      <c r="A1347">
        <v>1346</v>
      </c>
      <c r="B1347">
        <v>4137</v>
      </c>
      <c r="C1347" t="s">
        <v>38</v>
      </c>
      <c r="D1347">
        <v>2011</v>
      </c>
      <c r="E1347" t="s">
        <v>56</v>
      </c>
      <c r="F1347" t="s">
        <v>184</v>
      </c>
      <c r="G1347" t="s">
        <v>154</v>
      </c>
      <c r="H1347" t="s">
        <v>1523</v>
      </c>
      <c r="I1347" s="2">
        <v>39310</v>
      </c>
      <c r="J1347" t="s">
        <v>106</v>
      </c>
      <c r="K1347" t="s">
        <v>111</v>
      </c>
      <c r="L1347">
        <v>24.999980000000001</v>
      </c>
      <c r="M1347">
        <v>-168.00591</v>
      </c>
      <c r="N1347" t="s">
        <v>154</v>
      </c>
      <c r="O1347" t="s">
        <v>154</v>
      </c>
      <c r="P1347">
        <v>2011</v>
      </c>
      <c r="Q1347" t="s">
        <v>112</v>
      </c>
      <c r="R1347">
        <v>0</v>
      </c>
      <c r="S1347">
        <v>22.65</v>
      </c>
      <c r="T1347">
        <v>1</v>
      </c>
      <c r="U1347">
        <v>12.5</v>
      </c>
      <c r="V1347">
        <v>66.5</v>
      </c>
      <c r="W1347">
        <v>2.5</v>
      </c>
      <c r="X1347" t="s">
        <v>362</v>
      </c>
      <c r="Y1347">
        <v>2</v>
      </c>
      <c r="Z1347">
        <v>1</v>
      </c>
    </row>
    <row r="1348" spans="1:26" x14ac:dyDescent="0.2">
      <c r="A1348">
        <v>1347</v>
      </c>
      <c r="B1348">
        <v>4138</v>
      </c>
      <c r="C1348" t="s">
        <v>38</v>
      </c>
      <c r="D1348">
        <v>2011</v>
      </c>
      <c r="E1348" t="s">
        <v>56</v>
      </c>
      <c r="F1348" t="s">
        <v>184</v>
      </c>
      <c r="G1348" t="s">
        <v>154</v>
      </c>
      <c r="H1348" t="s">
        <v>1524</v>
      </c>
      <c r="I1348" s="2">
        <v>39310</v>
      </c>
      <c r="J1348" t="s">
        <v>106</v>
      </c>
      <c r="K1348" t="s">
        <v>111</v>
      </c>
      <c r="L1348">
        <v>24.998519999999999</v>
      </c>
      <c r="M1348">
        <v>-168.00299000000001</v>
      </c>
      <c r="N1348" t="s">
        <v>154</v>
      </c>
      <c r="O1348" t="s">
        <v>154</v>
      </c>
      <c r="P1348">
        <v>2011</v>
      </c>
      <c r="Q1348" t="s">
        <v>112</v>
      </c>
      <c r="R1348">
        <v>0</v>
      </c>
      <c r="S1348">
        <v>18.600000000000001</v>
      </c>
      <c r="T1348">
        <v>5</v>
      </c>
      <c r="U1348">
        <v>7.5</v>
      </c>
      <c r="V1348">
        <v>55</v>
      </c>
      <c r="W1348">
        <v>7.5</v>
      </c>
      <c r="X1348" t="s">
        <v>362</v>
      </c>
      <c r="Y1348">
        <v>2</v>
      </c>
      <c r="Z1348">
        <v>1</v>
      </c>
    </row>
    <row r="1349" spans="1:26" x14ac:dyDescent="0.2">
      <c r="A1349">
        <v>1348</v>
      </c>
      <c r="B1349">
        <v>4139</v>
      </c>
      <c r="C1349" t="s">
        <v>38</v>
      </c>
      <c r="D1349">
        <v>2011</v>
      </c>
      <c r="E1349" t="s">
        <v>56</v>
      </c>
      <c r="F1349" t="s">
        <v>184</v>
      </c>
      <c r="G1349" t="s">
        <v>154</v>
      </c>
      <c r="H1349" t="s">
        <v>1525</v>
      </c>
      <c r="I1349" s="2">
        <v>39310</v>
      </c>
      <c r="J1349" t="s">
        <v>106</v>
      </c>
      <c r="K1349" t="s">
        <v>111</v>
      </c>
      <c r="L1349">
        <v>24.996289999999998</v>
      </c>
      <c r="M1349">
        <v>-168.00980000000001</v>
      </c>
      <c r="N1349" t="s">
        <v>154</v>
      </c>
      <c r="O1349" t="s">
        <v>154</v>
      </c>
      <c r="P1349">
        <v>2011</v>
      </c>
      <c r="Q1349" t="s">
        <v>112</v>
      </c>
      <c r="R1349">
        <v>0</v>
      </c>
      <c r="S1349">
        <v>20.399999999999999</v>
      </c>
      <c r="T1349">
        <v>5.5</v>
      </c>
      <c r="U1349">
        <v>5</v>
      </c>
      <c r="V1349">
        <v>67</v>
      </c>
      <c r="W1349">
        <v>15</v>
      </c>
      <c r="X1349" t="s">
        <v>362</v>
      </c>
      <c r="Y1349">
        <v>2</v>
      </c>
      <c r="Z1349">
        <v>1</v>
      </c>
    </row>
    <row r="1350" spans="1:26" x14ac:dyDescent="0.2">
      <c r="A1350">
        <v>1349</v>
      </c>
      <c r="B1350">
        <v>4140</v>
      </c>
      <c r="C1350" t="s">
        <v>38</v>
      </c>
      <c r="D1350">
        <v>2011</v>
      </c>
      <c r="E1350" t="s">
        <v>56</v>
      </c>
      <c r="F1350" t="s">
        <v>184</v>
      </c>
      <c r="G1350" t="s">
        <v>154</v>
      </c>
      <c r="H1350" t="s">
        <v>1526</v>
      </c>
      <c r="I1350" s="2">
        <v>39310</v>
      </c>
      <c r="J1350" t="s">
        <v>106</v>
      </c>
      <c r="K1350" t="s">
        <v>115</v>
      </c>
      <c r="L1350">
        <v>24.9969</v>
      </c>
      <c r="M1350">
        <v>-168.99978999999999</v>
      </c>
      <c r="N1350" t="s">
        <v>154</v>
      </c>
      <c r="O1350" t="s">
        <v>154</v>
      </c>
      <c r="P1350">
        <v>2011</v>
      </c>
      <c r="Q1350" t="s">
        <v>116</v>
      </c>
      <c r="R1350">
        <v>0</v>
      </c>
      <c r="S1350">
        <v>5</v>
      </c>
      <c r="T1350">
        <v>23.5</v>
      </c>
      <c r="U1350">
        <v>2.5</v>
      </c>
      <c r="V1350">
        <v>7</v>
      </c>
      <c r="W1350">
        <v>13.5</v>
      </c>
      <c r="X1350" t="s">
        <v>362</v>
      </c>
      <c r="Y1350">
        <v>2</v>
      </c>
      <c r="Z1350">
        <v>1</v>
      </c>
    </row>
    <row r="1351" spans="1:26" x14ac:dyDescent="0.2">
      <c r="A1351">
        <v>1350</v>
      </c>
      <c r="B1351">
        <v>4141</v>
      </c>
      <c r="C1351" t="s">
        <v>38</v>
      </c>
      <c r="D1351">
        <v>2011</v>
      </c>
      <c r="E1351" t="s">
        <v>56</v>
      </c>
      <c r="F1351" t="s">
        <v>184</v>
      </c>
      <c r="G1351" t="s">
        <v>154</v>
      </c>
      <c r="H1351" t="s">
        <v>1527</v>
      </c>
      <c r="I1351" s="2">
        <v>39310</v>
      </c>
      <c r="J1351" t="s">
        <v>106</v>
      </c>
      <c r="K1351" t="s">
        <v>107</v>
      </c>
      <c r="L1351">
        <v>24.99981</v>
      </c>
      <c r="M1351">
        <v>-168.99803</v>
      </c>
      <c r="N1351" t="s">
        <v>154</v>
      </c>
      <c r="O1351" t="s">
        <v>154</v>
      </c>
      <c r="P1351">
        <v>2011</v>
      </c>
      <c r="Q1351" t="s">
        <v>109</v>
      </c>
      <c r="R1351">
        <v>0</v>
      </c>
      <c r="S1351">
        <v>17</v>
      </c>
      <c r="T1351">
        <v>25</v>
      </c>
      <c r="U1351">
        <v>0</v>
      </c>
      <c r="V1351">
        <v>12</v>
      </c>
      <c r="W1351">
        <v>25</v>
      </c>
      <c r="X1351" t="s">
        <v>362</v>
      </c>
      <c r="Y1351">
        <v>2</v>
      </c>
      <c r="Z1351">
        <v>1</v>
      </c>
    </row>
    <row r="1352" spans="1:26" x14ac:dyDescent="0.2">
      <c r="A1352">
        <v>1351</v>
      </c>
      <c r="B1352">
        <v>4142</v>
      </c>
      <c r="C1352" t="s">
        <v>38</v>
      </c>
      <c r="D1352">
        <v>2011</v>
      </c>
      <c r="E1352" t="s">
        <v>56</v>
      </c>
      <c r="F1352" t="s">
        <v>184</v>
      </c>
      <c r="G1352" t="s">
        <v>154</v>
      </c>
      <c r="H1352" t="s">
        <v>1528</v>
      </c>
      <c r="I1352" s="2">
        <v>39310</v>
      </c>
      <c r="J1352" t="s">
        <v>106</v>
      </c>
      <c r="K1352" t="s">
        <v>107</v>
      </c>
      <c r="L1352">
        <v>25.001010000000001</v>
      </c>
      <c r="M1352">
        <v>-168.99897999999999</v>
      </c>
      <c r="N1352" t="s">
        <v>154</v>
      </c>
      <c r="O1352" t="s">
        <v>154</v>
      </c>
      <c r="P1352">
        <v>2011</v>
      </c>
      <c r="Q1352" t="s">
        <v>109</v>
      </c>
      <c r="R1352">
        <v>0</v>
      </c>
      <c r="S1352">
        <v>17.8</v>
      </c>
      <c r="T1352">
        <v>7.5</v>
      </c>
      <c r="U1352">
        <v>5</v>
      </c>
      <c r="V1352">
        <v>45</v>
      </c>
      <c r="W1352">
        <v>0</v>
      </c>
      <c r="X1352" t="s">
        <v>362</v>
      </c>
      <c r="Y1352">
        <v>2</v>
      </c>
      <c r="Z1352">
        <v>1</v>
      </c>
    </row>
    <row r="1353" spans="1:26" x14ac:dyDescent="0.2">
      <c r="A1353">
        <v>1352</v>
      </c>
      <c r="B1353">
        <v>4143</v>
      </c>
      <c r="C1353" t="s">
        <v>38</v>
      </c>
      <c r="D1353">
        <v>2011</v>
      </c>
      <c r="E1353" t="s">
        <v>56</v>
      </c>
      <c r="F1353" t="s">
        <v>184</v>
      </c>
      <c r="G1353" t="s">
        <v>154</v>
      </c>
      <c r="H1353" t="s">
        <v>1529</v>
      </c>
      <c r="I1353" s="2">
        <v>39311</v>
      </c>
      <c r="J1353" t="s">
        <v>106</v>
      </c>
      <c r="K1353" t="s">
        <v>107</v>
      </c>
      <c r="L1353">
        <v>24.998740000000002</v>
      </c>
      <c r="M1353">
        <v>-168.00040000000001</v>
      </c>
      <c r="N1353" t="s">
        <v>154</v>
      </c>
      <c r="O1353" t="s">
        <v>154</v>
      </c>
      <c r="P1353">
        <v>2011</v>
      </c>
      <c r="Q1353" t="s">
        <v>109</v>
      </c>
      <c r="R1353">
        <v>0</v>
      </c>
      <c r="S1353">
        <v>11.5</v>
      </c>
      <c r="T1353">
        <v>45</v>
      </c>
      <c r="U1353">
        <v>0.5</v>
      </c>
      <c r="V1353">
        <v>12.5</v>
      </c>
      <c r="W1353">
        <v>5</v>
      </c>
      <c r="X1353" t="s">
        <v>362</v>
      </c>
      <c r="Y1353">
        <v>2</v>
      </c>
      <c r="Z1353">
        <v>1</v>
      </c>
    </row>
    <row r="1354" spans="1:26" x14ac:dyDescent="0.2">
      <c r="A1354">
        <v>1353</v>
      </c>
      <c r="B1354">
        <v>4144</v>
      </c>
      <c r="C1354" t="s">
        <v>38</v>
      </c>
      <c r="D1354">
        <v>2011</v>
      </c>
      <c r="E1354" t="s">
        <v>56</v>
      </c>
      <c r="F1354" t="s">
        <v>184</v>
      </c>
      <c r="G1354" t="s">
        <v>154</v>
      </c>
      <c r="H1354" t="s">
        <v>1530</v>
      </c>
      <c r="I1354" s="2">
        <v>39311</v>
      </c>
      <c r="J1354" t="s">
        <v>106</v>
      </c>
      <c r="K1354" t="s">
        <v>107</v>
      </c>
      <c r="L1354">
        <v>24.99783</v>
      </c>
      <c r="M1354">
        <v>-168.00145000000001</v>
      </c>
      <c r="N1354" t="s">
        <v>154</v>
      </c>
      <c r="O1354" t="s">
        <v>154</v>
      </c>
      <c r="P1354">
        <v>2011</v>
      </c>
      <c r="Q1354" t="s">
        <v>109</v>
      </c>
      <c r="R1354">
        <v>0</v>
      </c>
      <c r="S1354">
        <v>18.3</v>
      </c>
      <c r="T1354">
        <v>3</v>
      </c>
      <c r="U1354">
        <v>6</v>
      </c>
      <c r="V1354">
        <v>60</v>
      </c>
      <c r="W1354">
        <v>2.5</v>
      </c>
      <c r="X1354" t="s">
        <v>362</v>
      </c>
      <c r="Y1354">
        <v>2</v>
      </c>
      <c r="Z1354">
        <v>1</v>
      </c>
    </row>
    <row r="1355" spans="1:26" x14ac:dyDescent="0.2">
      <c r="A1355">
        <v>1354</v>
      </c>
      <c r="B1355">
        <v>4145</v>
      </c>
      <c r="C1355" t="s">
        <v>38</v>
      </c>
      <c r="D1355">
        <v>2011</v>
      </c>
      <c r="E1355" t="s">
        <v>56</v>
      </c>
      <c r="F1355" t="s">
        <v>184</v>
      </c>
      <c r="G1355" t="s">
        <v>154</v>
      </c>
      <c r="H1355" t="s">
        <v>1531</v>
      </c>
      <c r="I1355" s="2">
        <v>39311</v>
      </c>
      <c r="J1355" t="s">
        <v>106</v>
      </c>
      <c r="K1355" t="s">
        <v>107</v>
      </c>
      <c r="L1355">
        <v>24.999279999999999</v>
      </c>
      <c r="M1355">
        <v>-168.00203999999999</v>
      </c>
      <c r="N1355" t="s">
        <v>154</v>
      </c>
      <c r="O1355" t="s">
        <v>154</v>
      </c>
      <c r="P1355">
        <v>2011</v>
      </c>
      <c r="Q1355" t="s">
        <v>109</v>
      </c>
      <c r="R1355">
        <v>0</v>
      </c>
      <c r="S1355">
        <v>16</v>
      </c>
      <c r="T1355">
        <v>5</v>
      </c>
      <c r="U1355">
        <v>7.5</v>
      </c>
      <c r="V1355">
        <v>40</v>
      </c>
      <c r="W1355">
        <v>3</v>
      </c>
      <c r="X1355" t="s">
        <v>362</v>
      </c>
      <c r="Y1355">
        <v>2</v>
      </c>
      <c r="Z1355">
        <v>1</v>
      </c>
    </row>
    <row r="1356" spans="1:26" x14ac:dyDescent="0.2">
      <c r="A1356">
        <v>1355</v>
      </c>
      <c r="B1356">
        <v>4146</v>
      </c>
      <c r="C1356" t="s">
        <v>38</v>
      </c>
      <c r="D1356">
        <v>2011</v>
      </c>
      <c r="E1356" t="s">
        <v>56</v>
      </c>
      <c r="F1356" t="s">
        <v>184</v>
      </c>
      <c r="G1356" t="s">
        <v>154</v>
      </c>
      <c r="H1356" t="s">
        <v>1532</v>
      </c>
      <c r="I1356" s="2">
        <v>39311</v>
      </c>
      <c r="J1356" t="s">
        <v>106</v>
      </c>
      <c r="K1356" t="s">
        <v>107</v>
      </c>
      <c r="L1356">
        <v>24.998560000000001</v>
      </c>
      <c r="M1356">
        <v>-168.00093000000001</v>
      </c>
      <c r="N1356" t="s">
        <v>154</v>
      </c>
      <c r="O1356" t="s">
        <v>154</v>
      </c>
      <c r="P1356">
        <v>2011</v>
      </c>
      <c r="Q1356" t="s">
        <v>109</v>
      </c>
      <c r="R1356">
        <v>0</v>
      </c>
      <c r="S1356">
        <v>14.9</v>
      </c>
      <c r="T1356">
        <v>20</v>
      </c>
      <c r="U1356">
        <v>0</v>
      </c>
      <c r="V1356">
        <v>35</v>
      </c>
      <c r="W1356">
        <v>15</v>
      </c>
      <c r="X1356" t="s">
        <v>362</v>
      </c>
      <c r="Y1356">
        <v>2</v>
      </c>
      <c r="Z1356">
        <v>1</v>
      </c>
    </row>
    <row r="1357" spans="1:26" x14ac:dyDescent="0.2">
      <c r="A1357">
        <v>1356</v>
      </c>
      <c r="B1357">
        <v>4187</v>
      </c>
      <c r="C1357" t="s">
        <v>38</v>
      </c>
      <c r="D1357">
        <v>2012</v>
      </c>
      <c r="E1357" t="s">
        <v>64</v>
      </c>
      <c r="F1357" t="s">
        <v>360</v>
      </c>
      <c r="G1357" t="s">
        <v>68</v>
      </c>
      <c r="H1357" t="s">
        <v>1533</v>
      </c>
      <c r="I1357" s="2">
        <v>39508</v>
      </c>
      <c r="J1357" t="s">
        <v>186</v>
      </c>
      <c r="K1357" t="s">
        <v>111</v>
      </c>
      <c r="L1357">
        <v>16.691956000000001</v>
      </c>
      <c r="M1357">
        <v>-169.41221999999999</v>
      </c>
      <c r="N1357" t="s">
        <v>68</v>
      </c>
      <c r="O1357" t="s">
        <v>68</v>
      </c>
      <c r="P1357">
        <v>2012</v>
      </c>
      <c r="Q1357" t="s">
        <v>193</v>
      </c>
      <c r="R1357">
        <v>0</v>
      </c>
      <c r="S1357">
        <v>19.649999999999999</v>
      </c>
      <c r="T1357">
        <v>10.5</v>
      </c>
      <c r="U1357">
        <v>2.5</v>
      </c>
      <c r="V1357">
        <v>7.5</v>
      </c>
      <c r="W1357">
        <v>7.5</v>
      </c>
      <c r="X1357">
        <v>0.8175</v>
      </c>
      <c r="Y1357">
        <v>2</v>
      </c>
      <c r="Z1357">
        <v>1</v>
      </c>
    </row>
    <row r="1358" spans="1:26" x14ac:dyDescent="0.2">
      <c r="A1358">
        <v>1357</v>
      </c>
      <c r="B1358">
        <v>4188</v>
      </c>
      <c r="C1358" t="s">
        <v>38</v>
      </c>
      <c r="D1358">
        <v>2012</v>
      </c>
      <c r="E1358" t="s">
        <v>64</v>
      </c>
      <c r="F1358" t="s">
        <v>360</v>
      </c>
      <c r="G1358" t="s">
        <v>68</v>
      </c>
      <c r="H1358" t="s">
        <v>1534</v>
      </c>
      <c r="I1358" s="2">
        <v>39508</v>
      </c>
      <c r="J1358" t="s">
        <v>186</v>
      </c>
      <c r="K1358" t="s">
        <v>107</v>
      </c>
      <c r="L1358">
        <v>16.69143364</v>
      </c>
      <c r="M1358">
        <v>-169.43220393999999</v>
      </c>
      <c r="N1358" t="s">
        <v>68</v>
      </c>
      <c r="O1358" t="s">
        <v>68</v>
      </c>
      <c r="P1358">
        <v>2012</v>
      </c>
      <c r="Q1358" t="s">
        <v>187</v>
      </c>
      <c r="R1358">
        <v>0</v>
      </c>
      <c r="S1358">
        <v>16.350000000000001</v>
      </c>
      <c r="T1358">
        <v>15</v>
      </c>
      <c r="U1358">
        <v>32.5</v>
      </c>
      <c r="V1358">
        <v>5</v>
      </c>
      <c r="W1358">
        <v>12.5</v>
      </c>
      <c r="X1358">
        <v>0.39500000000000002</v>
      </c>
      <c r="Y1358">
        <v>2</v>
      </c>
      <c r="Z1358">
        <v>1</v>
      </c>
    </row>
    <row r="1359" spans="1:26" x14ac:dyDescent="0.2">
      <c r="A1359">
        <v>1358</v>
      </c>
      <c r="B1359">
        <v>4190</v>
      </c>
      <c r="C1359" t="s">
        <v>38</v>
      </c>
      <c r="D1359">
        <v>2012</v>
      </c>
      <c r="E1359" t="s">
        <v>64</v>
      </c>
      <c r="F1359" t="s">
        <v>360</v>
      </c>
      <c r="G1359" t="s">
        <v>68</v>
      </c>
      <c r="H1359" t="s">
        <v>1535</v>
      </c>
      <c r="I1359" s="2">
        <v>39508</v>
      </c>
      <c r="J1359" t="s">
        <v>106</v>
      </c>
      <c r="K1359" t="s">
        <v>111</v>
      </c>
      <c r="L1359">
        <v>16.716415730000001</v>
      </c>
      <c r="M1359">
        <v>-169.56078099000001</v>
      </c>
      <c r="N1359" t="s">
        <v>68</v>
      </c>
      <c r="O1359" t="s">
        <v>68</v>
      </c>
      <c r="P1359">
        <v>2012</v>
      </c>
      <c r="Q1359" t="s">
        <v>112</v>
      </c>
      <c r="R1359">
        <v>0</v>
      </c>
      <c r="S1359">
        <v>23.3</v>
      </c>
      <c r="T1359">
        <v>2</v>
      </c>
      <c r="U1359">
        <v>1</v>
      </c>
      <c r="V1359">
        <v>0</v>
      </c>
      <c r="W1359">
        <v>2.5</v>
      </c>
      <c r="X1359">
        <v>0.35499999999999998</v>
      </c>
      <c r="Y1359">
        <v>2</v>
      </c>
      <c r="Z1359">
        <v>1</v>
      </c>
    </row>
    <row r="1360" spans="1:26" x14ac:dyDescent="0.2">
      <c r="A1360">
        <v>1359</v>
      </c>
      <c r="B1360">
        <v>4191</v>
      </c>
      <c r="C1360" t="s">
        <v>38</v>
      </c>
      <c r="D1360">
        <v>2012</v>
      </c>
      <c r="E1360" t="s">
        <v>64</v>
      </c>
      <c r="F1360" t="s">
        <v>360</v>
      </c>
      <c r="G1360" t="s">
        <v>68</v>
      </c>
      <c r="H1360" t="s">
        <v>1536</v>
      </c>
      <c r="I1360" s="2">
        <v>39508</v>
      </c>
      <c r="J1360" t="s">
        <v>106</v>
      </c>
      <c r="K1360" t="s">
        <v>107</v>
      </c>
      <c r="L1360">
        <v>16.741108069999999</v>
      </c>
      <c r="M1360">
        <v>-169.54634651999999</v>
      </c>
      <c r="N1360" t="s">
        <v>68</v>
      </c>
      <c r="O1360" t="s">
        <v>68</v>
      </c>
      <c r="P1360">
        <v>2012</v>
      </c>
      <c r="Q1360" t="s">
        <v>109</v>
      </c>
      <c r="R1360">
        <v>0</v>
      </c>
      <c r="S1360">
        <v>16</v>
      </c>
      <c r="T1360">
        <v>5</v>
      </c>
      <c r="U1360">
        <v>2</v>
      </c>
      <c r="V1360">
        <v>5</v>
      </c>
      <c r="W1360">
        <v>5</v>
      </c>
      <c r="X1360">
        <v>0.53374999999999995</v>
      </c>
      <c r="Y1360">
        <v>2</v>
      </c>
      <c r="Z1360">
        <v>1</v>
      </c>
    </row>
    <row r="1361" spans="1:26" x14ac:dyDescent="0.2">
      <c r="A1361">
        <v>1360</v>
      </c>
      <c r="B1361">
        <v>4194</v>
      </c>
      <c r="C1361" t="s">
        <v>38</v>
      </c>
      <c r="D1361">
        <v>2012</v>
      </c>
      <c r="E1361" t="s">
        <v>64</v>
      </c>
      <c r="F1361" t="s">
        <v>360</v>
      </c>
      <c r="G1361" t="s">
        <v>68</v>
      </c>
      <c r="H1361" t="s">
        <v>1537</v>
      </c>
      <c r="I1361" s="2">
        <v>39508</v>
      </c>
      <c r="J1361" t="s">
        <v>106</v>
      </c>
      <c r="K1361" t="s">
        <v>115</v>
      </c>
      <c r="L1361">
        <v>16.7085686</v>
      </c>
      <c r="M1361">
        <v>-169.55938423000001</v>
      </c>
      <c r="N1361" t="s">
        <v>68</v>
      </c>
      <c r="O1361" t="s">
        <v>68</v>
      </c>
      <c r="P1361">
        <v>2012</v>
      </c>
      <c r="Q1361" t="s">
        <v>116</v>
      </c>
      <c r="R1361">
        <v>0</v>
      </c>
      <c r="S1361">
        <v>5</v>
      </c>
      <c r="T1361">
        <v>3.5</v>
      </c>
      <c r="U1361">
        <v>3.5</v>
      </c>
      <c r="V1361">
        <v>0</v>
      </c>
      <c r="W1361">
        <v>27.5</v>
      </c>
      <c r="X1361">
        <v>0.54500000000000004</v>
      </c>
      <c r="Y1361">
        <v>2</v>
      </c>
      <c r="Z1361">
        <v>1</v>
      </c>
    </row>
    <row r="1362" spans="1:26" x14ac:dyDescent="0.2">
      <c r="A1362">
        <v>1361</v>
      </c>
      <c r="B1362">
        <v>4199</v>
      </c>
      <c r="C1362" t="s">
        <v>38</v>
      </c>
      <c r="D1362">
        <v>2012</v>
      </c>
      <c r="E1362" t="s">
        <v>64</v>
      </c>
      <c r="F1362" t="s">
        <v>360</v>
      </c>
      <c r="G1362" t="s">
        <v>68</v>
      </c>
      <c r="H1362" t="s">
        <v>1538</v>
      </c>
      <c r="I1362" s="2">
        <v>39509</v>
      </c>
      <c r="J1362" t="s">
        <v>186</v>
      </c>
      <c r="K1362" t="s">
        <v>111</v>
      </c>
      <c r="L1362">
        <v>16.773864790000001</v>
      </c>
      <c r="M1362">
        <v>-169.42785767000001</v>
      </c>
      <c r="N1362" t="s">
        <v>68</v>
      </c>
      <c r="O1362" t="s">
        <v>68</v>
      </c>
      <c r="P1362">
        <v>2012</v>
      </c>
      <c r="Q1362" t="s">
        <v>193</v>
      </c>
      <c r="R1362">
        <v>0</v>
      </c>
      <c r="S1362">
        <v>21.65</v>
      </c>
      <c r="T1362">
        <v>20</v>
      </c>
      <c r="U1362">
        <v>0</v>
      </c>
      <c r="V1362">
        <v>7.5</v>
      </c>
      <c r="W1362">
        <v>42.5</v>
      </c>
      <c r="X1362">
        <v>0.29749999999999999</v>
      </c>
      <c r="Y1362">
        <v>2</v>
      </c>
      <c r="Z1362">
        <v>1</v>
      </c>
    </row>
    <row r="1363" spans="1:26" x14ac:dyDescent="0.2">
      <c r="A1363">
        <v>1362</v>
      </c>
      <c r="B1363">
        <v>4200</v>
      </c>
      <c r="C1363" t="s">
        <v>38</v>
      </c>
      <c r="D1363">
        <v>2012</v>
      </c>
      <c r="E1363" t="s">
        <v>64</v>
      </c>
      <c r="F1363" t="s">
        <v>360</v>
      </c>
      <c r="G1363" t="s">
        <v>68</v>
      </c>
      <c r="H1363" t="s">
        <v>1539</v>
      </c>
      <c r="I1363" s="2">
        <v>39509</v>
      </c>
      <c r="J1363" t="s">
        <v>186</v>
      </c>
      <c r="K1363" t="s">
        <v>107</v>
      </c>
      <c r="L1363">
        <v>16.768801870000001</v>
      </c>
      <c r="M1363">
        <v>-169.42361349000001</v>
      </c>
      <c r="N1363" t="s">
        <v>68</v>
      </c>
      <c r="O1363" t="s">
        <v>68</v>
      </c>
      <c r="P1363">
        <v>2012</v>
      </c>
      <c r="Q1363" t="s">
        <v>187</v>
      </c>
      <c r="R1363">
        <v>0</v>
      </c>
      <c r="S1363">
        <v>14.95</v>
      </c>
      <c r="T1363">
        <v>13</v>
      </c>
      <c r="U1363">
        <v>7.5</v>
      </c>
      <c r="V1363">
        <v>5</v>
      </c>
      <c r="W1363">
        <v>32.5</v>
      </c>
      <c r="X1363">
        <v>0.59499999999999997</v>
      </c>
      <c r="Y1363">
        <v>2</v>
      </c>
      <c r="Z1363">
        <v>1</v>
      </c>
    </row>
    <row r="1364" spans="1:26" x14ac:dyDescent="0.2">
      <c r="A1364">
        <v>1363</v>
      </c>
      <c r="B1364">
        <v>4201</v>
      </c>
      <c r="C1364" t="s">
        <v>38</v>
      </c>
      <c r="D1364">
        <v>2012</v>
      </c>
      <c r="E1364" t="s">
        <v>64</v>
      </c>
      <c r="F1364" t="s">
        <v>360</v>
      </c>
      <c r="G1364" t="s">
        <v>68</v>
      </c>
      <c r="H1364" t="s">
        <v>1540</v>
      </c>
      <c r="I1364" s="2">
        <v>39509</v>
      </c>
      <c r="J1364" t="s">
        <v>186</v>
      </c>
      <c r="K1364" t="s">
        <v>107</v>
      </c>
      <c r="L1364">
        <v>16.76373384</v>
      </c>
      <c r="M1364">
        <v>-169.42695678000001</v>
      </c>
      <c r="N1364" t="s">
        <v>68</v>
      </c>
      <c r="O1364" t="s">
        <v>68</v>
      </c>
      <c r="P1364">
        <v>2012</v>
      </c>
      <c r="Q1364" t="s">
        <v>187</v>
      </c>
      <c r="R1364">
        <v>0</v>
      </c>
      <c r="S1364">
        <v>10.3</v>
      </c>
      <c r="T1364">
        <v>9</v>
      </c>
      <c r="U1364">
        <v>0</v>
      </c>
      <c r="V1364">
        <v>2</v>
      </c>
      <c r="W1364">
        <v>55</v>
      </c>
      <c r="X1364">
        <v>0.54374999999999996</v>
      </c>
      <c r="Y1364">
        <v>2</v>
      </c>
      <c r="Z1364">
        <v>1</v>
      </c>
    </row>
    <row r="1365" spans="1:26" x14ac:dyDescent="0.2">
      <c r="A1365">
        <v>1364</v>
      </c>
      <c r="B1365">
        <v>4206</v>
      </c>
      <c r="C1365" t="s">
        <v>38</v>
      </c>
      <c r="D1365">
        <v>2012</v>
      </c>
      <c r="E1365" t="s">
        <v>64</v>
      </c>
      <c r="F1365" t="s">
        <v>360</v>
      </c>
      <c r="G1365" t="s">
        <v>68</v>
      </c>
      <c r="H1365" t="s">
        <v>1541</v>
      </c>
      <c r="I1365" s="2">
        <v>39509</v>
      </c>
      <c r="J1365" t="s">
        <v>106</v>
      </c>
      <c r="K1365" t="s">
        <v>111</v>
      </c>
      <c r="L1365">
        <v>16.775778129999999</v>
      </c>
      <c r="M1365">
        <v>-169.50343662</v>
      </c>
      <c r="N1365" t="s">
        <v>68</v>
      </c>
      <c r="O1365" t="s">
        <v>68</v>
      </c>
      <c r="P1365">
        <v>2012</v>
      </c>
      <c r="Q1365" t="s">
        <v>112</v>
      </c>
      <c r="R1365">
        <v>0</v>
      </c>
      <c r="S1365">
        <v>23.85</v>
      </c>
      <c r="T1365">
        <v>7.5</v>
      </c>
      <c r="U1365">
        <v>1</v>
      </c>
      <c r="V1365">
        <v>5</v>
      </c>
      <c r="W1365">
        <v>1</v>
      </c>
      <c r="X1365">
        <v>0.40749999999999997</v>
      </c>
      <c r="Y1365">
        <v>2</v>
      </c>
      <c r="Z1365">
        <v>1</v>
      </c>
    </row>
    <row r="1366" spans="1:26" x14ac:dyDescent="0.2">
      <c r="A1366">
        <v>1365</v>
      </c>
      <c r="B1366">
        <v>4207</v>
      </c>
      <c r="C1366" t="s">
        <v>38</v>
      </c>
      <c r="D1366">
        <v>2012</v>
      </c>
      <c r="E1366" t="s">
        <v>64</v>
      </c>
      <c r="F1366" t="s">
        <v>360</v>
      </c>
      <c r="G1366" t="s">
        <v>68</v>
      </c>
      <c r="H1366" t="s">
        <v>1542</v>
      </c>
      <c r="I1366" s="2">
        <v>39509</v>
      </c>
      <c r="J1366" t="s">
        <v>106</v>
      </c>
      <c r="K1366" t="s">
        <v>107</v>
      </c>
      <c r="L1366">
        <v>16.774411969999999</v>
      </c>
      <c r="M1366">
        <v>-169.50521719</v>
      </c>
      <c r="N1366" t="s">
        <v>68</v>
      </c>
      <c r="O1366" t="s">
        <v>68</v>
      </c>
      <c r="P1366">
        <v>2012</v>
      </c>
      <c r="Q1366" t="s">
        <v>109</v>
      </c>
      <c r="R1366">
        <v>0</v>
      </c>
      <c r="S1366">
        <v>14.05</v>
      </c>
      <c r="T1366">
        <v>6.5</v>
      </c>
      <c r="U1366">
        <v>0.5</v>
      </c>
      <c r="V1366">
        <v>4</v>
      </c>
      <c r="W1366">
        <v>4</v>
      </c>
      <c r="X1366">
        <v>0.59875</v>
      </c>
      <c r="Y1366">
        <v>2</v>
      </c>
      <c r="Z1366">
        <v>1</v>
      </c>
    </row>
    <row r="1367" spans="1:26" x14ac:dyDescent="0.2">
      <c r="A1367">
        <v>1366</v>
      </c>
      <c r="B1367">
        <v>4210</v>
      </c>
      <c r="C1367" t="s">
        <v>38</v>
      </c>
      <c r="D1367">
        <v>2012</v>
      </c>
      <c r="E1367" t="s">
        <v>64</v>
      </c>
      <c r="F1367" t="s">
        <v>360</v>
      </c>
      <c r="G1367" t="s">
        <v>68</v>
      </c>
      <c r="H1367" t="s">
        <v>1543</v>
      </c>
      <c r="I1367" s="2">
        <v>39509</v>
      </c>
      <c r="J1367" t="s">
        <v>106</v>
      </c>
      <c r="K1367" t="s">
        <v>115</v>
      </c>
      <c r="L1367">
        <v>16.76520335</v>
      </c>
      <c r="M1367">
        <v>-169.52416364000001</v>
      </c>
      <c r="N1367" t="s">
        <v>68</v>
      </c>
      <c r="O1367" t="s">
        <v>68</v>
      </c>
      <c r="P1367">
        <v>2012</v>
      </c>
      <c r="Q1367" t="s">
        <v>116</v>
      </c>
      <c r="R1367">
        <v>0</v>
      </c>
      <c r="S1367">
        <v>5.6</v>
      </c>
      <c r="T1367">
        <v>7.5</v>
      </c>
      <c r="U1367">
        <v>0</v>
      </c>
      <c r="V1367">
        <v>0.5</v>
      </c>
      <c r="W1367">
        <v>6</v>
      </c>
      <c r="X1367">
        <v>1.2562500000000001</v>
      </c>
      <c r="Y1367">
        <v>2</v>
      </c>
      <c r="Z1367">
        <v>1</v>
      </c>
    </row>
    <row r="1368" spans="1:26" x14ac:dyDescent="0.2">
      <c r="A1368">
        <v>1367</v>
      </c>
      <c r="B1368">
        <v>4212</v>
      </c>
      <c r="C1368" t="s">
        <v>38</v>
      </c>
      <c r="D1368">
        <v>2012</v>
      </c>
      <c r="E1368" t="s">
        <v>64</v>
      </c>
      <c r="F1368" t="s">
        <v>360</v>
      </c>
      <c r="G1368" t="s">
        <v>68</v>
      </c>
      <c r="H1368" t="s">
        <v>1544</v>
      </c>
      <c r="I1368" s="2">
        <v>39510</v>
      </c>
      <c r="J1368" t="s">
        <v>186</v>
      </c>
      <c r="K1368" t="s">
        <v>111</v>
      </c>
      <c r="L1368">
        <v>16.670947340000001</v>
      </c>
      <c r="M1368">
        <v>-169.56568591000001</v>
      </c>
      <c r="N1368" t="s">
        <v>68</v>
      </c>
      <c r="O1368" t="s">
        <v>68</v>
      </c>
      <c r="P1368">
        <v>2012</v>
      </c>
      <c r="Q1368" t="s">
        <v>193</v>
      </c>
      <c r="R1368">
        <v>0</v>
      </c>
      <c r="S1368">
        <v>22.5</v>
      </c>
      <c r="T1368">
        <v>5.5</v>
      </c>
      <c r="U1368">
        <v>0</v>
      </c>
      <c r="V1368">
        <v>7.5</v>
      </c>
      <c r="W1368">
        <v>0</v>
      </c>
      <c r="X1368">
        <v>0.185</v>
      </c>
      <c r="Y1368">
        <v>2</v>
      </c>
      <c r="Z1368">
        <v>1</v>
      </c>
    </row>
    <row r="1369" spans="1:26" x14ac:dyDescent="0.2">
      <c r="A1369">
        <v>1368</v>
      </c>
      <c r="B1369">
        <v>4213</v>
      </c>
      <c r="C1369" t="s">
        <v>38</v>
      </c>
      <c r="D1369">
        <v>2012</v>
      </c>
      <c r="E1369" t="s">
        <v>64</v>
      </c>
      <c r="F1369" t="s">
        <v>360</v>
      </c>
      <c r="G1369" t="s">
        <v>68</v>
      </c>
      <c r="H1369" t="s">
        <v>1545</v>
      </c>
      <c r="I1369" s="2">
        <v>39510</v>
      </c>
      <c r="J1369" t="s">
        <v>186</v>
      </c>
      <c r="K1369" t="s">
        <v>107</v>
      </c>
      <c r="L1369">
        <v>16.697610180000002</v>
      </c>
      <c r="M1369">
        <v>-169.55796223999999</v>
      </c>
      <c r="N1369" t="s">
        <v>68</v>
      </c>
      <c r="O1369" t="s">
        <v>68</v>
      </c>
      <c r="P1369">
        <v>2012</v>
      </c>
      <c r="Q1369" t="s">
        <v>187</v>
      </c>
      <c r="R1369">
        <v>0</v>
      </c>
      <c r="S1369">
        <v>8.4499999999999993</v>
      </c>
      <c r="T1369">
        <v>3</v>
      </c>
      <c r="U1369">
        <v>0</v>
      </c>
      <c r="V1369">
        <v>0</v>
      </c>
      <c r="W1369">
        <v>22.5</v>
      </c>
      <c r="X1369">
        <v>0.33500000000000002</v>
      </c>
      <c r="Y1369">
        <v>2</v>
      </c>
      <c r="Z1369">
        <v>1</v>
      </c>
    </row>
    <row r="1370" spans="1:26" x14ac:dyDescent="0.2">
      <c r="A1370">
        <v>1369</v>
      </c>
      <c r="B1370">
        <v>4216</v>
      </c>
      <c r="C1370" t="s">
        <v>38</v>
      </c>
      <c r="D1370">
        <v>2012</v>
      </c>
      <c r="E1370" t="s">
        <v>64</v>
      </c>
      <c r="F1370" t="s">
        <v>360</v>
      </c>
      <c r="G1370" t="s">
        <v>68</v>
      </c>
      <c r="H1370" t="s">
        <v>1546</v>
      </c>
      <c r="I1370" s="2">
        <v>39510</v>
      </c>
      <c r="J1370" t="s">
        <v>186</v>
      </c>
      <c r="K1370" t="s">
        <v>107</v>
      </c>
      <c r="L1370">
        <v>16.686439450000002</v>
      </c>
      <c r="M1370">
        <v>-169.48047783000001</v>
      </c>
      <c r="N1370" t="s">
        <v>68</v>
      </c>
      <c r="O1370" t="s">
        <v>68</v>
      </c>
      <c r="P1370">
        <v>2012</v>
      </c>
      <c r="Q1370" t="s">
        <v>187</v>
      </c>
      <c r="R1370">
        <v>0</v>
      </c>
      <c r="S1370">
        <v>16.3</v>
      </c>
      <c r="T1370">
        <v>12.5</v>
      </c>
      <c r="U1370">
        <v>0</v>
      </c>
      <c r="V1370">
        <v>22.5</v>
      </c>
      <c r="W1370">
        <v>35</v>
      </c>
      <c r="X1370">
        <v>0.61875000000000002</v>
      </c>
      <c r="Y1370">
        <v>2</v>
      </c>
      <c r="Z1370">
        <v>1</v>
      </c>
    </row>
    <row r="1371" spans="1:26" x14ac:dyDescent="0.2">
      <c r="A1371">
        <v>1370</v>
      </c>
      <c r="B1371">
        <v>4217</v>
      </c>
      <c r="C1371" t="s">
        <v>38</v>
      </c>
      <c r="D1371">
        <v>2012</v>
      </c>
      <c r="E1371" t="s">
        <v>64</v>
      </c>
      <c r="F1371" t="s">
        <v>360</v>
      </c>
      <c r="G1371" t="s">
        <v>68</v>
      </c>
      <c r="H1371" t="s">
        <v>1547</v>
      </c>
      <c r="I1371" s="2">
        <v>39510</v>
      </c>
      <c r="J1371" t="s">
        <v>186</v>
      </c>
      <c r="K1371" t="s">
        <v>107</v>
      </c>
      <c r="L1371">
        <v>16.695393169999999</v>
      </c>
      <c r="M1371">
        <v>-169.50413533</v>
      </c>
      <c r="N1371" t="s">
        <v>68</v>
      </c>
      <c r="O1371" t="s">
        <v>68</v>
      </c>
      <c r="P1371">
        <v>2012</v>
      </c>
      <c r="Q1371" t="s">
        <v>187</v>
      </c>
      <c r="R1371">
        <v>0</v>
      </c>
      <c r="S1371">
        <v>14.1</v>
      </c>
      <c r="T1371">
        <v>3</v>
      </c>
      <c r="U1371">
        <v>10</v>
      </c>
      <c r="V1371">
        <v>17.5</v>
      </c>
      <c r="W1371">
        <v>35</v>
      </c>
      <c r="X1371">
        <v>1.0887500000000001</v>
      </c>
      <c r="Y1371">
        <v>2</v>
      </c>
      <c r="Z1371">
        <v>1</v>
      </c>
    </row>
    <row r="1372" spans="1:26" x14ac:dyDescent="0.2">
      <c r="A1372">
        <v>1371</v>
      </c>
      <c r="B1372">
        <v>4221</v>
      </c>
      <c r="C1372" t="s">
        <v>38</v>
      </c>
      <c r="D1372">
        <v>2012</v>
      </c>
      <c r="E1372" t="s">
        <v>64</v>
      </c>
      <c r="F1372" t="s">
        <v>360</v>
      </c>
      <c r="G1372" t="s">
        <v>68</v>
      </c>
      <c r="H1372" t="s">
        <v>1548</v>
      </c>
      <c r="I1372" s="2">
        <v>39511</v>
      </c>
      <c r="J1372" t="s">
        <v>186</v>
      </c>
      <c r="K1372" t="s">
        <v>111</v>
      </c>
      <c r="L1372">
        <v>16.66368744</v>
      </c>
      <c r="M1372">
        <v>-169.54838441000001</v>
      </c>
      <c r="N1372" t="s">
        <v>68</v>
      </c>
      <c r="O1372" t="s">
        <v>68</v>
      </c>
      <c r="P1372">
        <v>2012</v>
      </c>
      <c r="Q1372" t="s">
        <v>193</v>
      </c>
      <c r="R1372">
        <v>0</v>
      </c>
      <c r="S1372">
        <v>25.15</v>
      </c>
      <c r="T1372">
        <v>1.5</v>
      </c>
      <c r="U1372">
        <v>0</v>
      </c>
      <c r="V1372">
        <v>1.5</v>
      </c>
      <c r="W1372">
        <v>1</v>
      </c>
      <c r="X1372">
        <v>0.10125000000000001</v>
      </c>
      <c r="Y1372">
        <v>2</v>
      </c>
      <c r="Z1372">
        <v>1</v>
      </c>
    </row>
    <row r="1373" spans="1:26" x14ac:dyDescent="0.2">
      <c r="A1373">
        <v>1372</v>
      </c>
      <c r="B1373">
        <v>4228</v>
      </c>
      <c r="C1373" t="s">
        <v>38</v>
      </c>
      <c r="D1373">
        <v>2012</v>
      </c>
      <c r="E1373" t="s">
        <v>64</v>
      </c>
      <c r="F1373" t="s">
        <v>360</v>
      </c>
      <c r="G1373" t="s">
        <v>68</v>
      </c>
      <c r="H1373" t="s">
        <v>1549</v>
      </c>
      <c r="I1373" s="2">
        <v>39511</v>
      </c>
      <c r="J1373" t="s">
        <v>186</v>
      </c>
      <c r="K1373" t="s">
        <v>107</v>
      </c>
      <c r="L1373">
        <v>16.751824500000001</v>
      </c>
      <c r="M1373">
        <v>-169.4396697</v>
      </c>
      <c r="N1373" t="s">
        <v>68</v>
      </c>
      <c r="O1373" t="s">
        <v>68</v>
      </c>
      <c r="P1373">
        <v>2012</v>
      </c>
      <c r="Q1373" t="s">
        <v>187</v>
      </c>
      <c r="R1373">
        <v>0</v>
      </c>
      <c r="S1373">
        <v>11.45</v>
      </c>
      <c r="T1373">
        <v>12.5</v>
      </c>
      <c r="U1373">
        <v>10</v>
      </c>
      <c r="V1373">
        <v>30</v>
      </c>
      <c r="W1373">
        <v>30</v>
      </c>
      <c r="X1373">
        <v>2.5074999999999998</v>
      </c>
      <c r="Y1373">
        <v>2</v>
      </c>
      <c r="Z1373">
        <v>1</v>
      </c>
    </row>
    <row r="1374" spans="1:26" x14ac:dyDescent="0.2">
      <c r="A1374">
        <v>1373</v>
      </c>
      <c r="B1374">
        <v>4229</v>
      </c>
      <c r="C1374" t="s">
        <v>38</v>
      </c>
      <c r="D1374">
        <v>2012</v>
      </c>
      <c r="E1374" t="s">
        <v>64</v>
      </c>
      <c r="F1374" t="s">
        <v>360</v>
      </c>
      <c r="G1374" t="s">
        <v>68</v>
      </c>
      <c r="H1374" t="s">
        <v>1550</v>
      </c>
      <c r="I1374" s="2">
        <v>39511</v>
      </c>
      <c r="J1374" t="s">
        <v>186</v>
      </c>
      <c r="K1374" t="s">
        <v>107</v>
      </c>
      <c r="L1374">
        <v>16.733618669999998</v>
      </c>
      <c r="M1374">
        <v>-169.45344628000001</v>
      </c>
      <c r="N1374" t="s">
        <v>68</v>
      </c>
      <c r="O1374" t="s">
        <v>68</v>
      </c>
      <c r="P1374">
        <v>2012</v>
      </c>
      <c r="Q1374" t="s">
        <v>187</v>
      </c>
      <c r="R1374">
        <v>0</v>
      </c>
      <c r="S1374">
        <v>14.35</v>
      </c>
      <c r="T1374">
        <v>2.5</v>
      </c>
      <c r="U1374">
        <v>22.5</v>
      </c>
      <c r="V1374">
        <v>30</v>
      </c>
      <c r="W1374">
        <v>30</v>
      </c>
      <c r="X1374">
        <v>1.95875</v>
      </c>
      <c r="Y1374">
        <v>2</v>
      </c>
      <c r="Z1374">
        <v>1</v>
      </c>
    </row>
    <row r="1375" spans="1:26" x14ac:dyDescent="0.2">
      <c r="A1375">
        <v>1374</v>
      </c>
      <c r="B1375">
        <v>4230</v>
      </c>
      <c r="C1375" t="s">
        <v>38</v>
      </c>
      <c r="D1375">
        <v>2012</v>
      </c>
      <c r="E1375" t="s">
        <v>64</v>
      </c>
      <c r="F1375" t="s">
        <v>360</v>
      </c>
      <c r="G1375" t="s">
        <v>68</v>
      </c>
      <c r="H1375" t="s">
        <v>1551</v>
      </c>
      <c r="I1375" s="2">
        <v>39511</v>
      </c>
      <c r="J1375" t="s">
        <v>186</v>
      </c>
      <c r="K1375" t="s">
        <v>107</v>
      </c>
      <c r="L1375">
        <v>16.715983390000002</v>
      </c>
      <c r="M1375">
        <v>-169.45999137000001</v>
      </c>
      <c r="N1375" t="s">
        <v>68</v>
      </c>
      <c r="O1375" t="s">
        <v>68</v>
      </c>
      <c r="P1375">
        <v>2012</v>
      </c>
      <c r="Q1375" t="s">
        <v>187</v>
      </c>
      <c r="R1375">
        <v>0</v>
      </c>
      <c r="S1375">
        <v>14.9</v>
      </c>
      <c r="T1375">
        <v>3</v>
      </c>
      <c r="U1375">
        <v>10</v>
      </c>
      <c r="V1375">
        <v>36</v>
      </c>
      <c r="W1375">
        <v>35</v>
      </c>
      <c r="X1375">
        <v>1.8512500000000001</v>
      </c>
      <c r="Y1375">
        <v>2</v>
      </c>
      <c r="Z1375">
        <v>1</v>
      </c>
    </row>
    <row r="1376" spans="1:26" x14ac:dyDescent="0.2">
      <c r="A1376">
        <v>1375</v>
      </c>
      <c r="B1376">
        <v>4235</v>
      </c>
      <c r="C1376" t="s">
        <v>38</v>
      </c>
      <c r="D1376">
        <v>2012</v>
      </c>
      <c r="E1376" t="s">
        <v>64</v>
      </c>
      <c r="F1376" t="s">
        <v>360</v>
      </c>
      <c r="G1376" t="s">
        <v>66</v>
      </c>
      <c r="H1376" t="s">
        <v>1552</v>
      </c>
      <c r="I1376" s="2">
        <v>39517</v>
      </c>
      <c r="J1376" t="s">
        <v>106</v>
      </c>
      <c r="K1376" t="s">
        <v>111</v>
      </c>
      <c r="L1376">
        <v>0.82447568000000004</v>
      </c>
      <c r="M1376">
        <v>-176.62400778</v>
      </c>
      <c r="N1376" t="s">
        <v>66</v>
      </c>
      <c r="O1376" t="s">
        <v>66</v>
      </c>
      <c r="P1376">
        <v>2012</v>
      </c>
      <c r="Q1376" t="s">
        <v>112</v>
      </c>
      <c r="R1376">
        <v>0</v>
      </c>
      <c r="S1376">
        <v>25.65</v>
      </c>
      <c r="T1376">
        <v>20</v>
      </c>
      <c r="U1376">
        <v>0</v>
      </c>
      <c r="V1376">
        <v>10</v>
      </c>
      <c r="W1376">
        <v>25</v>
      </c>
      <c r="X1376">
        <v>0.42499999999999999</v>
      </c>
      <c r="Y1376">
        <v>2</v>
      </c>
      <c r="Z1376">
        <v>1</v>
      </c>
    </row>
    <row r="1377" spans="1:26" x14ac:dyDescent="0.2">
      <c r="A1377">
        <v>1376</v>
      </c>
      <c r="B1377">
        <v>4236</v>
      </c>
      <c r="C1377" t="s">
        <v>38</v>
      </c>
      <c r="D1377">
        <v>2012</v>
      </c>
      <c r="E1377" t="s">
        <v>64</v>
      </c>
      <c r="F1377" t="s">
        <v>360</v>
      </c>
      <c r="G1377" t="s">
        <v>66</v>
      </c>
      <c r="H1377" t="s">
        <v>1553</v>
      </c>
      <c r="I1377" s="2">
        <v>39517</v>
      </c>
      <c r="J1377" t="s">
        <v>106</v>
      </c>
      <c r="K1377" t="s">
        <v>107</v>
      </c>
      <c r="L1377">
        <v>0.82282</v>
      </c>
      <c r="M1377">
        <v>-176.62477000000001</v>
      </c>
      <c r="N1377" t="s">
        <v>66</v>
      </c>
      <c r="O1377" t="s">
        <v>66</v>
      </c>
      <c r="P1377">
        <v>2012</v>
      </c>
      <c r="Q1377" t="s">
        <v>109</v>
      </c>
      <c r="R1377">
        <v>0</v>
      </c>
      <c r="S1377">
        <v>13.7</v>
      </c>
      <c r="T1377">
        <v>37.5</v>
      </c>
      <c r="U1377">
        <v>5</v>
      </c>
      <c r="V1377">
        <v>10</v>
      </c>
      <c r="W1377">
        <v>17.5</v>
      </c>
      <c r="X1377">
        <v>0.84750000000000003</v>
      </c>
      <c r="Y1377">
        <v>2</v>
      </c>
      <c r="Z1377">
        <v>1</v>
      </c>
    </row>
    <row r="1378" spans="1:26" x14ac:dyDescent="0.2">
      <c r="A1378">
        <v>1377</v>
      </c>
      <c r="B1378">
        <v>4237</v>
      </c>
      <c r="C1378" t="s">
        <v>38</v>
      </c>
      <c r="D1378">
        <v>2012</v>
      </c>
      <c r="E1378" t="s">
        <v>64</v>
      </c>
      <c r="F1378" t="s">
        <v>360</v>
      </c>
      <c r="G1378" t="s">
        <v>66</v>
      </c>
      <c r="H1378" t="s">
        <v>1554</v>
      </c>
      <c r="I1378" s="2">
        <v>39517</v>
      </c>
      <c r="J1378" t="s">
        <v>106</v>
      </c>
      <c r="K1378" t="s">
        <v>115</v>
      </c>
      <c r="L1378">
        <v>0.81542406000000001</v>
      </c>
      <c r="M1378">
        <v>-176.62413065999999</v>
      </c>
      <c r="N1378" t="s">
        <v>66</v>
      </c>
      <c r="O1378" t="s">
        <v>66</v>
      </c>
      <c r="P1378">
        <v>2012</v>
      </c>
      <c r="Q1378" t="s">
        <v>116</v>
      </c>
      <c r="R1378">
        <v>0</v>
      </c>
      <c r="S1378">
        <v>5.15</v>
      </c>
      <c r="T1378">
        <v>35</v>
      </c>
      <c r="U1378">
        <v>3.5</v>
      </c>
      <c r="V1378">
        <v>6.5</v>
      </c>
      <c r="W1378">
        <v>27.5</v>
      </c>
      <c r="X1378">
        <v>0.74875000000000003</v>
      </c>
      <c r="Y1378">
        <v>2</v>
      </c>
      <c r="Z1378">
        <v>1</v>
      </c>
    </row>
    <row r="1379" spans="1:26" x14ac:dyDescent="0.2">
      <c r="A1379">
        <v>1378</v>
      </c>
      <c r="B1379">
        <v>4238</v>
      </c>
      <c r="C1379" t="s">
        <v>38</v>
      </c>
      <c r="D1379">
        <v>2012</v>
      </c>
      <c r="E1379" t="s">
        <v>64</v>
      </c>
      <c r="F1379" t="s">
        <v>360</v>
      </c>
      <c r="G1379" t="s">
        <v>66</v>
      </c>
      <c r="H1379" t="s">
        <v>1555</v>
      </c>
      <c r="I1379" s="2">
        <v>39517</v>
      </c>
      <c r="J1379" t="s">
        <v>106</v>
      </c>
      <c r="K1379" t="s">
        <v>115</v>
      </c>
      <c r="L1379">
        <v>0.80330425000000005</v>
      </c>
      <c r="M1379">
        <v>-176.62106145999999</v>
      </c>
      <c r="N1379" t="s">
        <v>66</v>
      </c>
      <c r="O1379" t="s">
        <v>66</v>
      </c>
      <c r="P1379">
        <v>2012</v>
      </c>
      <c r="Q1379" t="s">
        <v>116</v>
      </c>
      <c r="R1379">
        <v>0</v>
      </c>
      <c r="S1379">
        <v>4.7</v>
      </c>
      <c r="T1379">
        <v>22.5</v>
      </c>
      <c r="U1379">
        <v>0</v>
      </c>
      <c r="V1379">
        <v>5</v>
      </c>
      <c r="W1379">
        <v>7.5</v>
      </c>
      <c r="X1379">
        <v>0.74624999999999997</v>
      </c>
      <c r="Y1379">
        <v>2</v>
      </c>
      <c r="Z1379">
        <v>1</v>
      </c>
    </row>
    <row r="1380" spans="1:26" x14ac:dyDescent="0.2">
      <c r="A1380">
        <v>1379</v>
      </c>
      <c r="B1380">
        <v>4239</v>
      </c>
      <c r="C1380" t="s">
        <v>38</v>
      </c>
      <c r="D1380">
        <v>2012</v>
      </c>
      <c r="E1380" t="s">
        <v>64</v>
      </c>
      <c r="F1380" t="s">
        <v>360</v>
      </c>
      <c r="G1380" t="s">
        <v>66</v>
      </c>
      <c r="H1380" t="s">
        <v>1556</v>
      </c>
      <c r="I1380" s="2">
        <v>39517</v>
      </c>
      <c r="J1380" t="s">
        <v>106</v>
      </c>
      <c r="K1380" t="s">
        <v>107</v>
      </c>
      <c r="L1380">
        <v>0.80630212000000001</v>
      </c>
      <c r="M1380">
        <v>-176.62155465000001</v>
      </c>
      <c r="N1380" t="s">
        <v>66</v>
      </c>
      <c r="O1380" t="s">
        <v>66</v>
      </c>
      <c r="P1380">
        <v>2012</v>
      </c>
      <c r="Q1380" t="s">
        <v>109</v>
      </c>
      <c r="R1380">
        <v>0</v>
      </c>
      <c r="S1380">
        <v>15</v>
      </c>
      <c r="T1380">
        <v>32.5</v>
      </c>
      <c r="U1380">
        <v>1.5</v>
      </c>
      <c r="V1380">
        <v>0</v>
      </c>
      <c r="W1380">
        <v>22.5</v>
      </c>
      <c r="X1380">
        <v>0.83250000000000002</v>
      </c>
      <c r="Y1380">
        <v>2</v>
      </c>
      <c r="Z1380">
        <v>1</v>
      </c>
    </row>
    <row r="1381" spans="1:26" x14ac:dyDescent="0.2">
      <c r="A1381">
        <v>1380</v>
      </c>
      <c r="B1381">
        <v>4240</v>
      </c>
      <c r="C1381" t="s">
        <v>38</v>
      </c>
      <c r="D1381">
        <v>2012</v>
      </c>
      <c r="E1381" t="s">
        <v>64</v>
      </c>
      <c r="F1381" t="s">
        <v>360</v>
      </c>
      <c r="G1381" t="s">
        <v>66</v>
      </c>
      <c r="H1381" t="s">
        <v>1557</v>
      </c>
      <c r="I1381" s="2">
        <v>39517</v>
      </c>
      <c r="J1381" t="s">
        <v>106</v>
      </c>
      <c r="K1381" t="s">
        <v>107</v>
      </c>
      <c r="L1381">
        <v>0.80912691000000003</v>
      </c>
      <c r="M1381">
        <v>-176.62210350000001</v>
      </c>
      <c r="N1381" t="s">
        <v>66</v>
      </c>
      <c r="O1381" t="s">
        <v>66</v>
      </c>
      <c r="P1381">
        <v>2012</v>
      </c>
      <c r="Q1381" t="s">
        <v>109</v>
      </c>
      <c r="R1381">
        <v>0</v>
      </c>
      <c r="S1381">
        <v>15</v>
      </c>
      <c r="T1381">
        <v>32.5</v>
      </c>
      <c r="U1381">
        <v>0</v>
      </c>
      <c r="V1381">
        <v>12.5</v>
      </c>
      <c r="W1381">
        <v>30</v>
      </c>
      <c r="X1381">
        <v>1.095</v>
      </c>
      <c r="Y1381">
        <v>2</v>
      </c>
      <c r="Z1381">
        <v>1</v>
      </c>
    </row>
    <row r="1382" spans="1:26" x14ac:dyDescent="0.2">
      <c r="A1382">
        <v>1381</v>
      </c>
      <c r="B1382">
        <v>4241</v>
      </c>
      <c r="C1382" t="s">
        <v>38</v>
      </c>
      <c r="D1382">
        <v>2012</v>
      </c>
      <c r="E1382" t="s">
        <v>64</v>
      </c>
      <c r="F1382" t="s">
        <v>360</v>
      </c>
      <c r="G1382" t="s">
        <v>66</v>
      </c>
      <c r="H1382" t="s">
        <v>1558</v>
      </c>
      <c r="I1382" s="2">
        <v>39517</v>
      </c>
      <c r="J1382" t="s">
        <v>106</v>
      </c>
      <c r="K1382" t="s">
        <v>111</v>
      </c>
      <c r="L1382">
        <v>0.82207467999999995</v>
      </c>
      <c r="M1382">
        <v>-176.61804280000001</v>
      </c>
      <c r="N1382" t="s">
        <v>66</v>
      </c>
      <c r="O1382" t="s">
        <v>66</v>
      </c>
      <c r="P1382">
        <v>2012</v>
      </c>
      <c r="Q1382" t="s">
        <v>112</v>
      </c>
      <c r="R1382">
        <v>0</v>
      </c>
      <c r="S1382">
        <v>17.75</v>
      </c>
      <c r="T1382">
        <v>40</v>
      </c>
      <c r="U1382">
        <v>0</v>
      </c>
      <c r="V1382">
        <v>2.5</v>
      </c>
      <c r="W1382">
        <v>25</v>
      </c>
      <c r="X1382">
        <v>0.57125000000000004</v>
      </c>
      <c r="Y1382">
        <v>2</v>
      </c>
      <c r="Z1382">
        <v>1</v>
      </c>
    </row>
    <row r="1383" spans="1:26" x14ac:dyDescent="0.2">
      <c r="A1383">
        <v>1382</v>
      </c>
      <c r="B1383">
        <v>4243</v>
      </c>
      <c r="C1383" t="s">
        <v>38</v>
      </c>
      <c r="D1383">
        <v>2012</v>
      </c>
      <c r="E1383" t="s">
        <v>64</v>
      </c>
      <c r="F1383" t="s">
        <v>360</v>
      </c>
      <c r="G1383" t="s">
        <v>66</v>
      </c>
      <c r="H1383" t="s">
        <v>1559</v>
      </c>
      <c r="I1383" s="2">
        <v>39517</v>
      </c>
      <c r="J1383" t="s">
        <v>106</v>
      </c>
      <c r="K1383" t="s">
        <v>107</v>
      </c>
      <c r="L1383">
        <v>0.81057597000000003</v>
      </c>
      <c r="M1383">
        <v>-176.62259552</v>
      </c>
      <c r="N1383" t="s">
        <v>66</v>
      </c>
      <c r="O1383" t="s">
        <v>66</v>
      </c>
      <c r="P1383">
        <v>2012</v>
      </c>
      <c r="Q1383" t="s">
        <v>109</v>
      </c>
      <c r="R1383">
        <v>0</v>
      </c>
      <c r="S1383">
        <v>12</v>
      </c>
      <c r="T1383">
        <v>45</v>
      </c>
      <c r="U1383">
        <v>2.5</v>
      </c>
      <c r="V1383">
        <v>5</v>
      </c>
      <c r="W1383">
        <v>30</v>
      </c>
      <c r="X1383">
        <v>0.58750000000000002</v>
      </c>
      <c r="Y1383">
        <v>2</v>
      </c>
      <c r="Z1383">
        <v>1</v>
      </c>
    </row>
    <row r="1384" spans="1:26" x14ac:dyDescent="0.2">
      <c r="A1384">
        <v>1383</v>
      </c>
      <c r="B1384">
        <v>4244</v>
      </c>
      <c r="C1384" t="s">
        <v>38</v>
      </c>
      <c r="D1384">
        <v>2012</v>
      </c>
      <c r="E1384" t="s">
        <v>64</v>
      </c>
      <c r="F1384" t="s">
        <v>360</v>
      </c>
      <c r="G1384" t="s">
        <v>66</v>
      </c>
      <c r="H1384" t="s">
        <v>1560</v>
      </c>
      <c r="I1384" s="2">
        <v>39517</v>
      </c>
      <c r="J1384" t="s">
        <v>106</v>
      </c>
      <c r="K1384" t="s">
        <v>115</v>
      </c>
      <c r="L1384">
        <v>0.79875103000000003</v>
      </c>
      <c r="M1384">
        <v>-176.62024439000001</v>
      </c>
      <c r="N1384" t="s">
        <v>66</v>
      </c>
      <c r="O1384" t="s">
        <v>66</v>
      </c>
      <c r="P1384">
        <v>2012</v>
      </c>
      <c r="Q1384" t="s">
        <v>116</v>
      </c>
      <c r="R1384">
        <v>0</v>
      </c>
      <c r="S1384">
        <v>2.65</v>
      </c>
      <c r="T1384">
        <v>45</v>
      </c>
      <c r="U1384">
        <v>0</v>
      </c>
      <c r="V1384">
        <v>3</v>
      </c>
      <c r="W1384">
        <v>22.5</v>
      </c>
      <c r="X1384">
        <v>0.46500000000000002</v>
      </c>
      <c r="Y1384">
        <v>2</v>
      </c>
      <c r="Z1384">
        <v>1</v>
      </c>
    </row>
    <row r="1385" spans="1:26" x14ac:dyDescent="0.2">
      <c r="A1385">
        <v>1384</v>
      </c>
      <c r="B1385">
        <v>4249</v>
      </c>
      <c r="C1385" t="s">
        <v>38</v>
      </c>
      <c r="D1385">
        <v>2012</v>
      </c>
      <c r="E1385" t="s">
        <v>64</v>
      </c>
      <c r="F1385" t="s">
        <v>360</v>
      </c>
      <c r="G1385" t="s">
        <v>66</v>
      </c>
      <c r="H1385" t="s">
        <v>1561</v>
      </c>
      <c r="I1385" s="2">
        <v>39517</v>
      </c>
      <c r="J1385" t="s">
        <v>106</v>
      </c>
      <c r="K1385" t="s">
        <v>107</v>
      </c>
      <c r="L1385">
        <v>0.82164084000000004</v>
      </c>
      <c r="M1385">
        <v>-176.61945331000001</v>
      </c>
      <c r="N1385" t="s">
        <v>66</v>
      </c>
      <c r="O1385" t="s">
        <v>66</v>
      </c>
      <c r="P1385">
        <v>2012</v>
      </c>
      <c r="Q1385" t="s">
        <v>109</v>
      </c>
      <c r="R1385">
        <v>0</v>
      </c>
      <c r="S1385">
        <v>12.6</v>
      </c>
      <c r="T1385">
        <v>25</v>
      </c>
      <c r="U1385">
        <v>4.5</v>
      </c>
      <c r="V1385">
        <v>3.5</v>
      </c>
      <c r="W1385">
        <v>20</v>
      </c>
      <c r="X1385">
        <v>0.71250000000000002</v>
      </c>
      <c r="Y1385">
        <v>2</v>
      </c>
      <c r="Z1385">
        <v>1</v>
      </c>
    </row>
    <row r="1386" spans="1:26" x14ac:dyDescent="0.2">
      <c r="A1386">
        <v>1385</v>
      </c>
      <c r="B1386">
        <v>4250</v>
      </c>
      <c r="C1386" t="s">
        <v>38</v>
      </c>
      <c r="D1386">
        <v>2012</v>
      </c>
      <c r="E1386" t="s">
        <v>64</v>
      </c>
      <c r="F1386" t="s">
        <v>360</v>
      </c>
      <c r="G1386" t="s">
        <v>66</v>
      </c>
      <c r="H1386" t="s">
        <v>1562</v>
      </c>
      <c r="I1386" s="2">
        <v>39518</v>
      </c>
      <c r="J1386" t="s">
        <v>106</v>
      </c>
      <c r="K1386" t="s">
        <v>111</v>
      </c>
      <c r="L1386">
        <v>0.81934594999999999</v>
      </c>
      <c r="M1386">
        <v>-176.61541657999999</v>
      </c>
      <c r="N1386" t="s">
        <v>66</v>
      </c>
      <c r="O1386" t="s">
        <v>66</v>
      </c>
      <c r="P1386">
        <v>2012</v>
      </c>
      <c r="Q1386" t="s">
        <v>112</v>
      </c>
      <c r="R1386">
        <v>0</v>
      </c>
      <c r="S1386">
        <v>23.05</v>
      </c>
      <c r="T1386">
        <v>22.5</v>
      </c>
      <c r="U1386">
        <v>1</v>
      </c>
      <c r="V1386">
        <v>5</v>
      </c>
      <c r="W1386">
        <v>25</v>
      </c>
      <c r="X1386">
        <v>0.51</v>
      </c>
      <c r="Y1386">
        <v>2</v>
      </c>
      <c r="Z1386">
        <v>1</v>
      </c>
    </row>
    <row r="1387" spans="1:26" x14ac:dyDescent="0.2">
      <c r="A1387">
        <v>1386</v>
      </c>
      <c r="B1387">
        <v>4251</v>
      </c>
      <c r="C1387" t="s">
        <v>38</v>
      </c>
      <c r="D1387">
        <v>2012</v>
      </c>
      <c r="E1387" t="s">
        <v>64</v>
      </c>
      <c r="F1387" t="s">
        <v>360</v>
      </c>
      <c r="G1387" t="s">
        <v>66</v>
      </c>
      <c r="H1387" t="s">
        <v>1563</v>
      </c>
      <c r="I1387" s="2">
        <v>39518</v>
      </c>
      <c r="J1387" t="s">
        <v>106</v>
      </c>
      <c r="K1387" t="s">
        <v>107</v>
      </c>
      <c r="L1387">
        <v>0.82142952999999996</v>
      </c>
      <c r="M1387">
        <v>-176.61793484</v>
      </c>
      <c r="N1387" t="s">
        <v>66</v>
      </c>
      <c r="O1387" t="s">
        <v>66</v>
      </c>
      <c r="P1387">
        <v>2012</v>
      </c>
      <c r="Q1387" t="s">
        <v>109</v>
      </c>
      <c r="R1387">
        <v>0</v>
      </c>
      <c r="S1387">
        <v>15.9</v>
      </c>
      <c r="T1387">
        <v>22.5</v>
      </c>
      <c r="U1387">
        <v>0</v>
      </c>
      <c r="V1387">
        <v>7.5</v>
      </c>
      <c r="W1387">
        <v>27.5</v>
      </c>
      <c r="X1387">
        <v>0.37624999999999997</v>
      </c>
      <c r="Y1387">
        <v>2</v>
      </c>
      <c r="Z1387">
        <v>1</v>
      </c>
    </row>
    <row r="1388" spans="1:26" x14ac:dyDescent="0.2">
      <c r="A1388">
        <v>1387</v>
      </c>
      <c r="B1388">
        <v>4252</v>
      </c>
      <c r="C1388" t="s">
        <v>38</v>
      </c>
      <c r="D1388">
        <v>2012</v>
      </c>
      <c r="E1388" t="s">
        <v>64</v>
      </c>
      <c r="F1388" t="s">
        <v>360</v>
      </c>
      <c r="G1388" t="s">
        <v>66</v>
      </c>
      <c r="H1388" t="s">
        <v>1564</v>
      </c>
      <c r="I1388" s="2">
        <v>39518</v>
      </c>
      <c r="J1388" t="s">
        <v>106</v>
      </c>
      <c r="K1388" t="s">
        <v>107</v>
      </c>
      <c r="L1388">
        <v>0.81269433000000002</v>
      </c>
      <c r="M1388">
        <v>-176.62337126</v>
      </c>
      <c r="N1388" t="s">
        <v>66</v>
      </c>
      <c r="O1388" t="s">
        <v>66</v>
      </c>
      <c r="P1388">
        <v>2012</v>
      </c>
      <c r="Q1388" t="s">
        <v>109</v>
      </c>
      <c r="R1388">
        <v>0</v>
      </c>
      <c r="S1388">
        <v>13.2</v>
      </c>
      <c r="T1388">
        <v>35</v>
      </c>
      <c r="U1388">
        <v>13.5</v>
      </c>
      <c r="V1388">
        <v>5</v>
      </c>
      <c r="W1388">
        <v>7.5</v>
      </c>
      <c r="X1388">
        <v>0.71125000000000005</v>
      </c>
      <c r="Y1388">
        <v>2</v>
      </c>
      <c r="Z1388">
        <v>1</v>
      </c>
    </row>
    <row r="1389" spans="1:26" x14ac:dyDescent="0.2">
      <c r="A1389">
        <v>1388</v>
      </c>
      <c r="B1389">
        <v>4253</v>
      </c>
      <c r="C1389" t="s">
        <v>38</v>
      </c>
      <c r="D1389">
        <v>2012</v>
      </c>
      <c r="E1389" t="s">
        <v>64</v>
      </c>
      <c r="F1389" t="s">
        <v>360</v>
      </c>
      <c r="G1389" t="s">
        <v>66</v>
      </c>
      <c r="H1389" t="s">
        <v>1565</v>
      </c>
      <c r="I1389" s="2">
        <v>39518</v>
      </c>
      <c r="J1389" t="s">
        <v>106</v>
      </c>
      <c r="K1389" t="s">
        <v>107</v>
      </c>
      <c r="L1389">
        <v>0.82357974</v>
      </c>
      <c r="M1389">
        <v>-176.62278671000001</v>
      </c>
      <c r="N1389" t="s">
        <v>66</v>
      </c>
      <c r="O1389" t="s">
        <v>66</v>
      </c>
      <c r="P1389">
        <v>2012</v>
      </c>
      <c r="Q1389" t="s">
        <v>109</v>
      </c>
      <c r="R1389">
        <v>0</v>
      </c>
      <c r="S1389">
        <v>17.350000000000001</v>
      </c>
      <c r="T1389">
        <v>32.5</v>
      </c>
      <c r="U1389">
        <v>1</v>
      </c>
      <c r="V1389">
        <v>4</v>
      </c>
      <c r="W1389">
        <v>25</v>
      </c>
      <c r="X1389">
        <v>0.5575</v>
      </c>
      <c r="Y1389">
        <v>2</v>
      </c>
      <c r="Z1389">
        <v>1</v>
      </c>
    </row>
    <row r="1390" spans="1:26" x14ac:dyDescent="0.2">
      <c r="A1390">
        <v>1389</v>
      </c>
      <c r="B1390">
        <v>4254</v>
      </c>
      <c r="C1390" t="s">
        <v>38</v>
      </c>
      <c r="D1390">
        <v>2012</v>
      </c>
      <c r="E1390" t="s">
        <v>64</v>
      </c>
      <c r="F1390" t="s">
        <v>360</v>
      </c>
      <c r="G1390" t="s">
        <v>66</v>
      </c>
      <c r="H1390" t="s">
        <v>1566</v>
      </c>
      <c r="I1390" s="2">
        <v>39518</v>
      </c>
      <c r="J1390" t="s">
        <v>106</v>
      </c>
      <c r="K1390" t="s">
        <v>115</v>
      </c>
      <c r="L1390">
        <v>0.81391163</v>
      </c>
      <c r="M1390">
        <v>-176.62371114999999</v>
      </c>
      <c r="N1390" t="s">
        <v>66</v>
      </c>
      <c r="O1390" t="s">
        <v>66</v>
      </c>
      <c r="P1390">
        <v>2012</v>
      </c>
      <c r="Q1390" t="s">
        <v>116</v>
      </c>
      <c r="R1390">
        <v>0</v>
      </c>
      <c r="S1390">
        <v>5.75</v>
      </c>
      <c r="T1390">
        <v>37.5</v>
      </c>
      <c r="U1390">
        <v>1.5</v>
      </c>
      <c r="V1390">
        <v>5</v>
      </c>
      <c r="W1390">
        <v>25</v>
      </c>
      <c r="X1390">
        <v>0.68874999999999997</v>
      </c>
      <c r="Y1390">
        <v>2</v>
      </c>
      <c r="Z1390">
        <v>1</v>
      </c>
    </row>
    <row r="1391" spans="1:26" x14ac:dyDescent="0.2">
      <c r="A1391">
        <v>1390</v>
      </c>
      <c r="B1391">
        <v>4255</v>
      </c>
      <c r="C1391" t="s">
        <v>38</v>
      </c>
      <c r="D1391">
        <v>2012</v>
      </c>
      <c r="E1391" t="s">
        <v>64</v>
      </c>
      <c r="F1391" t="s">
        <v>360</v>
      </c>
      <c r="G1391" t="s">
        <v>66</v>
      </c>
      <c r="H1391" t="s">
        <v>1567</v>
      </c>
      <c r="I1391" s="2">
        <v>39518</v>
      </c>
      <c r="J1391" t="s">
        <v>106</v>
      </c>
      <c r="K1391" t="s">
        <v>111</v>
      </c>
      <c r="L1391">
        <v>0.78962213000000003</v>
      </c>
      <c r="M1391">
        <v>-176.61549596</v>
      </c>
      <c r="N1391" t="s">
        <v>66</v>
      </c>
      <c r="O1391" t="s">
        <v>66</v>
      </c>
      <c r="P1391">
        <v>2012</v>
      </c>
      <c r="Q1391" t="s">
        <v>112</v>
      </c>
      <c r="R1391">
        <v>0</v>
      </c>
      <c r="S1391">
        <v>22.45</v>
      </c>
      <c r="T1391">
        <v>35</v>
      </c>
      <c r="U1391">
        <v>2.5</v>
      </c>
      <c r="V1391">
        <v>10</v>
      </c>
      <c r="W1391">
        <v>32.5</v>
      </c>
      <c r="X1391">
        <v>0.41499999999999998</v>
      </c>
      <c r="Y1391">
        <v>2</v>
      </c>
      <c r="Z1391">
        <v>1</v>
      </c>
    </row>
    <row r="1392" spans="1:26" x14ac:dyDescent="0.2">
      <c r="A1392">
        <v>1391</v>
      </c>
      <c r="B1392">
        <v>4256</v>
      </c>
      <c r="C1392" t="s">
        <v>38</v>
      </c>
      <c r="D1392">
        <v>2012</v>
      </c>
      <c r="E1392" t="s">
        <v>64</v>
      </c>
      <c r="F1392" t="s">
        <v>360</v>
      </c>
      <c r="G1392" t="s">
        <v>66</v>
      </c>
      <c r="H1392" t="s">
        <v>1568</v>
      </c>
      <c r="I1392" s="2">
        <v>39518</v>
      </c>
      <c r="J1392" t="s">
        <v>106</v>
      </c>
      <c r="K1392" t="s">
        <v>107</v>
      </c>
      <c r="L1392">
        <v>0.79033761000000002</v>
      </c>
      <c r="M1392">
        <v>-176.61643405999999</v>
      </c>
      <c r="N1392" t="s">
        <v>66</v>
      </c>
      <c r="O1392" t="s">
        <v>66</v>
      </c>
      <c r="P1392">
        <v>2012</v>
      </c>
      <c r="Q1392" t="s">
        <v>109</v>
      </c>
      <c r="R1392">
        <v>0</v>
      </c>
      <c r="S1392">
        <v>11.45</v>
      </c>
      <c r="T1392">
        <v>30</v>
      </c>
      <c r="U1392">
        <v>10</v>
      </c>
      <c r="V1392">
        <v>2.5</v>
      </c>
      <c r="W1392">
        <v>35</v>
      </c>
      <c r="X1392">
        <v>0.95874999999999999</v>
      </c>
      <c r="Y1392">
        <v>2</v>
      </c>
      <c r="Z1392">
        <v>1</v>
      </c>
    </row>
    <row r="1393" spans="1:26" x14ac:dyDescent="0.2">
      <c r="A1393">
        <v>1392</v>
      </c>
      <c r="B1393">
        <v>4257</v>
      </c>
      <c r="C1393" t="s">
        <v>38</v>
      </c>
      <c r="D1393">
        <v>2012</v>
      </c>
      <c r="E1393" t="s">
        <v>64</v>
      </c>
      <c r="F1393" t="s">
        <v>360</v>
      </c>
      <c r="G1393" t="s">
        <v>66</v>
      </c>
      <c r="H1393" t="s">
        <v>1569</v>
      </c>
      <c r="I1393" s="2">
        <v>39518</v>
      </c>
      <c r="J1393" t="s">
        <v>106</v>
      </c>
      <c r="K1393" t="s">
        <v>115</v>
      </c>
      <c r="L1393">
        <v>0.79668866000000005</v>
      </c>
      <c r="M1393">
        <v>-176.61951013999999</v>
      </c>
      <c r="N1393" t="s">
        <v>66</v>
      </c>
      <c r="O1393" t="s">
        <v>66</v>
      </c>
      <c r="P1393">
        <v>2012</v>
      </c>
      <c r="Q1393" t="s">
        <v>116</v>
      </c>
      <c r="R1393">
        <v>0</v>
      </c>
      <c r="S1393">
        <v>1.7</v>
      </c>
      <c r="T1393">
        <v>12.5</v>
      </c>
      <c r="U1393">
        <v>0</v>
      </c>
      <c r="V1393">
        <v>2.5</v>
      </c>
      <c r="W1393">
        <v>40</v>
      </c>
      <c r="X1393">
        <v>0.45250000000000001</v>
      </c>
      <c r="Y1393">
        <v>2</v>
      </c>
      <c r="Z1393">
        <v>1</v>
      </c>
    </row>
    <row r="1394" spans="1:26" x14ac:dyDescent="0.2">
      <c r="A1394">
        <v>1393</v>
      </c>
      <c r="B1394">
        <v>4258</v>
      </c>
      <c r="C1394" t="s">
        <v>38</v>
      </c>
      <c r="D1394">
        <v>2012</v>
      </c>
      <c r="E1394" t="s">
        <v>64</v>
      </c>
      <c r="F1394" t="s">
        <v>360</v>
      </c>
      <c r="G1394" t="s">
        <v>66</v>
      </c>
      <c r="H1394" t="s">
        <v>1570</v>
      </c>
      <c r="I1394" s="2">
        <v>39518</v>
      </c>
      <c r="J1394" t="s">
        <v>106</v>
      </c>
      <c r="K1394" t="s">
        <v>115</v>
      </c>
      <c r="L1394">
        <v>0.79982215999999995</v>
      </c>
      <c r="M1394">
        <v>-176.62075938000001</v>
      </c>
      <c r="N1394" t="s">
        <v>66</v>
      </c>
      <c r="O1394" t="s">
        <v>66</v>
      </c>
      <c r="P1394">
        <v>2012</v>
      </c>
      <c r="Q1394" t="s">
        <v>116</v>
      </c>
      <c r="R1394">
        <v>0</v>
      </c>
      <c r="S1394">
        <v>4.05</v>
      </c>
      <c r="T1394">
        <v>55</v>
      </c>
      <c r="U1394">
        <v>0</v>
      </c>
      <c r="V1394">
        <v>2.5</v>
      </c>
      <c r="W1394">
        <v>25</v>
      </c>
      <c r="X1394">
        <v>0.63624999999999998</v>
      </c>
      <c r="Y1394">
        <v>2</v>
      </c>
      <c r="Z1394">
        <v>1</v>
      </c>
    </row>
    <row r="1395" spans="1:26" x14ac:dyDescent="0.2">
      <c r="A1395">
        <v>1394</v>
      </c>
      <c r="B1395">
        <v>4259</v>
      </c>
      <c r="C1395" t="s">
        <v>38</v>
      </c>
      <c r="D1395">
        <v>2012</v>
      </c>
      <c r="E1395" t="s">
        <v>64</v>
      </c>
      <c r="F1395" t="s">
        <v>360</v>
      </c>
      <c r="G1395" t="s">
        <v>66</v>
      </c>
      <c r="H1395" t="s">
        <v>1571</v>
      </c>
      <c r="I1395" s="2">
        <v>39518</v>
      </c>
      <c r="J1395" t="s">
        <v>106</v>
      </c>
      <c r="K1395" t="s">
        <v>107</v>
      </c>
      <c r="L1395">
        <v>0.80157632000000001</v>
      </c>
      <c r="M1395">
        <v>-176.62113572000001</v>
      </c>
      <c r="N1395" t="s">
        <v>66</v>
      </c>
      <c r="O1395" t="s">
        <v>66</v>
      </c>
      <c r="P1395">
        <v>2012</v>
      </c>
      <c r="Q1395" t="s">
        <v>109</v>
      </c>
      <c r="R1395">
        <v>0</v>
      </c>
      <c r="S1395">
        <v>16.649999999999999</v>
      </c>
      <c r="T1395">
        <v>25</v>
      </c>
      <c r="U1395">
        <v>5</v>
      </c>
      <c r="V1395">
        <v>5</v>
      </c>
      <c r="W1395">
        <v>25</v>
      </c>
      <c r="X1395">
        <v>0.56000000000000005</v>
      </c>
      <c r="Y1395">
        <v>2</v>
      </c>
      <c r="Z1395">
        <v>1</v>
      </c>
    </row>
    <row r="1396" spans="1:26" x14ac:dyDescent="0.2">
      <c r="A1396">
        <v>1395</v>
      </c>
      <c r="B1396">
        <v>4268</v>
      </c>
      <c r="C1396" t="s">
        <v>38</v>
      </c>
      <c r="D1396">
        <v>2012</v>
      </c>
      <c r="E1396" t="s">
        <v>64</v>
      </c>
      <c r="F1396" t="s">
        <v>360</v>
      </c>
      <c r="G1396" t="s">
        <v>66</v>
      </c>
      <c r="H1396" t="s">
        <v>1572</v>
      </c>
      <c r="I1396" s="2">
        <v>39519</v>
      </c>
      <c r="J1396" t="s">
        <v>106</v>
      </c>
      <c r="K1396" t="s">
        <v>111</v>
      </c>
      <c r="L1396">
        <v>0.80796685000000001</v>
      </c>
      <c r="M1396">
        <v>-176.62193310000001</v>
      </c>
      <c r="N1396" t="s">
        <v>66</v>
      </c>
      <c r="O1396" t="s">
        <v>66</v>
      </c>
      <c r="P1396">
        <v>2012</v>
      </c>
      <c r="Q1396" t="s">
        <v>112</v>
      </c>
      <c r="R1396">
        <v>0</v>
      </c>
      <c r="S1396">
        <v>26</v>
      </c>
      <c r="T1396">
        <v>20</v>
      </c>
      <c r="U1396">
        <v>0</v>
      </c>
      <c r="V1396">
        <v>0</v>
      </c>
      <c r="W1396">
        <v>27.5</v>
      </c>
      <c r="X1396">
        <v>0.87375000000000003</v>
      </c>
      <c r="Y1396">
        <v>2</v>
      </c>
      <c r="Z1396">
        <v>1</v>
      </c>
    </row>
    <row r="1397" spans="1:26" x14ac:dyDescent="0.2">
      <c r="A1397">
        <v>1396</v>
      </c>
      <c r="B1397">
        <v>4269</v>
      </c>
      <c r="C1397" t="s">
        <v>38</v>
      </c>
      <c r="D1397">
        <v>2012</v>
      </c>
      <c r="E1397" t="s">
        <v>64</v>
      </c>
      <c r="F1397" t="s">
        <v>360</v>
      </c>
      <c r="G1397" t="s">
        <v>66</v>
      </c>
      <c r="H1397" t="s">
        <v>1573</v>
      </c>
      <c r="I1397" s="2">
        <v>39519</v>
      </c>
      <c r="J1397" t="s">
        <v>106</v>
      </c>
      <c r="K1397" t="s">
        <v>115</v>
      </c>
      <c r="L1397">
        <v>0.80664544000000005</v>
      </c>
      <c r="M1397">
        <v>-176.62133395999999</v>
      </c>
      <c r="N1397" t="s">
        <v>66</v>
      </c>
      <c r="O1397" t="s">
        <v>66</v>
      </c>
      <c r="P1397">
        <v>2012</v>
      </c>
      <c r="Q1397" t="s">
        <v>116</v>
      </c>
      <c r="R1397">
        <v>0</v>
      </c>
      <c r="S1397">
        <v>2</v>
      </c>
      <c r="T1397">
        <v>15</v>
      </c>
      <c r="U1397">
        <v>0</v>
      </c>
      <c r="V1397">
        <v>0</v>
      </c>
      <c r="W1397">
        <v>30</v>
      </c>
      <c r="X1397">
        <v>0.99124999999999996</v>
      </c>
      <c r="Y1397">
        <v>2</v>
      </c>
      <c r="Z1397">
        <v>1</v>
      </c>
    </row>
    <row r="1398" spans="1:26" x14ac:dyDescent="0.2">
      <c r="A1398">
        <v>1397</v>
      </c>
      <c r="B1398">
        <v>4270</v>
      </c>
      <c r="C1398" t="s">
        <v>38</v>
      </c>
      <c r="D1398">
        <v>2012</v>
      </c>
      <c r="E1398" t="s">
        <v>64</v>
      </c>
      <c r="F1398" t="s">
        <v>360</v>
      </c>
      <c r="G1398" t="s">
        <v>66</v>
      </c>
      <c r="H1398" t="s">
        <v>1574</v>
      </c>
      <c r="I1398" s="2">
        <v>39519</v>
      </c>
      <c r="J1398" t="s">
        <v>106</v>
      </c>
      <c r="K1398" t="s">
        <v>115</v>
      </c>
      <c r="L1398">
        <v>0.79386564000000004</v>
      </c>
      <c r="M1398">
        <v>-176.61812788</v>
      </c>
      <c r="N1398" t="s">
        <v>66</v>
      </c>
      <c r="O1398" t="s">
        <v>66</v>
      </c>
      <c r="P1398">
        <v>2012</v>
      </c>
      <c r="Q1398" t="s">
        <v>116</v>
      </c>
      <c r="R1398">
        <v>0</v>
      </c>
      <c r="S1398">
        <v>6.15</v>
      </c>
      <c r="T1398">
        <v>17.5</v>
      </c>
      <c r="U1398">
        <v>0</v>
      </c>
      <c r="V1398">
        <v>5</v>
      </c>
      <c r="W1398">
        <v>60</v>
      </c>
      <c r="X1398">
        <v>0.39124999999999999</v>
      </c>
      <c r="Y1398">
        <v>2</v>
      </c>
      <c r="Z1398">
        <v>1</v>
      </c>
    </row>
    <row r="1399" spans="1:26" x14ac:dyDescent="0.2">
      <c r="A1399">
        <v>1398</v>
      </c>
      <c r="B1399">
        <v>4273</v>
      </c>
      <c r="C1399" t="s">
        <v>38</v>
      </c>
      <c r="D1399">
        <v>2012</v>
      </c>
      <c r="E1399" t="s">
        <v>64</v>
      </c>
      <c r="F1399" t="s">
        <v>360</v>
      </c>
      <c r="G1399" t="s">
        <v>66</v>
      </c>
      <c r="H1399" t="s">
        <v>1575</v>
      </c>
      <c r="I1399" s="2">
        <v>39519</v>
      </c>
      <c r="J1399" t="s">
        <v>106</v>
      </c>
      <c r="K1399" t="s">
        <v>107</v>
      </c>
      <c r="L1399">
        <v>0.80542117999999996</v>
      </c>
      <c r="M1399">
        <v>-176.62123606</v>
      </c>
      <c r="N1399" t="s">
        <v>66</v>
      </c>
      <c r="O1399" t="s">
        <v>66</v>
      </c>
      <c r="P1399">
        <v>2012</v>
      </c>
      <c r="Q1399" t="s">
        <v>109</v>
      </c>
      <c r="R1399">
        <v>0</v>
      </c>
      <c r="S1399">
        <v>11.1</v>
      </c>
      <c r="T1399">
        <v>35</v>
      </c>
      <c r="U1399">
        <v>0</v>
      </c>
      <c r="V1399">
        <v>5</v>
      </c>
      <c r="W1399">
        <v>40</v>
      </c>
      <c r="X1399">
        <v>0.64500000000000002</v>
      </c>
      <c r="Y1399">
        <v>2</v>
      </c>
      <c r="Z1399">
        <v>1</v>
      </c>
    </row>
    <row r="1400" spans="1:26" x14ac:dyDescent="0.2">
      <c r="A1400">
        <v>1399</v>
      </c>
      <c r="B1400">
        <v>4275</v>
      </c>
      <c r="C1400" t="s">
        <v>38</v>
      </c>
      <c r="D1400">
        <v>2012</v>
      </c>
      <c r="E1400" t="s">
        <v>64</v>
      </c>
      <c r="F1400" t="s">
        <v>360</v>
      </c>
      <c r="G1400" t="s">
        <v>66</v>
      </c>
      <c r="H1400" t="s">
        <v>1576</v>
      </c>
      <c r="I1400" s="2">
        <v>39519</v>
      </c>
      <c r="J1400" t="s">
        <v>106</v>
      </c>
      <c r="K1400" t="s">
        <v>111</v>
      </c>
      <c r="L1400">
        <v>0.79636713000000003</v>
      </c>
      <c r="M1400">
        <v>-176.61947552000001</v>
      </c>
      <c r="N1400" t="s">
        <v>66</v>
      </c>
      <c r="O1400" t="s">
        <v>66</v>
      </c>
      <c r="P1400">
        <v>2012</v>
      </c>
      <c r="Q1400" t="s">
        <v>112</v>
      </c>
      <c r="R1400">
        <v>0</v>
      </c>
      <c r="S1400">
        <v>20.350000000000001</v>
      </c>
      <c r="T1400">
        <v>17.5</v>
      </c>
      <c r="U1400">
        <v>10</v>
      </c>
      <c r="V1400">
        <v>25</v>
      </c>
      <c r="W1400">
        <v>25</v>
      </c>
      <c r="X1400">
        <v>0.61250000000000004</v>
      </c>
      <c r="Y1400">
        <v>2</v>
      </c>
      <c r="Z1400">
        <v>1</v>
      </c>
    </row>
    <row r="1401" spans="1:26" x14ac:dyDescent="0.2">
      <c r="A1401">
        <v>1400</v>
      </c>
      <c r="B1401">
        <v>4276</v>
      </c>
      <c r="C1401" t="s">
        <v>38</v>
      </c>
      <c r="D1401">
        <v>2012</v>
      </c>
      <c r="E1401" t="s">
        <v>64</v>
      </c>
      <c r="F1401" t="s">
        <v>360</v>
      </c>
      <c r="G1401" t="s">
        <v>66</v>
      </c>
      <c r="H1401" t="s">
        <v>1577</v>
      </c>
      <c r="I1401" s="2">
        <v>39519</v>
      </c>
      <c r="J1401" t="s">
        <v>106</v>
      </c>
      <c r="K1401" t="s">
        <v>111</v>
      </c>
      <c r="L1401">
        <v>0.80254568999999998</v>
      </c>
      <c r="M1401">
        <v>-176.6097236</v>
      </c>
      <c r="N1401" t="s">
        <v>66</v>
      </c>
      <c r="O1401" t="s">
        <v>66</v>
      </c>
      <c r="P1401">
        <v>2012</v>
      </c>
      <c r="Q1401" t="s">
        <v>112</v>
      </c>
      <c r="R1401">
        <v>0</v>
      </c>
      <c r="S1401">
        <v>21.8</v>
      </c>
      <c r="T1401">
        <v>22.5</v>
      </c>
      <c r="U1401">
        <v>10</v>
      </c>
      <c r="V1401">
        <v>10</v>
      </c>
      <c r="W1401">
        <v>27.5</v>
      </c>
      <c r="X1401">
        <v>0.5675</v>
      </c>
      <c r="Y1401">
        <v>2</v>
      </c>
      <c r="Z1401">
        <v>1</v>
      </c>
    </row>
    <row r="1402" spans="1:26" x14ac:dyDescent="0.2">
      <c r="A1402">
        <v>1401</v>
      </c>
      <c r="B1402">
        <v>4277</v>
      </c>
      <c r="C1402" t="s">
        <v>38</v>
      </c>
      <c r="D1402">
        <v>2012</v>
      </c>
      <c r="E1402" t="s">
        <v>64</v>
      </c>
      <c r="F1402" t="s">
        <v>360</v>
      </c>
      <c r="G1402" t="s">
        <v>66</v>
      </c>
      <c r="H1402" t="s">
        <v>1578</v>
      </c>
      <c r="I1402" s="2">
        <v>39519</v>
      </c>
      <c r="J1402" t="s">
        <v>106</v>
      </c>
      <c r="K1402" t="s">
        <v>107</v>
      </c>
      <c r="L1402">
        <v>0.80127952000000002</v>
      </c>
      <c r="M1402">
        <v>-176.60993841999999</v>
      </c>
      <c r="N1402" t="s">
        <v>66</v>
      </c>
      <c r="O1402" t="s">
        <v>66</v>
      </c>
      <c r="P1402">
        <v>2012</v>
      </c>
      <c r="Q1402" t="s">
        <v>109</v>
      </c>
      <c r="R1402">
        <v>0</v>
      </c>
      <c r="S1402">
        <v>15.1</v>
      </c>
      <c r="T1402">
        <v>35</v>
      </c>
      <c r="U1402">
        <v>0</v>
      </c>
      <c r="V1402">
        <v>7.5</v>
      </c>
      <c r="W1402">
        <v>32.5</v>
      </c>
      <c r="X1402">
        <v>0.64375000000000004</v>
      </c>
      <c r="Y1402">
        <v>2</v>
      </c>
      <c r="Z1402">
        <v>1</v>
      </c>
    </row>
    <row r="1403" spans="1:26" x14ac:dyDescent="0.2">
      <c r="A1403">
        <v>1402</v>
      </c>
      <c r="B1403">
        <v>4278</v>
      </c>
      <c r="C1403" t="s">
        <v>38</v>
      </c>
      <c r="D1403">
        <v>2012</v>
      </c>
      <c r="E1403" t="s">
        <v>64</v>
      </c>
      <c r="F1403" t="s">
        <v>360</v>
      </c>
      <c r="G1403" t="s">
        <v>66</v>
      </c>
      <c r="H1403" t="s">
        <v>1579</v>
      </c>
      <c r="I1403" s="2">
        <v>39519</v>
      </c>
      <c r="J1403" t="s">
        <v>106</v>
      </c>
      <c r="K1403" t="s">
        <v>115</v>
      </c>
      <c r="L1403">
        <v>0.80391763999999999</v>
      </c>
      <c r="M1403">
        <v>-176.62103657</v>
      </c>
      <c r="N1403" t="s">
        <v>66</v>
      </c>
      <c r="O1403" t="s">
        <v>66</v>
      </c>
      <c r="P1403">
        <v>2012</v>
      </c>
      <c r="Q1403" t="s">
        <v>116</v>
      </c>
      <c r="R1403">
        <v>0</v>
      </c>
      <c r="S1403">
        <v>4.4000000000000004</v>
      </c>
      <c r="T1403">
        <v>47.5</v>
      </c>
      <c r="U1403">
        <v>0</v>
      </c>
      <c r="V1403">
        <v>5</v>
      </c>
      <c r="W1403">
        <v>27.5</v>
      </c>
      <c r="X1403">
        <v>0.60875000000000001</v>
      </c>
      <c r="Y1403">
        <v>2</v>
      </c>
      <c r="Z1403">
        <v>1</v>
      </c>
    </row>
    <row r="1404" spans="1:26" x14ac:dyDescent="0.2">
      <c r="A1404">
        <v>1403</v>
      </c>
      <c r="B1404">
        <v>4279</v>
      </c>
      <c r="C1404" t="s">
        <v>38</v>
      </c>
      <c r="D1404">
        <v>2012</v>
      </c>
      <c r="E1404" t="s">
        <v>64</v>
      </c>
      <c r="F1404" t="s">
        <v>360</v>
      </c>
      <c r="G1404" t="s">
        <v>66</v>
      </c>
      <c r="H1404" t="s">
        <v>1580</v>
      </c>
      <c r="I1404" s="2">
        <v>39519</v>
      </c>
      <c r="J1404" t="s">
        <v>106</v>
      </c>
      <c r="K1404" t="s">
        <v>115</v>
      </c>
      <c r="L1404">
        <v>0.80830128999999995</v>
      </c>
      <c r="M1404">
        <v>-176.62188699000001</v>
      </c>
      <c r="N1404" t="s">
        <v>66</v>
      </c>
      <c r="O1404" t="s">
        <v>66</v>
      </c>
      <c r="P1404">
        <v>2012</v>
      </c>
      <c r="Q1404" t="s">
        <v>116</v>
      </c>
      <c r="R1404">
        <v>0</v>
      </c>
      <c r="S1404">
        <v>5</v>
      </c>
      <c r="T1404">
        <v>47.5</v>
      </c>
      <c r="U1404">
        <v>0</v>
      </c>
      <c r="V1404">
        <v>3.5</v>
      </c>
      <c r="W1404">
        <v>30</v>
      </c>
      <c r="X1404">
        <v>0.64500000000000002</v>
      </c>
      <c r="Y1404">
        <v>2</v>
      </c>
      <c r="Z1404">
        <v>1</v>
      </c>
    </row>
    <row r="1405" spans="1:26" x14ac:dyDescent="0.2">
      <c r="A1405">
        <v>1404</v>
      </c>
      <c r="B1405">
        <v>4282</v>
      </c>
      <c r="C1405" t="s">
        <v>38</v>
      </c>
      <c r="D1405">
        <v>2012</v>
      </c>
      <c r="E1405" t="s">
        <v>64</v>
      </c>
      <c r="F1405" t="s">
        <v>360</v>
      </c>
      <c r="G1405" t="s">
        <v>66</v>
      </c>
      <c r="H1405" t="s">
        <v>1581</v>
      </c>
      <c r="I1405" s="2">
        <v>39520</v>
      </c>
      <c r="J1405" t="s">
        <v>106</v>
      </c>
      <c r="K1405" t="s">
        <v>111</v>
      </c>
      <c r="L1405">
        <v>0.80703990000000003</v>
      </c>
      <c r="M1405">
        <v>-176.6097609</v>
      </c>
      <c r="N1405" t="s">
        <v>66</v>
      </c>
      <c r="O1405" t="s">
        <v>66</v>
      </c>
      <c r="P1405">
        <v>2012</v>
      </c>
      <c r="Q1405" t="s">
        <v>112</v>
      </c>
      <c r="R1405">
        <v>0</v>
      </c>
      <c r="S1405">
        <v>24.4</v>
      </c>
      <c r="T1405">
        <v>7.5</v>
      </c>
      <c r="U1405">
        <v>15</v>
      </c>
      <c r="V1405">
        <v>7.5</v>
      </c>
      <c r="W1405">
        <v>25</v>
      </c>
      <c r="X1405">
        <v>0.38124999999999998</v>
      </c>
      <c r="Y1405">
        <v>2</v>
      </c>
      <c r="Z1405">
        <v>1</v>
      </c>
    </row>
    <row r="1406" spans="1:26" x14ac:dyDescent="0.2">
      <c r="A1406">
        <v>1405</v>
      </c>
      <c r="B1406">
        <v>4283</v>
      </c>
      <c r="C1406" t="s">
        <v>38</v>
      </c>
      <c r="D1406">
        <v>2012</v>
      </c>
      <c r="E1406" t="s">
        <v>64</v>
      </c>
      <c r="F1406" t="s">
        <v>360</v>
      </c>
      <c r="G1406" t="s">
        <v>66</v>
      </c>
      <c r="H1406" t="s">
        <v>1582</v>
      </c>
      <c r="I1406" s="2">
        <v>39520</v>
      </c>
      <c r="J1406" t="s">
        <v>106</v>
      </c>
      <c r="K1406" t="s">
        <v>107</v>
      </c>
      <c r="L1406">
        <v>0.79516693000000005</v>
      </c>
      <c r="M1406">
        <v>-176.61125002</v>
      </c>
      <c r="N1406" t="s">
        <v>66</v>
      </c>
      <c r="O1406" t="s">
        <v>66</v>
      </c>
      <c r="P1406">
        <v>2012</v>
      </c>
      <c r="Q1406" t="s">
        <v>109</v>
      </c>
      <c r="R1406">
        <v>0</v>
      </c>
      <c r="S1406">
        <v>14.5</v>
      </c>
      <c r="T1406">
        <v>50</v>
      </c>
      <c r="U1406">
        <v>5</v>
      </c>
      <c r="V1406">
        <v>7.5</v>
      </c>
      <c r="W1406">
        <v>25</v>
      </c>
      <c r="X1406">
        <v>0.74250000000000005</v>
      </c>
      <c r="Y1406">
        <v>2</v>
      </c>
      <c r="Z1406">
        <v>1</v>
      </c>
    </row>
    <row r="1407" spans="1:26" x14ac:dyDescent="0.2">
      <c r="A1407">
        <v>1406</v>
      </c>
      <c r="B1407">
        <v>4284</v>
      </c>
      <c r="C1407" t="s">
        <v>38</v>
      </c>
      <c r="D1407">
        <v>2012</v>
      </c>
      <c r="E1407" t="s">
        <v>64</v>
      </c>
      <c r="F1407" t="s">
        <v>360</v>
      </c>
      <c r="G1407" t="s">
        <v>66</v>
      </c>
      <c r="H1407" t="s">
        <v>1583</v>
      </c>
      <c r="I1407" s="2">
        <v>39520</v>
      </c>
      <c r="J1407" t="s">
        <v>106</v>
      </c>
      <c r="K1407" t="s">
        <v>107</v>
      </c>
      <c r="L1407">
        <v>0.79027331999999995</v>
      </c>
      <c r="M1407">
        <v>-176.61418552999999</v>
      </c>
      <c r="N1407" t="s">
        <v>66</v>
      </c>
      <c r="O1407" t="s">
        <v>66</v>
      </c>
      <c r="P1407">
        <v>2012</v>
      </c>
      <c r="Q1407" t="s">
        <v>109</v>
      </c>
      <c r="R1407">
        <v>0</v>
      </c>
      <c r="S1407">
        <v>14.65</v>
      </c>
      <c r="T1407">
        <v>32.5</v>
      </c>
      <c r="U1407">
        <v>2.5</v>
      </c>
      <c r="V1407">
        <v>7.5</v>
      </c>
      <c r="W1407">
        <v>37.5</v>
      </c>
      <c r="X1407">
        <v>0.61124999999999996</v>
      </c>
      <c r="Y1407">
        <v>2</v>
      </c>
      <c r="Z1407">
        <v>1</v>
      </c>
    </row>
    <row r="1408" spans="1:26" x14ac:dyDescent="0.2">
      <c r="A1408">
        <v>1407</v>
      </c>
      <c r="B1408">
        <v>4285</v>
      </c>
      <c r="C1408" t="s">
        <v>38</v>
      </c>
      <c r="D1408">
        <v>2012</v>
      </c>
      <c r="E1408" t="s">
        <v>64</v>
      </c>
      <c r="F1408" t="s">
        <v>360</v>
      </c>
      <c r="G1408" t="s">
        <v>66</v>
      </c>
      <c r="H1408" t="s">
        <v>1584</v>
      </c>
      <c r="I1408" s="2">
        <v>39520</v>
      </c>
      <c r="J1408" t="s">
        <v>106</v>
      </c>
      <c r="K1408" t="s">
        <v>111</v>
      </c>
      <c r="L1408">
        <v>0.79506199</v>
      </c>
      <c r="M1408">
        <v>-176.61899615999999</v>
      </c>
      <c r="N1408" t="s">
        <v>66</v>
      </c>
      <c r="O1408" t="s">
        <v>66</v>
      </c>
      <c r="P1408">
        <v>2012</v>
      </c>
      <c r="Q1408" t="s">
        <v>112</v>
      </c>
      <c r="R1408">
        <v>0</v>
      </c>
      <c r="S1408">
        <v>20.65</v>
      </c>
      <c r="T1408">
        <v>25</v>
      </c>
      <c r="U1408">
        <v>15</v>
      </c>
      <c r="V1408">
        <v>7.5</v>
      </c>
      <c r="W1408">
        <v>22.5</v>
      </c>
      <c r="X1408">
        <v>0.59875</v>
      </c>
      <c r="Y1408">
        <v>2</v>
      </c>
      <c r="Z1408">
        <v>1</v>
      </c>
    </row>
    <row r="1409" spans="1:26" x14ac:dyDescent="0.2">
      <c r="A1409">
        <v>1408</v>
      </c>
      <c r="B1409">
        <v>4288</v>
      </c>
      <c r="C1409" t="s">
        <v>38</v>
      </c>
      <c r="D1409">
        <v>2012</v>
      </c>
      <c r="E1409" t="s">
        <v>64</v>
      </c>
      <c r="F1409" t="s">
        <v>360</v>
      </c>
      <c r="G1409" t="s">
        <v>66</v>
      </c>
      <c r="H1409" t="s">
        <v>1585</v>
      </c>
      <c r="I1409" s="2">
        <v>39520</v>
      </c>
      <c r="J1409" t="s">
        <v>106</v>
      </c>
      <c r="K1409" t="s">
        <v>111</v>
      </c>
      <c r="L1409">
        <v>0.81590936999999997</v>
      </c>
      <c r="M1409">
        <v>-176.61317299999999</v>
      </c>
      <c r="N1409" t="s">
        <v>66</v>
      </c>
      <c r="O1409" t="s">
        <v>66</v>
      </c>
      <c r="P1409">
        <v>2012</v>
      </c>
      <c r="Q1409" t="s">
        <v>112</v>
      </c>
      <c r="R1409">
        <v>0</v>
      </c>
      <c r="S1409">
        <v>22.75</v>
      </c>
      <c r="T1409">
        <v>32.5</v>
      </c>
      <c r="U1409">
        <v>9</v>
      </c>
      <c r="V1409">
        <v>7.5</v>
      </c>
      <c r="W1409">
        <v>15</v>
      </c>
      <c r="X1409">
        <v>0.5675</v>
      </c>
      <c r="Y1409">
        <v>2</v>
      </c>
      <c r="Z1409">
        <v>1</v>
      </c>
    </row>
    <row r="1410" spans="1:26" x14ac:dyDescent="0.2">
      <c r="A1410">
        <v>1409</v>
      </c>
      <c r="B1410">
        <v>4289</v>
      </c>
      <c r="C1410" t="s">
        <v>38</v>
      </c>
      <c r="D1410">
        <v>2012</v>
      </c>
      <c r="E1410" t="s">
        <v>64</v>
      </c>
      <c r="F1410" t="s">
        <v>360</v>
      </c>
      <c r="G1410" t="s">
        <v>66</v>
      </c>
      <c r="H1410" t="s">
        <v>1586</v>
      </c>
      <c r="I1410" s="2">
        <v>39520</v>
      </c>
      <c r="J1410" t="s">
        <v>106</v>
      </c>
      <c r="K1410" t="s">
        <v>111</v>
      </c>
      <c r="L1410">
        <v>0.81208270000000005</v>
      </c>
      <c r="M1410">
        <v>-176.61157943000001</v>
      </c>
      <c r="N1410" t="s">
        <v>66</v>
      </c>
      <c r="O1410" t="s">
        <v>66</v>
      </c>
      <c r="P1410">
        <v>2012</v>
      </c>
      <c r="Q1410" t="s">
        <v>112</v>
      </c>
      <c r="R1410">
        <v>0</v>
      </c>
      <c r="S1410">
        <v>28.7</v>
      </c>
      <c r="T1410">
        <v>6</v>
      </c>
      <c r="U1410">
        <v>7.5</v>
      </c>
      <c r="V1410">
        <v>14</v>
      </c>
      <c r="W1410">
        <v>25</v>
      </c>
      <c r="X1410">
        <v>0.44750000000000001</v>
      </c>
      <c r="Y1410">
        <v>2</v>
      </c>
      <c r="Z1410">
        <v>1</v>
      </c>
    </row>
    <row r="1411" spans="1:26" x14ac:dyDescent="0.2">
      <c r="A1411">
        <v>1410</v>
      </c>
      <c r="B1411">
        <v>4290</v>
      </c>
      <c r="C1411" t="s">
        <v>38</v>
      </c>
      <c r="D1411">
        <v>2012</v>
      </c>
      <c r="E1411" t="s">
        <v>64</v>
      </c>
      <c r="F1411" t="s">
        <v>360</v>
      </c>
      <c r="G1411" t="s">
        <v>66</v>
      </c>
      <c r="H1411" t="s">
        <v>1587</v>
      </c>
      <c r="I1411" s="2">
        <v>39520</v>
      </c>
      <c r="J1411" t="s">
        <v>106</v>
      </c>
      <c r="K1411" t="s">
        <v>107</v>
      </c>
      <c r="L1411">
        <v>0.80891727000000002</v>
      </c>
      <c r="M1411">
        <v>-176.61044057999999</v>
      </c>
      <c r="N1411" t="s">
        <v>66</v>
      </c>
      <c r="O1411" t="s">
        <v>66</v>
      </c>
      <c r="P1411">
        <v>2012</v>
      </c>
      <c r="Q1411" t="s">
        <v>109</v>
      </c>
      <c r="R1411">
        <v>0</v>
      </c>
      <c r="S1411">
        <v>13.5</v>
      </c>
      <c r="T1411">
        <v>25</v>
      </c>
      <c r="U1411">
        <v>2</v>
      </c>
      <c r="V1411">
        <v>10</v>
      </c>
      <c r="W1411">
        <v>30</v>
      </c>
      <c r="X1411">
        <v>0.69874999999999998</v>
      </c>
      <c r="Y1411">
        <v>2</v>
      </c>
      <c r="Z1411">
        <v>1</v>
      </c>
    </row>
    <row r="1412" spans="1:26" x14ac:dyDescent="0.2">
      <c r="A1412">
        <v>1411</v>
      </c>
      <c r="B1412">
        <v>4291</v>
      </c>
      <c r="C1412" t="s">
        <v>38</v>
      </c>
      <c r="D1412">
        <v>2012</v>
      </c>
      <c r="E1412" t="s">
        <v>64</v>
      </c>
      <c r="F1412" t="s">
        <v>360</v>
      </c>
      <c r="G1412" t="s">
        <v>66</v>
      </c>
      <c r="H1412" t="s">
        <v>1588</v>
      </c>
      <c r="I1412" s="2">
        <v>39520</v>
      </c>
      <c r="J1412" t="s">
        <v>106</v>
      </c>
      <c r="K1412" t="s">
        <v>107</v>
      </c>
      <c r="L1412">
        <v>0.82111261000000002</v>
      </c>
      <c r="M1412">
        <v>-176.62670725999999</v>
      </c>
      <c r="N1412" t="s">
        <v>66</v>
      </c>
      <c r="O1412" t="s">
        <v>66</v>
      </c>
      <c r="P1412">
        <v>2012</v>
      </c>
      <c r="Q1412" t="s">
        <v>109</v>
      </c>
      <c r="R1412">
        <v>0</v>
      </c>
      <c r="S1412">
        <v>13.85</v>
      </c>
      <c r="T1412">
        <v>32.5</v>
      </c>
      <c r="U1412">
        <v>0</v>
      </c>
      <c r="V1412">
        <v>10</v>
      </c>
      <c r="W1412">
        <v>37.5</v>
      </c>
      <c r="X1412">
        <v>0.50124999999999997</v>
      </c>
      <c r="Y1412">
        <v>2</v>
      </c>
      <c r="Z1412">
        <v>1</v>
      </c>
    </row>
    <row r="1413" spans="1:26" x14ac:dyDescent="0.2">
      <c r="A1413">
        <v>1412</v>
      </c>
      <c r="B1413">
        <v>4292</v>
      </c>
      <c r="C1413" t="s">
        <v>38</v>
      </c>
      <c r="D1413">
        <v>2012</v>
      </c>
      <c r="E1413" t="s">
        <v>64</v>
      </c>
      <c r="F1413" t="s">
        <v>360</v>
      </c>
      <c r="G1413" t="s">
        <v>66</v>
      </c>
      <c r="H1413" t="s">
        <v>1589</v>
      </c>
      <c r="I1413" s="2">
        <v>39520</v>
      </c>
      <c r="J1413" t="s">
        <v>106</v>
      </c>
      <c r="K1413" t="s">
        <v>115</v>
      </c>
      <c r="L1413">
        <v>0.81568297999999995</v>
      </c>
      <c r="M1413">
        <v>-176.62434884000001</v>
      </c>
      <c r="N1413" t="s">
        <v>66</v>
      </c>
      <c r="O1413" t="s">
        <v>66</v>
      </c>
      <c r="P1413">
        <v>2012</v>
      </c>
      <c r="Q1413" t="s">
        <v>116</v>
      </c>
      <c r="R1413">
        <v>0</v>
      </c>
      <c r="S1413">
        <v>5</v>
      </c>
      <c r="T1413">
        <v>45</v>
      </c>
      <c r="U1413">
        <v>1.5</v>
      </c>
      <c r="V1413">
        <v>1.5</v>
      </c>
      <c r="W1413">
        <v>30</v>
      </c>
      <c r="X1413">
        <v>0.98</v>
      </c>
      <c r="Y1413">
        <v>2</v>
      </c>
      <c r="Z1413">
        <v>1</v>
      </c>
    </row>
    <row r="1414" spans="1:26" x14ac:dyDescent="0.2">
      <c r="A1414">
        <v>1413</v>
      </c>
      <c r="B1414">
        <v>4293</v>
      </c>
      <c r="C1414" t="s">
        <v>38</v>
      </c>
      <c r="D1414">
        <v>2012</v>
      </c>
      <c r="E1414" t="s">
        <v>64</v>
      </c>
      <c r="F1414" t="s">
        <v>360</v>
      </c>
      <c r="G1414" t="s">
        <v>66</v>
      </c>
      <c r="H1414" t="s">
        <v>1590</v>
      </c>
      <c r="I1414" s="2">
        <v>39520</v>
      </c>
      <c r="J1414" t="s">
        <v>106</v>
      </c>
      <c r="K1414" t="s">
        <v>111</v>
      </c>
      <c r="L1414">
        <v>0.81173452000000001</v>
      </c>
      <c r="M1414">
        <v>-176.62299952000001</v>
      </c>
      <c r="N1414" t="s">
        <v>66</v>
      </c>
      <c r="O1414" t="s">
        <v>66</v>
      </c>
      <c r="P1414">
        <v>2012</v>
      </c>
      <c r="Q1414" t="s">
        <v>112</v>
      </c>
      <c r="R1414">
        <v>0</v>
      </c>
      <c r="S1414">
        <v>22.2</v>
      </c>
      <c r="T1414">
        <v>17.5</v>
      </c>
      <c r="U1414">
        <v>0.5</v>
      </c>
      <c r="V1414">
        <v>5</v>
      </c>
      <c r="W1414">
        <v>20</v>
      </c>
      <c r="X1414">
        <v>0.50749999999999995</v>
      </c>
      <c r="Y1414">
        <v>2</v>
      </c>
      <c r="Z1414">
        <v>1</v>
      </c>
    </row>
    <row r="1415" spans="1:26" x14ac:dyDescent="0.2">
      <c r="A1415">
        <v>1414</v>
      </c>
      <c r="B1415">
        <v>4294</v>
      </c>
      <c r="C1415" t="s">
        <v>38</v>
      </c>
      <c r="D1415">
        <v>2012</v>
      </c>
      <c r="E1415" t="s">
        <v>64</v>
      </c>
      <c r="F1415" t="s">
        <v>360</v>
      </c>
      <c r="G1415" t="s">
        <v>65</v>
      </c>
      <c r="H1415" t="s">
        <v>1591</v>
      </c>
      <c r="I1415" s="2">
        <v>39521</v>
      </c>
      <c r="J1415" t="s">
        <v>106</v>
      </c>
      <c r="K1415" t="s">
        <v>111</v>
      </c>
      <c r="L1415">
        <v>0.20657938000000001</v>
      </c>
      <c r="M1415">
        <v>-176.47802670999999</v>
      </c>
      <c r="N1415" t="s">
        <v>65</v>
      </c>
      <c r="O1415" t="s">
        <v>65</v>
      </c>
      <c r="P1415">
        <v>2012</v>
      </c>
      <c r="Q1415" t="s">
        <v>112</v>
      </c>
      <c r="R1415">
        <v>0</v>
      </c>
      <c r="S1415">
        <v>25.15</v>
      </c>
      <c r="T1415">
        <v>17.5</v>
      </c>
      <c r="U1415">
        <v>2.5</v>
      </c>
      <c r="V1415">
        <v>12.5</v>
      </c>
      <c r="W1415">
        <v>42.5</v>
      </c>
      <c r="X1415">
        <v>0.31125000000000003</v>
      </c>
      <c r="Y1415">
        <v>2</v>
      </c>
      <c r="Z1415">
        <v>1</v>
      </c>
    </row>
    <row r="1416" spans="1:26" x14ac:dyDescent="0.2">
      <c r="A1416">
        <v>1415</v>
      </c>
      <c r="B1416">
        <v>4295</v>
      </c>
      <c r="C1416" t="s">
        <v>38</v>
      </c>
      <c r="D1416">
        <v>2012</v>
      </c>
      <c r="E1416" t="s">
        <v>64</v>
      </c>
      <c r="F1416" t="s">
        <v>360</v>
      </c>
      <c r="G1416" t="s">
        <v>65</v>
      </c>
      <c r="H1416" t="s">
        <v>1592</v>
      </c>
      <c r="I1416" s="2">
        <v>39521</v>
      </c>
      <c r="J1416" t="s">
        <v>106</v>
      </c>
      <c r="K1416" t="s">
        <v>111</v>
      </c>
      <c r="L1416">
        <v>0.20383488999999999</v>
      </c>
      <c r="M1416">
        <v>-176.46839850999999</v>
      </c>
      <c r="N1416" t="s">
        <v>65</v>
      </c>
      <c r="O1416" t="s">
        <v>65</v>
      </c>
      <c r="P1416">
        <v>2012</v>
      </c>
      <c r="Q1416" t="s">
        <v>112</v>
      </c>
      <c r="R1416">
        <v>0</v>
      </c>
      <c r="S1416">
        <v>20.65</v>
      </c>
      <c r="T1416">
        <v>37.5</v>
      </c>
      <c r="U1416">
        <v>2.5</v>
      </c>
      <c r="V1416">
        <v>10</v>
      </c>
      <c r="W1416">
        <v>27.5</v>
      </c>
      <c r="X1416">
        <v>0.59</v>
      </c>
      <c r="Y1416">
        <v>2</v>
      </c>
      <c r="Z1416">
        <v>1</v>
      </c>
    </row>
    <row r="1417" spans="1:26" x14ac:dyDescent="0.2">
      <c r="A1417">
        <v>1416</v>
      </c>
      <c r="B1417">
        <v>4296</v>
      </c>
      <c r="C1417" t="s">
        <v>38</v>
      </c>
      <c r="D1417">
        <v>2012</v>
      </c>
      <c r="E1417" t="s">
        <v>64</v>
      </c>
      <c r="F1417" t="s">
        <v>360</v>
      </c>
      <c r="G1417" t="s">
        <v>65</v>
      </c>
      <c r="H1417" t="s">
        <v>1593</v>
      </c>
      <c r="I1417" s="2">
        <v>39521</v>
      </c>
      <c r="J1417" t="s">
        <v>106</v>
      </c>
      <c r="K1417" t="s">
        <v>107</v>
      </c>
      <c r="L1417">
        <v>0.20400513000000001</v>
      </c>
      <c r="M1417">
        <v>-176.47149218000001</v>
      </c>
      <c r="N1417" t="s">
        <v>65</v>
      </c>
      <c r="O1417" t="s">
        <v>65</v>
      </c>
      <c r="P1417">
        <v>2012</v>
      </c>
      <c r="Q1417" t="s">
        <v>109</v>
      </c>
      <c r="R1417">
        <v>0</v>
      </c>
      <c r="S1417">
        <v>14</v>
      </c>
      <c r="T1417">
        <v>37.5</v>
      </c>
      <c r="U1417">
        <v>5</v>
      </c>
      <c r="V1417">
        <v>5</v>
      </c>
      <c r="W1417">
        <v>32.5</v>
      </c>
      <c r="X1417">
        <v>0.54749999999999999</v>
      </c>
      <c r="Y1417">
        <v>2</v>
      </c>
      <c r="Z1417">
        <v>1</v>
      </c>
    </row>
    <row r="1418" spans="1:26" x14ac:dyDescent="0.2">
      <c r="A1418">
        <v>1417</v>
      </c>
      <c r="B1418">
        <v>4297</v>
      </c>
      <c r="C1418" t="s">
        <v>38</v>
      </c>
      <c r="D1418">
        <v>2012</v>
      </c>
      <c r="E1418" t="s">
        <v>64</v>
      </c>
      <c r="F1418" t="s">
        <v>360</v>
      </c>
      <c r="G1418" t="s">
        <v>65</v>
      </c>
      <c r="H1418" t="s">
        <v>1594</v>
      </c>
      <c r="I1418" s="2">
        <v>39521</v>
      </c>
      <c r="J1418" t="s">
        <v>106</v>
      </c>
      <c r="K1418" t="s">
        <v>107</v>
      </c>
      <c r="L1418">
        <v>0.20108781000000001</v>
      </c>
      <c r="M1418">
        <v>-176.46608534999999</v>
      </c>
      <c r="N1418" t="s">
        <v>65</v>
      </c>
      <c r="O1418" t="s">
        <v>65</v>
      </c>
      <c r="P1418">
        <v>2012</v>
      </c>
      <c r="Q1418" t="s">
        <v>109</v>
      </c>
      <c r="R1418">
        <v>0</v>
      </c>
      <c r="S1418">
        <v>10.4</v>
      </c>
      <c r="T1418">
        <v>55</v>
      </c>
      <c r="U1418">
        <v>0</v>
      </c>
      <c r="V1418">
        <v>12.5</v>
      </c>
      <c r="W1418">
        <v>22.5</v>
      </c>
      <c r="X1418">
        <v>0.62875000000000003</v>
      </c>
      <c r="Y1418">
        <v>2</v>
      </c>
      <c r="Z1418">
        <v>1</v>
      </c>
    </row>
    <row r="1419" spans="1:26" x14ac:dyDescent="0.2">
      <c r="A1419">
        <v>1418</v>
      </c>
      <c r="B1419">
        <v>4298</v>
      </c>
      <c r="C1419" t="s">
        <v>38</v>
      </c>
      <c r="D1419">
        <v>2012</v>
      </c>
      <c r="E1419" t="s">
        <v>64</v>
      </c>
      <c r="F1419" t="s">
        <v>360</v>
      </c>
      <c r="G1419" t="s">
        <v>65</v>
      </c>
      <c r="H1419" t="s">
        <v>1595</v>
      </c>
      <c r="I1419" s="2">
        <v>39521</v>
      </c>
      <c r="J1419" t="s">
        <v>106</v>
      </c>
      <c r="K1419" t="s">
        <v>115</v>
      </c>
      <c r="L1419">
        <v>0.18985832</v>
      </c>
      <c r="M1419">
        <v>-176.46965839000001</v>
      </c>
      <c r="N1419" t="s">
        <v>65</v>
      </c>
      <c r="O1419" t="s">
        <v>65</v>
      </c>
      <c r="P1419">
        <v>2012</v>
      </c>
      <c r="Q1419" t="s">
        <v>116</v>
      </c>
      <c r="R1419">
        <v>0</v>
      </c>
      <c r="S1419">
        <v>5.3</v>
      </c>
      <c r="T1419">
        <v>42.5</v>
      </c>
      <c r="U1419">
        <v>2.5</v>
      </c>
      <c r="V1419">
        <v>7.5</v>
      </c>
      <c r="W1419">
        <v>32.5</v>
      </c>
      <c r="X1419">
        <v>0.69750000000000001</v>
      </c>
      <c r="Y1419">
        <v>2</v>
      </c>
      <c r="Z1419">
        <v>1</v>
      </c>
    </row>
    <row r="1420" spans="1:26" x14ac:dyDescent="0.2">
      <c r="A1420">
        <v>1419</v>
      </c>
      <c r="B1420">
        <v>4299</v>
      </c>
      <c r="C1420" t="s">
        <v>38</v>
      </c>
      <c r="D1420">
        <v>2012</v>
      </c>
      <c r="E1420" t="s">
        <v>64</v>
      </c>
      <c r="F1420" t="s">
        <v>360</v>
      </c>
      <c r="G1420" t="s">
        <v>65</v>
      </c>
      <c r="H1420" t="s">
        <v>1596</v>
      </c>
      <c r="I1420" s="2">
        <v>39521</v>
      </c>
      <c r="J1420" t="s">
        <v>106</v>
      </c>
      <c r="K1420" t="s">
        <v>111</v>
      </c>
      <c r="L1420">
        <v>0.20578041999999999</v>
      </c>
      <c r="M1420">
        <v>-176.47954064999999</v>
      </c>
      <c r="N1420" t="s">
        <v>65</v>
      </c>
      <c r="O1420" t="s">
        <v>65</v>
      </c>
      <c r="P1420">
        <v>2012</v>
      </c>
      <c r="Q1420" t="s">
        <v>112</v>
      </c>
      <c r="R1420">
        <v>0</v>
      </c>
      <c r="S1420">
        <v>20.7</v>
      </c>
      <c r="T1420">
        <v>20</v>
      </c>
      <c r="U1420">
        <v>0</v>
      </c>
      <c r="V1420">
        <v>20</v>
      </c>
      <c r="W1420">
        <v>45</v>
      </c>
      <c r="X1420">
        <v>0.30499999999999999</v>
      </c>
      <c r="Y1420">
        <v>2</v>
      </c>
      <c r="Z1420">
        <v>1</v>
      </c>
    </row>
    <row r="1421" spans="1:26" x14ac:dyDescent="0.2">
      <c r="A1421">
        <v>1420</v>
      </c>
      <c r="B1421">
        <v>4300</v>
      </c>
      <c r="C1421" t="s">
        <v>38</v>
      </c>
      <c r="D1421">
        <v>2012</v>
      </c>
      <c r="E1421" t="s">
        <v>64</v>
      </c>
      <c r="F1421" t="s">
        <v>360</v>
      </c>
      <c r="G1421" t="s">
        <v>65</v>
      </c>
      <c r="H1421" t="s">
        <v>1597</v>
      </c>
      <c r="I1421" s="2">
        <v>39521</v>
      </c>
      <c r="J1421" t="s">
        <v>106</v>
      </c>
      <c r="K1421" t="s">
        <v>107</v>
      </c>
      <c r="L1421">
        <v>0.20489428000000001</v>
      </c>
      <c r="M1421">
        <v>-176.47635611999999</v>
      </c>
      <c r="N1421" t="s">
        <v>65</v>
      </c>
      <c r="O1421" t="s">
        <v>65</v>
      </c>
      <c r="P1421">
        <v>2012</v>
      </c>
      <c r="Q1421" t="s">
        <v>109</v>
      </c>
      <c r="R1421">
        <v>0</v>
      </c>
      <c r="S1421">
        <v>12.1</v>
      </c>
      <c r="T1421">
        <v>45</v>
      </c>
      <c r="U1421">
        <v>5</v>
      </c>
      <c r="V1421">
        <v>7.5</v>
      </c>
      <c r="W1421">
        <v>25</v>
      </c>
      <c r="X1421">
        <v>0.77375000000000005</v>
      </c>
      <c r="Y1421">
        <v>2</v>
      </c>
      <c r="Z1421">
        <v>1</v>
      </c>
    </row>
    <row r="1422" spans="1:26" x14ac:dyDescent="0.2">
      <c r="A1422">
        <v>1421</v>
      </c>
      <c r="B1422">
        <v>4301</v>
      </c>
      <c r="C1422" t="s">
        <v>38</v>
      </c>
      <c r="D1422">
        <v>2012</v>
      </c>
      <c r="E1422" t="s">
        <v>64</v>
      </c>
      <c r="F1422" t="s">
        <v>360</v>
      </c>
      <c r="G1422" t="s">
        <v>65</v>
      </c>
      <c r="H1422" t="s">
        <v>1598</v>
      </c>
      <c r="I1422" s="2">
        <v>39521</v>
      </c>
      <c r="J1422" t="s">
        <v>106</v>
      </c>
      <c r="K1422" t="s">
        <v>115</v>
      </c>
      <c r="L1422">
        <v>0.19666174</v>
      </c>
      <c r="M1422">
        <v>-176.46791127</v>
      </c>
      <c r="N1422" t="s">
        <v>65</v>
      </c>
      <c r="O1422" t="s">
        <v>65</v>
      </c>
      <c r="P1422">
        <v>2012</v>
      </c>
      <c r="Q1422" t="s">
        <v>116</v>
      </c>
      <c r="R1422">
        <v>0</v>
      </c>
      <c r="S1422">
        <v>4.55</v>
      </c>
      <c r="T1422">
        <v>3</v>
      </c>
      <c r="U1422">
        <v>5</v>
      </c>
      <c r="V1422">
        <v>7</v>
      </c>
      <c r="W1422">
        <v>25</v>
      </c>
      <c r="X1422">
        <v>0.63624999999999998</v>
      </c>
      <c r="Y1422">
        <v>2</v>
      </c>
      <c r="Z1422">
        <v>1</v>
      </c>
    </row>
    <row r="1423" spans="1:26" x14ac:dyDescent="0.2">
      <c r="A1423">
        <v>1422</v>
      </c>
      <c r="B1423">
        <v>4302</v>
      </c>
      <c r="C1423" t="s">
        <v>38</v>
      </c>
      <c r="D1423">
        <v>2012</v>
      </c>
      <c r="E1423" t="s">
        <v>64</v>
      </c>
      <c r="F1423" t="s">
        <v>360</v>
      </c>
      <c r="G1423" t="s">
        <v>65</v>
      </c>
      <c r="H1423" t="s">
        <v>1599</v>
      </c>
      <c r="I1423" s="2">
        <v>39521</v>
      </c>
      <c r="J1423" t="s">
        <v>106</v>
      </c>
      <c r="K1423" t="s">
        <v>107</v>
      </c>
      <c r="L1423">
        <v>0.19458671999999999</v>
      </c>
      <c r="M1423">
        <v>-176.45912594000001</v>
      </c>
      <c r="N1423" t="s">
        <v>65</v>
      </c>
      <c r="O1423" t="s">
        <v>65</v>
      </c>
      <c r="P1423">
        <v>2012</v>
      </c>
      <c r="Q1423" t="s">
        <v>109</v>
      </c>
      <c r="R1423">
        <v>0</v>
      </c>
      <c r="S1423">
        <v>16.8</v>
      </c>
      <c r="T1423">
        <v>65</v>
      </c>
      <c r="U1423">
        <v>0</v>
      </c>
      <c r="V1423">
        <v>2.5</v>
      </c>
      <c r="W1423">
        <v>15</v>
      </c>
      <c r="X1423">
        <v>0.76375000000000004</v>
      </c>
      <c r="Y1423">
        <v>2</v>
      </c>
      <c r="Z1423">
        <v>1</v>
      </c>
    </row>
    <row r="1424" spans="1:26" x14ac:dyDescent="0.2">
      <c r="A1424">
        <v>1423</v>
      </c>
      <c r="B1424">
        <v>4303</v>
      </c>
      <c r="C1424" t="s">
        <v>38</v>
      </c>
      <c r="D1424">
        <v>2012</v>
      </c>
      <c r="E1424" t="s">
        <v>64</v>
      </c>
      <c r="F1424" t="s">
        <v>360</v>
      </c>
      <c r="G1424" t="s">
        <v>65</v>
      </c>
      <c r="H1424" t="s">
        <v>1600</v>
      </c>
      <c r="I1424" s="2">
        <v>39521</v>
      </c>
      <c r="J1424" t="s">
        <v>106</v>
      </c>
      <c r="K1424" t="s">
        <v>107</v>
      </c>
      <c r="L1424">
        <v>0.19950747999999999</v>
      </c>
      <c r="M1424">
        <v>-176.46401946</v>
      </c>
      <c r="N1424" t="s">
        <v>65</v>
      </c>
      <c r="O1424" t="s">
        <v>65</v>
      </c>
      <c r="P1424">
        <v>2012</v>
      </c>
      <c r="Q1424" t="s">
        <v>109</v>
      </c>
      <c r="R1424">
        <v>0</v>
      </c>
      <c r="S1424">
        <v>11.9</v>
      </c>
      <c r="T1424">
        <v>72.5</v>
      </c>
      <c r="U1424">
        <v>0</v>
      </c>
      <c r="V1424">
        <v>7.5</v>
      </c>
      <c r="W1424">
        <v>12.5</v>
      </c>
      <c r="X1424">
        <v>0.83750000000000002</v>
      </c>
      <c r="Y1424">
        <v>2</v>
      </c>
      <c r="Z1424">
        <v>1</v>
      </c>
    </row>
    <row r="1425" spans="1:26" x14ac:dyDescent="0.2">
      <c r="A1425">
        <v>1424</v>
      </c>
      <c r="B1425">
        <v>4304</v>
      </c>
      <c r="C1425" t="s">
        <v>38</v>
      </c>
      <c r="D1425">
        <v>2012</v>
      </c>
      <c r="E1425" t="s">
        <v>64</v>
      </c>
      <c r="F1425" t="s">
        <v>360</v>
      </c>
      <c r="G1425" t="s">
        <v>65</v>
      </c>
      <c r="H1425" t="s">
        <v>1601</v>
      </c>
      <c r="I1425" s="2">
        <v>39521</v>
      </c>
      <c r="J1425" t="s">
        <v>106</v>
      </c>
      <c r="K1425" t="s">
        <v>107</v>
      </c>
      <c r="L1425">
        <v>0.20140699000000001</v>
      </c>
      <c r="M1425">
        <v>-176.46612071999999</v>
      </c>
      <c r="N1425" t="s">
        <v>65</v>
      </c>
      <c r="O1425" t="s">
        <v>65</v>
      </c>
      <c r="P1425">
        <v>2012</v>
      </c>
      <c r="Q1425" t="s">
        <v>109</v>
      </c>
      <c r="R1425">
        <v>0</v>
      </c>
      <c r="S1425">
        <v>11.75</v>
      </c>
      <c r="T1425">
        <v>55</v>
      </c>
      <c r="U1425">
        <v>1</v>
      </c>
      <c r="V1425">
        <v>1.5</v>
      </c>
      <c r="W1425">
        <v>17.5</v>
      </c>
      <c r="X1425">
        <v>0.92874999999999996</v>
      </c>
      <c r="Y1425">
        <v>2</v>
      </c>
      <c r="Z1425">
        <v>1</v>
      </c>
    </row>
    <row r="1426" spans="1:26" x14ac:dyDescent="0.2">
      <c r="A1426">
        <v>1425</v>
      </c>
      <c r="B1426">
        <v>4309</v>
      </c>
      <c r="C1426" t="s">
        <v>38</v>
      </c>
      <c r="D1426">
        <v>2012</v>
      </c>
      <c r="E1426" t="s">
        <v>64</v>
      </c>
      <c r="F1426" t="s">
        <v>360</v>
      </c>
      <c r="G1426" t="s">
        <v>65</v>
      </c>
      <c r="H1426" t="s">
        <v>1602</v>
      </c>
      <c r="I1426" s="2">
        <v>39522</v>
      </c>
      <c r="J1426" t="s">
        <v>106</v>
      </c>
      <c r="K1426" t="s">
        <v>111</v>
      </c>
      <c r="L1426">
        <v>0.19071352999999999</v>
      </c>
      <c r="M1426">
        <v>-176.45805901</v>
      </c>
      <c r="N1426" t="s">
        <v>65</v>
      </c>
      <c r="O1426" t="s">
        <v>65</v>
      </c>
      <c r="P1426">
        <v>2012</v>
      </c>
      <c r="Q1426" t="s">
        <v>112</v>
      </c>
      <c r="R1426">
        <v>0</v>
      </c>
      <c r="S1426">
        <v>20.85</v>
      </c>
      <c r="T1426">
        <v>45</v>
      </c>
      <c r="U1426">
        <v>7.5</v>
      </c>
      <c r="V1426">
        <v>5</v>
      </c>
      <c r="W1426">
        <v>25</v>
      </c>
      <c r="X1426">
        <v>0.56999999999999995</v>
      </c>
      <c r="Y1426">
        <v>2</v>
      </c>
      <c r="Z1426">
        <v>1</v>
      </c>
    </row>
    <row r="1427" spans="1:26" x14ac:dyDescent="0.2">
      <c r="A1427">
        <v>1426</v>
      </c>
      <c r="B1427">
        <v>4310</v>
      </c>
      <c r="C1427" t="s">
        <v>38</v>
      </c>
      <c r="D1427">
        <v>2012</v>
      </c>
      <c r="E1427" t="s">
        <v>64</v>
      </c>
      <c r="F1427" t="s">
        <v>360</v>
      </c>
      <c r="G1427" t="s">
        <v>65</v>
      </c>
      <c r="H1427" t="s">
        <v>1603</v>
      </c>
      <c r="I1427" s="2">
        <v>39522</v>
      </c>
      <c r="J1427" t="s">
        <v>106</v>
      </c>
      <c r="K1427" t="s">
        <v>111</v>
      </c>
      <c r="L1427">
        <v>0.20003454000000001</v>
      </c>
      <c r="M1427">
        <v>-176.46193757</v>
      </c>
      <c r="N1427" t="s">
        <v>65</v>
      </c>
      <c r="O1427" t="s">
        <v>65</v>
      </c>
      <c r="P1427">
        <v>2012</v>
      </c>
      <c r="Q1427" t="s">
        <v>112</v>
      </c>
      <c r="R1427">
        <v>0</v>
      </c>
      <c r="S1427">
        <v>27.1</v>
      </c>
      <c r="T1427">
        <v>55</v>
      </c>
      <c r="U1427">
        <v>0</v>
      </c>
      <c r="V1427">
        <v>10</v>
      </c>
      <c r="W1427">
        <v>17.5</v>
      </c>
      <c r="X1427">
        <v>0.61499999999999999</v>
      </c>
      <c r="Y1427">
        <v>2</v>
      </c>
      <c r="Z1427">
        <v>1</v>
      </c>
    </row>
    <row r="1428" spans="1:26" x14ac:dyDescent="0.2">
      <c r="A1428">
        <v>1427</v>
      </c>
      <c r="B1428">
        <v>4311</v>
      </c>
      <c r="C1428" t="s">
        <v>38</v>
      </c>
      <c r="D1428">
        <v>2012</v>
      </c>
      <c r="E1428" t="s">
        <v>64</v>
      </c>
      <c r="F1428" t="s">
        <v>360</v>
      </c>
      <c r="G1428" t="s">
        <v>65</v>
      </c>
      <c r="H1428" t="s">
        <v>1604</v>
      </c>
      <c r="I1428" s="2">
        <v>39522</v>
      </c>
      <c r="J1428" t="s">
        <v>106</v>
      </c>
      <c r="K1428" t="s">
        <v>107</v>
      </c>
      <c r="L1428">
        <v>0.19335466000000001</v>
      </c>
      <c r="M1428">
        <v>-176.46498548</v>
      </c>
      <c r="N1428" t="s">
        <v>65</v>
      </c>
      <c r="O1428" t="s">
        <v>65</v>
      </c>
      <c r="P1428">
        <v>2012</v>
      </c>
      <c r="Q1428" t="s">
        <v>109</v>
      </c>
      <c r="R1428">
        <v>0</v>
      </c>
      <c r="S1428">
        <v>7.25</v>
      </c>
      <c r="T1428">
        <v>42.5</v>
      </c>
      <c r="U1428">
        <v>1.5</v>
      </c>
      <c r="V1428">
        <v>4</v>
      </c>
      <c r="W1428">
        <v>35</v>
      </c>
      <c r="X1428">
        <v>0.52749999999999997</v>
      </c>
      <c r="Y1428">
        <v>2</v>
      </c>
      <c r="Z1428">
        <v>1</v>
      </c>
    </row>
    <row r="1429" spans="1:26" x14ac:dyDescent="0.2">
      <c r="A1429">
        <v>1428</v>
      </c>
      <c r="B1429">
        <v>4312</v>
      </c>
      <c r="C1429" t="s">
        <v>38</v>
      </c>
      <c r="D1429">
        <v>2012</v>
      </c>
      <c r="E1429" t="s">
        <v>64</v>
      </c>
      <c r="F1429" t="s">
        <v>360</v>
      </c>
      <c r="G1429" t="s">
        <v>65</v>
      </c>
      <c r="H1429" t="s">
        <v>1605</v>
      </c>
      <c r="I1429" s="2">
        <v>39522</v>
      </c>
      <c r="J1429" t="s">
        <v>106</v>
      </c>
      <c r="K1429" t="s">
        <v>107</v>
      </c>
      <c r="L1429">
        <v>0.19336933000000001</v>
      </c>
      <c r="M1429">
        <v>-176.46170814999999</v>
      </c>
      <c r="N1429" t="s">
        <v>65</v>
      </c>
      <c r="O1429" t="s">
        <v>65</v>
      </c>
      <c r="P1429">
        <v>2012</v>
      </c>
      <c r="Q1429" t="s">
        <v>109</v>
      </c>
      <c r="R1429">
        <v>0</v>
      </c>
      <c r="S1429">
        <v>11.25</v>
      </c>
      <c r="T1429">
        <v>60</v>
      </c>
      <c r="U1429">
        <v>0</v>
      </c>
      <c r="V1429">
        <v>3</v>
      </c>
      <c r="W1429">
        <v>20</v>
      </c>
      <c r="X1429">
        <v>0.875</v>
      </c>
      <c r="Y1429">
        <v>2</v>
      </c>
      <c r="Z1429">
        <v>1</v>
      </c>
    </row>
    <row r="1430" spans="1:26" x14ac:dyDescent="0.2">
      <c r="A1430">
        <v>1429</v>
      </c>
      <c r="B1430">
        <v>4313</v>
      </c>
      <c r="C1430" t="s">
        <v>38</v>
      </c>
      <c r="D1430">
        <v>2012</v>
      </c>
      <c r="E1430" t="s">
        <v>64</v>
      </c>
      <c r="F1430" t="s">
        <v>360</v>
      </c>
      <c r="G1430" t="s">
        <v>65</v>
      </c>
      <c r="H1430" t="s">
        <v>1606</v>
      </c>
      <c r="I1430" s="2">
        <v>39522</v>
      </c>
      <c r="J1430" t="s">
        <v>106</v>
      </c>
      <c r="K1430" t="s">
        <v>115</v>
      </c>
      <c r="L1430">
        <v>0.18828713</v>
      </c>
      <c r="M1430">
        <v>-176.47755766</v>
      </c>
      <c r="N1430" t="s">
        <v>65</v>
      </c>
      <c r="O1430" t="s">
        <v>65</v>
      </c>
      <c r="P1430">
        <v>2012</v>
      </c>
      <c r="Q1430" t="s">
        <v>116</v>
      </c>
      <c r="R1430">
        <v>0</v>
      </c>
      <c r="S1430">
        <v>4.4000000000000004</v>
      </c>
      <c r="T1430">
        <v>60</v>
      </c>
      <c r="U1430">
        <v>0</v>
      </c>
      <c r="V1430">
        <v>7.5</v>
      </c>
      <c r="W1430">
        <v>15</v>
      </c>
      <c r="X1430">
        <v>0.89500000000000002</v>
      </c>
      <c r="Y1430">
        <v>2</v>
      </c>
      <c r="Z1430">
        <v>1</v>
      </c>
    </row>
    <row r="1431" spans="1:26" x14ac:dyDescent="0.2">
      <c r="A1431">
        <v>1430</v>
      </c>
      <c r="B1431">
        <v>4314</v>
      </c>
      <c r="C1431" t="s">
        <v>38</v>
      </c>
      <c r="D1431">
        <v>2012</v>
      </c>
      <c r="E1431" t="s">
        <v>64</v>
      </c>
      <c r="F1431" t="s">
        <v>360</v>
      </c>
      <c r="G1431" t="s">
        <v>65</v>
      </c>
      <c r="H1431" t="s">
        <v>1607</v>
      </c>
      <c r="I1431" s="2">
        <v>39522</v>
      </c>
      <c r="J1431" t="s">
        <v>106</v>
      </c>
      <c r="K1431" t="s">
        <v>115</v>
      </c>
      <c r="L1431">
        <v>0.18928440999999999</v>
      </c>
      <c r="M1431">
        <v>-176.48637081000001</v>
      </c>
      <c r="N1431" t="s">
        <v>65</v>
      </c>
      <c r="O1431" t="s">
        <v>65</v>
      </c>
      <c r="P1431">
        <v>2012</v>
      </c>
      <c r="Q1431" t="s">
        <v>116</v>
      </c>
      <c r="R1431">
        <v>0</v>
      </c>
      <c r="S1431">
        <v>3.05</v>
      </c>
      <c r="T1431">
        <v>15</v>
      </c>
      <c r="U1431">
        <v>0.5</v>
      </c>
      <c r="V1431">
        <v>3</v>
      </c>
      <c r="W1431">
        <v>15</v>
      </c>
      <c r="X1431">
        <v>1.3187500000000001</v>
      </c>
      <c r="Y1431">
        <v>2</v>
      </c>
      <c r="Z1431">
        <v>1</v>
      </c>
    </row>
    <row r="1432" spans="1:26" x14ac:dyDescent="0.2">
      <c r="A1432">
        <v>1431</v>
      </c>
      <c r="B1432">
        <v>4316</v>
      </c>
      <c r="C1432" t="s">
        <v>38</v>
      </c>
      <c r="D1432">
        <v>2012</v>
      </c>
      <c r="E1432" t="s">
        <v>64</v>
      </c>
      <c r="F1432" t="s">
        <v>360</v>
      </c>
      <c r="G1432" t="s">
        <v>65</v>
      </c>
      <c r="H1432" t="s">
        <v>1608</v>
      </c>
      <c r="I1432" s="2">
        <v>39522</v>
      </c>
      <c r="J1432" t="s">
        <v>106</v>
      </c>
      <c r="K1432" t="s">
        <v>107</v>
      </c>
      <c r="L1432">
        <v>0.18842954000000001</v>
      </c>
      <c r="M1432">
        <v>-176.48042268</v>
      </c>
      <c r="N1432" t="s">
        <v>65</v>
      </c>
      <c r="O1432" t="s">
        <v>65</v>
      </c>
      <c r="P1432">
        <v>2012</v>
      </c>
      <c r="Q1432" t="s">
        <v>109</v>
      </c>
      <c r="R1432">
        <v>0</v>
      </c>
      <c r="S1432">
        <v>9.5</v>
      </c>
      <c r="T1432">
        <v>32.5</v>
      </c>
      <c r="U1432">
        <v>1</v>
      </c>
      <c r="V1432">
        <v>20</v>
      </c>
      <c r="W1432">
        <v>32.5</v>
      </c>
      <c r="X1432">
        <v>0.72</v>
      </c>
      <c r="Y1432">
        <v>2</v>
      </c>
      <c r="Z1432">
        <v>1</v>
      </c>
    </row>
    <row r="1433" spans="1:26" x14ac:dyDescent="0.2">
      <c r="A1433">
        <v>1432</v>
      </c>
      <c r="B1433">
        <v>4320</v>
      </c>
      <c r="C1433" t="s">
        <v>38</v>
      </c>
      <c r="D1433">
        <v>2012</v>
      </c>
      <c r="E1433" t="s">
        <v>64</v>
      </c>
      <c r="F1433" t="s">
        <v>360</v>
      </c>
      <c r="G1433" t="s">
        <v>65</v>
      </c>
      <c r="H1433" t="s">
        <v>1609</v>
      </c>
      <c r="I1433" s="2">
        <v>39523</v>
      </c>
      <c r="J1433" t="s">
        <v>106</v>
      </c>
      <c r="K1433" t="s">
        <v>111</v>
      </c>
      <c r="L1433">
        <v>0.19907338999999999</v>
      </c>
      <c r="M1433">
        <v>-176.48478094000001</v>
      </c>
      <c r="N1433" t="s">
        <v>65</v>
      </c>
      <c r="O1433" t="s">
        <v>65</v>
      </c>
      <c r="P1433">
        <v>2012</v>
      </c>
      <c r="Q1433" t="s">
        <v>112</v>
      </c>
      <c r="R1433">
        <v>0</v>
      </c>
      <c r="S1433">
        <v>25.55</v>
      </c>
      <c r="T1433">
        <v>12.5</v>
      </c>
      <c r="U1433">
        <v>0</v>
      </c>
      <c r="V1433">
        <v>7.5</v>
      </c>
      <c r="W1433">
        <v>27.5</v>
      </c>
      <c r="X1433">
        <v>0.48499999999999999</v>
      </c>
      <c r="Y1433">
        <v>2</v>
      </c>
      <c r="Z1433">
        <v>1</v>
      </c>
    </row>
    <row r="1434" spans="1:26" x14ac:dyDescent="0.2">
      <c r="A1434">
        <v>1433</v>
      </c>
      <c r="B1434">
        <v>4321</v>
      </c>
      <c r="C1434" t="s">
        <v>38</v>
      </c>
      <c r="D1434">
        <v>2012</v>
      </c>
      <c r="E1434" t="s">
        <v>64</v>
      </c>
      <c r="F1434" t="s">
        <v>360</v>
      </c>
      <c r="G1434" t="s">
        <v>65</v>
      </c>
      <c r="H1434" t="s">
        <v>1610</v>
      </c>
      <c r="I1434" s="2">
        <v>39523</v>
      </c>
      <c r="J1434" t="s">
        <v>106</v>
      </c>
      <c r="K1434" t="s">
        <v>107</v>
      </c>
      <c r="L1434">
        <v>0.1954804</v>
      </c>
      <c r="M1434">
        <v>-176.48669486</v>
      </c>
      <c r="N1434" t="s">
        <v>65</v>
      </c>
      <c r="O1434" t="s">
        <v>65</v>
      </c>
      <c r="P1434">
        <v>2012</v>
      </c>
      <c r="Q1434" t="s">
        <v>109</v>
      </c>
      <c r="R1434">
        <v>0</v>
      </c>
      <c r="S1434">
        <v>12.3</v>
      </c>
      <c r="T1434">
        <v>20</v>
      </c>
      <c r="U1434">
        <v>2.5</v>
      </c>
      <c r="V1434">
        <v>5</v>
      </c>
      <c r="W1434">
        <v>12.5</v>
      </c>
      <c r="X1434">
        <v>0.70874999999999999</v>
      </c>
      <c r="Y1434">
        <v>2</v>
      </c>
      <c r="Z1434">
        <v>1</v>
      </c>
    </row>
    <row r="1435" spans="1:26" x14ac:dyDescent="0.2">
      <c r="A1435">
        <v>1434</v>
      </c>
      <c r="B1435">
        <v>4322</v>
      </c>
      <c r="C1435" t="s">
        <v>38</v>
      </c>
      <c r="D1435">
        <v>2012</v>
      </c>
      <c r="E1435" t="s">
        <v>64</v>
      </c>
      <c r="F1435" t="s">
        <v>360</v>
      </c>
      <c r="G1435" t="s">
        <v>65</v>
      </c>
      <c r="H1435" t="s">
        <v>1611</v>
      </c>
      <c r="I1435" s="2">
        <v>39523</v>
      </c>
      <c r="J1435" t="s">
        <v>106</v>
      </c>
      <c r="K1435" t="s">
        <v>115</v>
      </c>
      <c r="L1435">
        <v>0.19495561</v>
      </c>
      <c r="M1435">
        <v>-176.48664432000001</v>
      </c>
      <c r="N1435" t="s">
        <v>65</v>
      </c>
      <c r="O1435" t="s">
        <v>65</v>
      </c>
      <c r="P1435">
        <v>2012</v>
      </c>
      <c r="Q1435" t="s">
        <v>116</v>
      </c>
      <c r="R1435">
        <v>0</v>
      </c>
      <c r="S1435">
        <v>4.8499999999999996</v>
      </c>
      <c r="T1435">
        <v>6.5</v>
      </c>
      <c r="U1435">
        <v>0</v>
      </c>
      <c r="V1435">
        <v>0.5</v>
      </c>
      <c r="W1435">
        <v>15.5</v>
      </c>
      <c r="X1435">
        <v>0.98875000000000002</v>
      </c>
      <c r="Y1435">
        <v>2</v>
      </c>
      <c r="Z1435">
        <v>1</v>
      </c>
    </row>
    <row r="1436" spans="1:26" x14ac:dyDescent="0.2">
      <c r="A1436">
        <v>1435</v>
      </c>
      <c r="B1436">
        <v>4323</v>
      </c>
      <c r="C1436" t="s">
        <v>38</v>
      </c>
      <c r="D1436">
        <v>2012</v>
      </c>
      <c r="E1436" t="s">
        <v>64</v>
      </c>
      <c r="F1436" t="s">
        <v>360</v>
      </c>
      <c r="G1436" t="s">
        <v>65</v>
      </c>
      <c r="H1436" t="s">
        <v>1612</v>
      </c>
      <c r="I1436" s="2">
        <v>39523</v>
      </c>
      <c r="J1436" t="s">
        <v>106</v>
      </c>
      <c r="K1436" t="s">
        <v>107</v>
      </c>
      <c r="L1436">
        <v>0.20000570000000001</v>
      </c>
      <c r="M1436">
        <v>-176.48406537</v>
      </c>
      <c r="N1436" t="s">
        <v>65</v>
      </c>
      <c r="O1436" t="s">
        <v>65</v>
      </c>
      <c r="P1436">
        <v>2012</v>
      </c>
      <c r="Q1436" t="s">
        <v>109</v>
      </c>
      <c r="R1436">
        <v>0</v>
      </c>
      <c r="S1436">
        <v>12.15</v>
      </c>
      <c r="T1436">
        <v>22.5</v>
      </c>
      <c r="U1436">
        <v>0</v>
      </c>
      <c r="V1436">
        <v>7.5</v>
      </c>
      <c r="W1436">
        <v>17.5</v>
      </c>
      <c r="X1436">
        <v>0.75124999999999997</v>
      </c>
      <c r="Y1436">
        <v>2</v>
      </c>
      <c r="Z1436">
        <v>1</v>
      </c>
    </row>
    <row r="1437" spans="1:26" x14ac:dyDescent="0.2">
      <c r="A1437">
        <v>1436</v>
      </c>
      <c r="B1437">
        <v>4324</v>
      </c>
      <c r="C1437" t="s">
        <v>38</v>
      </c>
      <c r="D1437">
        <v>2012</v>
      </c>
      <c r="E1437" t="s">
        <v>64</v>
      </c>
      <c r="F1437" t="s">
        <v>360</v>
      </c>
      <c r="G1437" t="s">
        <v>65</v>
      </c>
      <c r="H1437" t="s">
        <v>1613</v>
      </c>
      <c r="I1437" s="2">
        <v>39523</v>
      </c>
      <c r="J1437" t="s">
        <v>106</v>
      </c>
      <c r="K1437" t="s">
        <v>111</v>
      </c>
      <c r="L1437">
        <v>0.19238773000000001</v>
      </c>
      <c r="M1437">
        <v>-176.48861398</v>
      </c>
      <c r="N1437" t="s">
        <v>65</v>
      </c>
      <c r="O1437" t="s">
        <v>65</v>
      </c>
      <c r="P1437">
        <v>2012</v>
      </c>
      <c r="Q1437" t="s">
        <v>112</v>
      </c>
      <c r="R1437">
        <v>0</v>
      </c>
      <c r="S1437">
        <v>23</v>
      </c>
      <c r="T1437">
        <v>7.5</v>
      </c>
      <c r="U1437">
        <v>5.5</v>
      </c>
      <c r="V1437">
        <v>0</v>
      </c>
      <c r="W1437">
        <v>7.5</v>
      </c>
      <c r="X1437">
        <v>0.51375000000000004</v>
      </c>
      <c r="Y1437">
        <v>2</v>
      </c>
      <c r="Z1437">
        <v>1</v>
      </c>
    </row>
    <row r="1438" spans="1:26" x14ac:dyDescent="0.2">
      <c r="A1438">
        <v>1437</v>
      </c>
      <c r="B1438">
        <v>4325</v>
      </c>
      <c r="C1438" t="s">
        <v>38</v>
      </c>
      <c r="D1438">
        <v>2012</v>
      </c>
      <c r="E1438" t="s">
        <v>64</v>
      </c>
      <c r="F1438" t="s">
        <v>360</v>
      </c>
      <c r="G1438" t="s">
        <v>65</v>
      </c>
      <c r="H1438" t="s">
        <v>1614</v>
      </c>
      <c r="I1438" s="2">
        <v>39523</v>
      </c>
      <c r="J1438" t="s">
        <v>106</v>
      </c>
      <c r="K1438" t="s">
        <v>107</v>
      </c>
      <c r="L1438">
        <v>0.19074119</v>
      </c>
      <c r="M1438">
        <v>-176.48881421999999</v>
      </c>
      <c r="N1438" t="s">
        <v>65</v>
      </c>
      <c r="O1438" t="s">
        <v>65</v>
      </c>
      <c r="P1438">
        <v>2012</v>
      </c>
      <c r="Q1438" t="s">
        <v>109</v>
      </c>
      <c r="R1438">
        <v>0</v>
      </c>
      <c r="S1438">
        <v>10.5</v>
      </c>
      <c r="T1438">
        <v>55</v>
      </c>
      <c r="U1438">
        <v>0</v>
      </c>
      <c r="V1438">
        <v>0</v>
      </c>
      <c r="W1438">
        <v>20</v>
      </c>
      <c r="X1438">
        <v>0.72624999999999995</v>
      </c>
      <c r="Y1438">
        <v>2</v>
      </c>
      <c r="Z1438">
        <v>1</v>
      </c>
    </row>
    <row r="1439" spans="1:26" x14ac:dyDescent="0.2">
      <c r="A1439">
        <v>1438</v>
      </c>
      <c r="B1439">
        <v>4337</v>
      </c>
      <c r="C1439" t="s">
        <v>38</v>
      </c>
      <c r="D1439">
        <v>2012</v>
      </c>
      <c r="E1439" t="s">
        <v>73</v>
      </c>
      <c r="F1439" t="s">
        <v>419</v>
      </c>
      <c r="G1439" t="s">
        <v>76</v>
      </c>
      <c r="H1439" t="s">
        <v>1615</v>
      </c>
      <c r="I1439" s="2">
        <v>39527</v>
      </c>
      <c r="J1439" t="s">
        <v>106</v>
      </c>
      <c r="K1439" t="s">
        <v>111</v>
      </c>
      <c r="L1439">
        <v>-11.04567393</v>
      </c>
      <c r="M1439">
        <v>-171.07787730000001</v>
      </c>
      <c r="N1439" t="s">
        <v>612</v>
      </c>
      <c r="O1439" t="s">
        <v>76</v>
      </c>
      <c r="P1439">
        <v>2012</v>
      </c>
      <c r="Q1439" t="s">
        <v>112</v>
      </c>
      <c r="R1439">
        <v>0</v>
      </c>
      <c r="S1439">
        <v>23.75</v>
      </c>
      <c r="T1439">
        <v>42.5</v>
      </c>
      <c r="U1439">
        <v>3</v>
      </c>
      <c r="V1439">
        <v>20</v>
      </c>
      <c r="W1439">
        <v>15</v>
      </c>
      <c r="X1439">
        <v>1.1975</v>
      </c>
      <c r="Y1439">
        <v>2</v>
      </c>
      <c r="Z1439">
        <v>1</v>
      </c>
    </row>
    <row r="1440" spans="1:26" x14ac:dyDescent="0.2">
      <c r="A1440">
        <v>1439</v>
      </c>
      <c r="B1440">
        <v>4338</v>
      </c>
      <c r="C1440" t="s">
        <v>38</v>
      </c>
      <c r="D1440">
        <v>2012</v>
      </c>
      <c r="E1440" t="s">
        <v>73</v>
      </c>
      <c r="F1440" t="s">
        <v>419</v>
      </c>
      <c r="G1440" t="s">
        <v>76</v>
      </c>
      <c r="H1440" t="s">
        <v>1616</v>
      </c>
      <c r="I1440" s="2">
        <v>39527</v>
      </c>
      <c r="J1440" t="s">
        <v>106</v>
      </c>
      <c r="K1440" t="s">
        <v>107</v>
      </c>
      <c r="L1440">
        <v>-11.047048309999999</v>
      </c>
      <c r="M1440">
        <v>-171.08523350999999</v>
      </c>
      <c r="N1440" t="s">
        <v>612</v>
      </c>
      <c r="O1440" t="s">
        <v>76</v>
      </c>
      <c r="P1440">
        <v>2012</v>
      </c>
      <c r="Q1440" t="s">
        <v>109</v>
      </c>
      <c r="R1440">
        <v>0</v>
      </c>
      <c r="S1440">
        <v>16.149999999999999</v>
      </c>
      <c r="T1440">
        <v>75</v>
      </c>
      <c r="U1440">
        <v>0</v>
      </c>
      <c r="V1440">
        <v>12.5</v>
      </c>
      <c r="W1440">
        <v>12.5</v>
      </c>
      <c r="X1440">
        <v>0.71375</v>
      </c>
      <c r="Y1440">
        <v>2</v>
      </c>
      <c r="Z1440">
        <v>1</v>
      </c>
    </row>
    <row r="1441" spans="1:26" x14ac:dyDescent="0.2">
      <c r="A1441">
        <v>1440</v>
      </c>
      <c r="B1441">
        <v>4339</v>
      </c>
      <c r="C1441" t="s">
        <v>38</v>
      </c>
      <c r="D1441">
        <v>2012</v>
      </c>
      <c r="E1441" t="s">
        <v>73</v>
      </c>
      <c r="F1441" t="s">
        <v>419</v>
      </c>
      <c r="G1441" t="s">
        <v>76</v>
      </c>
      <c r="H1441" t="s">
        <v>1617</v>
      </c>
      <c r="I1441" s="2">
        <v>39527</v>
      </c>
      <c r="J1441" t="s">
        <v>106</v>
      </c>
      <c r="K1441" t="s">
        <v>115</v>
      </c>
      <c r="L1441">
        <v>-11.04695896</v>
      </c>
      <c r="M1441">
        <v>-171.08489445999999</v>
      </c>
      <c r="N1441" t="s">
        <v>612</v>
      </c>
      <c r="O1441" t="s">
        <v>76</v>
      </c>
      <c r="P1441">
        <v>2012</v>
      </c>
      <c r="Q1441" t="s">
        <v>116</v>
      </c>
      <c r="R1441">
        <v>0</v>
      </c>
      <c r="S1441">
        <v>5</v>
      </c>
      <c r="T1441">
        <v>35</v>
      </c>
      <c r="U1441">
        <v>0</v>
      </c>
      <c r="V1441">
        <v>20</v>
      </c>
      <c r="W1441">
        <v>35</v>
      </c>
      <c r="X1441">
        <v>1.1425000000000001</v>
      </c>
      <c r="Y1441">
        <v>2</v>
      </c>
      <c r="Z1441">
        <v>1</v>
      </c>
    </row>
    <row r="1442" spans="1:26" x14ac:dyDescent="0.2">
      <c r="A1442">
        <v>1441</v>
      </c>
      <c r="B1442">
        <v>4340</v>
      </c>
      <c r="C1442" t="s">
        <v>38</v>
      </c>
      <c r="D1442">
        <v>2012</v>
      </c>
      <c r="E1442" t="s">
        <v>73</v>
      </c>
      <c r="F1442" t="s">
        <v>419</v>
      </c>
      <c r="G1442" t="s">
        <v>76</v>
      </c>
      <c r="H1442" t="s">
        <v>1618</v>
      </c>
      <c r="I1442" s="2">
        <v>39527</v>
      </c>
      <c r="J1442" t="s">
        <v>106</v>
      </c>
      <c r="K1442" t="s">
        <v>115</v>
      </c>
      <c r="L1442">
        <v>-11.047471010000001</v>
      </c>
      <c r="M1442">
        <v>-171.08569191999999</v>
      </c>
      <c r="N1442" t="s">
        <v>612</v>
      </c>
      <c r="O1442" t="s">
        <v>76</v>
      </c>
      <c r="P1442">
        <v>2012</v>
      </c>
      <c r="Q1442" t="s">
        <v>116</v>
      </c>
      <c r="R1442">
        <v>0</v>
      </c>
      <c r="S1442">
        <v>4.5</v>
      </c>
      <c r="T1442">
        <v>55</v>
      </c>
      <c r="U1442">
        <v>0.5</v>
      </c>
      <c r="V1442">
        <v>15</v>
      </c>
      <c r="W1442">
        <v>20</v>
      </c>
      <c r="X1442">
        <v>0.79</v>
      </c>
      <c r="Y1442">
        <v>2</v>
      </c>
      <c r="Z1442">
        <v>1</v>
      </c>
    </row>
    <row r="1443" spans="1:26" x14ac:dyDescent="0.2">
      <c r="A1443">
        <v>1442</v>
      </c>
      <c r="B1443">
        <v>4341</v>
      </c>
      <c r="C1443" t="s">
        <v>38</v>
      </c>
      <c r="D1443">
        <v>2012</v>
      </c>
      <c r="E1443" t="s">
        <v>73</v>
      </c>
      <c r="F1443" t="s">
        <v>419</v>
      </c>
      <c r="G1443" t="s">
        <v>76</v>
      </c>
      <c r="H1443" t="s">
        <v>1619</v>
      </c>
      <c r="I1443" s="2">
        <v>39527</v>
      </c>
      <c r="J1443" t="s">
        <v>106</v>
      </c>
      <c r="K1443" t="s">
        <v>107</v>
      </c>
      <c r="L1443">
        <v>-11.047848699999999</v>
      </c>
      <c r="M1443">
        <v>-171.08708214000001</v>
      </c>
      <c r="N1443" t="s">
        <v>612</v>
      </c>
      <c r="O1443" t="s">
        <v>76</v>
      </c>
      <c r="P1443">
        <v>2012</v>
      </c>
      <c r="Q1443" t="s">
        <v>109</v>
      </c>
      <c r="R1443">
        <v>0</v>
      </c>
      <c r="S1443">
        <v>8.25</v>
      </c>
      <c r="T1443">
        <v>45</v>
      </c>
      <c r="U1443">
        <v>5.5</v>
      </c>
      <c r="V1443">
        <v>10</v>
      </c>
      <c r="W1443">
        <v>20</v>
      </c>
      <c r="X1443">
        <v>0.77</v>
      </c>
      <c r="Y1443">
        <v>2</v>
      </c>
      <c r="Z1443">
        <v>1</v>
      </c>
    </row>
    <row r="1444" spans="1:26" x14ac:dyDescent="0.2">
      <c r="A1444">
        <v>1443</v>
      </c>
      <c r="B1444">
        <v>4342</v>
      </c>
      <c r="C1444" t="s">
        <v>38</v>
      </c>
      <c r="D1444">
        <v>2012</v>
      </c>
      <c r="E1444" t="s">
        <v>73</v>
      </c>
      <c r="F1444" t="s">
        <v>419</v>
      </c>
      <c r="G1444" t="s">
        <v>76</v>
      </c>
      <c r="H1444" t="s">
        <v>1620</v>
      </c>
      <c r="I1444" s="2">
        <v>39527</v>
      </c>
      <c r="J1444" t="s">
        <v>106</v>
      </c>
      <c r="K1444" t="s">
        <v>115</v>
      </c>
      <c r="L1444">
        <v>-11.05014064</v>
      </c>
      <c r="M1444">
        <v>-171.09101208000001</v>
      </c>
      <c r="N1444" t="s">
        <v>612</v>
      </c>
      <c r="O1444" t="s">
        <v>76</v>
      </c>
      <c r="P1444">
        <v>2012</v>
      </c>
      <c r="Q1444" t="s">
        <v>116</v>
      </c>
      <c r="R1444">
        <v>0</v>
      </c>
      <c r="S1444">
        <v>4.9000000000000004</v>
      </c>
      <c r="T1444">
        <v>30</v>
      </c>
      <c r="U1444">
        <v>0</v>
      </c>
      <c r="V1444">
        <v>32.5</v>
      </c>
      <c r="W1444">
        <v>32.5</v>
      </c>
      <c r="X1444">
        <v>0.755</v>
      </c>
      <c r="Y1444">
        <v>2</v>
      </c>
      <c r="Z1444">
        <v>1</v>
      </c>
    </row>
    <row r="1445" spans="1:26" x14ac:dyDescent="0.2">
      <c r="A1445">
        <v>1444</v>
      </c>
      <c r="B1445">
        <v>4346</v>
      </c>
      <c r="C1445" t="s">
        <v>38</v>
      </c>
      <c r="D1445">
        <v>2012</v>
      </c>
      <c r="E1445" t="s">
        <v>73</v>
      </c>
      <c r="F1445" t="s">
        <v>419</v>
      </c>
      <c r="G1445" t="s">
        <v>76</v>
      </c>
      <c r="H1445" t="s">
        <v>1621</v>
      </c>
      <c r="I1445" s="2">
        <v>39527</v>
      </c>
      <c r="J1445" t="s">
        <v>106</v>
      </c>
      <c r="K1445" t="s">
        <v>111</v>
      </c>
      <c r="L1445">
        <v>-11.062062640000001</v>
      </c>
      <c r="M1445">
        <v>-171.06894806</v>
      </c>
      <c r="N1445" t="s">
        <v>618</v>
      </c>
      <c r="O1445" t="s">
        <v>76</v>
      </c>
      <c r="P1445">
        <v>2012</v>
      </c>
      <c r="Q1445" t="s">
        <v>112</v>
      </c>
      <c r="R1445">
        <v>0</v>
      </c>
      <c r="S1445">
        <v>27.35</v>
      </c>
      <c r="T1445">
        <v>17.5</v>
      </c>
      <c r="U1445">
        <v>0</v>
      </c>
      <c r="V1445">
        <v>62.5</v>
      </c>
      <c r="W1445">
        <v>10</v>
      </c>
      <c r="X1445">
        <v>0.77124999999999999</v>
      </c>
      <c r="Y1445">
        <v>2</v>
      </c>
      <c r="Z1445">
        <v>1</v>
      </c>
    </row>
    <row r="1446" spans="1:26" x14ac:dyDescent="0.2">
      <c r="A1446">
        <v>1445</v>
      </c>
      <c r="B1446">
        <v>4347</v>
      </c>
      <c r="C1446" t="s">
        <v>38</v>
      </c>
      <c r="D1446">
        <v>2012</v>
      </c>
      <c r="E1446" t="s">
        <v>73</v>
      </c>
      <c r="F1446" t="s">
        <v>419</v>
      </c>
      <c r="G1446" t="s">
        <v>76</v>
      </c>
      <c r="H1446" t="s">
        <v>1622</v>
      </c>
      <c r="I1446" s="2">
        <v>39527</v>
      </c>
      <c r="J1446" t="s">
        <v>106</v>
      </c>
      <c r="K1446" t="s">
        <v>107</v>
      </c>
      <c r="L1446">
        <v>-11.048200319999999</v>
      </c>
      <c r="M1446">
        <v>-171.08929412000001</v>
      </c>
      <c r="N1446" t="s">
        <v>612</v>
      </c>
      <c r="O1446" t="s">
        <v>76</v>
      </c>
      <c r="P1446">
        <v>2012</v>
      </c>
      <c r="Q1446" t="s">
        <v>109</v>
      </c>
      <c r="R1446">
        <v>0</v>
      </c>
      <c r="S1446">
        <v>18.600000000000001</v>
      </c>
      <c r="T1446">
        <v>27.5</v>
      </c>
      <c r="U1446">
        <v>0</v>
      </c>
      <c r="V1446">
        <v>37.5</v>
      </c>
      <c r="W1446">
        <v>20</v>
      </c>
      <c r="X1446">
        <v>0.61499999999999999</v>
      </c>
      <c r="Y1446">
        <v>2</v>
      </c>
      <c r="Z1446">
        <v>1</v>
      </c>
    </row>
    <row r="1447" spans="1:26" x14ac:dyDescent="0.2">
      <c r="A1447">
        <v>1446</v>
      </c>
      <c r="B1447">
        <v>4348</v>
      </c>
      <c r="C1447" t="s">
        <v>38</v>
      </c>
      <c r="D1447">
        <v>2012</v>
      </c>
      <c r="E1447" t="s">
        <v>73</v>
      </c>
      <c r="F1447" t="s">
        <v>419</v>
      </c>
      <c r="G1447" t="s">
        <v>76</v>
      </c>
      <c r="H1447" t="s">
        <v>1623</v>
      </c>
      <c r="I1447" s="2">
        <v>39527</v>
      </c>
      <c r="J1447" t="s">
        <v>106</v>
      </c>
      <c r="K1447" t="s">
        <v>115</v>
      </c>
      <c r="L1447">
        <v>-11.052666110000001</v>
      </c>
      <c r="M1447">
        <v>-171.09213509</v>
      </c>
      <c r="N1447" t="s">
        <v>618</v>
      </c>
      <c r="O1447" t="s">
        <v>76</v>
      </c>
      <c r="P1447">
        <v>2012</v>
      </c>
      <c r="Q1447" t="s">
        <v>116</v>
      </c>
      <c r="R1447">
        <v>0</v>
      </c>
      <c r="S1447">
        <v>3.5</v>
      </c>
      <c r="T1447">
        <v>17.5</v>
      </c>
      <c r="U1447">
        <v>0</v>
      </c>
      <c r="V1447">
        <v>5</v>
      </c>
      <c r="W1447">
        <v>40</v>
      </c>
      <c r="X1447">
        <v>1.97</v>
      </c>
      <c r="Y1447">
        <v>2</v>
      </c>
      <c r="Z1447">
        <v>1</v>
      </c>
    </row>
    <row r="1448" spans="1:26" x14ac:dyDescent="0.2">
      <c r="A1448">
        <v>1447</v>
      </c>
      <c r="B1448">
        <v>4349</v>
      </c>
      <c r="C1448" t="s">
        <v>38</v>
      </c>
      <c r="D1448">
        <v>2012</v>
      </c>
      <c r="E1448" t="s">
        <v>73</v>
      </c>
      <c r="F1448" t="s">
        <v>419</v>
      </c>
      <c r="G1448" t="s">
        <v>76</v>
      </c>
      <c r="H1448" t="s">
        <v>1624</v>
      </c>
      <c r="I1448" s="2">
        <v>39527</v>
      </c>
      <c r="J1448" t="s">
        <v>106</v>
      </c>
      <c r="K1448" t="s">
        <v>115</v>
      </c>
      <c r="L1448">
        <v>-11.054035799999999</v>
      </c>
      <c r="M1448">
        <v>-171.09196317000001</v>
      </c>
      <c r="N1448" t="s">
        <v>618</v>
      </c>
      <c r="O1448" t="s">
        <v>76</v>
      </c>
      <c r="P1448">
        <v>2012</v>
      </c>
      <c r="Q1448" t="s">
        <v>116</v>
      </c>
      <c r="R1448">
        <v>0</v>
      </c>
      <c r="S1448">
        <v>3.8</v>
      </c>
      <c r="T1448">
        <v>15</v>
      </c>
      <c r="U1448">
        <v>0</v>
      </c>
      <c r="V1448">
        <v>3</v>
      </c>
      <c r="W1448">
        <v>27.5</v>
      </c>
      <c r="X1448">
        <v>1.97</v>
      </c>
      <c r="Y1448">
        <v>2</v>
      </c>
      <c r="Z1448">
        <v>1</v>
      </c>
    </row>
    <row r="1449" spans="1:26" x14ac:dyDescent="0.2">
      <c r="A1449">
        <v>1448</v>
      </c>
      <c r="B1449">
        <v>4350</v>
      </c>
      <c r="C1449" t="s">
        <v>38</v>
      </c>
      <c r="D1449">
        <v>2012</v>
      </c>
      <c r="E1449" t="s">
        <v>73</v>
      </c>
      <c r="F1449" t="s">
        <v>419</v>
      </c>
      <c r="G1449" t="s">
        <v>76</v>
      </c>
      <c r="H1449" t="s">
        <v>1625</v>
      </c>
      <c r="I1449" s="2">
        <v>39527</v>
      </c>
      <c r="J1449" t="s">
        <v>106</v>
      </c>
      <c r="K1449" t="s">
        <v>115</v>
      </c>
      <c r="L1449">
        <v>-11.05514799</v>
      </c>
      <c r="M1449">
        <v>-171.09166293000001</v>
      </c>
      <c r="N1449" t="s">
        <v>618</v>
      </c>
      <c r="O1449" t="s">
        <v>76</v>
      </c>
      <c r="P1449">
        <v>2012</v>
      </c>
      <c r="Q1449" t="s">
        <v>116</v>
      </c>
      <c r="R1449">
        <v>0</v>
      </c>
      <c r="S1449">
        <v>3.5</v>
      </c>
      <c r="T1449">
        <v>10.5</v>
      </c>
      <c r="U1449">
        <v>0</v>
      </c>
      <c r="V1449">
        <v>0.5</v>
      </c>
      <c r="W1449">
        <v>46.5</v>
      </c>
      <c r="X1449">
        <v>1.80375</v>
      </c>
      <c r="Y1449">
        <v>2</v>
      </c>
      <c r="Z1449">
        <v>1</v>
      </c>
    </row>
    <row r="1450" spans="1:26" x14ac:dyDescent="0.2">
      <c r="A1450">
        <v>1449</v>
      </c>
      <c r="B1450">
        <v>4351</v>
      </c>
      <c r="C1450" t="s">
        <v>38</v>
      </c>
      <c r="D1450">
        <v>2012</v>
      </c>
      <c r="E1450" t="s">
        <v>73</v>
      </c>
      <c r="F1450" t="s">
        <v>419</v>
      </c>
      <c r="G1450" t="s">
        <v>76</v>
      </c>
      <c r="H1450" t="s">
        <v>1626</v>
      </c>
      <c r="I1450" s="2">
        <v>39527</v>
      </c>
      <c r="J1450" t="s">
        <v>106</v>
      </c>
      <c r="K1450" t="s">
        <v>111</v>
      </c>
      <c r="L1450">
        <v>-11.046276000000001</v>
      </c>
      <c r="M1450">
        <v>-171.08007898</v>
      </c>
      <c r="N1450" t="s">
        <v>612</v>
      </c>
      <c r="O1450" t="s">
        <v>76</v>
      </c>
      <c r="P1450">
        <v>2012</v>
      </c>
      <c r="Q1450" t="s">
        <v>112</v>
      </c>
      <c r="R1450">
        <v>0</v>
      </c>
      <c r="S1450">
        <v>27.35</v>
      </c>
      <c r="T1450">
        <v>15</v>
      </c>
      <c r="U1450">
        <v>0</v>
      </c>
      <c r="V1450">
        <v>50</v>
      </c>
      <c r="W1450">
        <v>17.5</v>
      </c>
      <c r="X1450">
        <v>1.365</v>
      </c>
      <c r="Y1450">
        <v>2</v>
      </c>
      <c r="Z1450">
        <v>1</v>
      </c>
    </row>
    <row r="1451" spans="1:26" x14ac:dyDescent="0.2">
      <c r="A1451">
        <v>1450</v>
      </c>
      <c r="B1451">
        <v>4352</v>
      </c>
      <c r="C1451" t="s">
        <v>38</v>
      </c>
      <c r="D1451">
        <v>2012</v>
      </c>
      <c r="E1451" t="s">
        <v>73</v>
      </c>
      <c r="F1451" t="s">
        <v>419</v>
      </c>
      <c r="G1451" t="s">
        <v>76</v>
      </c>
      <c r="H1451" t="s">
        <v>1627</v>
      </c>
      <c r="I1451" s="2">
        <v>39528</v>
      </c>
      <c r="J1451" t="s">
        <v>106</v>
      </c>
      <c r="K1451" t="s">
        <v>111</v>
      </c>
      <c r="L1451">
        <v>-11.066943589999999</v>
      </c>
      <c r="M1451">
        <v>-171.08369711</v>
      </c>
      <c r="N1451" t="s">
        <v>612</v>
      </c>
      <c r="O1451" t="s">
        <v>76</v>
      </c>
      <c r="P1451">
        <v>2012</v>
      </c>
      <c r="Q1451" t="s">
        <v>112</v>
      </c>
      <c r="R1451">
        <v>0</v>
      </c>
      <c r="S1451">
        <v>25.05</v>
      </c>
      <c r="T1451">
        <v>12.5</v>
      </c>
      <c r="U1451">
        <v>0</v>
      </c>
      <c r="V1451">
        <v>55</v>
      </c>
      <c r="W1451">
        <v>17.5</v>
      </c>
      <c r="X1451">
        <v>0.89</v>
      </c>
      <c r="Y1451">
        <v>2</v>
      </c>
      <c r="Z1451">
        <v>1</v>
      </c>
    </row>
    <row r="1452" spans="1:26" x14ac:dyDescent="0.2">
      <c r="A1452">
        <v>1451</v>
      </c>
      <c r="B1452">
        <v>4353</v>
      </c>
      <c r="C1452" t="s">
        <v>38</v>
      </c>
      <c r="D1452">
        <v>2012</v>
      </c>
      <c r="E1452" t="s">
        <v>73</v>
      </c>
      <c r="F1452" t="s">
        <v>419</v>
      </c>
      <c r="G1452" t="s">
        <v>76</v>
      </c>
      <c r="H1452" t="s">
        <v>1628</v>
      </c>
      <c r="I1452" s="2">
        <v>39528</v>
      </c>
      <c r="J1452" t="s">
        <v>106</v>
      </c>
      <c r="K1452" t="s">
        <v>115</v>
      </c>
      <c r="L1452">
        <v>-11.06693823</v>
      </c>
      <c r="M1452">
        <v>-171.08316024999999</v>
      </c>
      <c r="N1452" t="s">
        <v>612</v>
      </c>
      <c r="O1452" t="s">
        <v>76</v>
      </c>
      <c r="P1452">
        <v>2012</v>
      </c>
      <c r="Q1452" t="s">
        <v>116</v>
      </c>
      <c r="R1452">
        <v>0</v>
      </c>
      <c r="S1452">
        <v>3.65</v>
      </c>
      <c r="T1452">
        <v>42.5</v>
      </c>
      <c r="U1452">
        <v>0</v>
      </c>
      <c r="V1452">
        <v>10</v>
      </c>
      <c r="W1452">
        <v>25</v>
      </c>
      <c r="X1452">
        <v>0.63249999999999995</v>
      </c>
      <c r="Y1452">
        <v>2</v>
      </c>
      <c r="Z1452">
        <v>1</v>
      </c>
    </row>
    <row r="1453" spans="1:26" x14ac:dyDescent="0.2">
      <c r="A1453">
        <v>1452</v>
      </c>
      <c r="B1453">
        <v>4354</v>
      </c>
      <c r="C1453" t="s">
        <v>38</v>
      </c>
      <c r="D1453">
        <v>2012</v>
      </c>
      <c r="E1453" t="s">
        <v>73</v>
      </c>
      <c r="F1453" t="s">
        <v>419</v>
      </c>
      <c r="G1453" t="s">
        <v>76</v>
      </c>
      <c r="H1453" t="s">
        <v>1629</v>
      </c>
      <c r="I1453" s="2">
        <v>39528</v>
      </c>
      <c r="J1453" t="s">
        <v>106</v>
      </c>
      <c r="K1453" t="s">
        <v>115</v>
      </c>
      <c r="L1453">
        <v>-11.067763340000001</v>
      </c>
      <c r="M1453">
        <v>-171.08202567000001</v>
      </c>
      <c r="N1453" t="s">
        <v>612</v>
      </c>
      <c r="O1453" t="s">
        <v>76</v>
      </c>
      <c r="P1453">
        <v>2012</v>
      </c>
      <c r="Q1453" t="s">
        <v>116</v>
      </c>
      <c r="R1453">
        <v>0</v>
      </c>
      <c r="S1453">
        <v>4.45</v>
      </c>
      <c r="T1453">
        <v>50</v>
      </c>
      <c r="U1453">
        <v>0</v>
      </c>
      <c r="V1453">
        <v>10</v>
      </c>
      <c r="W1453">
        <v>22.5</v>
      </c>
      <c r="X1453">
        <v>0.91749999999999998</v>
      </c>
      <c r="Y1453">
        <v>2</v>
      </c>
      <c r="Z1453">
        <v>1</v>
      </c>
    </row>
    <row r="1454" spans="1:26" x14ac:dyDescent="0.2">
      <c r="A1454">
        <v>1453</v>
      </c>
      <c r="B1454">
        <v>4355</v>
      </c>
      <c r="C1454" t="s">
        <v>38</v>
      </c>
      <c r="D1454">
        <v>2012</v>
      </c>
      <c r="E1454" t="s">
        <v>73</v>
      </c>
      <c r="F1454" t="s">
        <v>419</v>
      </c>
      <c r="G1454" t="s">
        <v>76</v>
      </c>
      <c r="H1454" t="s">
        <v>1630</v>
      </c>
      <c r="I1454" s="2">
        <v>39528</v>
      </c>
      <c r="J1454" t="s">
        <v>106</v>
      </c>
      <c r="K1454" t="s">
        <v>111</v>
      </c>
      <c r="L1454">
        <v>-11.06686564</v>
      </c>
      <c r="M1454">
        <v>-171.07519367</v>
      </c>
      <c r="N1454" t="s">
        <v>612</v>
      </c>
      <c r="O1454" t="s">
        <v>76</v>
      </c>
      <c r="P1454">
        <v>2012</v>
      </c>
      <c r="Q1454" t="s">
        <v>112</v>
      </c>
      <c r="R1454">
        <v>0</v>
      </c>
      <c r="S1454">
        <v>22.65</v>
      </c>
      <c r="T1454">
        <v>15</v>
      </c>
      <c r="U1454">
        <v>0</v>
      </c>
      <c r="V1454">
        <v>62.5</v>
      </c>
      <c r="W1454">
        <v>15</v>
      </c>
      <c r="X1454">
        <v>0.54625000000000001</v>
      </c>
      <c r="Y1454">
        <v>2</v>
      </c>
      <c r="Z1454">
        <v>1</v>
      </c>
    </row>
    <row r="1455" spans="1:26" x14ac:dyDescent="0.2">
      <c r="A1455">
        <v>1454</v>
      </c>
      <c r="B1455">
        <v>4356</v>
      </c>
      <c r="C1455" t="s">
        <v>38</v>
      </c>
      <c r="D1455">
        <v>2012</v>
      </c>
      <c r="E1455" t="s">
        <v>73</v>
      </c>
      <c r="F1455" t="s">
        <v>419</v>
      </c>
      <c r="G1455" t="s">
        <v>76</v>
      </c>
      <c r="H1455" t="s">
        <v>1631</v>
      </c>
      <c r="I1455" s="2">
        <v>39528</v>
      </c>
      <c r="J1455" t="s">
        <v>106</v>
      </c>
      <c r="K1455" t="s">
        <v>107</v>
      </c>
      <c r="L1455">
        <v>-11.065964749999999</v>
      </c>
      <c r="M1455">
        <v>-171.07407861999999</v>
      </c>
      <c r="N1455" t="s">
        <v>618</v>
      </c>
      <c r="O1455" t="s">
        <v>76</v>
      </c>
      <c r="P1455">
        <v>2012</v>
      </c>
      <c r="Q1455" t="s">
        <v>109</v>
      </c>
      <c r="R1455">
        <v>0</v>
      </c>
      <c r="S1455">
        <v>12.75</v>
      </c>
      <c r="T1455">
        <v>25</v>
      </c>
      <c r="U1455">
        <v>0</v>
      </c>
      <c r="V1455">
        <v>47.5</v>
      </c>
      <c r="W1455">
        <v>20</v>
      </c>
      <c r="X1455">
        <v>0.49625000000000002</v>
      </c>
      <c r="Y1455">
        <v>2</v>
      </c>
      <c r="Z1455">
        <v>1</v>
      </c>
    </row>
    <row r="1456" spans="1:26" x14ac:dyDescent="0.2">
      <c r="A1456">
        <v>1455</v>
      </c>
      <c r="B1456">
        <v>4357</v>
      </c>
      <c r="C1456" t="s">
        <v>38</v>
      </c>
      <c r="D1456">
        <v>2012</v>
      </c>
      <c r="E1456" t="s">
        <v>73</v>
      </c>
      <c r="F1456" t="s">
        <v>419</v>
      </c>
      <c r="G1456" t="s">
        <v>76</v>
      </c>
      <c r="H1456" t="s">
        <v>1632</v>
      </c>
      <c r="I1456" s="2">
        <v>39528</v>
      </c>
      <c r="J1456" t="s">
        <v>106</v>
      </c>
      <c r="K1456" t="s">
        <v>115</v>
      </c>
      <c r="L1456">
        <v>-11.06463823</v>
      </c>
      <c r="M1456">
        <v>-171.07249947</v>
      </c>
      <c r="N1456" t="s">
        <v>618</v>
      </c>
      <c r="O1456" t="s">
        <v>76</v>
      </c>
      <c r="P1456">
        <v>2012</v>
      </c>
      <c r="Q1456" t="s">
        <v>116</v>
      </c>
      <c r="R1456">
        <v>0</v>
      </c>
      <c r="S1456">
        <v>4.4000000000000004</v>
      </c>
      <c r="T1456">
        <v>15</v>
      </c>
      <c r="U1456">
        <v>0</v>
      </c>
      <c r="V1456">
        <v>35</v>
      </c>
      <c r="W1456">
        <v>27.5</v>
      </c>
      <c r="X1456">
        <v>0.81125000000000003</v>
      </c>
      <c r="Y1456">
        <v>2</v>
      </c>
      <c r="Z1456">
        <v>1</v>
      </c>
    </row>
    <row r="1457" spans="1:26" x14ac:dyDescent="0.2">
      <c r="A1457">
        <v>1456</v>
      </c>
      <c r="B1457">
        <v>4363</v>
      </c>
      <c r="C1457" t="s">
        <v>38</v>
      </c>
      <c r="D1457">
        <v>2012</v>
      </c>
      <c r="E1457" t="s">
        <v>73</v>
      </c>
      <c r="F1457" t="s">
        <v>419</v>
      </c>
      <c r="G1457" t="s">
        <v>76</v>
      </c>
      <c r="H1457" t="s">
        <v>1633</v>
      </c>
      <c r="I1457" s="2">
        <v>39528</v>
      </c>
      <c r="J1457" t="s">
        <v>106</v>
      </c>
      <c r="K1457" t="s">
        <v>111</v>
      </c>
      <c r="L1457">
        <v>-11.061263759999999</v>
      </c>
      <c r="M1457">
        <v>-171.08948681999999</v>
      </c>
      <c r="N1457" t="s">
        <v>612</v>
      </c>
      <c r="O1457" t="s">
        <v>76</v>
      </c>
      <c r="P1457">
        <v>2012</v>
      </c>
      <c r="Q1457" t="s">
        <v>112</v>
      </c>
      <c r="R1457">
        <v>0</v>
      </c>
      <c r="S1457">
        <v>25.95</v>
      </c>
      <c r="T1457">
        <v>20</v>
      </c>
      <c r="U1457">
        <v>0</v>
      </c>
      <c r="V1457">
        <v>60</v>
      </c>
      <c r="W1457">
        <v>12.5</v>
      </c>
      <c r="X1457">
        <v>0.90874999999999995</v>
      </c>
      <c r="Y1457">
        <v>2</v>
      </c>
      <c r="Z1457">
        <v>1</v>
      </c>
    </row>
    <row r="1458" spans="1:26" x14ac:dyDescent="0.2">
      <c r="A1458">
        <v>1457</v>
      </c>
      <c r="B1458">
        <v>4364</v>
      </c>
      <c r="C1458" t="s">
        <v>38</v>
      </c>
      <c r="D1458">
        <v>2012</v>
      </c>
      <c r="E1458" t="s">
        <v>73</v>
      </c>
      <c r="F1458" t="s">
        <v>419</v>
      </c>
      <c r="G1458" t="s">
        <v>76</v>
      </c>
      <c r="H1458" t="s">
        <v>1634</v>
      </c>
      <c r="I1458" s="2">
        <v>39528</v>
      </c>
      <c r="J1458" t="s">
        <v>106</v>
      </c>
      <c r="K1458" t="s">
        <v>107</v>
      </c>
      <c r="L1458">
        <v>-11.05769291</v>
      </c>
      <c r="M1458">
        <v>-171.09144961000001</v>
      </c>
      <c r="N1458" t="s">
        <v>618</v>
      </c>
      <c r="O1458" t="s">
        <v>76</v>
      </c>
      <c r="P1458">
        <v>2012</v>
      </c>
      <c r="Q1458" t="s">
        <v>109</v>
      </c>
      <c r="R1458">
        <v>0</v>
      </c>
      <c r="S1458">
        <v>14</v>
      </c>
      <c r="T1458">
        <v>45</v>
      </c>
      <c r="U1458">
        <v>0</v>
      </c>
      <c r="V1458">
        <v>35</v>
      </c>
      <c r="W1458">
        <v>17.5</v>
      </c>
      <c r="X1458">
        <v>0.41749999999999998</v>
      </c>
      <c r="Y1458">
        <v>2</v>
      </c>
      <c r="Z1458">
        <v>1</v>
      </c>
    </row>
    <row r="1459" spans="1:26" x14ac:dyDescent="0.2">
      <c r="A1459">
        <v>1458</v>
      </c>
      <c r="B1459">
        <v>4365</v>
      </c>
      <c r="C1459" t="s">
        <v>38</v>
      </c>
      <c r="D1459">
        <v>2012</v>
      </c>
      <c r="E1459" t="s">
        <v>73</v>
      </c>
      <c r="F1459" t="s">
        <v>419</v>
      </c>
      <c r="G1459" t="s">
        <v>76</v>
      </c>
      <c r="H1459" t="s">
        <v>1635</v>
      </c>
      <c r="I1459" s="2">
        <v>39528</v>
      </c>
      <c r="J1459" t="s">
        <v>106</v>
      </c>
      <c r="K1459" t="s">
        <v>115</v>
      </c>
      <c r="L1459">
        <v>-11.060292219999999</v>
      </c>
      <c r="M1459">
        <v>-171.09007690999999</v>
      </c>
      <c r="N1459" t="s">
        <v>612</v>
      </c>
      <c r="O1459" t="s">
        <v>76</v>
      </c>
      <c r="P1459">
        <v>2012</v>
      </c>
      <c r="Q1459" t="s">
        <v>116</v>
      </c>
      <c r="R1459">
        <v>0</v>
      </c>
      <c r="S1459">
        <v>4.9000000000000004</v>
      </c>
      <c r="T1459">
        <v>75</v>
      </c>
      <c r="U1459">
        <v>0</v>
      </c>
      <c r="V1459">
        <v>7.5</v>
      </c>
      <c r="W1459">
        <v>12.5</v>
      </c>
      <c r="X1459">
        <v>0.73124999999999996</v>
      </c>
      <c r="Y1459">
        <v>2</v>
      </c>
      <c r="Z1459">
        <v>1</v>
      </c>
    </row>
    <row r="1460" spans="1:26" x14ac:dyDescent="0.2">
      <c r="A1460">
        <v>1459</v>
      </c>
      <c r="B1460">
        <v>4366</v>
      </c>
      <c r="C1460" t="s">
        <v>38</v>
      </c>
      <c r="D1460">
        <v>2012</v>
      </c>
      <c r="E1460" t="s">
        <v>73</v>
      </c>
      <c r="F1460" t="s">
        <v>419</v>
      </c>
      <c r="G1460" t="s">
        <v>76</v>
      </c>
      <c r="H1460" t="s">
        <v>1636</v>
      </c>
      <c r="I1460" s="2">
        <v>39528</v>
      </c>
      <c r="J1460" t="s">
        <v>106</v>
      </c>
      <c r="K1460" t="s">
        <v>115</v>
      </c>
      <c r="L1460">
        <v>-11.062933019999999</v>
      </c>
      <c r="M1460">
        <v>-171.08745614</v>
      </c>
      <c r="N1460" t="s">
        <v>612</v>
      </c>
      <c r="O1460" t="s">
        <v>76</v>
      </c>
      <c r="P1460">
        <v>2012</v>
      </c>
      <c r="Q1460" t="s">
        <v>116</v>
      </c>
      <c r="R1460">
        <v>0</v>
      </c>
      <c r="S1460">
        <v>5</v>
      </c>
      <c r="T1460">
        <v>65</v>
      </c>
      <c r="U1460">
        <v>5.5</v>
      </c>
      <c r="V1460">
        <v>0.5</v>
      </c>
      <c r="W1460">
        <v>20</v>
      </c>
      <c r="X1460">
        <v>2.62175</v>
      </c>
      <c r="Y1460">
        <v>2</v>
      </c>
      <c r="Z1460">
        <v>1</v>
      </c>
    </row>
    <row r="1461" spans="1:26" x14ac:dyDescent="0.2">
      <c r="A1461">
        <v>1460</v>
      </c>
      <c r="B1461">
        <v>4367</v>
      </c>
      <c r="C1461" t="s">
        <v>38</v>
      </c>
      <c r="D1461">
        <v>2012</v>
      </c>
      <c r="E1461" t="s">
        <v>73</v>
      </c>
      <c r="F1461" t="s">
        <v>419</v>
      </c>
      <c r="G1461" t="s">
        <v>76</v>
      </c>
      <c r="H1461" t="s">
        <v>1637</v>
      </c>
      <c r="I1461" s="2">
        <v>39528</v>
      </c>
      <c r="J1461" t="s">
        <v>106</v>
      </c>
      <c r="K1461" t="s">
        <v>115</v>
      </c>
      <c r="L1461">
        <v>-11.06404446</v>
      </c>
      <c r="M1461">
        <v>-171.08661996000001</v>
      </c>
      <c r="N1461" t="s">
        <v>612</v>
      </c>
      <c r="O1461" t="s">
        <v>76</v>
      </c>
      <c r="P1461">
        <v>2012</v>
      </c>
      <c r="Q1461" t="s">
        <v>116</v>
      </c>
      <c r="R1461">
        <v>0</v>
      </c>
      <c r="S1461">
        <v>5.3</v>
      </c>
      <c r="T1461">
        <v>55</v>
      </c>
      <c r="U1461">
        <v>7.5</v>
      </c>
      <c r="V1461">
        <v>2.5</v>
      </c>
      <c r="W1461">
        <v>15</v>
      </c>
      <c r="X1461">
        <v>1.2849999999999999</v>
      </c>
      <c r="Y1461">
        <v>2</v>
      </c>
      <c r="Z1461">
        <v>1</v>
      </c>
    </row>
    <row r="1462" spans="1:26" x14ac:dyDescent="0.2">
      <c r="A1462">
        <v>1461</v>
      </c>
      <c r="B1462">
        <v>4368</v>
      </c>
      <c r="C1462" t="s">
        <v>38</v>
      </c>
      <c r="D1462">
        <v>2012</v>
      </c>
      <c r="E1462" t="s">
        <v>73</v>
      </c>
      <c r="F1462" t="s">
        <v>419</v>
      </c>
      <c r="G1462" t="s">
        <v>76</v>
      </c>
      <c r="H1462" t="s">
        <v>1638</v>
      </c>
      <c r="I1462" s="2">
        <v>39528</v>
      </c>
      <c r="J1462" t="s">
        <v>106</v>
      </c>
      <c r="K1462" t="s">
        <v>107</v>
      </c>
      <c r="L1462">
        <v>-11.06835519</v>
      </c>
      <c r="M1462">
        <v>-171.07888614999999</v>
      </c>
      <c r="N1462" t="s">
        <v>612</v>
      </c>
      <c r="O1462" t="s">
        <v>76</v>
      </c>
      <c r="P1462">
        <v>2012</v>
      </c>
      <c r="Q1462" t="s">
        <v>109</v>
      </c>
      <c r="R1462">
        <v>0</v>
      </c>
      <c r="S1462">
        <v>15.4</v>
      </c>
      <c r="T1462">
        <v>40</v>
      </c>
      <c r="U1462">
        <v>0</v>
      </c>
      <c r="V1462">
        <v>35</v>
      </c>
      <c r="W1462">
        <v>15</v>
      </c>
      <c r="X1462">
        <v>0.48499999999999999</v>
      </c>
      <c r="Y1462">
        <v>2</v>
      </c>
      <c r="Z1462">
        <v>1</v>
      </c>
    </row>
    <row r="1463" spans="1:26" x14ac:dyDescent="0.2">
      <c r="A1463">
        <v>1462</v>
      </c>
      <c r="B1463">
        <v>4371</v>
      </c>
      <c r="C1463" t="s">
        <v>38</v>
      </c>
      <c r="D1463">
        <v>2012</v>
      </c>
      <c r="E1463" t="s">
        <v>73</v>
      </c>
      <c r="F1463" t="s">
        <v>419</v>
      </c>
      <c r="G1463" t="s">
        <v>76</v>
      </c>
      <c r="H1463" t="s">
        <v>1639</v>
      </c>
      <c r="I1463" s="2">
        <v>39529</v>
      </c>
      <c r="J1463" t="s">
        <v>106</v>
      </c>
      <c r="K1463" t="s">
        <v>111</v>
      </c>
      <c r="L1463">
        <v>-11.05376598</v>
      </c>
      <c r="M1463">
        <v>-171.06408956999999</v>
      </c>
      <c r="N1463" t="s">
        <v>612</v>
      </c>
      <c r="O1463" t="s">
        <v>76</v>
      </c>
      <c r="P1463">
        <v>2012</v>
      </c>
      <c r="Q1463" t="s">
        <v>112</v>
      </c>
      <c r="R1463">
        <v>0</v>
      </c>
      <c r="S1463">
        <v>27</v>
      </c>
      <c r="T1463">
        <v>12.5</v>
      </c>
      <c r="U1463">
        <v>0</v>
      </c>
      <c r="V1463">
        <v>45</v>
      </c>
      <c r="W1463">
        <v>20</v>
      </c>
      <c r="X1463">
        <v>0.53374999999999995</v>
      </c>
      <c r="Y1463">
        <v>2</v>
      </c>
      <c r="Z1463">
        <v>1</v>
      </c>
    </row>
    <row r="1464" spans="1:26" x14ac:dyDescent="0.2">
      <c r="A1464">
        <v>1463</v>
      </c>
      <c r="B1464">
        <v>4372</v>
      </c>
      <c r="C1464" t="s">
        <v>38</v>
      </c>
      <c r="D1464">
        <v>2012</v>
      </c>
      <c r="E1464" t="s">
        <v>73</v>
      </c>
      <c r="F1464" t="s">
        <v>419</v>
      </c>
      <c r="G1464" t="s">
        <v>76</v>
      </c>
      <c r="H1464" t="s">
        <v>1640</v>
      </c>
      <c r="I1464" s="2">
        <v>39529</v>
      </c>
      <c r="J1464" t="s">
        <v>106</v>
      </c>
      <c r="K1464" t="s">
        <v>107</v>
      </c>
      <c r="L1464">
        <v>-11.04789203</v>
      </c>
      <c r="M1464">
        <v>-171.06818103000001</v>
      </c>
      <c r="N1464" t="s">
        <v>612</v>
      </c>
      <c r="O1464" t="s">
        <v>76</v>
      </c>
      <c r="P1464">
        <v>2012</v>
      </c>
      <c r="Q1464" t="s">
        <v>109</v>
      </c>
      <c r="R1464">
        <v>0</v>
      </c>
      <c r="S1464">
        <v>11.3</v>
      </c>
      <c r="T1464">
        <v>20</v>
      </c>
      <c r="U1464">
        <v>0</v>
      </c>
      <c r="V1464">
        <v>25</v>
      </c>
      <c r="W1464">
        <v>25</v>
      </c>
      <c r="X1464">
        <v>0.61250000000000004</v>
      </c>
      <c r="Y1464">
        <v>2</v>
      </c>
      <c r="Z1464">
        <v>1</v>
      </c>
    </row>
    <row r="1465" spans="1:26" x14ac:dyDescent="0.2">
      <c r="A1465">
        <v>1464</v>
      </c>
      <c r="B1465">
        <v>4373</v>
      </c>
      <c r="C1465" t="s">
        <v>38</v>
      </c>
      <c r="D1465">
        <v>2012</v>
      </c>
      <c r="E1465" t="s">
        <v>73</v>
      </c>
      <c r="F1465" t="s">
        <v>419</v>
      </c>
      <c r="G1465" t="s">
        <v>76</v>
      </c>
      <c r="H1465" t="s">
        <v>1641</v>
      </c>
      <c r="I1465" s="2">
        <v>39529</v>
      </c>
      <c r="J1465" t="s">
        <v>106</v>
      </c>
      <c r="K1465" t="s">
        <v>115</v>
      </c>
      <c r="L1465">
        <v>-11.04956497</v>
      </c>
      <c r="M1465">
        <v>-171.06746999999999</v>
      </c>
      <c r="N1465" t="s">
        <v>612</v>
      </c>
      <c r="O1465" t="s">
        <v>76</v>
      </c>
      <c r="P1465">
        <v>2012</v>
      </c>
      <c r="Q1465" t="s">
        <v>116</v>
      </c>
      <c r="R1465">
        <v>0</v>
      </c>
      <c r="S1465">
        <v>5</v>
      </c>
      <c r="T1465">
        <v>11.5</v>
      </c>
      <c r="U1465">
        <v>0</v>
      </c>
      <c r="V1465">
        <v>22.5</v>
      </c>
      <c r="W1465">
        <v>27.5</v>
      </c>
      <c r="X1465">
        <v>0.67374999999999996</v>
      </c>
      <c r="Y1465">
        <v>2</v>
      </c>
      <c r="Z1465">
        <v>1</v>
      </c>
    </row>
    <row r="1466" spans="1:26" x14ac:dyDescent="0.2">
      <c r="A1466">
        <v>1465</v>
      </c>
      <c r="B1466">
        <v>4374</v>
      </c>
      <c r="C1466" t="s">
        <v>38</v>
      </c>
      <c r="D1466">
        <v>2012</v>
      </c>
      <c r="E1466" t="s">
        <v>73</v>
      </c>
      <c r="F1466" t="s">
        <v>419</v>
      </c>
      <c r="G1466" t="s">
        <v>76</v>
      </c>
      <c r="H1466" t="s">
        <v>1642</v>
      </c>
      <c r="I1466" s="2">
        <v>39529</v>
      </c>
      <c r="J1466" t="s">
        <v>106</v>
      </c>
      <c r="K1466" t="s">
        <v>107</v>
      </c>
      <c r="L1466">
        <v>-11.058099090000001</v>
      </c>
      <c r="M1466">
        <v>-171.06506891999999</v>
      </c>
      <c r="N1466" t="s">
        <v>612</v>
      </c>
      <c r="O1466" t="s">
        <v>76</v>
      </c>
      <c r="P1466">
        <v>2012</v>
      </c>
      <c r="Q1466" t="s">
        <v>109</v>
      </c>
      <c r="R1466">
        <v>0</v>
      </c>
      <c r="S1466">
        <v>15.35</v>
      </c>
      <c r="T1466">
        <v>22.5</v>
      </c>
      <c r="U1466">
        <v>0</v>
      </c>
      <c r="V1466">
        <v>32.5</v>
      </c>
      <c r="W1466">
        <v>22.5</v>
      </c>
      <c r="X1466">
        <v>0.45250000000000001</v>
      </c>
      <c r="Y1466">
        <v>2</v>
      </c>
      <c r="Z1466">
        <v>1</v>
      </c>
    </row>
    <row r="1467" spans="1:26" x14ac:dyDescent="0.2">
      <c r="A1467">
        <v>1466</v>
      </c>
      <c r="B1467">
        <v>4378</v>
      </c>
      <c r="C1467" t="s">
        <v>38</v>
      </c>
      <c r="D1467">
        <v>2012</v>
      </c>
      <c r="E1467" t="s">
        <v>73</v>
      </c>
      <c r="F1467" t="s">
        <v>419</v>
      </c>
      <c r="G1467" t="s">
        <v>76</v>
      </c>
      <c r="H1467" t="s">
        <v>1643</v>
      </c>
      <c r="I1467" s="2">
        <v>39529</v>
      </c>
      <c r="J1467" t="s">
        <v>106</v>
      </c>
      <c r="K1467" t="s">
        <v>111</v>
      </c>
      <c r="L1467">
        <v>-11.045794880000001</v>
      </c>
      <c r="M1467">
        <v>-171.07043727000001</v>
      </c>
      <c r="N1467" t="s">
        <v>612</v>
      </c>
      <c r="O1467" t="s">
        <v>76</v>
      </c>
      <c r="P1467">
        <v>2012</v>
      </c>
      <c r="Q1467" t="s">
        <v>112</v>
      </c>
      <c r="R1467">
        <v>0</v>
      </c>
      <c r="S1467">
        <v>23.5</v>
      </c>
      <c r="T1467">
        <v>22.5</v>
      </c>
      <c r="U1467">
        <v>2</v>
      </c>
      <c r="V1467">
        <v>35</v>
      </c>
      <c r="W1467">
        <v>20</v>
      </c>
      <c r="X1467">
        <v>1.1675</v>
      </c>
      <c r="Y1467">
        <v>2</v>
      </c>
      <c r="Z1467">
        <v>1</v>
      </c>
    </row>
    <row r="1468" spans="1:26" x14ac:dyDescent="0.2">
      <c r="A1468">
        <v>1467</v>
      </c>
      <c r="B1468">
        <v>4379</v>
      </c>
      <c r="C1468" t="s">
        <v>38</v>
      </c>
      <c r="D1468">
        <v>2012</v>
      </c>
      <c r="E1468" t="s">
        <v>73</v>
      </c>
      <c r="F1468" t="s">
        <v>419</v>
      </c>
      <c r="G1468" t="s">
        <v>76</v>
      </c>
      <c r="H1468" t="s">
        <v>1644</v>
      </c>
      <c r="I1468" s="2">
        <v>39529</v>
      </c>
      <c r="J1468" t="s">
        <v>106</v>
      </c>
      <c r="K1468" t="s">
        <v>115</v>
      </c>
      <c r="L1468">
        <v>-11.045980289999999</v>
      </c>
      <c r="M1468">
        <v>-171.07703935999999</v>
      </c>
      <c r="N1468" t="s">
        <v>612</v>
      </c>
      <c r="O1468" t="s">
        <v>76</v>
      </c>
      <c r="P1468">
        <v>2012</v>
      </c>
      <c r="Q1468" t="s">
        <v>116</v>
      </c>
      <c r="R1468">
        <v>0</v>
      </c>
      <c r="S1468">
        <v>5.75</v>
      </c>
      <c r="T1468">
        <v>45</v>
      </c>
      <c r="U1468">
        <v>0</v>
      </c>
      <c r="V1468">
        <v>12.5</v>
      </c>
      <c r="W1468">
        <v>20</v>
      </c>
      <c r="X1468">
        <v>0.55374999999999996</v>
      </c>
      <c r="Y1468">
        <v>2</v>
      </c>
      <c r="Z1468">
        <v>1</v>
      </c>
    </row>
    <row r="1469" spans="1:26" x14ac:dyDescent="0.2">
      <c r="A1469">
        <v>1468</v>
      </c>
      <c r="B1469">
        <v>4380</v>
      </c>
      <c r="C1469" t="s">
        <v>38</v>
      </c>
      <c r="D1469">
        <v>2012</v>
      </c>
      <c r="E1469" t="s">
        <v>73</v>
      </c>
      <c r="F1469" t="s">
        <v>419</v>
      </c>
      <c r="G1469" t="s">
        <v>76</v>
      </c>
      <c r="H1469" t="s">
        <v>1645</v>
      </c>
      <c r="I1469" s="2">
        <v>39529</v>
      </c>
      <c r="J1469" t="s">
        <v>106</v>
      </c>
      <c r="K1469" t="s">
        <v>107</v>
      </c>
      <c r="L1469">
        <v>-11.045520120000001</v>
      </c>
      <c r="M1469">
        <v>-171.07460853000001</v>
      </c>
      <c r="N1469" t="s">
        <v>612</v>
      </c>
      <c r="O1469" t="s">
        <v>76</v>
      </c>
      <c r="P1469">
        <v>2012</v>
      </c>
      <c r="Q1469" t="s">
        <v>109</v>
      </c>
      <c r="R1469">
        <v>0</v>
      </c>
      <c r="S1469">
        <v>15.5</v>
      </c>
      <c r="T1469">
        <v>60</v>
      </c>
      <c r="U1469">
        <v>0.5</v>
      </c>
      <c r="V1469">
        <v>15</v>
      </c>
      <c r="W1469">
        <v>17.5</v>
      </c>
      <c r="X1469">
        <v>0.60124999999999995</v>
      </c>
      <c r="Y1469">
        <v>2</v>
      </c>
      <c r="Z1469">
        <v>1</v>
      </c>
    </row>
    <row r="1470" spans="1:26" x14ac:dyDescent="0.2">
      <c r="A1470">
        <v>1469</v>
      </c>
      <c r="B1470">
        <v>4381</v>
      </c>
      <c r="C1470" t="s">
        <v>38</v>
      </c>
      <c r="D1470">
        <v>2012</v>
      </c>
      <c r="E1470" t="s">
        <v>73</v>
      </c>
      <c r="F1470" t="s">
        <v>419</v>
      </c>
      <c r="G1470" t="s">
        <v>76</v>
      </c>
      <c r="H1470" t="s">
        <v>1646</v>
      </c>
      <c r="I1470" s="2">
        <v>39529</v>
      </c>
      <c r="J1470" t="s">
        <v>106</v>
      </c>
      <c r="K1470" t="s">
        <v>115</v>
      </c>
      <c r="L1470">
        <v>-11.047167999999999</v>
      </c>
      <c r="M1470">
        <v>-171.06910916000001</v>
      </c>
      <c r="N1470" t="s">
        <v>612</v>
      </c>
      <c r="O1470" t="s">
        <v>76</v>
      </c>
      <c r="P1470">
        <v>2012</v>
      </c>
      <c r="Q1470" t="s">
        <v>116</v>
      </c>
      <c r="R1470">
        <v>0</v>
      </c>
      <c r="S1470">
        <v>4.75</v>
      </c>
      <c r="T1470">
        <v>22.5</v>
      </c>
      <c r="U1470">
        <v>0</v>
      </c>
      <c r="V1470">
        <v>40</v>
      </c>
      <c r="W1470">
        <v>25</v>
      </c>
      <c r="X1470">
        <v>0.47249999999999998</v>
      </c>
      <c r="Y1470">
        <v>2</v>
      </c>
      <c r="Z1470">
        <v>1</v>
      </c>
    </row>
    <row r="1471" spans="1:26" x14ac:dyDescent="0.2">
      <c r="A1471">
        <v>1470</v>
      </c>
      <c r="B1471">
        <v>4382</v>
      </c>
      <c r="C1471" t="s">
        <v>38</v>
      </c>
      <c r="D1471">
        <v>2012</v>
      </c>
      <c r="E1471" t="s">
        <v>73</v>
      </c>
      <c r="F1471" t="s">
        <v>419</v>
      </c>
      <c r="G1471" t="s">
        <v>76</v>
      </c>
      <c r="H1471" t="s">
        <v>1647</v>
      </c>
      <c r="I1471" s="2">
        <v>39529</v>
      </c>
      <c r="J1471" t="s">
        <v>106</v>
      </c>
      <c r="K1471" t="s">
        <v>115</v>
      </c>
      <c r="L1471">
        <v>-11.059771530000001</v>
      </c>
      <c r="M1471">
        <v>-171.06668671</v>
      </c>
      <c r="N1471" t="s">
        <v>612</v>
      </c>
      <c r="O1471" t="s">
        <v>76</v>
      </c>
      <c r="P1471">
        <v>2012</v>
      </c>
      <c r="Q1471" t="s">
        <v>116</v>
      </c>
      <c r="R1471">
        <v>0</v>
      </c>
      <c r="S1471">
        <v>13.7</v>
      </c>
      <c r="T1471">
        <v>45</v>
      </c>
      <c r="U1471">
        <v>0</v>
      </c>
      <c r="V1471">
        <v>30</v>
      </c>
      <c r="W1471">
        <v>15</v>
      </c>
      <c r="X1471">
        <v>0.36875000000000002</v>
      </c>
      <c r="Y1471">
        <v>2</v>
      </c>
      <c r="Z1471">
        <v>1</v>
      </c>
    </row>
    <row r="1472" spans="1:26" x14ac:dyDescent="0.2">
      <c r="A1472">
        <v>1471</v>
      </c>
      <c r="B1472">
        <v>4383</v>
      </c>
      <c r="C1472" t="s">
        <v>38</v>
      </c>
      <c r="D1472">
        <v>2012</v>
      </c>
      <c r="E1472" t="s">
        <v>73</v>
      </c>
      <c r="F1472" t="s">
        <v>419</v>
      </c>
      <c r="G1472" t="s">
        <v>76</v>
      </c>
      <c r="H1472" t="s">
        <v>1648</v>
      </c>
      <c r="I1472" s="2">
        <v>39529</v>
      </c>
      <c r="J1472" t="s">
        <v>106</v>
      </c>
      <c r="K1472" t="s">
        <v>111</v>
      </c>
      <c r="L1472">
        <v>-11.06149418</v>
      </c>
      <c r="M1472">
        <v>-171.06824105000001</v>
      </c>
      <c r="N1472" t="s">
        <v>618</v>
      </c>
      <c r="O1472" t="s">
        <v>76</v>
      </c>
      <c r="P1472">
        <v>2012</v>
      </c>
      <c r="Q1472" t="s">
        <v>112</v>
      </c>
      <c r="R1472">
        <v>0</v>
      </c>
      <c r="S1472">
        <v>23.25</v>
      </c>
      <c r="T1472">
        <v>35</v>
      </c>
      <c r="U1472">
        <v>0</v>
      </c>
      <c r="V1472">
        <v>35</v>
      </c>
      <c r="W1472">
        <v>12.5</v>
      </c>
      <c r="X1472">
        <v>0.99624999999999997</v>
      </c>
      <c r="Y1472">
        <v>2</v>
      </c>
      <c r="Z1472">
        <v>1</v>
      </c>
    </row>
    <row r="1473" spans="1:26" x14ac:dyDescent="0.2">
      <c r="A1473">
        <v>1472</v>
      </c>
      <c r="B1473">
        <v>4384</v>
      </c>
      <c r="C1473" t="s">
        <v>38</v>
      </c>
      <c r="D1473">
        <v>2012</v>
      </c>
      <c r="E1473" t="s">
        <v>73</v>
      </c>
      <c r="F1473" t="s">
        <v>419</v>
      </c>
      <c r="G1473" t="s">
        <v>76</v>
      </c>
      <c r="H1473" t="s">
        <v>1649</v>
      </c>
      <c r="I1473" s="2">
        <v>39529</v>
      </c>
      <c r="J1473" t="s">
        <v>106</v>
      </c>
      <c r="K1473" t="s">
        <v>111</v>
      </c>
      <c r="L1473">
        <v>-11.0562285</v>
      </c>
      <c r="M1473">
        <v>-171.09207498999999</v>
      </c>
      <c r="N1473" t="s">
        <v>618</v>
      </c>
      <c r="O1473" t="s">
        <v>76</v>
      </c>
      <c r="P1473">
        <v>2012</v>
      </c>
      <c r="Q1473" t="s">
        <v>112</v>
      </c>
      <c r="R1473">
        <v>0</v>
      </c>
      <c r="S1473">
        <v>25</v>
      </c>
      <c r="T1473">
        <v>37.5</v>
      </c>
      <c r="U1473">
        <v>0</v>
      </c>
      <c r="V1473">
        <v>30</v>
      </c>
      <c r="W1473">
        <v>22.5</v>
      </c>
      <c r="X1473">
        <v>0.93625000000000003</v>
      </c>
      <c r="Y1473">
        <v>2</v>
      </c>
      <c r="Z1473">
        <v>1</v>
      </c>
    </row>
    <row r="1474" spans="1:26" x14ac:dyDescent="0.2">
      <c r="A1474">
        <v>1473</v>
      </c>
      <c r="B1474">
        <v>4385</v>
      </c>
      <c r="C1474" t="s">
        <v>38</v>
      </c>
      <c r="D1474">
        <v>2012</v>
      </c>
      <c r="E1474" t="s">
        <v>73</v>
      </c>
      <c r="F1474" t="s">
        <v>419</v>
      </c>
      <c r="G1474" t="s">
        <v>76</v>
      </c>
      <c r="H1474" t="s">
        <v>1650</v>
      </c>
      <c r="I1474" s="2">
        <v>39529</v>
      </c>
      <c r="J1474" t="s">
        <v>106</v>
      </c>
      <c r="K1474" t="s">
        <v>107</v>
      </c>
      <c r="L1474">
        <v>-11.06477654</v>
      </c>
      <c r="M1474">
        <v>-171.07241356</v>
      </c>
      <c r="N1474" t="s">
        <v>618</v>
      </c>
      <c r="O1474" t="s">
        <v>76</v>
      </c>
      <c r="P1474">
        <v>2012</v>
      </c>
      <c r="Q1474" t="s">
        <v>109</v>
      </c>
      <c r="R1474">
        <v>0</v>
      </c>
      <c r="S1474">
        <v>13.95</v>
      </c>
      <c r="T1474">
        <v>27.5</v>
      </c>
      <c r="U1474">
        <v>0</v>
      </c>
      <c r="V1474">
        <v>35</v>
      </c>
      <c r="W1474">
        <v>17.5</v>
      </c>
      <c r="X1474">
        <v>0.43125000000000002</v>
      </c>
      <c r="Y1474">
        <v>2</v>
      </c>
      <c r="Z1474">
        <v>1</v>
      </c>
    </row>
    <row r="1475" spans="1:26" x14ac:dyDescent="0.2">
      <c r="A1475">
        <v>1474</v>
      </c>
      <c r="B1475">
        <v>4386</v>
      </c>
      <c r="C1475" t="s">
        <v>38</v>
      </c>
      <c r="D1475">
        <v>2012</v>
      </c>
      <c r="E1475" t="s">
        <v>73</v>
      </c>
      <c r="F1475" t="s">
        <v>419</v>
      </c>
      <c r="G1475" t="s">
        <v>76</v>
      </c>
      <c r="H1475" t="s">
        <v>1651</v>
      </c>
      <c r="I1475" s="2">
        <v>39529</v>
      </c>
      <c r="J1475" t="s">
        <v>106</v>
      </c>
      <c r="K1475" t="s">
        <v>107</v>
      </c>
      <c r="L1475">
        <v>-11.05271984</v>
      </c>
      <c r="M1475">
        <v>-171.06469935999999</v>
      </c>
      <c r="N1475" t="s">
        <v>612</v>
      </c>
      <c r="O1475" t="s">
        <v>76</v>
      </c>
      <c r="P1475">
        <v>2012</v>
      </c>
      <c r="Q1475" t="s">
        <v>109</v>
      </c>
      <c r="R1475">
        <v>0</v>
      </c>
      <c r="S1475">
        <v>13.95</v>
      </c>
      <c r="T1475">
        <v>27.5</v>
      </c>
      <c r="U1475">
        <v>0</v>
      </c>
      <c r="V1475">
        <v>32.5</v>
      </c>
      <c r="W1475">
        <v>22.5</v>
      </c>
      <c r="X1475">
        <v>0.52500000000000002</v>
      </c>
      <c r="Y1475">
        <v>2</v>
      </c>
      <c r="Z1475">
        <v>1</v>
      </c>
    </row>
    <row r="1476" spans="1:26" x14ac:dyDescent="0.2">
      <c r="A1476">
        <v>1475</v>
      </c>
      <c r="B1476">
        <v>4387</v>
      </c>
      <c r="C1476" t="s">
        <v>38</v>
      </c>
      <c r="D1476">
        <v>2012</v>
      </c>
      <c r="E1476" t="s">
        <v>73</v>
      </c>
      <c r="F1476" t="s">
        <v>419</v>
      </c>
      <c r="G1476" t="s">
        <v>76</v>
      </c>
      <c r="H1476" t="s">
        <v>1652</v>
      </c>
      <c r="I1476" s="2">
        <v>39529</v>
      </c>
      <c r="J1476" t="s">
        <v>106</v>
      </c>
      <c r="K1476" t="s">
        <v>115</v>
      </c>
      <c r="L1476">
        <v>-11.06779964</v>
      </c>
      <c r="M1476">
        <v>-171.07767027</v>
      </c>
      <c r="N1476" t="s">
        <v>612</v>
      </c>
      <c r="O1476" t="s">
        <v>76</v>
      </c>
      <c r="P1476">
        <v>2012</v>
      </c>
      <c r="Q1476" t="s">
        <v>116</v>
      </c>
      <c r="R1476">
        <v>0</v>
      </c>
      <c r="S1476">
        <v>6</v>
      </c>
      <c r="T1476">
        <v>40</v>
      </c>
      <c r="U1476">
        <v>0</v>
      </c>
      <c r="V1476">
        <v>25</v>
      </c>
      <c r="W1476">
        <v>27.5</v>
      </c>
      <c r="X1476">
        <v>0.85250000000000004</v>
      </c>
      <c r="Y1476">
        <v>2</v>
      </c>
      <c r="Z1476">
        <v>1</v>
      </c>
    </row>
    <row r="1477" spans="1:26" x14ac:dyDescent="0.2">
      <c r="A1477">
        <v>1476</v>
      </c>
      <c r="B1477">
        <v>4394</v>
      </c>
      <c r="C1477" t="s">
        <v>38</v>
      </c>
      <c r="D1477">
        <v>2012</v>
      </c>
      <c r="E1477" t="s">
        <v>73</v>
      </c>
      <c r="F1477" t="s">
        <v>419</v>
      </c>
      <c r="G1477" t="s">
        <v>78</v>
      </c>
      <c r="H1477" t="s">
        <v>1653</v>
      </c>
      <c r="I1477" s="2">
        <v>39531</v>
      </c>
      <c r="J1477" t="s">
        <v>106</v>
      </c>
      <c r="K1477" t="s">
        <v>111</v>
      </c>
      <c r="L1477">
        <v>-14.293183640000001</v>
      </c>
      <c r="M1477">
        <v>-170.65851258000001</v>
      </c>
      <c r="N1477" t="s">
        <v>421</v>
      </c>
      <c r="O1477" t="s">
        <v>421</v>
      </c>
      <c r="P1477">
        <v>2012</v>
      </c>
      <c r="Q1477" t="s">
        <v>112</v>
      </c>
      <c r="R1477">
        <v>0</v>
      </c>
      <c r="S1477">
        <v>23.2</v>
      </c>
      <c r="T1477">
        <v>15</v>
      </c>
      <c r="U1477">
        <v>12.5</v>
      </c>
      <c r="V1477">
        <v>15</v>
      </c>
      <c r="W1477">
        <v>15</v>
      </c>
      <c r="X1477">
        <v>0.51249999999999996</v>
      </c>
      <c r="Y1477">
        <v>2</v>
      </c>
      <c r="Z1477">
        <v>1</v>
      </c>
    </row>
    <row r="1478" spans="1:26" x14ac:dyDescent="0.2">
      <c r="A1478">
        <v>1477</v>
      </c>
      <c r="B1478">
        <v>4395</v>
      </c>
      <c r="C1478" t="s">
        <v>38</v>
      </c>
      <c r="D1478">
        <v>2012</v>
      </c>
      <c r="E1478" t="s">
        <v>73</v>
      </c>
      <c r="F1478" t="s">
        <v>419</v>
      </c>
      <c r="G1478" t="s">
        <v>78</v>
      </c>
      <c r="H1478" t="s">
        <v>1654</v>
      </c>
      <c r="I1478" s="2">
        <v>39531</v>
      </c>
      <c r="J1478" t="s">
        <v>106</v>
      </c>
      <c r="K1478" t="s">
        <v>107</v>
      </c>
      <c r="L1478">
        <v>-14.29043815</v>
      </c>
      <c r="M1478">
        <v>-170.66537912000001</v>
      </c>
      <c r="N1478" t="s">
        <v>421</v>
      </c>
      <c r="O1478" t="s">
        <v>421</v>
      </c>
      <c r="P1478">
        <v>2012</v>
      </c>
      <c r="Q1478" t="s">
        <v>109</v>
      </c>
      <c r="R1478">
        <v>0</v>
      </c>
      <c r="S1478">
        <v>13.95</v>
      </c>
      <c r="T1478">
        <v>15</v>
      </c>
      <c r="U1478">
        <v>3.5</v>
      </c>
      <c r="V1478">
        <v>22.5</v>
      </c>
      <c r="W1478">
        <v>30</v>
      </c>
      <c r="X1478">
        <v>0.78374999999999995</v>
      </c>
      <c r="Y1478">
        <v>2</v>
      </c>
      <c r="Z1478">
        <v>1</v>
      </c>
    </row>
    <row r="1479" spans="1:26" x14ac:dyDescent="0.2">
      <c r="A1479">
        <v>1478</v>
      </c>
      <c r="B1479">
        <v>4396</v>
      </c>
      <c r="C1479" t="s">
        <v>38</v>
      </c>
      <c r="D1479">
        <v>2012</v>
      </c>
      <c r="E1479" t="s">
        <v>73</v>
      </c>
      <c r="F1479" t="s">
        <v>419</v>
      </c>
      <c r="G1479" t="s">
        <v>78</v>
      </c>
      <c r="H1479" t="s">
        <v>1655</v>
      </c>
      <c r="I1479" s="2">
        <v>39531</v>
      </c>
      <c r="J1479" t="s">
        <v>106</v>
      </c>
      <c r="K1479" t="s">
        <v>107</v>
      </c>
      <c r="L1479">
        <v>-14.301545839999999</v>
      </c>
      <c r="M1479">
        <v>-170.68103693</v>
      </c>
      <c r="N1479" t="s">
        <v>421</v>
      </c>
      <c r="O1479" t="s">
        <v>421</v>
      </c>
      <c r="P1479">
        <v>2012</v>
      </c>
      <c r="Q1479" t="s">
        <v>109</v>
      </c>
      <c r="R1479">
        <v>0</v>
      </c>
      <c r="S1479">
        <v>13.95</v>
      </c>
      <c r="T1479">
        <v>15</v>
      </c>
      <c r="U1479">
        <v>0</v>
      </c>
      <c r="V1479">
        <v>35</v>
      </c>
      <c r="W1479">
        <v>20</v>
      </c>
      <c r="X1479">
        <v>1.4724999999999999</v>
      </c>
      <c r="Y1479">
        <v>2</v>
      </c>
      <c r="Z1479">
        <v>1</v>
      </c>
    </row>
    <row r="1480" spans="1:26" x14ac:dyDescent="0.2">
      <c r="A1480">
        <v>1479</v>
      </c>
      <c r="B1480">
        <v>4397</v>
      </c>
      <c r="C1480" t="s">
        <v>38</v>
      </c>
      <c r="D1480">
        <v>2012</v>
      </c>
      <c r="E1480" t="s">
        <v>73</v>
      </c>
      <c r="F1480" t="s">
        <v>419</v>
      </c>
      <c r="G1480" t="s">
        <v>78</v>
      </c>
      <c r="H1480" t="s">
        <v>1656</v>
      </c>
      <c r="I1480" s="2">
        <v>39531</v>
      </c>
      <c r="J1480" t="s">
        <v>106</v>
      </c>
      <c r="K1480" t="s">
        <v>115</v>
      </c>
      <c r="L1480">
        <v>-14.30064915</v>
      </c>
      <c r="M1480">
        <v>-170.67730648</v>
      </c>
      <c r="N1480" t="s">
        <v>421</v>
      </c>
      <c r="O1480" t="s">
        <v>421</v>
      </c>
      <c r="P1480">
        <v>2012</v>
      </c>
      <c r="Q1480" t="s">
        <v>116</v>
      </c>
      <c r="R1480">
        <v>0</v>
      </c>
      <c r="S1480">
        <v>5.4</v>
      </c>
      <c r="T1480">
        <v>15</v>
      </c>
      <c r="U1480">
        <v>2.5</v>
      </c>
      <c r="V1480">
        <v>5</v>
      </c>
      <c r="W1480">
        <v>35</v>
      </c>
      <c r="X1480">
        <v>1.34375</v>
      </c>
      <c r="Y1480">
        <v>2</v>
      </c>
      <c r="Z1480">
        <v>1</v>
      </c>
    </row>
    <row r="1481" spans="1:26" x14ac:dyDescent="0.2">
      <c r="A1481">
        <v>1480</v>
      </c>
      <c r="B1481">
        <v>4399</v>
      </c>
      <c r="C1481" t="s">
        <v>38</v>
      </c>
      <c r="D1481">
        <v>2012</v>
      </c>
      <c r="E1481" t="s">
        <v>73</v>
      </c>
      <c r="F1481" t="s">
        <v>419</v>
      </c>
      <c r="G1481" t="s">
        <v>78</v>
      </c>
      <c r="H1481" t="s">
        <v>1657</v>
      </c>
      <c r="I1481" s="2">
        <v>39531</v>
      </c>
      <c r="J1481" t="s">
        <v>106</v>
      </c>
      <c r="K1481" t="s">
        <v>115</v>
      </c>
      <c r="L1481">
        <v>-14.291168040000001</v>
      </c>
      <c r="M1481">
        <v>-170.67448286999999</v>
      </c>
      <c r="N1481" t="s">
        <v>421</v>
      </c>
      <c r="O1481" t="s">
        <v>421</v>
      </c>
      <c r="P1481">
        <v>2012</v>
      </c>
      <c r="Q1481" t="s">
        <v>116</v>
      </c>
      <c r="R1481">
        <v>0</v>
      </c>
      <c r="S1481">
        <v>3.45</v>
      </c>
      <c r="T1481">
        <v>50</v>
      </c>
      <c r="U1481">
        <v>0</v>
      </c>
      <c r="V1481">
        <v>0</v>
      </c>
      <c r="W1481">
        <v>15</v>
      </c>
      <c r="X1481">
        <v>0.47249999999999998</v>
      </c>
      <c r="Y1481">
        <v>2</v>
      </c>
      <c r="Z1481">
        <v>1</v>
      </c>
    </row>
    <row r="1482" spans="1:26" x14ac:dyDescent="0.2">
      <c r="A1482">
        <v>1481</v>
      </c>
      <c r="B1482">
        <v>4444</v>
      </c>
      <c r="C1482" t="s">
        <v>38</v>
      </c>
      <c r="D1482">
        <v>2012</v>
      </c>
      <c r="E1482" t="s">
        <v>73</v>
      </c>
      <c r="F1482" t="s">
        <v>419</v>
      </c>
      <c r="G1482" t="s">
        <v>78</v>
      </c>
      <c r="H1482" t="s">
        <v>1658</v>
      </c>
      <c r="I1482" s="2">
        <v>39538</v>
      </c>
      <c r="J1482" t="s">
        <v>106</v>
      </c>
      <c r="K1482" t="s">
        <v>107</v>
      </c>
      <c r="L1482">
        <v>-14.288335</v>
      </c>
      <c r="M1482">
        <v>-170.63475</v>
      </c>
      <c r="N1482" t="s">
        <v>421</v>
      </c>
      <c r="O1482" t="s">
        <v>421</v>
      </c>
      <c r="P1482">
        <v>2012</v>
      </c>
      <c r="Q1482" t="s">
        <v>109</v>
      </c>
      <c r="R1482">
        <v>0</v>
      </c>
      <c r="S1482">
        <v>12.7</v>
      </c>
      <c r="T1482">
        <v>17.5</v>
      </c>
      <c r="U1482">
        <v>0</v>
      </c>
      <c r="V1482">
        <v>5</v>
      </c>
      <c r="W1482">
        <v>25</v>
      </c>
      <c r="X1482">
        <v>0.66625000000000001</v>
      </c>
      <c r="Y1482">
        <v>2</v>
      </c>
      <c r="Z1482">
        <v>1</v>
      </c>
    </row>
    <row r="1483" spans="1:26" x14ac:dyDescent="0.2">
      <c r="A1483">
        <v>1482</v>
      </c>
      <c r="B1483">
        <v>4445</v>
      </c>
      <c r="C1483" t="s">
        <v>38</v>
      </c>
      <c r="D1483">
        <v>2012</v>
      </c>
      <c r="E1483" t="s">
        <v>73</v>
      </c>
      <c r="F1483" t="s">
        <v>419</v>
      </c>
      <c r="G1483" t="s">
        <v>78</v>
      </c>
      <c r="H1483" t="s">
        <v>1659</v>
      </c>
      <c r="I1483" s="2">
        <v>39538</v>
      </c>
      <c r="J1483" t="s">
        <v>106</v>
      </c>
      <c r="K1483" t="s">
        <v>107</v>
      </c>
      <c r="L1483">
        <v>-14.312633999999999</v>
      </c>
      <c r="M1483">
        <v>-170.64485999999999</v>
      </c>
      <c r="N1483" t="s">
        <v>421</v>
      </c>
      <c r="O1483" t="s">
        <v>421</v>
      </c>
      <c r="P1483">
        <v>2012</v>
      </c>
      <c r="Q1483" t="s">
        <v>109</v>
      </c>
      <c r="R1483">
        <v>0</v>
      </c>
      <c r="S1483">
        <v>15.05</v>
      </c>
      <c r="T1483">
        <v>15</v>
      </c>
      <c r="U1483">
        <v>0</v>
      </c>
      <c r="V1483">
        <v>5</v>
      </c>
      <c r="W1483">
        <v>32.5</v>
      </c>
      <c r="X1483">
        <v>0.67249999999999999</v>
      </c>
      <c r="Y1483">
        <v>2</v>
      </c>
      <c r="Z1483">
        <v>1</v>
      </c>
    </row>
    <row r="1484" spans="1:26" x14ac:dyDescent="0.2">
      <c r="A1484">
        <v>1483</v>
      </c>
      <c r="B1484">
        <v>4446</v>
      </c>
      <c r="C1484" t="s">
        <v>38</v>
      </c>
      <c r="D1484">
        <v>2012</v>
      </c>
      <c r="E1484" t="s">
        <v>73</v>
      </c>
      <c r="F1484" t="s">
        <v>419</v>
      </c>
      <c r="G1484" t="s">
        <v>78</v>
      </c>
      <c r="H1484" t="s">
        <v>1660</v>
      </c>
      <c r="I1484" s="2">
        <v>39538</v>
      </c>
      <c r="J1484" t="s">
        <v>106</v>
      </c>
      <c r="K1484" t="s">
        <v>107</v>
      </c>
      <c r="L1484">
        <v>-14.314821999999999</v>
      </c>
      <c r="M1484">
        <v>-170.65251799999999</v>
      </c>
      <c r="N1484" t="s">
        <v>421</v>
      </c>
      <c r="O1484" t="s">
        <v>421</v>
      </c>
      <c r="P1484">
        <v>2012</v>
      </c>
      <c r="Q1484" t="s">
        <v>109</v>
      </c>
      <c r="R1484">
        <v>0</v>
      </c>
      <c r="S1484">
        <v>13.55</v>
      </c>
      <c r="T1484">
        <v>1</v>
      </c>
      <c r="U1484">
        <v>0</v>
      </c>
      <c r="V1484">
        <v>29.5</v>
      </c>
      <c r="W1484">
        <v>17.5</v>
      </c>
      <c r="X1484">
        <v>0.19125</v>
      </c>
      <c r="Y1484">
        <v>2</v>
      </c>
      <c r="Z1484">
        <v>1</v>
      </c>
    </row>
    <row r="1485" spans="1:26" x14ac:dyDescent="0.2">
      <c r="A1485">
        <v>1484</v>
      </c>
      <c r="B1485">
        <v>4447</v>
      </c>
      <c r="C1485" t="s">
        <v>38</v>
      </c>
      <c r="D1485">
        <v>2012</v>
      </c>
      <c r="E1485" t="s">
        <v>73</v>
      </c>
      <c r="F1485" t="s">
        <v>419</v>
      </c>
      <c r="G1485" t="s">
        <v>78</v>
      </c>
      <c r="H1485" t="s">
        <v>1661</v>
      </c>
      <c r="I1485" s="2">
        <v>39538</v>
      </c>
      <c r="J1485" t="s">
        <v>106</v>
      </c>
      <c r="K1485" t="s">
        <v>111</v>
      </c>
      <c r="L1485">
        <v>-14.328219000000001</v>
      </c>
      <c r="M1485">
        <v>-170.69406000000001</v>
      </c>
      <c r="N1485" t="s">
        <v>421</v>
      </c>
      <c r="O1485" t="s">
        <v>421</v>
      </c>
      <c r="P1485">
        <v>2012</v>
      </c>
      <c r="Q1485" t="s">
        <v>112</v>
      </c>
      <c r="R1485">
        <v>0</v>
      </c>
      <c r="S1485">
        <v>25.45</v>
      </c>
      <c r="T1485">
        <v>9</v>
      </c>
      <c r="U1485">
        <v>2.5</v>
      </c>
      <c r="V1485">
        <v>3</v>
      </c>
      <c r="W1485">
        <v>18.5</v>
      </c>
      <c r="X1485">
        <v>0.59750000000000003</v>
      </c>
      <c r="Y1485">
        <v>2</v>
      </c>
      <c r="Z1485">
        <v>1</v>
      </c>
    </row>
    <row r="1486" spans="1:26" x14ac:dyDescent="0.2">
      <c r="A1486">
        <v>1485</v>
      </c>
      <c r="B1486">
        <v>4448</v>
      </c>
      <c r="C1486" t="s">
        <v>38</v>
      </c>
      <c r="D1486">
        <v>2012</v>
      </c>
      <c r="E1486" t="s">
        <v>73</v>
      </c>
      <c r="F1486" t="s">
        <v>419</v>
      </c>
      <c r="G1486" t="s">
        <v>78</v>
      </c>
      <c r="H1486" t="s">
        <v>1662</v>
      </c>
      <c r="I1486" s="2">
        <v>39538</v>
      </c>
      <c r="J1486" t="s">
        <v>106</v>
      </c>
      <c r="K1486" t="s">
        <v>115</v>
      </c>
      <c r="L1486">
        <v>-14.323059000000001</v>
      </c>
      <c r="M1486">
        <v>-170.69777099999999</v>
      </c>
      <c r="N1486" t="s">
        <v>421</v>
      </c>
      <c r="O1486" t="s">
        <v>421</v>
      </c>
      <c r="P1486">
        <v>2012</v>
      </c>
      <c r="Q1486" t="s">
        <v>116</v>
      </c>
      <c r="R1486">
        <v>0</v>
      </c>
      <c r="S1486">
        <v>2.0499999999999998</v>
      </c>
      <c r="T1486">
        <v>14</v>
      </c>
      <c r="U1486">
        <v>2.5</v>
      </c>
      <c r="V1486">
        <v>1.5</v>
      </c>
      <c r="W1486">
        <v>45</v>
      </c>
      <c r="X1486">
        <v>1.01125</v>
      </c>
      <c r="Y1486">
        <v>2</v>
      </c>
      <c r="Z1486">
        <v>1</v>
      </c>
    </row>
    <row r="1487" spans="1:26" x14ac:dyDescent="0.2">
      <c r="A1487">
        <v>1486</v>
      </c>
      <c r="B1487">
        <v>4449</v>
      </c>
      <c r="C1487" t="s">
        <v>38</v>
      </c>
      <c r="D1487">
        <v>2012</v>
      </c>
      <c r="E1487" t="s">
        <v>73</v>
      </c>
      <c r="F1487" t="s">
        <v>419</v>
      </c>
      <c r="G1487" t="s">
        <v>78</v>
      </c>
      <c r="H1487" t="s">
        <v>1663</v>
      </c>
      <c r="I1487" s="2">
        <v>39538</v>
      </c>
      <c r="J1487" t="s">
        <v>106</v>
      </c>
      <c r="K1487" t="s">
        <v>107</v>
      </c>
      <c r="L1487">
        <v>-14.333937000000001</v>
      </c>
      <c r="M1487">
        <v>-170.700951</v>
      </c>
      <c r="N1487" t="s">
        <v>421</v>
      </c>
      <c r="O1487" t="s">
        <v>421</v>
      </c>
      <c r="P1487">
        <v>2012</v>
      </c>
      <c r="Q1487" t="s">
        <v>109</v>
      </c>
      <c r="R1487">
        <v>0</v>
      </c>
      <c r="S1487">
        <v>7.55</v>
      </c>
      <c r="T1487">
        <v>37.5</v>
      </c>
      <c r="U1487">
        <v>2.5</v>
      </c>
      <c r="V1487">
        <v>3</v>
      </c>
      <c r="W1487">
        <v>22.5</v>
      </c>
      <c r="X1487">
        <v>0.50749999999999995</v>
      </c>
      <c r="Y1487">
        <v>2</v>
      </c>
      <c r="Z1487">
        <v>1</v>
      </c>
    </row>
    <row r="1488" spans="1:26" x14ac:dyDescent="0.2">
      <c r="A1488">
        <v>1487</v>
      </c>
      <c r="B1488">
        <v>4450</v>
      </c>
      <c r="C1488" t="s">
        <v>38</v>
      </c>
      <c r="D1488">
        <v>2012</v>
      </c>
      <c r="E1488" t="s">
        <v>73</v>
      </c>
      <c r="F1488" t="s">
        <v>419</v>
      </c>
      <c r="G1488" t="s">
        <v>78</v>
      </c>
      <c r="H1488" t="s">
        <v>1664</v>
      </c>
      <c r="I1488" s="2">
        <v>39538</v>
      </c>
      <c r="J1488" t="s">
        <v>106</v>
      </c>
      <c r="K1488" t="s">
        <v>107</v>
      </c>
      <c r="L1488">
        <v>-14.338543</v>
      </c>
      <c r="M1488">
        <v>-170.71664699999999</v>
      </c>
      <c r="N1488" t="s">
        <v>421</v>
      </c>
      <c r="O1488" t="s">
        <v>421</v>
      </c>
      <c r="P1488">
        <v>2012</v>
      </c>
      <c r="Q1488" t="s">
        <v>109</v>
      </c>
      <c r="R1488">
        <v>0</v>
      </c>
      <c r="S1488">
        <v>13.15</v>
      </c>
      <c r="T1488">
        <v>17.5</v>
      </c>
      <c r="U1488">
        <v>7.5</v>
      </c>
      <c r="V1488">
        <v>5</v>
      </c>
      <c r="W1488">
        <v>27.5</v>
      </c>
      <c r="X1488">
        <v>1.0325</v>
      </c>
      <c r="Y1488">
        <v>2</v>
      </c>
      <c r="Z1488">
        <v>1</v>
      </c>
    </row>
    <row r="1489" spans="1:26" x14ac:dyDescent="0.2">
      <c r="A1489">
        <v>1488</v>
      </c>
      <c r="B1489">
        <v>4451</v>
      </c>
      <c r="C1489" t="s">
        <v>38</v>
      </c>
      <c r="D1489">
        <v>2012</v>
      </c>
      <c r="E1489" t="s">
        <v>73</v>
      </c>
      <c r="F1489" t="s">
        <v>419</v>
      </c>
      <c r="G1489" t="s">
        <v>78</v>
      </c>
      <c r="H1489" t="s">
        <v>1665</v>
      </c>
      <c r="I1489" s="2">
        <v>39538</v>
      </c>
      <c r="J1489" t="s">
        <v>106</v>
      </c>
      <c r="K1489" t="s">
        <v>115</v>
      </c>
      <c r="L1489">
        <v>-14.274126880000001</v>
      </c>
      <c r="M1489">
        <v>-170.62022619999999</v>
      </c>
      <c r="N1489" t="s">
        <v>421</v>
      </c>
      <c r="O1489" t="s">
        <v>421</v>
      </c>
      <c r="P1489">
        <v>2012</v>
      </c>
      <c r="Q1489" t="s">
        <v>116</v>
      </c>
      <c r="R1489">
        <v>0</v>
      </c>
      <c r="S1489">
        <v>2.2999999999999998</v>
      </c>
      <c r="T1489">
        <v>15</v>
      </c>
      <c r="U1489">
        <v>0</v>
      </c>
      <c r="V1489">
        <v>1</v>
      </c>
      <c r="W1489">
        <v>60</v>
      </c>
      <c r="X1489">
        <v>0.76500000000000001</v>
      </c>
      <c r="Y1489">
        <v>2</v>
      </c>
      <c r="Z1489">
        <v>1</v>
      </c>
    </row>
    <row r="1490" spans="1:26" x14ac:dyDescent="0.2">
      <c r="A1490">
        <v>1489</v>
      </c>
      <c r="B1490">
        <v>4452</v>
      </c>
      <c r="C1490" t="s">
        <v>38</v>
      </c>
      <c r="D1490">
        <v>2012</v>
      </c>
      <c r="E1490" t="s">
        <v>73</v>
      </c>
      <c r="F1490" t="s">
        <v>419</v>
      </c>
      <c r="G1490" t="s">
        <v>78</v>
      </c>
      <c r="H1490" t="s">
        <v>1666</v>
      </c>
      <c r="I1490" s="2">
        <v>39538</v>
      </c>
      <c r="J1490" t="s">
        <v>106</v>
      </c>
      <c r="K1490" t="s">
        <v>111</v>
      </c>
      <c r="L1490">
        <v>-14.295126140000001</v>
      </c>
      <c r="M1490">
        <v>-170.62432010000001</v>
      </c>
      <c r="N1490" t="s">
        <v>421</v>
      </c>
      <c r="O1490" t="s">
        <v>421</v>
      </c>
      <c r="P1490">
        <v>2012</v>
      </c>
      <c r="Q1490" t="s">
        <v>112</v>
      </c>
      <c r="R1490">
        <v>0</v>
      </c>
      <c r="S1490">
        <v>22.75</v>
      </c>
      <c r="T1490">
        <v>32.5</v>
      </c>
      <c r="U1490">
        <v>0</v>
      </c>
      <c r="V1490">
        <v>5</v>
      </c>
      <c r="W1490">
        <v>50</v>
      </c>
      <c r="X1490">
        <v>0.35499999999999998</v>
      </c>
      <c r="Y1490">
        <v>2</v>
      </c>
      <c r="Z1490">
        <v>1</v>
      </c>
    </row>
    <row r="1491" spans="1:26" x14ac:dyDescent="0.2">
      <c r="A1491">
        <v>1490</v>
      </c>
      <c r="B1491">
        <v>4453</v>
      </c>
      <c r="C1491" t="s">
        <v>38</v>
      </c>
      <c r="D1491">
        <v>2012</v>
      </c>
      <c r="E1491" t="s">
        <v>73</v>
      </c>
      <c r="F1491" t="s">
        <v>419</v>
      </c>
      <c r="G1491" t="s">
        <v>78</v>
      </c>
      <c r="H1491" t="s">
        <v>1667</v>
      </c>
      <c r="I1491" s="2">
        <v>39538</v>
      </c>
      <c r="J1491" t="s">
        <v>106</v>
      </c>
      <c r="K1491" t="s">
        <v>107</v>
      </c>
      <c r="L1491">
        <v>-14.28248447</v>
      </c>
      <c r="M1491">
        <v>-170.6364887</v>
      </c>
      <c r="N1491" t="s">
        <v>421</v>
      </c>
      <c r="O1491" t="s">
        <v>421</v>
      </c>
      <c r="P1491">
        <v>2012</v>
      </c>
      <c r="Q1491" t="s">
        <v>109</v>
      </c>
      <c r="R1491">
        <v>0</v>
      </c>
      <c r="S1491">
        <v>11.85</v>
      </c>
      <c r="T1491">
        <v>10</v>
      </c>
      <c r="U1491">
        <v>0</v>
      </c>
      <c r="V1491">
        <v>25</v>
      </c>
      <c r="W1491">
        <v>25</v>
      </c>
      <c r="X1491">
        <v>0.89375000000000004</v>
      </c>
      <c r="Y1491">
        <v>2</v>
      </c>
      <c r="Z1491">
        <v>1</v>
      </c>
    </row>
    <row r="1492" spans="1:26" x14ac:dyDescent="0.2">
      <c r="A1492">
        <v>1491</v>
      </c>
      <c r="B1492">
        <v>4454</v>
      </c>
      <c r="C1492" t="s">
        <v>38</v>
      </c>
      <c r="D1492">
        <v>2012</v>
      </c>
      <c r="E1492" t="s">
        <v>73</v>
      </c>
      <c r="F1492" t="s">
        <v>419</v>
      </c>
      <c r="G1492" t="s">
        <v>78</v>
      </c>
      <c r="H1492" t="s">
        <v>1668</v>
      </c>
      <c r="I1492" s="2">
        <v>39538</v>
      </c>
      <c r="J1492" t="s">
        <v>106</v>
      </c>
      <c r="K1492" t="s">
        <v>107</v>
      </c>
      <c r="L1492">
        <v>-14.309449559999999</v>
      </c>
      <c r="M1492">
        <v>-170.6426788</v>
      </c>
      <c r="N1492" t="s">
        <v>421</v>
      </c>
      <c r="O1492" t="s">
        <v>421</v>
      </c>
      <c r="P1492">
        <v>2012</v>
      </c>
      <c r="Q1492" t="s">
        <v>109</v>
      </c>
      <c r="R1492">
        <v>0</v>
      </c>
      <c r="S1492">
        <v>14.15</v>
      </c>
      <c r="T1492">
        <v>50</v>
      </c>
      <c r="U1492">
        <v>0</v>
      </c>
      <c r="V1492">
        <v>0</v>
      </c>
      <c r="W1492">
        <v>27.5</v>
      </c>
      <c r="X1492">
        <v>0.21249999999999999</v>
      </c>
      <c r="Y1492">
        <v>2</v>
      </c>
      <c r="Z1492">
        <v>1</v>
      </c>
    </row>
    <row r="1493" spans="1:26" x14ac:dyDescent="0.2">
      <c r="A1493">
        <v>1492</v>
      </c>
      <c r="B1493">
        <v>4459</v>
      </c>
      <c r="C1493" t="s">
        <v>38</v>
      </c>
      <c r="D1493">
        <v>2012</v>
      </c>
      <c r="E1493" t="s">
        <v>73</v>
      </c>
      <c r="F1493" t="s">
        <v>419</v>
      </c>
      <c r="G1493" t="s">
        <v>78</v>
      </c>
      <c r="H1493" t="s">
        <v>1669</v>
      </c>
      <c r="I1493" s="2">
        <v>39539</v>
      </c>
      <c r="J1493" t="s">
        <v>106</v>
      </c>
      <c r="K1493" t="s">
        <v>107</v>
      </c>
      <c r="L1493">
        <v>-14.267902810000001</v>
      </c>
      <c r="M1493">
        <v>-170.71757206000001</v>
      </c>
      <c r="N1493" t="s">
        <v>490</v>
      </c>
      <c r="O1493" t="s">
        <v>490</v>
      </c>
      <c r="P1493">
        <v>2012</v>
      </c>
      <c r="Q1493" t="s">
        <v>109</v>
      </c>
      <c r="R1493">
        <v>0</v>
      </c>
      <c r="S1493">
        <v>10.199999999999999</v>
      </c>
      <c r="T1493">
        <v>25</v>
      </c>
      <c r="U1493">
        <v>0</v>
      </c>
      <c r="V1493">
        <v>5</v>
      </c>
      <c r="W1493">
        <v>30</v>
      </c>
      <c r="X1493">
        <v>0.74750000000000005</v>
      </c>
      <c r="Y1493">
        <v>2</v>
      </c>
      <c r="Z1493">
        <v>1</v>
      </c>
    </row>
    <row r="1494" spans="1:26" x14ac:dyDescent="0.2">
      <c r="A1494">
        <v>1493</v>
      </c>
      <c r="B1494">
        <v>4460</v>
      </c>
      <c r="C1494" t="s">
        <v>38</v>
      </c>
      <c r="D1494">
        <v>2012</v>
      </c>
      <c r="E1494" t="s">
        <v>73</v>
      </c>
      <c r="F1494" t="s">
        <v>419</v>
      </c>
      <c r="G1494" t="s">
        <v>78</v>
      </c>
      <c r="H1494" t="s">
        <v>1670</v>
      </c>
      <c r="I1494" s="2">
        <v>39539</v>
      </c>
      <c r="J1494" t="s">
        <v>106</v>
      </c>
      <c r="K1494" t="s">
        <v>115</v>
      </c>
      <c r="L1494">
        <v>-14.27049886</v>
      </c>
      <c r="M1494">
        <v>-170.71939721999999</v>
      </c>
      <c r="N1494" t="s">
        <v>490</v>
      </c>
      <c r="O1494" t="s">
        <v>490</v>
      </c>
      <c r="P1494">
        <v>2012</v>
      </c>
      <c r="Q1494" t="s">
        <v>116</v>
      </c>
      <c r="R1494">
        <v>0</v>
      </c>
      <c r="S1494">
        <v>5.7</v>
      </c>
      <c r="T1494">
        <v>25</v>
      </c>
      <c r="U1494">
        <v>5</v>
      </c>
      <c r="V1494">
        <v>12.5</v>
      </c>
      <c r="W1494">
        <v>10</v>
      </c>
      <c r="X1494">
        <v>0.8125</v>
      </c>
      <c r="Y1494">
        <v>2</v>
      </c>
      <c r="Z1494">
        <v>1</v>
      </c>
    </row>
    <row r="1495" spans="1:26" x14ac:dyDescent="0.2">
      <c r="A1495">
        <v>1494</v>
      </c>
      <c r="B1495">
        <v>4461</v>
      </c>
      <c r="C1495" t="s">
        <v>38</v>
      </c>
      <c r="D1495">
        <v>2012</v>
      </c>
      <c r="E1495" t="s">
        <v>73</v>
      </c>
      <c r="F1495" t="s">
        <v>419</v>
      </c>
      <c r="G1495" t="s">
        <v>78</v>
      </c>
      <c r="H1495" t="s">
        <v>1671</v>
      </c>
      <c r="I1495" s="2">
        <v>39539</v>
      </c>
      <c r="J1495" t="s">
        <v>106</v>
      </c>
      <c r="K1495" t="s">
        <v>107</v>
      </c>
      <c r="L1495">
        <v>-14.27760512</v>
      </c>
      <c r="M1495">
        <v>-170.72395227999999</v>
      </c>
      <c r="N1495" t="s">
        <v>490</v>
      </c>
      <c r="O1495" t="s">
        <v>490</v>
      </c>
      <c r="P1495">
        <v>2012</v>
      </c>
      <c r="Q1495" t="s">
        <v>109</v>
      </c>
      <c r="R1495">
        <v>0</v>
      </c>
      <c r="S1495">
        <v>13.2</v>
      </c>
      <c r="T1495">
        <v>25</v>
      </c>
      <c r="U1495">
        <v>2.5</v>
      </c>
      <c r="V1495">
        <v>10</v>
      </c>
      <c r="W1495">
        <v>27.5</v>
      </c>
      <c r="X1495">
        <v>1.04125</v>
      </c>
      <c r="Y1495">
        <v>2</v>
      </c>
      <c r="Z1495">
        <v>1</v>
      </c>
    </row>
    <row r="1496" spans="1:26" x14ac:dyDescent="0.2">
      <c r="A1496">
        <v>1495</v>
      </c>
      <c r="B1496">
        <v>4462</v>
      </c>
      <c r="C1496" t="s">
        <v>38</v>
      </c>
      <c r="D1496">
        <v>2012</v>
      </c>
      <c r="E1496" t="s">
        <v>73</v>
      </c>
      <c r="F1496" t="s">
        <v>419</v>
      </c>
      <c r="G1496" t="s">
        <v>78</v>
      </c>
      <c r="H1496" t="s">
        <v>1672</v>
      </c>
      <c r="I1496" s="2">
        <v>39539</v>
      </c>
      <c r="J1496" t="s">
        <v>106</v>
      </c>
      <c r="K1496" t="s">
        <v>107</v>
      </c>
      <c r="L1496">
        <v>-14.282002009999999</v>
      </c>
      <c r="M1496">
        <v>-170.73300641</v>
      </c>
      <c r="N1496" t="s">
        <v>490</v>
      </c>
      <c r="O1496" t="s">
        <v>490</v>
      </c>
      <c r="P1496">
        <v>2012</v>
      </c>
      <c r="Q1496" t="s">
        <v>109</v>
      </c>
      <c r="R1496">
        <v>0</v>
      </c>
      <c r="S1496">
        <v>8.0500000000000007</v>
      </c>
      <c r="T1496">
        <v>25</v>
      </c>
      <c r="U1496">
        <v>2.5</v>
      </c>
      <c r="V1496">
        <v>3.5</v>
      </c>
      <c r="W1496">
        <v>34</v>
      </c>
      <c r="X1496">
        <v>0.63</v>
      </c>
      <c r="Y1496">
        <v>2</v>
      </c>
      <c r="Z1496">
        <v>1</v>
      </c>
    </row>
    <row r="1497" spans="1:26" x14ac:dyDescent="0.2">
      <c r="A1497">
        <v>1496</v>
      </c>
      <c r="B1497">
        <v>4463</v>
      </c>
      <c r="C1497" t="s">
        <v>38</v>
      </c>
      <c r="D1497">
        <v>2012</v>
      </c>
      <c r="E1497" t="s">
        <v>73</v>
      </c>
      <c r="F1497" t="s">
        <v>419</v>
      </c>
      <c r="G1497" t="s">
        <v>78</v>
      </c>
      <c r="H1497" t="s">
        <v>1673</v>
      </c>
      <c r="I1497" s="2">
        <v>39539</v>
      </c>
      <c r="J1497" t="s">
        <v>106</v>
      </c>
      <c r="K1497" t="s">
        <v>111</v>
      </c>
      <c r="L1497">
        <v>-14.2876572</v>
      </c>
      <c r="M1497">
        <v>-170.75897279</v>
      </c>
      <c r="N1497" t="s">
        <v>490</v>
      </c>
      <c r="O1497" t="s">
        <v>490</v>
      </c>
      <c r="P1497">
        <v>2012</v>
      </c>
      <c r="Q1497" t="s">
        <v>112</v>
      </c>
      <c r="R1497">
        <v>0</v>
      </c>
      <c r="S1497">
        <v>24.8</v>
      </c>
      <c r="T1497">
        <v>8.5</v>
      </c>
      <c r="U1497">
        <v>15</v>
      </c>
      <c r="V1497">
        <v>10</v>
      </c>
      <c r="W1497">
        <v>9</v>
      </c>
      <c r="X1497">
        <v>0.31874999999999998</v>
      </c>
      <c r="Y1497">
        <v>2</v>
      </c>
      <c r="Z1497">
        <v>1</v>
      </c>
    </row>
    <row r="1498" spans="1:26" x14ac:dyDescent="0.2">
      <c r="A1498">
        <v>1497</v>
      </c>
      <c r="B1498">
        <v>4464</v>
      </c>
      <c r="C1498" t="s">
        <v>38</v>
      </c>
      <c r="D1498">
        <v>2012</v>
      </c>
      <c r="E1498" t="s">
        <v>73</v>
      </c>
      <c r="F1498" t="s">
        <v>419</v>
      </c>
      <c r="G1498" t="s">
        <v>78</v>
      </c>
      <c r="H1498" t="s">
        <v>1674</v>
      </c>
      <c r="I1498" s="2">
        <v>39539</v>
      </c>
      <c r="J1498" t="s">
        <v>106</v>
      </c>
      <c r="K1498" t="s">
        <v>107</v>
      </c>
      <c r="L1498">
        <v>-14.290776770000001</v>
      </c>
      <c r="M1498">
        <v>-170.80027226999999</v>
      </c>
      <c r="N1498" t="s">
        <v>490</v>
      </c>
      <c r="O1498" t="s">
        <v>490</v>
      </c>
      <c r="P1498">
        <v>2012</v>
      </c>
      <c r="Q1498" t="s">
        <v>109</v>
      </c>
      <c r="R1498">
        <v>0</v>
      </c>
      <c r="S1498">
        <v>8.6999999999999993</v>
      </c>
      <c r="T1498">
        <v>22.5</v>
      </c>
      <c r="U1498">
        <v>1</v>
      </c>
      <c r="V1498">
        <v>4</v>
      </c>
      <c r="W1498">
        <v>18.5</v>
      </c>
      <c r="X1498">
        <v>0.3075</v>
      </c>
      <c r="Y1498">
        <v>2</v>
      </c>
      <c r="Z1498">
        <v>1</v>
      </c>
    </row>
    <row r="1499" spans="1:26" x14ac:dyDescent="0.2">
      <c r="A1499">
        <v>1498</v>
      </c>
      <c r="B1499">
        <v>4465</v>
      </c>
      <c r="C1499" t="s">
        <v>38</v>
      </c>
      <c r="D1499">
        <v>2012</v>
      </c>
      <c r="E1499" t="s">
        <v>73</v>
      </c>
      <c r="F1499" t="s">
        <v>419</v>
      </c>
      <c r="G1499" t="s">
        <v>78</v>
      </c>
      <c r="H1499" t="s">
        <v>1675</v>
      </c>
      <c r="I1499" s="2">
        <v>39539</v>
      </c>
      <c r="J1499" t="s">
        <v>106</v>
      </c>
      <c r="K1499" t="s">
        <v>107</v>
      </c>
      <c r="L1499">
        <v>-14.2526112</v>
      </c>
      <c r="M1499">
        <v>-170.69824548</v>
      </c>
      <c r="N1499" t="s">
        <v>449</v>
      </c>
      <c r="O1499" t="s">
        <v>449</v>
      </c>
      <c r="P1499">
        <v>2012</v>
      </c>
      <c r="Q1499" t="s">
        <v>109</v>
      </c>
      <c r="R1499">
        <v>0</v>
      </c>
      <c r="S1499">
        <v>7.15</v>
      </c>
      <c r="T1499">
        <v>65</v>
      </c>
      <c r="U1499">
        <v>0</v>
      </c>
      <c r="V1499">
        <v>15</v>
      </c>
      <c r="W1499">
        <v>4.5</v>
      </c>
      <c r="X1499">
        <v>0.1</v>
      </c>
      <c r="Y1499">
        <v>2</v>
      </c>
      <c r="Z1499">
        <v>1</v>
      </c>
    </row>
    <row r="1500" spans="1:26" x14ac:dyDescent="0.2">
      <c r="A1500">
        <v>1499</v>
      </c>
      <c r="B1500">
        <v>4466</v>
      </c>
      <c r="C1500" t="s">
        <v>38</v>
      </c>
      <c r="D1500">
        <v>2012</v>
      </c>
      <c r="E1500" t="s">
        <v>73</v>
      </c>
      <c r="F1500" t="s">
        <v>419</v>
      </c>
      <c r="G1500" t="s">
        <v>78</v>
      </c>
      <c r="H1500" t="s">
        <v>1676</v>
      </c>
      <c r="I1500" s="2">
        <v>39539</v>
      </c>
      <c r="J1500" t="s">
        <v>106</v>
      </c>
      <c r="K1500" t="s">
        <v>115</v>
      </c>
      <c r="L1500">
        <v>-14.253741339999999</v>
      </c>
      <c r="M1500">
        <v>-170.70041932999999</v>
      </c>
      <c r="N1500" t="s">
        <v>449</v>
      </c>
      <c r="O1500" t="s">
        <v>449</v>
      </c>
      <c r="P1500">
        <v>2012</v>
      </c>
      <c r="Q1500" t="s">
        <v>116</v>
      </c>
      <c r="R1500">
        <v>0</v>
      </c>
      <c r="S1500">
        <v>4.5</v>
      </c>
      <c r="T1500">
        <v>10</v>
      </c>
      <c r="U1500">
        <v>1</v>
      </c>
      <c r="V1500">
        <v>12.5</v>
      </c>
      <c r="W1500">
        <v>10</v>
      </c>
      <c r="X1500">
        <v>0.47325</v>
      </c>
      <c r="Y1500">
        <v>2</v>
      </c>
      <c r="Z1500">
        <v>1</v>
      </c>
    </row>
    <row r="1501" spans="1:26" x14ac:dyDescent="0.2">
      <c r="A1501">
        <v>1500</v>
      </c>
      <c r="B1501">
        <v>4467</v>
      </c>
      <c r="C1501" t="s">
        <v>38</v>
      </c>
      <c r="D1501">
        <v>2012</v>
      </c>
      <c r="E1501" t="s">
        <v>73</v>
      </c>
      <c r="F1501" t="s">
        <v>419</v>
      </c>
      <c r="G1501" t="s">
        <v>78</v>
      </c>
      <c r="H1501" t="s">
        <v>1677</v>
      </c>
      <c r="I1501" s="2">
        <v>39539</v>
      </c>
      <c r="J1501" t="s">
        <v>106</v>
      </c>
      <c r="K1501" t="s">
        <v>111</v>
      </c>
      <c r="L1501">
        <v>-14.27824734</v>
      </c>
      <c r="M1501">
        <v>-170.73565719000001</v>
      </c>
      <c r="N1501" t="s">
        <v>490</v>
      </c>
      <c r="O1501" t="s">
        <v>490</v>
      </c>
      <c r="P1501">
        <v>2012</v>
      </c>
      <c r="Q1501" t="s">
        <v>112</v>
      </c>
      <c r="R1501">
        <v>0</v>
      </c>
      <c r="S1501">
        <v>27.25</v>
      </c>
      <c r="T1501">
        <v>52.5</v>
      </c>
      <c r="U1501">
        <v>15</v>
      </c>
      <c r="V1501">
        <v>0</v>
      </c>
      <c r="W1501">
        <v>7.5</v>
      </c>
      <c r="X1501">
        <v>0.4325</v>
      </c>
      <c r="Y1501">
        <v>2</v>
      </c>
      <c r="Z1501">
        <v>1</v>
      </c>
    </row>
    <row r="1502" spans="1:26" x14ac:dyDescent="0.2">
      <c r="A1502">
        <v>1501</v>
      </c>
      <c r="B1502">
        <v>4468</v>
      </c>
      <c r="C1502" t="s">
        <v>38</v>
      </c>
      <c r="D1502">
        <v>2012</v>
      </c>
      <c r="E1502" t="s">
        <v>73</v>
      </c>
      <c r="F1502" t="s">
        <v>419</v>
      </c>
      <c r="G1502" t="s">
        <v>78</v>
      </c>
      <c r="H1502" t="s">
        <v>1678</v>
      </c>
      <c r="I1502" s="2">
        <v>39539</v>
      </c>
      <c r="J1502" t="s">
        <v>106</v>
      </c>
      <c r="K1502" t="s">
        <v>107</v>
      </c>
      <c r="L1502">
        <v>-14.28918606</v>
      </c>
      <c r="M1502">
        <v>-170.74226322000001</v>
      </c>
      <c r="N1502" t="s">
        <v>490</v>
      </c>
      <c r="O1502" t="s">
        <v>490</v>
      </c>
      <c r="P1502">
        <v>2012</v>
      </c>
      <c r="Q1502" t="s">
        <v>109</v>
      </c>
      <c r="R1502">
        <v>0</v>
      </c>
      <c r="S1502">
        <v>12.5</v>
      </c>
      <c r="T1502">
        <v>16.5</v>
      </c>
      <c r="U1502">
        <v>0</v>
      </c>
      <c r="V1502">
        <v>22.5</v>
      </c>
      <c r="W1502">
        <v>30</v>
      </c>
      <c r="X1502">
        <v>0.55249999999999999</v>
      </c>
      <c r="Y1502">
        <v>2</v>
      </c>
      <c r="Z1502">
        <v>1</v>
      </c>
    </row>
    <row r="1503" spans="1:26" x14ac:dyDescent="0.2">
      <c r="A1503">
        <v>1502</v>
      </c>
      <c r="B1503">
        <v>4469</v>
      </c>
      <c r="C1503" t="s">
        <v>38</v>
      </c>
      <c r="D1503">
        <v>2012</v>
      </c>
      <c r="E1503" t="s">
        <v>73</v>
      </c>
      <c r="F1503" t="s">
        <v>419</v>
      </c>
      <c r="G1503" t="s">
        <v>78</v>
      </c>
      <c r="H1503" t="s">
        <v>1679</v>
      </c>
      <c r="I1503" s="2">
        <v>39539</v>
      </c>
      <c r="J1503" t="s">
        <v>106</v>
      </c>
      <c r="K1503" t="s">
        <v>107</v>
      </c>
      <c r="L1503">
        <v>-14.292418870000001</v>
      </c>
      <c r="M1503">
        <v>-170.75163191999999</v>
      </c>
      <c r="N1503" t="s">
        <v>490</v>
      </c>
      <c r="O1503" t="s">
        <v>490</v>
      </c>
      <c r="P1503">
        <v>2012</v>
      </c>
      <c r="Q1503" t="s">
        <v>109</v>
      </c>
      <c r="R1503">
        <v>0</v>
      </c>
      <c r="S1503">
        <v>10.7</v>
      </c>
      <c r="T1503">
        <v>25</v>
      </c>
      <c r="U1503">
        <v>0</v>
      </c>
      <c r="V1503">
        <v>11.5</v>
      </c>
      <c r="W1503">
        <v>40</v>
      </c>
      <c r="X1503">
        <v>1.0874999999999999</v>
      </c>
      <c r="Y1503">
        <v>2</v>
      </c>
      <c r="Z1503">
        <v>1</v>
      </c>
    </row>
    <row r="1504" spans="1:26" x14ac:dyDescent="0.2">
      <c r="A1504">
        <v>1503</v>
      </c>
      <c r="B1504">
        <v>4470</v>
      </c>
      <c r="C1504" t="s">
        <v>38</v>
      </c>
      <c r="D1504">
        <v>2012</v>
      </c>
      <c r="E1504" t="s">
        <v>73</v>
      </c>
      <c r="F1504" t="s">
        <v>419</v>
      </c>
      <c r="G1504" t="s">
        <v>78</v>
      </c>
      <c r="H1504" t="s">
        <v>1680</v>
      </c>
      <c r="I1504" s="2">
        <v>39539</v>
      </c>
      <c r="J1504" t="s">
        <v>106</v>
      </c>
      <c r="K1504" t="s">
        <v>111</v>
      </c>
      <c r="L1504">
        <v>-14.278268880000001</v>
      </c>
      <c r="M1504">
        <v>-170.8091933</v>
      </c>
      <c r="N1504" t="s">
        <v>490</v>
      </c>
      <c r="O1504" t="s">
        <v>490</v>
      </c>
      <c r="P1504">
        <v>2012</v>
      </c>
      <c r="Q1504" t="s">
        <v>112</v>
      </c>
      <c r="R1504">
        <v>0</v>
      </c>
      <c r="S1504">
        <v>23.3</v>
      </c>
      <c r="T1504">
        <v>26.5</v>
      </c>
      <c r="U1504">
        <v>0</v>
      </c>
      <c r="V1504">
        <v>17.5</v>
      </c>
      <c r="W1504">
        <v>30</v>
      </c>
      <c r="X1504">
        <v>0.77749999999999997</v>
      </c>
      <c r="Y1504">
        <v>2</v>
      </c>
      <c r="Z1504">
        <v>1</v>
      </c>
    </row>
    <row r="1505" spans="1:26" x14ac:dyDescent="0.2">
      <c r="A1505">
        <v>1504</v>
      </c>
      <c r="B1505">
        <v>4471</v>
      </c>
      <c r="C1505" t="s">
        <v>38</v>
      </c>
      <c r="D1505">
        <v>2012</v>
      </c>
      <c r="E1505" t="s">
        <v>73</v>
      </c>
      <c r="F1505" t="s">
        <v>419</v>
      </c>
      <c r="G1505" t="s">
        <v>78</v>
      </c>
      <c r="H1505" t="s">
        <v>1681</v>
      </c>
      <c r="I1505" s="2">
        <v>39539</v>
      </c>
      <c r="J1505" t="s">
        <v>106</v>
      </c>
      <c r="K1505" t="s">
        <v>115</v>
      </c>
      <c r="L1505">
        <v>-14.296942169999999</v>
      </c>
      <c r="M1505">
        <v>-170.81096539999999</v>
      </c>
      <c r="N1505" t="s">
        <v>490</v>
      </c>
      <c r="O1505" t="s">
        <v>490</v>
      </c>
      <c r="P1505">
        <v>2012</v>
      </c>
      <c r="Q1505" t="s">
        <v>116</v>
      </c>
      <c r="R1505">
        <v>0</v>
      </c>
      <c r="S1505">
        <v>4.45</v>
      </c>
      <c r="T1505">
        <v>45</v>
      </c>
      <c r="U1505">
        <v>0</v>
      </c>
      <c r="V1505">
        <v>0</v>
      </c>
      <c r="W1505">
        <v>20</v>
      </c>
      <c r="X1505">
        <v>1.226</v>
      </c>
      <c r="Y1505">
        <v>2</v>
      </c>
      <c r="Z1505">
        <v>1</v>
      </c>
    </row>
    <row r="1506" spans="1:26" x14ac:dyDescent="0.2">
      <c r="A1506">
        <v>1505</v>
      </c>
      <c r="B1506">
        <v>4472</v>
      </c>
      <c r="C1506" t="s">
        <v>38</v>
      </c>
      <c r="D1506">
        <v>2012</v>
      </c>
      <c r="E1506" t="s">
        <v>73</v>
      </c>
      <c r="F1506" t="s">
        <v>419</v>
      </c>
      <c r="G1506" t="s">
        <v>78</v>
      </c>
      <c r="H1506" t="s">
        <v>1682</v>
      </c>
      <c r="I1506" s="2">
        <v>39539</v>
      </c>
      <c r="J1506" t="s">
        <v>106</v>
      </c>
      <c r="K1506" t="s">
        <v>115</v>
      </c>
      <c r="L1506">
        <v>-14.292359449999999</v>
      </c>
      <c r="M1506">
        <v>-170.77362711999999</v>
      </c>
      <c r="N1506" t="s">
        <v>490</v>
      </c>
      <c r="O1506" t="s">
        <v>490</v>
      </c>
      <c r="P1506">
        <v>2012</v>
      </c>
      <c r="Q1506" t="s">
        <v>116</v>
      </c>
      <c r="R1506">
        <v>0</v>
      </c>
      <c r="S1506">
        <v>4.1500000000000004</v>
      </c>
      <c r="T1506">
        <v>5</v>
      </c>
      <c r="U1506">
        <v>5</v>
      </c>
      <c r="V1506">
        <v>12.5</v>
      </c>
      <c r="W1506">
        <v>5</v>
      </c>
      <c r="X1506">
        <v>0.65125</v>
      </c>
      <c r="Y1506">
        <v>2</v>
      </c>
      <c r="Z1506">
        <v>1</v>
      </c>
    </row>
    <row r="1507" spans="1:26" x14ac:dyDescent="0.2">
      <c r="A1507">
        <v>1506</v>
      </c>
      <c r="B1507">
        <v>4474</v>
      </c>
      <c r="C1507" t="s">
        <v>38</v>
      </c>
      <c r="D1507">
        <v>2012</v>
      </c>
      <c r="E1507" t="s">
        <v>73</v>
      </c>
      <c r="F1507" t="s">
        <v>419</v>
      </c>
      <c r="G1507" t="s">
        <v>78</v>
      </c>
      <c r="H1507" t="s">
        <v>1683</v>
      </c>
      <c r="I1507" s="2">
        <v>39540</v>
      </c>
      <c r="J1507" t="s">
        <v>106</v>
      </c>
      <c r="K1507" t="s">
        <v>111</v>
      </c>
      <c r="L1507">
        <v>-14.3686905</v>
      </c>
      <c r="M1507">
        <v>-170.77892424000001</v>
      </c>
      <c r="N1507" t="s">
        <v>437</v>
      </c>
      <c r="O1507" t="s">
        <v>437</v>
      </c>
      <c r="P1507">
        <v>2012</v>
      </c>
      <c r="Q1507" t="s">
        <v>112</v>
      </c>
      <c r="R1507">
        <v>0</v>
      </c>
      <c r="S1507">
        <v>29.4</v>
      </c>
      <c r="T1507">
        <v>50</v>
      </c>
      <c r="U1507">
        <v>10</v>
      </c>
      <c r="V1507">
        <v>0</v>
      </c>
      <c r="W1507">
        <v>20</v>
      </c>
      <c r="X1507">
        <v>0.3175</v>
      </c>
      <c r="Y1507">
        <v>2</v>
      </c>
      <c r="Z1507">
        <v>1</v>
      </c>
    </row>
    <row r="1508" spans="1:26" x14ac:dyDescent="0.2">
      <c r="A1508">
        <v>1507</v>
      </c>
      <c r="B1508">
        <v>4475</v>
      </c>
      <c r="C1508" t="s">
        <v>38</v>
      </c>
      <c r="D1508">
        <v>2012</v>
      </c>
      <c r="E1508" t="s">
        <v>73</v>
      </c>
      <c r="F1508" t="s">
        <v>419</v>
      </c>
      <c r="G1508" t="s">
        <v>78</v>
      </c>
      <c r="H1508" t="s">
        <v>1684</v>
      </c>
      <c r="I1508" s="2">
        <v>39540</v>
      </c>
      <c r="J1508" t="s">
        <v>106</v>
      </c>
      <c r="K1508" t="s">
        <v>111</v>
      </c>
      <c r="L1508">
        <v>-14.361316609999999</v>
      </c>
      <c r="M1508">
        <v>-170.80753854</v>
      </c>
      <c r="N1508" t="s">
        <v>437</v>
      </c>
      <c r="O1508" t="s">
        <v>437</v>
      </c>
      <c r="P1508">
        <v>2012</v>
      </c>
      <c r="Q1508" t="s">
        <v>112</v>
      </c>
      <c r="R1508">
        <v>0</v>
      </c>
      <c r="S1508">
        <v>23.95</v>
      </c>
      <c r="T1508">
        <v>17.5</v>
      </c>
      <c r="U1508">
        <v>7.5</v>
      </c>
      <c r="V1508">
        <v>7.5</v>
      </c>
      <c r="W1508">
        <v>17.5</v>
      </c>
      <c r="X1508">
        <v>0.84624999999999995</v>
      </c>
      <c r="Y1508">
        <v>2</v>
      </c>
      <c r="Z1508">
        <v>1</v>
      </c>
    </row>
    <row r="1509" spans="1:26" x14ac:dyDescent="0.2">
      <c r="A1509">
        <v>1508</v>
      </c>
      <c r="B1509">
        <v>4477</v>
      </c>
      <c r="C1509" t="s">
        <v>38</v>
      </c>
      <c r="D1509">
        <v>2012</v>
      </c>
      <c r="E1509" t="s">
        <v>73</v>
      </c>
      <c r="F1509" t="s">
        <v>419</v>
      </c>
      <c r="G1509" t="s">
        <v>78</v>
      </c>
      <c r="H1509" t="s">
        <v>1685</v>
      </c>
      <c r="I1509" s="2">
        <v>39540</v>
      </c>
      <c r="J1509" t="s">
        <v>106</v>
      </c>
      <c r="K1509" t="s">
        <v>111</v>
      </c>
      <c r="L1509">
        <v>-14.35328037</v>
      </c>
      <c r="M1509">
        <v>-170.78838539</v>
      </c>
      <c r="N1509" t="s">
        <v>437</v>
      </c>
      <c r="O1509" t="s">
        <v>437</v>
      </c>
      <c r="P1509">
        <v>2012</v>
      </c>
      <c r="Q1509" t="s">
        <v>112</v>
      </c>
      <c r="R1509">
        <v>0</v>
      </c>
      <c r="S1509">
        <v>20.5</v>
      </c>
      <c r="T1509">
        <v>37.5</v>
      </c>
      <c r="U1509">
        <v>15</v>
      </c>
      <c r="V1509">
        <v>7.5</v>
      </c>
      <c r="W1509">
        <v>25</v>
      </c>
      <c r="X1509">
        <v>0.85750000000000004</v>
      </c>
      <c r="Y1509">
        <v>2</v>
      </c>
      <c r="Z1509">
        <v>1</v>
      </c>
    </row>
    <row r="1510" spans="1:26" x14ac:dyDescent="0.2">
      <c r="A1510">
        <v>1509</v>
      </c>
      <c r="B1510">
        <v>4478</v>
      </c>
      <c r="C1510" t="s">
        <v>38</v>
      </c>
      <c r="D1510">
        <v>2012</v>
      </c>
      <c r="E1510" t="s">
        <v>73</v>
      </c>
      <c r="F1510" t="s">
        <v>419</v>
      </c>
      <c r="G1510" t="s">
        <v>78</v>
      </c>
      <c r="H1510" t="s">
        <v>1686</v>
      </c>
      <c r="I1510" s="2">
        <v>39540</v>
      </c>
      <c r="J1510" t="s">
        <v>106</v>
      </c>
      <c r="K1510" t="s">
        <v>107</v>
      </c>
      <c r="L1510">
        <v>-14.335721960000001</v>
      </c>
      <c r="M1510">
        <v>-170.79618508999999</v>
      </c>
      <c r="N1510" t="s">
        <v>437</v>
      </c>
      <c r="O1510" t="s">
        <v>437</v>
      </c>
      <c r="P1510">
        <v>2012</v>
      </c>
      <c r="Q1510" t="s">
        <v>109</v>
      </c>
      <c r="R1510">
        <v>0</v>
      </c>
      <c r="S1510">
        <v>13.05</v>
      </c>
      <c r="T1510">
        <v>42.5</v>
      </c>
      <c r="U1510">
        <v>4</v>
      </c>
      <c r="V1510">
        <v>10</v>
      </c>
      <c r="W1510">
        <v>12.5</v>
      </c>
      <c r="X1510">
        <v>0.81625000000000003</v>
      </c>
      <c r="Y1510">
        <v>2</v>
      </c>
      <c r="Z1510">
        <v>1</v>
      </c>
    </row>
    <row r="1511" spans="1:26" x14ac:dyDescent="0.2">
      <c r="A1511">
        <v>1510</v>
      </c>
      <c r="B1511">
        <v>4479</v>
      </c>
      <c r="C1511" t="s">
        <v>38</v>
      </c>
      <c r="D1511">
        <v>2012</v>
      </c>
      <c r="E1511" t="s">
        <v>73</v>
      </c>
      <c r="F1511" t="s">
        <v>419</v>
      </c>
      <c r="G1511" t="s">
        <v>78</v>
      </c>
      <c r="H1511" t="s">
        <v>1687</v>
      </c>
      <c r="I1511" s="2">
        <v>39540</v>
      </c>
      <c r="J1511" t="s">
        <v>106</v>
      </c>
      <c r="K1511" t="s">
        <v>107</v>
      </c>
      <c r="L1511">
        <v>-14.33388532</v>
      </c>
      <c r="M1511">
        <v>-170.80880488</v>
      </c>
      <c r="N1511" t="s">
        <v>437</v>
      </c>
      <c r="O1511" t="s">
        <v>437</v>
      </c>
      <c r="P1511">
        <v>2012</v>
      </c>
      <c r="Q1511" t="s">
        <v>109</v>
      </c>
      <c r="R1511">
        <v>0</v>
      </c>
      <c r="S1511">
        <v>10.35</v>
      </c>
      <c r="T1511">
        <v>27.5</v>
      </c>
      <c r="U1511">
        <v>0</v>
      </c>
      <c r="V1511">
        <v>25</v>
      </c>
      <c r="W1511">
        <v>32.5</v>
      </c>
      <c r="X1511">
        <v>0.72250000000000003</v>
      </c>
      <c r="Y1511">
        <v>2</v>
      </c>
      <c r="Z1511">
        <v>1</v>
      </c>
    </row>
    <row r="1512" spans="1:26" x14ac:dyDescent="0.2">
      <c r="A1512">
        <v>1511</v>
      </c>
      <c r="B1512">
        <v>4480</v>
      </c>
      <c r="C1512" t="s">
        <v>38</v>
      </c>
      <c r="D1512">
        <v>2012</v>
      </c>
      <c r="E1512" t="s">
        <v>73</v>
      </c>
      <c r="F1512" t="s">
        <v>419</v>
      </c>
      <c r="G1512" t="s">
        <v>78</v>
      </c>
      <c r="H1512" t="s">
        <v>1688</v>
      </c>
      <c r="I1512" s="2">
        <v>39540</v>
      </c>
      <c r="J1512" t="s">
        <v>106</v>
      </c>
      <c r="K1512" t="s">
        <v>111</v>
      </c>
      <c r="L1512">
        <v>-14.33530404</v>
      </c>
      <c r="M1512">
        <v>-170.80775345999999</v>
      </c>
      <c r="N1512" t="s">
        <v>437</v>
      </c>
      <c r="O1512" t="s">
        <v>437</v>
      </c>
      <c r="P1512">
        <v>2012</v>
      </c>
      <c r="Q1512" t="s">
        <v>112</v>
      </c>
      <c r="R1512">
        <v>0</v>
      </c>
      <c r="S1512">
        <v>21.75</v>
      </c>
      <c r="T1512">
        <v>15</v>
      </c>
      <c r="U1512">
        <v>3.5</v>
      </c>
      <c r="V1512">
        <v>45</v>
      </c>
      <c r="W1512">
        <v>15</v>
      </c>
      <c r="X1512">
        <v>0.79500000000000004</v>
      </c>
      <c r="Y1512">
        <v>2</v>
      </c>
      <c r="Z1512">
        <v>1</v>
      </c>
    </row>
    <row r="1513" spans="1:26" x14ac:dyDescent="0.2">
      <c r="A1513">
        <v>1512</v>
      </c>
      <c r="B1513">
        <v>4484</v>
      </c>
      <c r="C1513" t="s">
        <v>38</v>
      </c>
      <c r="D1513">
        <v>2012</v>
      </c>
      <c r="E1513" t="s">
        <v>73</v>
      </c>
      <c r="F1513" t="s">
        <v>419</v>
      </c>
      <c r="G1513" t="s">
        <v>78</v>
      </c>
      <c r="H1513" t="s">
        <v>1689</v>
      </c>
      <c r="I1513" s="2">
        <v>39540</v>
      </c>
      <c r="J1513" t="s">
        <v>106</v>
      </c>
      <c r="K1513" t="s">
        <v>111</v>
      </c>
      <c r="L1513">
        <v>-14.3600201</v>
      </c>
      <c r="M1513">
        <v>-170.73380453999999</v>
      </c>
      <c r="N1513" t="s">
        <v>421</v>
      </c>
      <c r="O1513" t="s">
        <v>421</v>
      </c>
      <c r="P1513">
        <v>2012</v>
      </c>
      <c r="Q1513" t="s">
        <v>112</v>
      </c>
      <c r="R1513">
        <v>0</v>
      </c>
      <c r="S1513">
        <v>24.75</v>
      </c>
      <c r="T1513">
        <v>32.5</v>
      </c>
      <c r="U1513">
        <v>6.5</v>
      </c>
      <c r="V1513">
        <v>6</v>
      </c>
      <c r="W1513">
        <v>35</v>
      </c>
      <c r="X1513">
        <v>0.71375</v>
      </c>
      <c r="Y1513">
        <v>2</v>
      </c>
      <c r="Z1513">
        <v>1</v>
      </c>
    </row>
    <row r="1514" spans="1:26" x14ac:dyDescent="0.2">
      <c r="A1514">
        <v>1513</v>
      </c>
      <c r="B1514">
        <v>4485</v>
      </c>
      <c r="C1514" t="s">
        <v>38</v>
      </c>
      <c r="D1514">
        <v>2012</v>
      </c>
      <c r="E1514" t="s">
        <v>73</v>
      </c>
      <c r="F1514" t="s">
        <v>419</v>
      </c>
      <c r="G1514" t="s">
        <v>78</v>
      </c>
      <c r="H1514" t="s">
        <v>1690</v>
      </c>
      <c r="I1514" s="2">
        <v>39540</v>
      </c>
      <c r="J1514" t="s">
        <v>106</v>
      </c>
      <c r="K1514" t="s">
        <v>107</v>
      </c>
      <c r="L1514">
        <v>-14.36472184</v>
      </c>
      <c r="M1514">
        <v>-170.73861565999999</v>
      </c>
      <c r="N1514" t="s">
        <v>421</v>
      </c>
      <c r="O1514" t="s">
        <v>421</v>
      </c>
      <c r="P1514">
        <v>2012</v>
      </c>
      <c r="Q1514" t="s">
        <v>109</v>
      </c>
      <c r="R1514">
        <v>0</v>
      </c>
      <c r="S1514">
        <v>14.9</v>
      </c>
      <c r="T1514">
        <v>17.5</v>
      </c>
      <c r="U1514">
        <v>2.5</v>
      </c>
      <c r="V1514">
        <v>4</v>
      </c>
      <c r="W1514">
        <v>56</v>
      </c>
      <c r="X1514">
        <v>0.44624999999999998</v>
      </c>
      <c r="Y1514">
        <v>2</v>
      </c>
      <c r="Z1514">
        <v>1</v>
      </c>
    </row>
    <row r="1515" spans="1:26" x14ac:dyDescent="0.2">
      <c r="A1515">
        <v>1514</v>
      </c>
      <c r="B1515">
        <v>4486</v>
      </c>
      <c r="C1515" t="s">
        <v>38</v>
      </c>
      <c r="D1515">
        <v>2012</v>
      </c>
      <c r="E1515" t="s">
        <v>73</v>
      </c>
      <c r="F1515" t="s">
        <v>419</v>
      </c>
      <c r="G1515" t="s">
        <v>78</v>
      </c>
      <c r="H1515" t="s">
        <v>1691</v>
      </c>
      <c r="I1515" s="2">
        <v>39540</v>
      </c>
      <c r="J1515" t="s">
        <v>106</v>
      </c>
      <c r="K1515" t="s">
        <v>115</v>
      </c>
      <c r="L1515">
        <v>-14.359837199999999</v>
      </c>
      <c r="M1515">
        <v>-170.75013969</v>
      </c>
      <c r="N1515" t="s">
        <v>437</v>
      </c>
      <c r="O1515" t="s">
        <v>437</v>
      </c>
      <c r="P1515">
        <v>2012</v>
      </c>
      <c r="Q1515" t="s">
        <v>116</v>
      </c>
      <c r="R1515">
        <v>0</v>
      </c>
      <c r="S1515">
        <v>5.65</v>
      </c>
      <c r="T1515">
        <v>17.5</v>
      </c>
      <c r="U1515">
        <v>40</v>
      </c>
      <c r="V1515">
        <v>1.5</v>
      </c>
      <c r="W1515">
        <v>26</v>
      </c>
      <c r="X1515">
        <v>2.3374999999999999</v>
      </c>
      <c r="Y1515">
        <v>2</v>
      </c>
      <c r="Z1515">
        <v>1</v>
      </c>
    </row>
    <row r="1516" spans="1:26" x14ac:dyDescent="0.2">
      <c r="A1516">
        <v>1515</v>
      </c>
      <c r="B1516">
        <v>4487</v>
      </c>
      <c r="C1516" t="s">
        <v>38</v>
      </c>
      <c r="D1516">
        <v>2012</v>
      </c>
      <c r="E1516" t="s">
        <v>73</v>
      </c>
      <c r="F1516" t="s">
        <v>419</v>
      </c>
      <c r="G1516" t="s">
        <v>78</v>
      </c>
      <c r="H1516" t="s">
        <v>1692</v>
      </c>
      <c r="I1516" s="2">
        <v>39540</v>
      </c>
      <c r="J1516" t="s">
        <v>106</v>
      </c>
      <c r="K1516" t="s">
        <v>111</v>
      </c>
      <c r="L1516">
        <v>-14.36109231</v>
      </c>
      <c r="M1516">
        <v>-170.78734889</v>
      </c>
      <c r="N1516" t="s">
        <v>437</v>
      </c>
      <c r="O1516" t="s">
        <v>437</v>
      </c>
      <c r="P1516">
        <v>2012</v>
      </c>
      <c r="Q1516" t="s">
        <v>112</v>
      </c>
      <c r="R1516">
        <v>0</v>
      </c>
      <c r="S1516">
        <v>29</v>
      </c>
      <c r="T1516">
        <v>30</v>
      </c>
      <c r="U1516">
        <v>5</v>
      </c>
      <c r="V1516">
        <v>4</v>
      </c>
      <c r="W1516">
        <v>45</v>
      </c>
      <c r="X1516">
        <v>0.37375000000000003</v>
      </c>
      <c r="Y1516">
        <v>2</v>
      </c>
      <c r="Z1516">
        <v>1</v>
      </c>
    </row>
    <row r="1517" spans="1:26" x14ac:dyDescent="0.2">
      <c r="A1517">
        <v>1516</v>
      </c>
      <c r="B1517">
        <v>4488</v>
      </c>
      <c r="C1517" t="s">
        <v>38</v>
      </c>
      <c r="D1517">
        <v>2012</v>
      </c>
      <c r="E1517" t="s">
        <v>73</v>
      </c>
      <c r="F1517" t="s">
        <v>419</v>
      </c>
      <c r="G1517" t="s">
        <v>78</v>
      </c>
      <c r="H1517" t="s">
        <v>1693</v>
      </c>
      <c r="I1517" s="2">
        <v>39540</v>
      </c>
      <c r="J1517" t="s">
        <v>106</v>
      </c>
      <c r="K1517" t="s">
        <v>115</v>
      </c>
      <c r="L1517">
        <v>-14.360105000000001</v>
      </c>
      <c r="M1517">
        <v>-170.78081033000001</v>
      </c>
      <c r="N1517" t="s">
        <v>437</v>
      </c>
      <c r="O1517" t="s">
        <v>437</v>
      </c>
      <c r="P1517">
        <v>2012</v>
      </c>
      <c r="Q1517" t="s">
        <v>116</v>
      </c>
      <c r="R1517">
        <v>0</v>
      </c>
      <c r="S1517">
        <v>7.15</v>
      </c>
      <c r="T1517">
        <v>5</v>
      </c>
      <c r="U1517">
        <v>29</v>
      </c>
      <c r="V1517">
        <v>1</v>
      </c>
      <c r="W1517">
        <v>17.5</v>
      </c>
      <c r="X1517">
        <v>1.0387500000000001</v>
      </c>
      <c r="Y1517">
        <v>2</v>
      </c>
      <c r="Z1517">
        <v>1</v>
      </c>
    </row>
    <row r="1518" spans="1:26" x14ac:dyDescent="0.2">
      <c r="A1518">
        <v>1517</v>
      </c>
      <c r="B1518">
        <v>4496</v>
      </c>
      <c r="C1518" t="s">
        <v>38</v>
      </c>
      <c r="D1518">
        <v>2012</v>
      </c>
      <c r="E1518" t="s">
        <v>73</v>
      </c>
      <c r="F1518" t="s">
        <v>419</v>
      </c>
      <c r="G1518" t="s">
        <v>78</v>
      </c>
      <c r="H1518" t="s">
        <v>1694</v>
      </c>
      <c r="I1518" s="2">
        <v>39541</v>
      </c>
      <c r="J1518" t="s">
        <v>106</v>
      </c>
      <c r="K1518" t="s">
        <v>111</v>
      </c>
      <c r="L1518">
        <v>-14.23845073</v>
      </c>
      <c r="M1518">
        <v>-170.66871896999999</v>
      </c>
      <c r="N1518" t="s">
        <v>449</v>
      </c>
      <c r="O1518" t="s">
        <v>449</v>
      </c>
      <c r="P1518">
        <v>2012</v>
      </c>
      <c r="Q1518" t="s">
        <v>112</v>
      </c>
      <c r="R1518">
        <v>0</v>
      </c>
      <c r="S1518">
        <v>26.6</v>
      </c>
      <c r="T1518">
        <v>6</v>
      </c>
      <c r="U1518">
        <v>20</v>
      </c>
      <c r="V1518">
        <v>3</v>
      </c>
      <c r="W1518">
        <v>6</v>
      </c>
      <c r="X1518">
        <v>0.18124999999999999</v>
      </c>
      <c r="Y1518">
        <v>2</v>
      </c>
      <c r="Z1518">
        <v>1</v>
      </c>
    </row>
    <row r="1519" spans="1:26" x14ac:dyDescent="0.2">
      <c r="A1519">
        <v>1518</v>
      </c>
      <c r="B1519">
        <v>4519</v>
      </c>
      <c r="C1519" t="s">
        <v>38</v>
      </c>
      <c r="D1519">
        <v>2012</v>
      </c>
      <c r="E1519" t="s">
        <v>73</v>
      </c>
      <c r="F1519" t="s">
        <v>419</v>
      </c>
      <c r="G1519" t="s">
        <v>78</v>
      </c>
      <c r="H1519" t="s">
        <v>1695</v>
      </c>
      <c r="I1519" s="2">
        <v>39541</v>
      </c>
      <c r="J1519" t="s">
        <v>106</v>
      </c>
      <c r="K1519" t="s">
        <v>111</v>
      </c>
      <c r="L1519">
        <v>-14.234157769999999</v>
      </c>
      <c r="M1519">
        <v>-170.66948692</v>
      </c>
      <c r="N1519" t="s">
        <v>449</v>
      </c>
      <c r="O1519" t="s">
        <v>449</v>
      </c>
      <c r="P1519">
        <v>2012</v>
      </c>
      <c r="Q1519" t="s">
        <v>112</v>
      </c>
      <c r="R1519">
        <v>0</v>
      </c>
      <c r="S1519">
        <v>22.1</v>
      </c>
      <c r="T1519">
        <v>36.5</v>
      </c>
      <c r="U1519">
        <v>7.5</v>
      </c>
      <c r="V1519">
        <v>12.5</v>
      </c>
      <c r="W1519">
        <v>21</v>
      </c>
      <c r="X1519">
        <v>0.40250000000000002</v>
      </c>
      <c r="Y1519">
        <v>2</v>
      </c>
      <c r="Z1519">
        <v>1</v>
      </c>
    </row>
    <row r="1520" spans="1:26" x14ac:dyDescent="0.2">
      <c r="A1520">
        <v>1519</v>
      </c>
      <c r="B1520">
        <v>4527</v>
      </c>
      <c r="C1520" t="s">
        <v>38</v>
      </c>
      <c r="D1520">
        <v>2012</v>
      </c>
      <c r="E1520" t="s">
        <v>73</v>
      </c>
      <c r="F1520" t="s">
        <v>419</v>
      </c>
      <c r="G1520" t="s">
        <v>78</v>
      </c>
      <c r="H1520" t="s">
        <v>1696</v>
      </c>
      <c r="I1520" s="2">
        <v>39542</v>
      </c>
      <c r="J1520" t="s">
        <v>106</v>
      </c>
      <c r="K1520" t="s">
        <v>111</v>
      </c>
      <c r="L1520">
        <v>-14.230498649999999</v>
      </c>
      <c r="M1520">
        <v>-170.69618009999999</v>
      </c>
      <c r="N1520" t="s">
        <v>449</v>
      </c>
      <c r="O1520" t="s">
        <v>449</v>
      </c>
      <c r="P1520">
        <v>2012</v>
      </c>
      <c r="Q1520" t="s">
        <v>112</v>
      </c>
      <c r="R1520">
        <v>0</v>
      </c>
      <c r="S1520">
        <v>27.15</v>
      </c>
      <c r="T1520">
        <v>6.5</v>
      </c>
      <c r="U1520">
        <v>6</v>
      </c>
      <c r="V1520">
        <v>15</v>
      </c>
      <c r="W1520">
        <v>3</v>
      </c>
      <c r="X1520">
        <v>0.14074999999999999</v>
      </c>
      <c r="Y1520">
        <v>2</v>
      </c>
      <c r="Z1520">
        <v>1</v>
      </c>
    </row>
    <row r="1521" spans="1:26" x14ac:dyDescent="0.2">
      <c r="A1521">
        <v>1520</v>
      </c>
      <c r="B1521">
        <v>4528</v>
      </c>
      <c r="C1521" t="s">
        <v>38</v>
      </c>
      <c r="D1521">
        <v>2012</v>
      </c>
      <c r="E1521" t="s">
        <v>73</v>
      </c>
      <c r="F1521" t="s">
        <v>419</v>
      </c>
      <c r="G1521" t="s">
        <v>78</v>
      </c>
      <c r="H1521" t="s">
        <v>1697</v>
      </c>
      <c r="I1521" s="2">
        <v>39542</v>
      </c>
      <c r="J1521" t="s">
        <v>106</v>
      </c>
      <c r="K1521" t="s">
        <v>111</v>
      </c>
      <c r="L1521">
        <v>-14.24258502</v>
      </c>
      <c r="M1521">
        <v>-170.68012087</v>
      </c>
      <c r="N1521" t="s">
        <v>449</v>
      </c>
      <c r="O1521" t="s">
        <v>449</v>
      </c>
      <c r="P1521">
        <v>2012</v>
      </c>
      <c r="Q1521" t="s">
        <v>112</v>
      </c>
      <c r="R1521">
        <v>0</v>
      </c>
      <c r="S1521">
        <v>19.899999999999999</v>
      </c>
      <c r="T1521">
        <v>20</v>
      </c>
      <c r="U1521">
        <v>22.5</v>
      </c>
      <c r="V1521">
        <v>1.5</v>
      </c>
      <c r="W1521">
        <v>15</v>
      </c>
      <c r="X1521">
        <v>1.0287500000000001</v>
      </c>
      <c r="Y1521">
        <v>2</v>
      </c>
      <c r="Z1521">
        <v>1</v>
      </c>
    </row>
    <row r="1522" spans="1:26" x14ac:dyDescent="0.2">
      <c r="A1522">
        <v>1521</v>
      </c>
      <c r="B1522">
        <v>4529</v>
      </c>
      <c r="C1522" t="s">
        <v>38</v>
      </c>
      <c r="D1522">
        <v>2012</v>
      </c>
      <c r="E1522" t="s">
        <v>73</v>
      </c>
      <c r="F1522" t="s">
        <v>419</v>
      </c>
      <c r="G1522" t="s">
        <v>78</v>
      </c>
      <c r="H1522" t="s">
        <v>1698</v>
      </c>
      <c r="I1522" s="2">
        <v>39542</v>
      </c>
      <c r="J1522" t="s">
        <v>106</v>
      </c>
      <c r="K1522" t="s">
        <v>107</v>
      </c>
      <c r="L1522">
        <v>-14.2392626</v>
      </c>
      <c r="M1522">
        <v>-170.67577091999999</v>
      </c>
      <c r="N1522" t="s">
        <v>449</v>
      </c>
      <c r="O1522" t="s">
        <v>449</v>
      </c>
      <c r="P1522">
        <v>2012</v>
      </c>
      <c r="Q1522" t="s">
        <v>109</v>
      </c>
      <c r="R1522">
        <v>0</v>
      </c>
      <c r="S1522">
        <v>15.1</v>
      </c>
      <c r="T1522">
        <v>50</v>
      </c>
      <c r="U1522">
        <v>1.5</v>
      </c>
      <c r="V1522">
        <v>1</v>
      </c>
      <c r="W1522">
        <v>2.5</v>
      </c>
      <c r="X1522">
        <v>0.45</v>
      </c>
      <c r="Y1522">
        <v>2</v>
      </c>
      <c r="Z1522">
        <v>1</v>
      </c>
    </row>
    <row r="1523" spans="1:26" x14ac:dyDescent="0.2">
      <c r="A1523">
        <v>1522</v>
      </c>
      <c r="B1523">
        <v>4530</v>
      </c>
      <c r="C1523" t="s">
        <v>38</v>
      </c>
      <c r="D1523">
        <v>2012</v>
      </c>
      <c r="E1523" t="s">
        <v>73</v>
      </c>
      <c r="F1523" t="s">
        <v>419</v>
      </c>
      <c r="G1523" t="s">
        <v>78</v>
      </c>
      <c r="H1523" t="s">
        <v>1699</v>
      </c>
      <c r="I1523" s="2">
        <v>39542</v>
      </c>
      <c r="J1523" t="s">
        <v>106</v>
      </c>
      <c r="K1523" t="s">
        <v>111</v>
      </c>
      <c r="L1523">
        <v>-14.250926440000001</v>
      </c>
      <c r="M1523">
        <v>-170.59950767000001</v>
      </c>
      <c r="N1523" t="s">
        <v>449</v>
      </c>
      <c r="O1523" t="s">
        <v>449</v>
      </c>
      <c r="P1523">
        <v>2012</v>
      </c>
      <c r="Q1523" t="s">
        <v>112</v>
      </c>
      <c r="R1523">
        <v>0</v>
      </c>
      <c r="S1523">
        <v>24.8</v>
      </c>
      <c r="T1523">
        <v>15</v>
      </c>
      <c r="U1523">
        <v>15</v>
      </c>
      <c r="V1523">
        <v>6.5</v>
      </c>
      <c r="W1523">
        <v>11</v>
      </c>
      <c r="X1523">
        <v>0.35499999999999998</v>
      </c>
      <c r="Y1523">
        <v>2</v>
      </c>
      <c r="Z1523">
        <v>1</v>
      </c>
    </row>
    <row r="1524" spans="1:26" x14ac:dyDescent="0.2">
      <c r="A1524">
        <v>1523</v>
      </c>
      <c r="B1524">
        <v>4531</v>
      </c>
      <c r="C1524" t="s">
        <v>38</v>
      </c>
      <c r="D1524">
        <v>2012</v>
      </c>
      <c r="E1524" t="s">
        <v>73</v>
      </c>
      <c r="F1524" t="s">
        <v>419</v>
      </c>
      <c r="G1524" t="s">
        <v>78</v>
      </c>
      <c r="H1524" t="s">
        <v>1700</v>
      </c>
      <c r="I1524" s="2">
        <v>39542</v>
      </c>
      <c r="J1524" t="s">
        <v>106</v>
      </c>
      <c r="K1524" t="s">
        <v>115</v>
      </c>
      <c r="L1524">
        <v>-14.25491714</v>
      </c>
      <c r="M1524">
        <v>-170.60461760999999</v>
      </c>
      <c r="N1524" t="s">
        <v>449</v>
      </c>
      <c r="O1524" t="s">
        <v>449</v>
      </c>
      <c r="P1524">
        <v>2012</v>
      </c>
      <c r="Q1524" t="s">
        <v>116</v>
      </c>
      <c r="R1524">
        <v>0</v>
      </c>
      <c r="S1524">
        <v>4.55</v>
      </c>
      <c r="T1524">
        <v>35</v>
      </c>
      <c r="U1524">
        <v>0</v>
      </c>
      <c r="V1524">
        <v>0</v>
      </c>
      <c r="W1524">
        <v>7.5</v>
      </c>
      <c r="X1524">
        <v>0.40625</v>
      </c>
      <c r="Y1524">
        <v>2</v>
      </c>
      <c r="Z1524">
        <v>1</v>
      </c>
    </row>
    <row r="1525" spans="1:26" x14ac:dyDescent="0.2">
      <c r="A1525">
        <v>1524</v>
      </c>
      <c r="B1525">
        <v>4532</v>
      </c>
      <c r="C1525" t="s">
        <v>38</v>
      </c>
      <c r="D1525">
        <v>2012</v>
      </c>
      <c r="E1525" t="s">
        <v>73</v>
      </c>
      <c r="F1525" t="s">
        <v>419</v>
      </c>
      <c r="G1525" t="s">
        <v>78</v>
      </c>
      <c r="H1525" t="s">
        <v>1701</v>
      </c>
      <c r="I1525" s="2">
        <v>39542</v>
      </c>
      <c r="J1525" t="s">
        <v>106</v>
      </c>
      <c r="K1525" t="s">
        <v>107</v>
      </c>
      <c r="L1525">
        <v>-14.24500789</v>
      </c>
      <c r="M1525">
        <v>-170.56652303000001</v>
      </c>
      <c r="N1525" t="s">
        <v>449</v>
      </c>
      <c r="O1525" t="s">
        <v>449</v>
      </c>
      <c r="P1525">
        <v>2012</v>
      </c>
      <c r="Q1525" t="s">
        <v>109</v>
      </c>
      <c r="R1525">
        <v>0</v>
      </c>
      <c r="S1525">
        <v>12.05</v>
      </c>
      <c r="T1525">
        <v>2.5</v>
      </c>
      <c r="U1525">
        <v>0</v>
      </c>
      <c r="V1525">
        <v>5</v>
      </c>
      <c r="W1525">
        <v>12.5</v>
      </c>
      <c r="X1525">
        <v>0.26500000000000001</v>
      </c>
      <c r="Y1525">
        <v>2</v>
      </c>
      <c r="Z1525">
        <v>1</v>
      </c>
    </row>
    <row r="1526" spans="1:26" x14ac:dyDescent="0.2">
      <c r="A1526">
        <v>1525</v>
      </c>
      <c r="B1526">
        <v>4533</v>
      </c>
      <c r="C1526" t="s">
        <v>38</v>
      </c>
      <c r="D1526">
        <v>2012</v>
      </c>
      <c r="E1526" t="s">
        <v>73</v>
      </c>
      <c r="F1526" t="s">
        <v>419</v>
      </c>
      <c r="G1526" t="s">
        <v>78</v>
      </c>
      <c r="H1526" t="s">
        <v>1702</v>
      </c>
      <c r="I1526" s="2">
        <v>39542</v>
      </c>
      <c r="J1526" t="s">
        <v>106</v>
      </c>
      <c r="K1526" t="s">
        <v>107</v>
      </c>
      <c r="L1526">
        <v>-14.24540637</v>
      </c>
      <c r="M1526">
        <v>-170.56329013000001</v>
      </c>
      <c r="N1526" t="s">
        <v>449</v>
      </c>
      <c r="O1526" t="s">
        <v>449</v>
      </c>
      <c r="P1526">
        <v>2012</v>
      </c>
      <c r="Q1526" t="s">
        <v>109</v>
      </c>
      <c r="R1526">
        <v>0</v>
      </c>
      <c r="S1526">
        <v>16.600000000000001</v>
      </c>
      <c r="T1526">
        <v>1.5</v>
      </c>
      <c r="U1526">
        <v>19</v>
      </c>
      <c r="V1526">
        <v>1.5</v>
      </c>
      <c r="W1526">
        <v>5</v>
      </c>
      <c r="X1526">
        <v>0.20125000000000001</v>
      </c>
      <c r="Y1526">
        <v>2</v>
      </c>
      <c r="Z1526">
        <v>1</v>
      </c>
    </row>
    <row r="1527" spans="1:26" x14ac:dyDescent="0.2">
      <c r="A1527">
        <v>1526</v>
      </c>
      <c r="B1527">
        <v>4534</v>
      </c>
      <c r="C1527" t="s">
        <v>38</v>
      </c>
      <c r="D1527">
        <v>2012</v>
      </c>
      <c r="E1527" t="s">
        <v>73</v>
      </c>
      <c r="F1527" t="s">
        <v>419</v>
      </c>
      <c r="G1527" t="s">
        <v>78</v>
      </c>
      <c r="H1527" t="s">
        <v>1703</v>
      </c>
      <c r="I1527" s="2">
        <v>39542</v>
      </c>
      <c r="J1527" t="s">
        <v>106</v>
      </c>
      <c r="K1527" t="s">
        <v>115</v>
      </c>
      <c r="L1527">
        <v>-14.25078738</v>
      </c>
      <c r="M1527">
        <v>-170.56280925999999</v>
      </c>
      <c r="N1527" t="s">
        <v>449</v>
      </c>
      <c r="O1527" t="s">
        <v>449</v>
      </c>
      <c r="P1527">
        <v>2012</v>
      </c>
      <c r="Q1527" t="s">
        <v>116</v>
      </c>
      <c r="R1527">
        <v>0</v>
      </c>
      <c r="S1527">
        <v>3.05</v>
      </c>
      <c r="T1527">
        <v>10</v>
      </c>
      <c r="U1527">
        <v>7.5</v>
      </c>
      <c r="V1527">
        <v>1.5</v>
      </c>
      <c r="W1527">
        <v>50</v>
      </c>
      <c r="X1527">
        <v>0.27</v>
      </c>
      <c r="Y1527">
        <v>2</v>
      </c>
      <c r="Z1527">
        <v>1</v>
      </c>
    </row>
    <row r="1528" spans="1:26" x14ac:dyDescent="0.2">
      <c r="A1528">
        <v>1527</v>
      </c>
      <c r="B1528">
        <v>4538</v>
      </c>
      <c r="C1528" t="s">
        <v>38</v>
      </c>
      <c r="D1528">
        <v>2012</v>
      </c>
      <c r="E1528" t="s">
        <v>73</v>
      </c>
      <c r="F1528" t="s">
        <v>419</v>
      </c>
      <c r="G1528" t="s">
        <v>78</v>
      </c>
      <c r="H1528" t="s">
        <v>1704</v>
      </c>
      <c r="I1528" s="2">
        <v>39542</v>
      </c>
      <c r="J1528" t="s">
        <v>106</v>
      </c>
      <c r="K1528" t="s">
        <v>107</v>
      </c>
      <c r="L1528">
        <v>-14.24794977</v>
      </c>
      <c r="M1528">
        <v>-170.62507816999999</v>
      </c>
      <c r="N1528" t="s">
        <v>449</v>
      </c>
      <c r="O1528" t="s">
        <v>449</v>
      </c>
      <c r="P1528">
        <v>2012</v>
      </c>
      <c r="Q1528" t="s">
        <v>109</v>
      </c>
      <c r="R1528">
        <v>0</v>
      </c>
      <c r="S1528">
        <v>10.199999999999999</v>
      </c>
      <c r="T1528">
        <v>37.5</v>
      </c>
      <c r="U1528">
        <v>0</v>
      </c>
      <c r="V1528">
        <v>5</v>
      </c>
      <c r="W1528">
        <v>35</v>
      </c>
      <c r="X1528">
        <v>0.72124999999999995</v>
      </c>
      <c r="Y1528">
        <v>2</v>
      </c>
      <c r="Z1528">
        <v>1</v>
      </c>
    </row>
    <row r="1529" spans="1:26" x14ac:dyDescent="0.2">
      <c r="A1529">
        <v>1528</v>
      </c>
      <c r="B1529">
        <v>4539</v>
      </c>
      <c r="C1529" t="s">
        <v>38</v>
      </c>
      <c r="D1529">
        <v>2012</v>
      </c>
      <c r="E1529" t="s">
        <v>73</v>
      </c>
      <c r="F1529" t="s">
        <v>419</v>
      </c>
      <c r="G1529" t="s">
        <v>78</v>
      </c>
      <c r="H1529" t="s">
        <v>1705</v>
      </c>
      <c r="I1529" s="2">
        <v>39542</v>
      </c>
      <c r="J1529" t="s">
        <v>106</v>
      </c>
      <c r="K1529" t="s">
        <v>107</v>
      </c>
      <c r="L1529">
        <v>-14.255437410000001</v>
      </c>
      <c r="M1529">
        <v>-170.62368577000001</v>
      </c>
      <c r="N1529" t="s">
        <v>449</v>
      </c>
      <c r="O1529" t="s">
        <v>449</v>
      </c>
      <c r="P1529">
        <v>2012</v>
      </c>
      <c r="Q1529" t="s">
        <v>109</v>
      </c>
      <c r="R1529">
        <v>0</v>
      </c>
      <c r="S1529">
        <v>11.25</v>
      </c>
      <c r="T1529">
        <v>15.5</v>
      </c>
      <c r="U1529">
        <v>7.5</v>
      </c>
      <c r="V1529">
        <v>32</v>
      </c>
      <c r="W1529">
        <v>10</v>
      </c>
      <c r="X1529">
        <v>0.85375000000000001</v>
      </c>
      <c r="Y1529">
        <v>2</v>
      </c>
      <c r="Z1529">
        <v>1</v>
      </c>
    </row>
    <row r="1530" spans="1:26" x14ac:dyDescent="0.2">
      <c r="A1530">
        <v>1529</v>
      </c>
      <c r="B1530">
        <v>4540</v>
      </c>
      <c r="C1530" t="s">
        <v>38</v>
      </c>
      <c r="D1530">
        <v>2012</v>
      </c>
      <c r="E1530" t="s">
        <v>73</v>
      </c>
      <c r="F1530" t="s">
        <v>419</v>
      </c>
      <c r="G1530" t="s">
        <v>78</v>
      </c>
      <c r="H1530" t="s">
        <v>1706</v>
      </c>
      <c r="I1530" s="2">
        <v>39542</v>
      </c>
      <c r="J1530" t="s">
        <v>106</v>
      </c>
      <c r="K1530" t="s">
        <v>111</v>
      </c>
      <c r="L1530">
        <v>-14.254393950000001</v>
      </c>
      <c r="M1530">
        <v>-170.59125392000001</v>
      </c>
      <c r="N1530" t="s">
        <v>449</v>
      </c>
      <c r="O1530" t="s">
        <v>449</v>
      </c>
      <c r="P1530">
        <v>2012</v>
      </c>
      <c r="Q1530" t="s">
        <v>112</v>
      </c>
      <c r="R1530">
        <v>0</v>
      </c>
      <c r="S1530">
        <v>23.8</v>
      </c>
      <c r="T1530">
        <v>35</v>
      </c>
      <c r="U1530">
        <v>7</v>
      </c>
      <c r="V1530">
        <v>15</v>
      </c>
      <c r="W1530">
        <v>27.5</v>
      </c>
      <c r="X1530">
        <v>0.97750000000000004</v>
      </c>
      <c r="Y1530">
        <v>2</v>
      </c>
      <c r="Z1530">
        <v>1</v>
      </c>
    </row>
    <row r="1531" spans="1:26" x14ac:dyDescent="0.2">
      <c r="A1531">
        <v>1530</v>
      </c>
      <c r="B1531">
        <v>4541</v>
      </c>
      <c r="C1531" t="s">
        <v>38</v>
      </c>
      <c r="D1531">
        <v>2012</v>
      </c>
      <c r="E1531" t="s">
        <v>73</v>
      </c>
      <c r="F1531" t="s">
        <v>419</v>
      </c>
      <c r="G1531" t="s">
        <v>78</v>
      </c>
      <c r="H1531" t="s">
        <v>1707</v>
      </c>
      <c r="I1531" s="2">
        <v>39542</v>
      </c>
      <c r="J1531" t="s">
        <v>106</v>
      </c>
      <c r="K1531" t="s">
        <v>115</v>
      </c>
      <c r="L1531">
        <v>-14.2560974</v>
      </c>
      <c r="M1531">
        <v>-170.59416587999999</v>
      </c>
      <c r="N1531" t="s">
        <v>449</v>
      </c>
      <c r="O1531" t="s">
        <v>449</v>
      </c>
      <c r="P1531">
        <v>2012</v>
      </c>
      <c r="Q1531" t="s">
        <v>116</v>
      </c>
      <c r="R1531">
        <v>0</v>
      </c>
      <c r="S1531">
        <v>4.95</v>
      </c>
      <c r="T1531">
        <v>35</v>
      </c>
      <c r="U1531">
        <v>0</v>
      </c>
      <c r="V1531">
        <v>5</v>
      </c>
      <c r="W1531">
        <v>35</v>
      </c>
      <c r="X1531">
        <v>2.0325000000000002</v>
      </c>
      <c r="Y1531">
        <v>2</v>
      </c>
      <c r="Z1531">
        <v>1</v>
      </c>
    </row>
    <row r="1532" spans="1:26" x14ac:dyDescent="0.2">
      <c r="A1532">
        <v>1531</v>
      </c>
      <c r="B1532">
        <v>4542</v>
      </c>
      <c r="C1532" t="s">
        <v>38</v>
      </c>
      <c r="D1532">
        <v>2012</v>
      </c>
      <c r="E1532" t="s">
        <v>73</v>
      </c>
      <c r="F1532" t="s">
        <v>419</v>
      </c>
      <c r="G1532" t="s">
        <v>78</v>
      </c>
      <c r="H1532" t="s">
        <v>1708</v>
      </c>
      <c r="I1532" s="2">
        <v>39542</v>
      </c>
      <c r="J1532" t="s">
        <v>106</v>
      </c>
      <c r="K1532" t="s">
        <v>111</v>
      </c>
      <c r="L1532">
        <v>-14.24864329</v>
      </c>
      <c r="M1532">
        <v>-170.58519959</v>
      </c>
      <c r="N1532" t="s">
        <v>449</v>
      </c>
      <c r="O1532" t="s">
        <v>449</v>
      </c>
      <c r="P1532">
        <v>2012</v>
      </c>
      <c r="Q1532" t="s">
        <v>112</v>
      </c>
      <c r="R1532">
        <v>0</v>
      </c>
      <c r="S1532">
        <v>25.6</v>
      </c>
      <c r="T1532">
        <v>15</v>
      </c>
      <c r="U1532">
        <v>15</v>
      </c>
      <c r="V1532">
        <v>10</v>
      </c>
      <c r="W1532">
        <v>17.5</v>
      </c>
      <c r="X1532">
        <v>1.37825</v>
      </c>
      <c r="Y1532">
        <v>2</v>
      </c>
      <c r="Z1532">
        <v>1</v>
      </c>
    </row>
    <row r="1533" spans="1:26" x14ac:dyDescent="0.2">
      <c r="A1533">
        <v>1532</v>
      </c>
      <c r="B1533">
        <v>4544</v>
      </c>
      <c r="C1533" t="s">
        <v>38</v>
      </c>
      <c r="D1533">
        <v>2012</v>
      </c>
      <c r="E1533" t="s">
        <v>73</v>
      </c>
      <c r="F1533" t="s">
        <v>419</v>
      </c>
      <c r="G1533" t="s">
        <v>78</v>
      </c>
      <c r="H1533" t="s">
        <v>1709</v>
      </c>
      <c r="I1533" s="2">
        <v>39543</v>
      </c>
      <c r="J1533" t="s">
        <v>106</v>
      </c>
      <c r="K1533" t="s">
        <v>111</v>
      </c>
      <c r="L1533">
        <v>-14.22547848</v>
      </c>
      <c r="M1533">
        <v>-170.64703297</v>
      </c>
      <c r="N1533" t="s">
        <v>449</v>
      </c>
      <c r="O1533" t="s">
        <v>449</v>
      </c>
      <c r="P1533">
        <v>2012</v>
      </c>
      <c r="Q1533" t="s">
        <v>112</v>
      </c>
      <c r="R1533">
        <v>0</v>
      </c>
      <c r="S1533">
        <v>25</v>
      </c>
      <c r="T1533">
        <v>11.5</v>
      </c>
      <c r="U1533">
        <v>0</v>
      </c>
      <c r="V1533">
        <v>3.5</v>
      </c>
      <c r="W1533">
        <v>30</v>
      </c>
      <c r="X1533">
        <v>0.58125000000000004</v>
      </c>
      <c r="Y1533">
        <v>2</v>
      </c>
      <c r="Z1533">
        <v>1</v>
      </c>
    </row>
    <row r="1534" spans="1:26" x14ac:dyDescent="0.2">
      <c r="A1534">
        <v>1533</v>
      </c>
      <c r="B1534">
        <v>4557</v>
      </c>
      <c r="C1534" t="s">
        <v>38</v>
      </c>
      <c r="D1534">
        <v>2012</v>
      </c>
      <c r="E1534" t="s">
        <v>73</v>
      </c>
      <c r="F1534" t="s">
        <v>419</v>
      </c>
      <c r="G1534" t="s">
        <v>78</v>
      </c>
      <c r="H1534" t="s">
        <v>1710</v>
      </c>
      <c r="I1534" s="2">
        <v>39543</v>
      </c>
      <c r="J1534" t="s">
        <v>106</v>
      </c>
      <c r="K1534" t="s">
        <v>111</v>
      </c>
      <c r="L1534">
        <v>-14.22590654</v>
      </c>
      <c r="M1534">
        <v>-170.64551333</v>
      </c>
      <c r="N1534" t="s">
        <v>449</v>
      </c>
      <c r="O1534" t="s">
        <v>449</v>
      </c>
      <c r="P1534">
        <v>2012</v>
      </c>
      <c r="Q1534" t="s">
        <v>112</v>
      </c>
      <c r="R1534">
        <v>0</v>
      </c>
      <c r="S1534">
        <v>29.2</v>
      </c>
      <c r="T1534">
        <v>5.5</v>
      </c>
      <c r="U1534">
        <v>0</v>
      </c>
      <c r="V1534">
        <v>17.5</v>
      </c>
      <c r="W1534">
        <v>20</v>
      </c>
      <c r="X1534">
        <v>0.31874999999999998</v>
      </c>
      <c r="Y1534">
        <v>2</v>
      </c>
      <c r="Z1534">
        <v>1</v>
      </c>
    </row>
    <row r="1535" spans="1:26" x14ac:dyDescent="0.2">
      <c r="A1535">
        <v>1534</v>
      </c>
      <c r="B1535">
        <v>4569</v>
      </c>
      <c r="C1535" t="s">
        <v>38</v>
      </c>
      <c r="D1535">
        <v>2012</v>
      </c>
      <c r="E1535" t="s">
        <v>73</v>
      </c>
      <c r="F1535" t="s">
        <v>419</v>
      </c>
      <c r="G1535" t="s">
        <v>78</v>
      </c>
      <c r="H1535" t="s">
        <v>1711</v>
      </c>
      <c r="I1535" s="2">
        <v>39543</v>
      </c>
      <c r="J1535" t="s">
        <v>106</v>
      </c>
      <c r="K1535" t="s">
        <v>111</v>
      </c>
      <c r="L1535">
        <v>-14.24707403</v>
      </c>
      <c r="M1535">
        <v>-170.64620375000001</v>
      </c>
      <c r="N1535" t="s">
        <v>449</v>
      </c>
      <c r="O1535" t="s">
        <v>449</v>
      </c>
      <c r="P1535">
        <v>2012</v>
      </c>
      <c r="Q1535" t="s">
        <v>112</v>
      </c>
      <c r="R1535">
        <v>0</v>
      </c>
      <c r="S1535">
        <v>21.85</v>
      </c>
      <c r="T1535">
        <v>15</v>
      </c>
      <c r="U1535">
        <v>5</v>
      </c>
      <c r="V1535">
        <v>16</v>
      </c>
      <c r="W1535">
        <v>19</v>
      </c>
      <c r="X1535">
        <v>0.75375000000000003</v>
      </c>
      <c r="Y1535">
        <v>2</v>
      </c>
      <c r="Z1535">
        <v>1</v>
      </c>
    </row>
    <row r="1536" spans="1:26" x14ac:dyDescent="0.2">
      <c r="A1536">
        <v>1535</v>
      </c>
      <c r="B1536">
        <v>4572</v>
      </c>
      <c r="C1536" t="s">
        <v>38</v>
      </c>
      <c r="D1536">
        <v>2012</v>
      </c>
      <c r="E1536" t="s">
        <v>73</v>
      </c>
      <c r="F1536" t="s">
        <v>419</v>
      </c>
      <c r="G1536" t="s">
        <v>78</v>
      </c>
      <c r="H1536" t="s">
        <v>1712</v>
      </c>
      <c r="I1536" s="2">
        <v>39544</v>
      </c>
      <c r="J1536" t="s">
        <v>106</v>
      </c>
      <c r="K1536" t="s">
        <v>111</v>
      </c>
      <c r="L1536">
        <v>-14.27187868</v>
      </c>
      <c r="M1536">
        <v>-170.54048087999999</v>
      </c>
      <c r="N1536" t="s">
        <v>459</v>
      </c>
      <c r="O1536" t="s">
        <v>449</v>
      </c>
      <c r="P1536">
        <v>2012</v>
      </c>
      <c r="Q1536" t="s">
        <v>112</v>
      </c>
      <c r="R1536">
        <v>0</v>
      </c>
      <c r="S1536">
        <v>24.15</v>
      </c>
      <c r="T1536">
        <v>17.5</v>
      </c>
      <c r="U1536">
        <v>1</v>
      </c>
      <c r="V1536">
        <v>12.5</v>
      </c>
      <c r="W1536">
        <v>32.5</v>
      </c>
      <c r="X1536">
        <v>0.24875</v>
      </c>
      <c r="Y1536">
        <v>2</v>
      </c>
      <c r="Z1536">
        <v>1</v>
      </c>
    </row>
    <row r="1537" spans="1:26" x14ac:dyDescent="0.2">
      <c r="A1537">
        <v>1536</v>
      </c>
      <c r="B1537">
        <v>4573</v>
      </c>
      <c r="C1537" t="s">
        <v>38</v>
      </c>
      <c r="D1537">
        <v>2012</v>
      </c>
      <c r="E1537" t="s">
        <v>73</v>
      </c>
      <c r="F1537" t="s">
        <v>419</v>
      </c>
      <c r="G1537" t="s">
        <v>78</v>
      </c>
      <c r="H1537" t="s">
        <v>1713</v>
      </c>
      <c r="I1537" s="2">
        <v>39544</v>
      </c>
      <c r="J1537" t="s">
        <v>106</v>
      </c>
      <c r="K1537" t="s">
        <v>111</v>
      </c>
      <c r="L1537">
        <v>-14.280347669999999</v>
      </c>
      <c r="M1537">
        <v>-170.54164982</v>
      </c>
      <c r="N1537" t="s">
        <v>459</v>
      </c>
      <c r="O1537" t="s">
        <v>449</v>
      </c>
      <c r="P1537">
        <v>2012</v>
      </c>
      <c r="Q1537" t="s">
        <v>112</v>
      </c>
      <c r="R1537">
        <v>0</v>
      </c>
      <c r="S1537">
        <v>21.25</v>
      </c>
      <c r="T1537">
        <v>5</v>
      </c>
      <c r="U1537">
        <v>20</v>
      </c>
      <c r="V1537">
        <v>5</v>
      </c>
      <c r="W1537">
        <v>7.5</v>
      </c>
      <c r="X1537">
        <v>0.255</v>
      </c>
      <c r="Y1537">
        <v>2</v>
      </c>
      <c r="Z1537">
        <v>1</v>
      </c>
    </row>
    <row r="1538" spans="1:26" x14ac:dyDescent="0.2">
      <c r="A1538">
        <v>1537</v>
      </c>
      <c r="B1538">
        <v>4574</v>
      </c>
      <c r="C1538" t="s">
        <v>38</v>
      </c>
      <c r="D1538">
        <v>2012</v>
      </c>
      <c r="E1538" t="s">
        <v>73</v>
      </c>
      <c r="F1538" t="s">
        <v>419</v>
      </c>
      <c r="G1538" t="s">
        <v>78</v>
      </c>
      <c r="H1538" t="s">
        <v>1714</v>
      </c>
      <c r="I1538" s="2">
        <v>39544</v>
      </c>
      <c r="J1538" t="s">
        <v>106</v>
      </c>
      <c r="K1538" t="s">
        <v>107</v>
      </c>
      <c r="L1538">
        <v>-14.28012404</v>
      </c>
      <c r="M1538">
        <v>-170.5467031</v>
      </c>
      <c r="N1538" t="s">
        <v>459</v>
      </c>
      <c r="O1538" t="s">
        <v>449</v>
      </c>
      <c r="P1538">
        <v>2012</v>
      </c>
      <c r="Q1538" t="s">
        <v>109</v>
      </c>
      <c r="R1538">
        <v>0</v>
      </c>
      <c r="S1538">
        <v>12.55</v>
      </c>
      <c r="T1538">
        <v>11.5</v>
      </c>
      <c r="U1538">
        <v>0</v>
      </c>
      <c r="V1538">
        <v>53.5</v>
      </c>
      <c r="W1538">
        <v>0</v>
      </c>
      <c r="X1538">
        <v>0.13750000000000001</v>
      </c>
      <c r="Y1538">
        <v>2</v>
      </c>
      <c r="Z1538">
        <v>1</v>
      </c>
    </row>
    <row r="1539" spans="1:26" x14ac:dyDescent="0.2">
      <c r="A1539">
        <v>1538</v>
      </c>
      <c r="B1539">
        <v>4575</v>
      </c>
      <c r="C1539" t="s">
        <v>38</v>
      </c>
      <c r="D1539">
        <v>2012</v>
      </c>
      <c r="E1539" t="s">
        <v>73</v>
      </c>
      <c r="F1539" t="s">
        <v>419</v>
      </c>
      <c r="G1539" t="s">
        <v>78</v>
      </c>
      <c r="H1539" t="s">
        <v>1715</v>
      </c>
      <c r="I1539" s="2">
        <v>39544</v>
      </c>
      <c r="J1539" t="s">
        <v>106</v>
      </c>
      <c r="K1539" t="s">
        <v>107</v>
      </c>
      <c r="L1539">
        <v>-14.29285724</v>
      </c>
      <c r="M1539">
        <v>-170.55654035000001</v>
      </c>
      <c r="N1539" t="s">
        <v>449</v>
      </c>
      <c r="O1539" t="s">
        <v>449</v>
      </c>
      <c r="P1539">
        <v>2012</v>
      </c>
      <c r="Q1539" t="s">
        <v>109</v>
      </c>
      <c r="R1539">
        <v>0</v>
      </c>
      <c r="S1539">
        <v>8.8000000000000007</v>
      </c>
      <c r="T1539">
        <v>4</v>
      </c>
      <c r="U1539">
        <v>1</v>
      </c>
      <c r="V1539">
        <v>37.5</v>
      </c>
      <c r="W1539">
        <v>0.5</v>
      </c>
      <c r="X1539">
        <v>0.3175</v>
      </c>
      <c r="Y1539">
        <v>2</v>
      </c>
      <c r="Z1539">
        <v>1</v>
      </c>
    </row>
    <row r="1540" spans="1:26" x14ac:dyDescent="0.2">
      <c r="A1540">
        <v>1539</v>
      </c>
      <c r="B1540">
        <v>4576</v>
      </c>
      <c r="C1540" t="s">
        <v>38</v>
      </c>
      <c r="D1540">
        <v>2012</v>
      </c>
      <c r="E1540" t="s">
        <v>73</v>
      </c>
      <c r="F1540" t="s">
        <v>419</v>
      </c>
      <c r="G1540" t="s">
        <v>78</v>
      </c>
      <c r="H1540" t="s">
        <v>1716</v>
      </c>
      <c r="I1540" s="2">
        <v>39544</v>
      </c>
      <c r="J1540" t="s">
        <v>106</v>
      </c>
      <c r="K1540" t="s">
        <v>107</v>
      </c>
      <c r="L1540">
        <v>-14.2991855</v>
      </c>
      <c r="M1540">
        <v>-170.57355720999999</v>
      </c>
      <c r="N1540" t="s">
        <v>421</v>
      </c>
      <c r="O1540" t="s">
        <v>421</v>
      </c>
      <c r="P1540">
        <v>2012</v>
      </c>
      <c r="Q1540" t="s">
        <v>109</v>
      </c>
      <c r="R1540">
        <v>0</v>
      </c>
      <c r="S1540">
        <v>14.8</v>
      </c>
      <c r="T1540">
        <v>11</v>
      </c>
      <c r="U1540">
        <v>1.5</v>
      </c>
      <c r="V1540">
        <v>5</v>
      </c>
      <c r="W1540">
        <v>6</v>
      </c>
      <c r="X1540">
        <v>0.3</v>
      </c>
      <c r="Y1540">
        <v>2</v>
      </c>
      <c r="Z1540">
        <v>1</v>
      </c>
    </row>
    <row r="1541" spans="1:26" x14ac:dyDescent="0.2">
      <c r="A1541">
        <v>1540</v>
      </c>
      <c r="B1541">
        <v>4577</v>
      </c>
      <c r="C1541" t="s">
        <v>38</v>
      </c>
      <c r="D1541">
        <v>2012</v>
      </c>
      <c r="E1541" t="s">
        <v>73</v>
      </c>
      <c r="F1541" t="s">
        <v>419</v>
      </c>
      <c r="G1541" t="s">
        <v>78</v>
      </c>
      <c r="H1541" t="s">
        <v>1717</v>
      </c>
      <c r="I1541" s="2">
        <v>39544</v>
      </c>
      <c r="J1541" t="s">
        <v>106</v>
      </c>
      <c r="K1541" t="s">
        <v>107</v>
      </c>
      <c r="L1541">
        <v>-14.301048789999999</v>
      </c>
      <c r="M1541">
        <v>-170.58070588000001</v>
      </c>
      <c r="N1541" t="s">
        <v>421</v>
      </c>
      <c r="O1541" t="s">
        <v>421</v>
      </c>
      <c r="P1541">
        <v>2012</v>
      </c>
      <c r="Q1541" t="s">
        <v>109</v>
      </c>
      <c r="R1541">
        <v>0</v>
      </c>
      <c r="S1541">
        <v>16.25</v>
      </c>
      <c r="T1541">
        <v>15</v>
      </c>
      <c r="U1541">
        <v>0</v>
      </c>
      <c r="V1541">
        <v>25</v>
      </c>
      <c r="W1541">
        <v>32.5</v>
      </c>
      <c r="X1541">
        <v>0.29499999999999998</v>
      </c>
      <c r="Y1541">
        <v>2</v>
      </c>
      <c r="Z1541">
        <v>1</v>
      </c>
    </row>
    <row r="1542" spans="1:26" x14ac:dyDescent="0.2">
      <c r="A1542">
        <v>1541</v>
      </c>
      <c r="B1542">
        <v>4578</v>
      </c>
      <c r="C1542" t="s">
        <v>38</v>
      </c>
      <c r="D1542">
        <v>2012</v>
      </c>
      <c r="E1542" t="s">
        <v>73</v>
      </c>
      <c r="F1542" t="s">
        <v>419</v>
      </c>
      <c r="G1542" t="s">
        <v>78</v>
      </c>
      <c r="H1542" t="s">
        <v>1718</v>
      </c>
      <c r="I1542" s="2">
        <v>39544</v>
      </c>
      <c r="J1542" t="s">
        <v>106</v>
      </c>
      <c r="K1542" t="s">
        <v>115</v>
      </c>
      <c r="L1542">
        <v>-14.28113121</v>
      </c>
      <c r="M1542">
        <v>-170.59382499</v>
      </c>
      <c r="N1542" t="s">
        <v>421</v>
      </c>
      <c r="O1542" t="s">
        <v>421</v>
      </c>
      <c r="P1542">
        <v>2012</v>
      </c>
      <c r="Q1542" t="s">
        <v>116</v>
      </c>
      <c r="R1542">
        <v>0</v>
      </c>
      <c r="S1542">
        <v>4.0999999999999996</v>
      </c>
      <c r="T1542">
        <v>20</v>
      </c>
      <c r="U1542">
        <v>0</v>
      </c>
      <c r="V1542">
        <v>13.5</v>
      </c>
      <c r="W1542">
        <v>37.5</v>
      </c>
      <c r="X1542">
        <v>0.70874999999999999</v>
      </c>
      <c r="Y1542">
        <v>2</v>
      </c>
      <c r="Z1542">
        <v>1</v>
      </c>
    </row>
    <row r="1543" spans="1:26" x14ac:dyDescent="0.2">
      <c r="A1543">
        <v>1542</v>
      </c>
      <c r="B1543">
        <v>4582</v>
      </c>
      <c r="C1543" t="s">
        <v>38</v>
      </c>
      <c r="D1543">
        <v>2012</v>
      </c>
      <c r="E1543" t="s">
        <v>73</v>
      </c>
      <c r="F1543" t="s">
        <v>419</v>
      </c>
      <c r="G1543" t="s">
        <v>78</v>
      </c>
      <c r="H1543" t="s">
        <v>1719</v>
      </c>
      <c r="I1543" s="2">
        <v>39544</v>
      </c>
      <c r="J1543" t="s">
        <v>106</v>
      </c>
      <c r="K1543" t="s">
        <v>107</v>
      </c>
      <c r="L1543">
        <v>-14.25552047</v>
      </c>
      <c r="M1543">
        <v>-170.55953890000001</v>
      </c>
      <c r="N1543" t="s">
        <v>449</v>
      </c>
      <c r="O1543" t="s">
        <v>449</v>
      </c>
      <c r="P1543">
        <v>2012</v>
      </c>
      <c r="Q1543" t="s">
        <v>109</v>
      </c>
      <c r="R1543">
        <v>0</v>
      </c>
      <c r="S1543">
        <v>10.4</v>
      </c>
      <c r="T1543">
        <v>5</v>
      </c>
      <c r="U1543">
        <v>0</v>
      </c>
      <c r="V1543">
        <v>35</v>
      </c>
      <c r="W1543">
        <v>12.5</v>
      </c>
      <c r="X1543">
        <v>0.21</v>
      </c>
      <c r="Y1543">
        <v>2</v>
      </c>
      <c r="Z1543">
        <v>1</v>
      </c>
    </row>
    <row r="1544" spans="1:26" x14ac:dyDescent="0.2">
      <c r="A1544">
        <v>1543</v>
      </c>
      <c r="B1544">
        <v>4583</v>
      </c>
      <c r="C1544" t="s">
        <v>38</v>
      </c>
      <c r="D1544">
        <v>2012</v>
      </c>
      <c r="E1544" t="s">
        <v>73</v>
      </c>
      <c r="F1544" t="s">
        <v>419</v>
      </c>
      <c r="G1544" t="s">
        <v>78</v>
      </c>
      <c r="H1544" t="s">
        <v>1720</v>
      </c>
      <c r="I1544" s="2">
        <v>39544</v>
      </c>
      <c r="J1544" t="s">
        <v>106</v>
      </c>
      <c r="K1544" t="s">
        <v>107</v>
      </c>
      <c r="L1544">
        <v>-14.253168260000001</v>
      </c>
      <c r="M1544">
        <v>-170.56244724999999</v>
      </c>
      <c r="N1544" t="s">
        <v>449</v>
      </c>
      <c r="O1544" t="s">
        <v>449</v>
      </c>
      <c r="P1544">
        <v>2012</v>
      </c>
      <c r="Q1544" t="s">
        <v>109</v>
      </c>
      <c r="R1544">
        <v>0</v>
      </c>
      <c r="S1544">
        <v>11.1</v>
      </c>
      <c r="T1544">
        <v>31</v>
      </c>
      <c r="U1544">
        <v>10</v>
      </c>
      <c r="V1544">
        <v>4</v>
      </c>
      <c r="W1544">
        <v>22.5</v>
      </c>
      <c r="X1544">
        <v>1.5974999999999999</v>
      </c>
      <c r="Y1544">
        <v>2</v>
      </c>
      <c r="Z1544">
        <v>1</v>
      </c>
    </row>
    <row r="1545" spans="1:26" x14ac:dyDescent="0.2">
      <c r="A1545">
        <v>1544</v>
      </c>
      <c r="B1545">
        <v>4584</v>
      </c>
      <c r="C1545" t="s">
        <v>38</v>
      </c>
      <c r="D1545">
        <v>2012</v>
      </c>
      <c r="E1545" t="s">
        <v>73</v>
      </c>
      <c r="F1545" t="s">
        <v>419</v>
      </c>
      <c r="G1545" t="s">
        <v>78</v>
      </c>
      <c r="H1545" t="s">
        <v>1721</v>
      </c>
      <c r="I1545" s="2">
        <v>39544</v>
      </c>
      <c r="J1545" t="s">
        <v>106</v>
      </c>
      <c r="K1545" t="s">
        <v>115</v>
      </c>
      <c r="L1545">
        <v>-14.26082437</v>
      </c>
      <c r="M1545">
        <v>-170.55996142999999</v>
      </c>
      <c r="N1545" t="s">
        <v>449</v>
      </c>
      <c r="O1545" t="s">
        <v>449</v>
      </c>
      <c r="P1545">
        <v>2012</v>
      </c>
      <c r="Q1545" t="s">
        <v>116</v>
      </c>
      <c r="R1545">
        <v>0</v>
      </c>
      <c r="S1545">
        <v>4.45</v>
      </c>
      <c r="T1545">
        <v>15</v>
      </c>
      <c r="U1545">
        <v>17.5</v>
      </c>
      <c r="V1545">
        <v>4</v>
      </c>
      <c r="W1545">
        <v>36</v>
      </c>
      <c r="X1545">
        <v>1.2324999999999999</v>
      </c>
      <c r="Y1545">
        <v>2</v>
      </c>
      <c r="Z1545">
        <v>1</v>
      </c>
    </row>
    <row r="1546" spans="1:26" x14ac:dyDescent="0.2">
      <c r="A1546">
        <v>1545</v>
      </c>
      <c r="B1546">
        <v>4585</v>
      </c>
      <c r="C1546" t="s">
        <v>38</v>
      </c>
      <c r="D1546">
        <v>2012</v>
      </c>
      <c r="E1546" t="s">
        <v>73</v>
      </c>
      <c r="F1546" t="s">
        <v>419</v>
      </c>
      <c r="G1546" t="s">
        <v>78</v>
      </c>
      <c r="H1546" t="s">
        <v>1722</v>
      </c>
      <c r="I1546" s="2">
        <v>39544</v>
      </c>
      <c r="J1546" t="s">
        <v>106</v>
      </c>
      <c r="K1546" t="s">
        <v>107</v>
      </c>
      <c r="L1546">
        <v>-14.274179930000001</v>
      </c>
      <c r="M1546">
        <v>-170.57211778999999</v>
      </c>
      <c r="N1546" t="s">
        <v>421</v>
      </c>
      <c r="O1546" t="s">
        <v>421</v>
      </c>
      <c r="P1546">
        <v>2012</v>
      </c>
      <c r="Q1546" t="s">
        <v>109</v>
      </c>
      <c r="R1546">
        <v>0</v>
      </c>
      <c r="S1546">
        <v>7.9</v>
      </c>
      <c r="T1546">
        <v>11.5</v>
      </c>
      <c r="U1546">
        <v>0</v>
      </c>
      <c r="V1546">
        <v>1</v>
      </c>
      <c r="W1546">
        <v>65</v>
      </c>
      <c r="X1546">
        <v>0.97750000000000004</v>
      </c>
      <c r="Y1546">
        <v>2</v>
      </c>
      <c r="Z1546">
        <v>1</v>
      </c>
    </row>
    <row r="1547" spans="1:26" x14ac:dyDescent="0.2">
      <c r="A1547">
        <v>1546</v>
      </c>
      <c r="B1547">
        <v>4586</v>
      </c>
      <c r="C1547" t="s">
        <v>38</v>
      </c>
      <c r="D1547">
        <v>2012</v>
      </c>
      <c r="E1547" t="s">
        <v>73</v>
      </c>
      <c r="F1547" t="s">
        <v>419</v>
      </c>
      <c r="G1547" t="s">
        <v>78</v>
      </c>
      <c r="H1547" t="s">
        <v>1723</v>
      </c>
      <c r="I1547" s="2">
        <v>39544</v>
      </c>
      <c r="J1547" t="s">
        <v>106</v>
      </c>
      <c r="K1547" t="s">
        <v>115</v>
      </c>
      <c r="L1547">
        <v>-14.275163879999999</v>
      </c>
      <c r="M1547">
        <v>-170.57548287</v>
      </c>
      <c r="N1547" t="s">
        <v>421</v>
      </c>
      <c r="O1547" t="s">
        <v>421</v>
      </c>
      <c r="P1547">
        <v>2012</v>
      </c>
      <c r="Q1547" t="s">
        <v>116</v>
      </c>
      <c r="R1547">
        <v>0</v>
      </c>
      <c r="S1547">
        <v>2.95</v>
      </c>
      <c r="T1547">
        <v>3.5</v>
      </c>
      <c r="U1547">
        <v>0</v>
      </c>
      <c r="V1547">
        <v>1</v>
      </c>
      <c r="W1547">
        <v>25.5</v>
      </c>
      <c r="X1547">
        <v>0.40375</v>
      </c>
      <c r="Y1547">
        <v>2</v>
      </c>
      <c r="Z1547">
        <v>1</v>
      </c>
    </row>
    <row r="1548" spans="1:26" x14ac:dyDescent="0.2">
      <c r="A1548">
        <v>1547</v>
      </c>
      <c r="B1548">
        <v>4587</v>
      </c>
      <c r="C1548" t="s">
        <v>38</v>
      </c>
      <c r="D1548">
        <v>2012</v>
      </c>
      <c r="E1548" t="s">
        <v>73</v>
      </c>
      <c r="F1548" t="s">
        <v>419</v>
      </c>
      <c r="G1548" t="s">
        <v>78</v>
      </c>
      <c r="H1548" t="s">
        <v>1724</v>
      </c>
      <c r="I1548" s="2">
        <v>39544</v>
      </c>
      <c r="J1548" t="s">
        <v>106</v>
      </c>
      <c r="K1548" t="s">
        <v>111</v>
      </c>
      <c r="L1548">
        <v>-14.28032043</v>
      </c>
      <c r="M1548">
        <v>-170.56118552000001</v>
      </c>
      <c r="N1548" t="s">
        <v>449</v>
      </c>
      <c r="O1548" t="s">
        <v>449</v>
      </c>
      <c r="P1548">
        <v>2012</v>
      </c>
      <c r="Q1548" t="s">
        <v>112</v>
      </c>
      <c r="R1548">
        <v>0</v>
      </c>
      <c r="S1548">
        <v>24.8</v>
      </c>
      <c r="T1548">
        <v>6.5</v>
      </c>
      <c r="U1548">
        <v>17.5</v>
      </c>
      <c r="V1548">
        <v>6</v>
      </c>
      <c r="W1548">
        <v>15</v>
      </c>
      <c r="X1548">
        <v>0.67749999999999999</v>
      </c>
      <c r="Y1548">
        <v>2</v>
      </c>
      <c r="Z1548">
        <v>1</v>
      </c>
    </row>
    <row r="1549" spans="1:26" x14ac:dyDescent="0.2">
      <c r="A1549">
        <v>1548</v>
      </c>
      <c r="B1549">
        <v>4588</v>
      </c>
      <c r="C1549" t="s">
        <v>38</v>
      </c>
      <c r="D1549">
        <v>2012</v>
      </c>
      <c r="E1549" t="s">
        <v>73</v>
      </c>
      <c r="F1549" t="s">
        <v>419</v>
      </c>
      <c r="G1549" t="s">
        <v>78</v>
      </c>
      <c r="H1549" t="s">
        <v>1725</v>
      </c>
      <c r="I1549" s="2">
        <v>39544</v>
      </c>
      <c r="J1549" t="s">
        <v>106</v>
      </c>
      <c r="K1549" t="s">
        <v>107</v>
      </c>
      <c r="L1549">
        <v>-14.297970960000001</v>
      </c>
      <c r="M1549">
        <v>-170.57250905000001</v>
      </c>
      <c r="N1549" t="s">
        <v>421</v>
      </c>
      <c r="O1549" t="s">
        <v>421</v>
      </c>
      <c r="P1549">
        <v>2012</v>
      </c>
      <c r="Q1549" t="s">
        <v>109</v>
      </c>
      <c r="R1549">
        <v>0</v>
      </c>
      <c r="S1549">
        <v>17.399999999999999</v>
      </c>
      <c r="T1549">
        <v>15</v>
      </c>
      <c r="U1549">
        <v>0</v>
      </c>
      <c r="V1549">
        <v>3</v>
      </c>
      <c r="W1549">
        <v>27</v>
      </c>
      <c r="X1549">
        <v>1.1475</v>
      </c>
      <c r="Y1549">
        <v>2</v>
      </c>
      <c r="Z1549">
        <v>1</v>
      </c>
    </row>
    <row r="1550" spans="1:26" x14ac:dyDescent="0.2">
      <c r="A1550">
        <v>1549</v>
      </c>
      <c r="B1550">
        <v>4591</v>
      </c>
      <c r="C1550" t="s">
        <v>38</v>
      </c>
      <c r="D1550">
        <v>2012</v>
      </c>
      <c r="E1550" t="s">
        <v>73</v>
      </c>
      <c r="F1550" t="s">
        <v>419</v>
      </c>
      <c r="G1550" t="s">
        <v>78</v>
      </c>
      <c r="H1550" t="s">
        <v>1726</v>
      </c>
      <c r="I1550" s="2">
        <v>39545</v>
      </c>
      <c r="J1550" t="s">
        <v>106</v>
      </c>
      <c r="K1550" t="s">
        <v>111</v>
      </c>
      <c r="L1550">
        <v>-14.31140589</v>
      </c>
      <c r="M1550">
        <v>-170.64798364999999</v>
      </c>
      <c r="N1550" t="s">
        <v>421</v>
      </c>
      <c r="O1550" t="s">
        <v>421</v>
      </c>
      <c r="P1550">
        <v>2012</v>
      </c>
      <c r="Q1550" t="s">
        <v>112</v>
      </c>
      <c r="R1550">
        <v>0</v>
      </c>
      <c r="S1550">
        <v>22.3</v>
      </c>
      <c r="T1550">
        <v>7.5</v>
      </c>
      <c r="U1550">
        <v>0</v>
      </c>
      <c r="V1550">
        <v>37.5</v>
      </c>
      <c r="W1550">
        <v>35</v>
      </c>
      <c r="X1550">
        <v>0.50749999999999995</v>
      </c>
      <c r="Y1550">
        <v>2</v>
      </c>
      <c r="Z1550">
        <v>1</v>
      </c>
    </row>
    <row r="1551" spans="1:26" x14ac:dyDescent="0.2">
      <c r="A1551">
        <v>1550</v>
      </c>
      <c r="B1551">
        <v>4592</v>
      </c>
      <c r="C1551" t="s">
        <v>38</v>
      </c>
      <c r="D1551">
        <v>2012</v>
      </c>
      <c r="E1551" t="s">
        <v>73</v>
      </c>
      <c r="F1551" t="s">
        <v>419</v>
      </c>
      <c r="G1551" t="s">
        <v>78</v>
      </c>
      <c r="H1551" t="s">
        <v>1727</v>
      </c>
      <c r="I1551" s="2">
        <v>39545</v>
      </c>
      <c r="J1551" t="s">
        <v>106</v>
      </c>
      <c r="K1551" t="s">
        <v>107</v>
      </c>
      <c r="L1551">
        <v>-14.281404630000001</v>
      </c>
      <c r="M1551">
        <v>-170.60820899999999</v>
      </c>
      <c r="N1551" t="s">
        <v>421</v>
      </c>
      <c r="O1551" t="s">
        <v>421</v>
      </c>
      <c r="P1551">
        <v>2012</v>
      </c>
      <c r="Q1551" t="s">
        <v>109</v>
      </c>
      <c r="R1551">
        <v>0</v>
      </c>
      <c r="S1551">
        <v>22</v>
      </c>
      <c r="T1551">
        <v>7.5</v>
      </c>
      <c r="U1551">
        <v>19</v>
      </c>
      <c r="V1551">
        <v>20</v>
      </c>
      <c r="W1551">
        <v>22.5</v>
      </c>
      <c r="X1551">
        <v>0.37125000000000002</v>
      </c>
      <c r="Y1551">
        <v>2</v>
      </c>
      <c r="Z1551">
        <v>1</v>
      </c>
    </row>
    <row r="1552" spans="1:26" x14ac:dyDescent="0.2">
      <c r="A1552">
        <v>1551</v>
      </c>
      <c r="B1552">
        <v>4598</v>
      </c>
      <c r="C1552" t="s">
        <v>38</v>
      </c>
      <c r="D1552">
        <v>2012</v>
      </c>
      <c r="E1552" t="s">
        <v>73</v>
      </c>
      <c r="F1552" t="s">
        <v>419</v>
      </c>
      <c r="G1552" t="s">
        <v>78</v>
      </c>
      <c r="H1552" t="s">
        <v>1728</v>
      </c>
      <c r="I1552" s="2">
        <v>39545</v>
      </c>
      <c r="J1552" t="s">
        <v>106</v>
      </c>
      <c r="K1552" t="s">
        <v>111</v>
      </c>
      <c r="L1552">
        <v>-14.284368969999999</v>
      </c>
      <c r="M1552">
        <v>-170.56356724</v>
      </c>
      <c r="N1552" t="s">
        <v>449</v>
      </c>
      <c r="O1552" t="s">
        <v>449</v>
      </c>
      <c r="P1552">
        <v>2012</v>
      </c>
      <c r="Q1552" t="s">
        <v>112</v>
      </c>
      <c r="R1552">
        <v>0</v>
      </c>
      <c r="S1552">
        <v>26.85</v>
      </c>
      <c r="T1552">
        <v>15</v>
      </c>
      <c r="U1552">
        <v>50</v>
      </c>
      <c r="V1552">
        <v>2.5</v>
      </c>
      <c r="W1552">
        <v>10</v>
      </c>
      <c r="X1552">
        <v>1.115</v>
      </c>
      <c r="Y1552">
        <v>2</v>
      </c>
      <c r="Z1552">
        <v>1</v>
      </c>
    </row>
    <row r="1553" spans="1:26" x14ac:dyDescent="0.2">
      <c r="A1553">
        <v>1552</v>
      </c>
      <c r="B1553">
        <v>4599</v>
      </c>
      <c r="C1553" t="s">
        <v>38</v>
      </c>
      <c r="D1553">
        <v>2012</v>
      </c>
      <c r="E1553" t="s">
        <v>73</v>
      </c>
      <c r="F1553" t="s">
        <v>419</v>
      </c>
      <c r="G1553" t="s">
        <v>78</v>
      </c>
      <c r="H1553" t="s">
        <v>1729</v>
      </c>
      <c r="I1553" s="2">
        <v>39545</v>
      </c>
      <c r="J1553" t="s">
        <v>106</v>
      </c>
      <c r="K1553" t="s">
        <v>107</v>
      </c>
      <c r="L1553">
        <v>-14.2815887</v>
      </c>
      <c r="M1553">
        <v>-170.59484925999999</v>
      </c>
      <c r="N1553" t="s">
        <v>421</v>
      </c>
      <c r="O1553" t="s">
        <v>421</v>
      </c>
      <c r="P1553">
        <v>2012</v>
      </c>
      <c r="Q1553" t="s">
        <v>109</v>
      </c>
      <c r="R1553">
        <v>0</v>
      </c>
      <c r="S1553">
        <v>14.6</v>
      </c>
      <c r="T1553">
        <v>20</v>
      </c>
      <c r="U1553">
        <v>20</v>
      </c>
      <c r="V1553">
        <v>13.5</v>
      </c>
      <c r="W1553">
        <v>30</v>
      </c>
      <c r="X1553">
        <v>0.72375</v>
      </c>
      <c r="Y1553">
        <v>2</v>
      </c>
      <c r="Z1553">
        <v>1</v>
      </c>
    </row>
    <row r="1554" spans="1:26" x14ac:dyDescent="0.2">
      <c r="A1554">
        <v>1553</v>
      </c>
      <c r="B1554">
        <v>4600</v>
      </c>
      <c r="C1554" t="s">
        <v>38</v>
      </c>
      <c r="D1554">
        <v>2012</v>
      </c>
      <c r="E1554" t="s">
        <v>73</v>
      </c>
      <c r="F1554" t="s">
        <v>419</v>
      </c>
      <c r="G1554" t="s">
        <v>78</v>
      </c>
      <c r="H1554" t="s">
        <v>1730</v>
      </c>
      <c r="I1554" s="2">
        <v>39545</v>
      </c>
      <c r="J1554" t="s">
        <v>106</v>
      </c>
      <c r="K1554" t="s">
        <v>111</v>
      </c>
      <c r="L1554">
        <v>-14.30339111</v>
      </c>
      <c r="M1554">
        <v>-170.59264264000001</v>
      </c>
      <c r="N1554" t="s">
        <v>421</v>
      </c>
      <c r="O1554" t="s">
        <v>421</v>
      </c>
      <c r="P1554">
        <v>2012</v>
      </c>
      <c r="Q1554" t="s">
        <v>112</v>
      </c>
      <c r="R1554">
        <v>0</v>
      </c>
      <c r="S1554">
        <v>24.2</v>
      </c>
      <c r="T1554">
        <v>5</v>
      </c>
      <c r="U1554">
        <v>0</v>
      </c>
      <c r="V1554">
        <v>35</v>
      </c>
      <c r="W1554">
        <v>52.5</v>
      </c>
      <c r="X1554">
        <v>0.31</v>
      </c>
      <c r="Y1554">
        <v>2</v>
      </c>
      <c r="Z1554">
        <v>1</v>
      </c>
    </row>
    <row r="1555" spans="1:26" x14ac:dyDescent="0.2">
      <c r="A1555">
        <v>1554</v>
      </c>
      <c r="B1555">
        <v>4601</v>
      </c>
      <c r="C1555" t="s">
        <v>38</v>
      </c>
      <c r="D1555">
        <v>2012</v>
      </c>
      <c r="E1555" t="s">
        <v>73</v>
      </c>
      <c r="F1555" t="s">
        <v>419</v>
      </c>
      <c r="G1555" t="s">
        <v>78</v>
      </c>
      <c r="H1555" t="s">
        <v>1731</v>
      </c>
      <c r="I1555" s="2">
        <v>39545</v>
      </c>
      <c r="J1555" t="s">
        <v>106</v>
      </c>
      <c r="K1555" t="s">
        <v>107</v>
      </c>
      <c r="L1555">
        <v>-14.2852733</v>
      </c>
      <c r="M1555">
        <v>-170.60012483</v>
      </c>
      <c r="N1555" t="s">
        <v>421</v>
      </c>
      <c r="O1555" t="s">
        <v>421</v>
      </c>
      <c r="P1555">
        <v>2012</v>
      </c>
      <c r="Q1555" t="s">
        <v>109</v>
      </c>
      <c r="R1555">
        <v>0</v>
      </c>
      <c r="S1555">
        <v>18.3</v>
      </c>
      <c r="T1555">
        <v>1.5</v>
      </c>
      <c r="U1555">
        <v>1.5</v>
      </c>
      <c r="V1555">
        <v>1.5</v>
      </c>
      <c r="W1555">
        <v>20.5</v>
      </c>
      <c r="X1555">
        <v>0.27750000000000002</v>
      </c>
      <c r="Y1555">
        <v>2</v>
      </c>
      <c r="Z1555">
        <v>1</v>
      </c>
    </row>
    <row r="1556" spans="1:26" x14ac:dyDescent="0.2">
      <c r="A1556">
        <v>1555</v>
      </c>
      <c r="B1556">
        <v>4610</v>
      </c>
      <c r="C1556" t="s">
        <v>38</v>
      </c>
      <c r="D1556">
        <v>2012</v>
      </c>
      <c r="E1556" t="s">
        <v>73</v>
      </c>
      <c r="F1556" t="s">
        <v>419</v>
      </c>
      <c r="G1556" t="s">
        <v>78</v>
      </c>
      <c r="H1556" t="s">
        <v>1732</v>
      </c>
      <c r="I1556" s="2">
        <v>39546</v>
      </c>
      <c r="J1556" t="s">
        <v>106</v>
      </c>
      <c r="K1556" t="s">
        <v>111</v>
      </c>
      <c r="L1556">
        <v>-14.292305710000001</v>
      </c>
      <c r="M1556">
        <v>-170.67551517999999</v>
      </c>
      <c r="N1556" t="s">
        <v>421</v>
      </c>
      <c r="O1556" t="s">
        <v>421</v>
      </c>
      <c r="P1556">
        <v>2012</v>
      </c>
      <c r="Q1556" t="s">
        <v>112</v>
      </c>
      <c r="R1556">
        <v>0</v>
      </c>
      <c r="S1556">
        <v>26.35</v>
      </c>
      <c r="T1556">
        <v>22.5</v>
      </c>
      <c r="U1556">
        <v>30</v>
      </c>
      <c r="V1556">
        <v>30</v>
      </c>
      <c r="W1556">
        <v>12.5</v>
      </c>
      <c r="X1556">
        <v>0.44</v>
      </c>
      <c r="Y1556">
        <v>2</v>
      </c>
      <c r="Z1556">
        <v>1</v>
      </c>
    </row>
    <row r="1557" spans="1:26" x14ac:dyDescent="0.2">
      <c r="A1557">
        <v>1556</v>
      </c>
      <c r="B1557">
        <v>4635</v>
      </c>
      <c r="C1557" t="s">
        <v>38</v>
      </c>
      <c r="D1557">
        <v>2012</v>
      </c>
      <c r="E1557" t="s">
        <v>73</v>
      </c>
      <c r="F1557" t="s">
        <v>419</v>
      </c>
      <c r="G1557" t="s">
        <v>78</v>
      </c>
      <c r="H1557" t="s">
        <v>1733</v>
      </c>
      <c r="I1557" s="2">
        <v>39547</v>
      </c>
      <c r="J1557" t="s">
        <v>106</v>
      </c>
      <c r="K1557" t="s">
        <v>115</v>
      </c>
      <c r="L1557">
        <v>-14.290386679999999</v>
      </c>
      <c r="M1557">
        <v>-170.67546161999999</v>
      </c>
      <c r="N1557" t="s">
        <v>421</v>
      </c>
      <c r="O1557" t="s">
        <v>421</v>
      </c>
      <c r="P1557">
        <v>2012</v>
      </c>
      <c r="Q1557" t="s">
        <v>116</v>
      </c>
      <c r="R1557">
        <v>0</v>
      </c>
      <c r="S1557">
        <v>3.3</v>
      </c>
      <c r="T1557">
        <v>40</v>
      </c>
      <c r="U1557">
        <v>0</v>
      </c>
      <c r="V1557">
        <v>10</v>
      </c>
      <c r="W1557">
        <v>25</v>
      </c>
      <c r="X1557">
        <v>0.79249999999999998</v>
      </c>
      <c r="Y1557">
        <v>2</v>
      </c>
      <c r="Z1557">
        <v>1</v>
      </c>
    </row>
    <row r="1558" spans="1:26" x14ac:dyDescent="0.2">
      <c r="A1558">
        <v>1557</v>
      </c>
      <c r="B1558">
        <v>4639</v>
      </c>
      <c r="C1558" t="s">
        <v>38</v>
      </c>
      <c r="D1558">
        <v>2012</v>
      </c>
      <c r="E1558" t="s">
        <v>73</v>
      </c>
      <c r="F1558" t="s">
        <v>419</v>
      </c>
      <c r="G1558" t="s">
        <v>78</v>
      </c>
      <c r="H1558" t="s">
        <v>1734</v>
      </c>
      <c r="I1558" s="2">
        <v>39549</v>
      </c>
      <c r="J1558" t="s">
        <v>106</v>
      </c>
      <c r="K1558" t="s">
        <v>107</v>
      </c>
      <c r="L1558">
        <v>-14.305264810000001</v>
      </c>
      <c r="M1558">
        <v>-170.59894373</v>
      </c>
      <c r="N1558" t="s">
        <v>421</v>
      </c>
      <c r="O1558" t="s">
        <v>421</v>
      </c>
      <c r="P1558">
        <v>2012</v>
      </c>
      <c r="Q1558" t="s">
        <v>109</v>
      </c>
      <c r="R1558">
        <v>0</v>
      </c>
      <c r="S1558">
        <v>16.5</v>
      </c>
      <c r="T1558">
        <v>25</v>
      </c>
      <c r="U1558">
        <v>0</v>
      </c>
      <c r="V1558">
        <v>25</v>
      </c>
      <c r="W1558">
        <v>35</v>
      </c>
      <c r="X1558">
        <v>0.28999999999999998</v>
      </c>
      <c r="Y1558">
        <v>2</v>
      </c>
      <c r="Z1558">
        <v>1</v>
      </c>
    </row>
    <row r="1559" spans="1:26" x14ac:dyDescent="0.2">
      <c r="A1559">
        <v>1558</v>
      </c>
      <c r="B1559">
        <v>4640</v>
      </c>
      <c r="C1559" t="s">
        <v>38</v>
      </c>
      <c r="D1559">
        <v>2012</v>
      </c>
      <c r="E1559" t="s">
        <v>73</v>
      </c>
      <c r="F1559" t="s">
        <v>419</v>
      </c>
      <c r="G1559" t="s">
        <v>78</v>
      </c>
      <c r="H1559" t="s">
        <v>1735</v>
      </c>
      <c r="I1559" s="2">
        <v>39549</v>
      </c>
      <c r="J1559" t="s">
        <v>106</v>
      </c>
      <c r="K1559" t="s">
        <v>107</v>
      </c>
      <c r="L1559">
        <v>-14.27400617</v>
      </c>
      <c r="M1559">
        <v>-170.61549120000001</v>
      </c>
      <c r="N1559" t="s">
        <v>421</v>
      </c>
      <c r="O1559" t="s">
        <v>421</v>
      </c>
      <c r="P1559">
        <v>2012</v>
      </c>
      <c r="Q1559" t="s">
        <v>109</v>
      </c>
      <c r="R1559">
        <v>0</v>
      </c>
      <c r="S1559">
        <v>14.4</v>
      </c>
      <c r="T1559">
        <v>22.5</v>
      </c>
      <c r="U1559">
        <v>0</v>
      </c>
      <c r="V1559">
        <v>27.5</v>
      </c>
      <c r="W1559">
        <v>27.5</v>
      </c>
      <c r="X1559">
        <v>0.82125000000000004</v>
      </c>
      <c r="Y1559">
        <v>2</v>
      </c>
      <c r="Z1559">
        <v>1</v>
      </c>
    </row>
    <row r="1560" spans="1:26" x14ac:dyDescent="0.2">
      <c r="A1560">
        <v>1559</v>
      </c>
      <c r="B1560">
        <v>4641</v>
      </c>
      <c r="C1560" t="s">
        <v>38</v>
      </c>
      <c r="D1560">
        <v>2012</v>
      </c>
      <c r="E1560" t="s">
        <v>73</v>
      </c>
      <c r="F1560" t="s">
        <v>419</v>
      </c>
      <c r="G1560" t="s">
        <v>78</v>
      </c>
      <c r="H1560" t="s">
        <v>1736</v>
      </c>
      <c r="I1560" s="2">
        <v>39549</v>
      </c>
      <c r="J1560" t="s">
        <v>106</v>
      </c>
      <c r="K1560" t="s">
        <v>111</v>
      </c>
      <c r="L1560">
        <v>-14.27533135</v>
      </c>
      <c r="M1560">
        <v>-170.61560947000001</v>
      </c>
      <c r="N1560" t="s">
        <v>421</v>
      </c>
      <c r="O1560" t="s">
        <v>421</v>
      </c>
      <c r="P1560">
        <v>2012</v>
      </c>
      <c r="Q1560" t="s">
        <v>112</v>
      </c>
      <c r="R1560">
        <v>0</v>
      </c>
      <c r="S1560">
        <v>24.5</v>
      </c>
      <c r="T1560">
        <v>7.5</v>
      </c>
      <c r="U1560">
        <v>0</v>
      </c>
      <c r="V1560">
        <v>37.5</v>
      </c>
      <c r="W1560">
        <v>15</v>
      </c>
      <c r="X1560">
        <v>0.27750000000000002</v>
      </c>
      <c r="Y1560">
        <v>2</v>
      </c>
      <c r="Z1560">
        <v>1</v>
      </c>
    </row>
    <row r="1561" spans="1:26" x14ac:dyDescent="0.2">
      <c r="A1561">
        <v>1560</v>
      </c>
      <c r="B1561">
        <v>4642</v>
      </c>
      <c r="C1561" t="s">
        <v>38</v>
      </c>
      <c r="D1561">
        <v>2012</v>
      </c>
      <c r="E1561" t="s">
        <v>73</v>
      </c>
      <c r="F1561" t="s">
        <v>419</v>
      </c>
      <c r="G1561" t="s">
        <v>78</v>
      </c>
      <c r="H1561" t="s">
        <v>1737</v>
      </c>
      <c r="I1561" s="2">
        <v>39549</v>
      </c>
      <c r="J1561" t="s">
        <v>106</v>
      </c>
      <c r="K1561" t="s">
        <v>111</v>
      </c>
      <c r="L1561">
        <v>-14.27616795</v>
      </c>
      <c r="M1561">
        <v>-170.61189175999999</v>
      </c>
      <c r="N1561" t="s">
        <v>421</v>
      </c>
      <c r="O1561" t="s">
        <v>421</v>
      </c>
      <c r="P1561">
        <v>2012</v>
      </c>
      <c r="Q1561" t="s">
        <v>112</v>
      </c>
      <c r="R1561">
        <v>0</v>
      </c>
      <c r="S1561">
        <v>22.1</v>
      </c>
      <c r="T1561">
        <v>7.5</v>
      </c>
      <c r="U1561">
        <v>0</v>
      </c>
      <c r="V1561">
        <v>22.5</v>
      </c>
      <c r="W1561">
        <v>30</v>
      </c>
      <c r="X1561">
        <v>0.31125000000000003</v>
      </c>
      <c r="Y1561">
        <v>2</v>
      </c>
      <c r="Z1561">
        <v>1</v>
      </c>
    </row>
    <row r="1562" spans="1:26" x14ac:dyDescent="0.2">
      <c r="A1562">
        <v>1561</v>
      </c>
      <c r="B1562">
        <v>4650</v>
      </c>
      <c r="C1562" t="s">
        <v>38</v>
      </c>
      <c r="D1562">
        <v>2012</v>
      </c>
      <c r="E1562" t="s">
        <v>73</v>
      </c>
      <c r="F1562" t="s">
        <v>419</v>
      </c>
      <c r="G1562" t="s">
        <v>75</v>
      </c>
      <c r="H1562" t="s">
        <v>1738</v>
      </c>
      <c r="I1562" s="2">
        <v>39555</v>
      </c>
      <c r="J1562" t="s">
        <v>106</v>
      </c>
      <c r="K1562" t="s">
        <v>111</v>
      </c>
      <c r="L1562">
        <v>-14.53508293</v>
      </c>
      <c r="M1562">
        <v>-168.14761131</v>
      </c>
      <c r="N1562" t="s">
        <v>540</v>
      </c>
      <c r="O1562" t="s">
        <v>75</v>
      </c>
      <c r="P1562">
        <v>2012</v>
      </c>
      <c r="Q1562" t="s">
        <v>112</v>
      </c>
      <c r="R1562">
        <v>0</v>
      </c>
      <c r="S1562">
        <v>25.6</v>
      </c>
      <c r="T1562">
        <v>12.5</v>
      </c>
      <c r="U1562">
        <v>17.5</v>
      </c>
      <c r="V1562">
        <v>5</v>
      </c>
      <c r="W1562">
        <v>40</v>
      </c>
      <c r="X1562">
        <v>1.08</v>
      </c>
      <c r="Y1562">
        <v>2</v>
      </c>
      <c r="Z1562">
        <v>1</v>
      </c>
    </row>
    <row r="1563" spans="1:26" x14ac:dyDescent="0.2">
      <c r="A1563">
        <v>1562</v>
      </c>
      <c r="B1563">
        <v>4651</v>
      </c>
      <c r="C1563" t="s">
        <v>38</v>
      </c>
      <c r="D1563">
        <v>2012</v>
      </c>
      <c r="E1563" t="s">
        <v>73</v>
      </c>
      <c r="F1563" t="s">
        <v>419</v>
      </c>
      <c r="G1563" t="s">
        <v>75</v>
      </c>
      <c r="H1563" t="s">
        <v>1739</v>
      </c>
      <c r="I1563" s="2">
        <v>39555</v>
      </c>
      <c r="J1563" t="s">
        <v>106</v>
      </c>
      <c r="K1563" t="s">
        <v>107</v>
      </c>
      <c r="L1563">
        <v>-14.540430499999999</v>
      </c>
      <c r="M1563">
        <v>-168.14508592000001</v>
      </c>
      <c r="N1563" t="s">
        <v>540</v>
      </c>
      <c r="O1563" t="s">
        <v>75</v>
      </c>
      <c r="P1563">
        <v>2012</v>
      </c>
      <c r="Q1563" t="s">
        <v>109</v>
      </c>
      <c r="R1563">
        <v>0</v>
      </c>
      <c r="S1563">
        <v>10.95</v>
      </c>
      <c r="T1563">
        <v>17.5</v>
      </c>
      <c r="U1563">
        <v>5</v>
      </c>
      <c r="V1563">
        <v>20</v>
      </c>
      <c r="W1563">
        <v>57.5</v>
      </c>
      <c r="X1563">
        <v>0.78874999999999995</v>
      </c>
      <c r="Y1563">
        <v>2</v>
      </c>
      <c r="Z1563">
        <v>1</v>
      </c>
    </row>
    <row r="1564" spans="1:26" x14ac:dyDescent="0.2">
      <c r="A1564">
        <v>1563</v>
      </c>
      <c r="B1564">
        <v>4652</v>
      </c>
      <c r="C1564" t="s">
        <v>38</v>
      </c>
      <c r="D1564">
        <v>2012</v>
      </c>
      <c r="E1564" t="s">
        <v>73</v>
      </c>
      <c r="F1564" t="s">
        <v>419</v>
      </c>
      <c r="G1564" t="s">
        <v>75</v>
      </c>
      <c r="H1564" t="s">
        <v>1740</v>
      </c>
      <c r="I1564" s="2">
        <v>39555</v>
      </c>
      <c r="J1564" t="s">
        <v>106</v>
      </c>
      <c r="K1564" t="s">
        <v>107</v>
      </c>
      <c r="L1564">
        <v>-14.544714989999999</v>
      </c>
      <c r="M1564">
        <v>-168.14138456000001</v>
      </c>
      <c r="N1564" t="s">
        <v>540</v>
      </c>
      <c r="O1564" t="s">
        <v>75</v>
      </c>
      <c r="P1564">
        <v>2012</v>
      </c>
      <c r="Q1564" t="s">
        <v>109</v>
      </c>
      <c r="R1564">
        <v>0</v>
      </c>
      <c r="S1564">
        <v>10.85</v>
      </c>
      <c r="T1564">
        <v>16.5</v>
      </c>
      <c r="U1564">
        <v>0</v>
      </c>
      <c r="V1564">
        <v>6</v>
      </c>
      <c r="W1564">
        <v>67.5</v>
      </c>
      <c r="X1564">
        <v>0.69874999999999998</v>
      </c>
      <c r="Y1564">
        <v>2</v>
      </c>
      <c r="Z1564">
        <v>1</v>
      </c>
    </row>
    <row r="1565" spans="1:26" x14ac:dyDescent="0.2">
      <c r="A1565">
        <v>1564</v>
      </c>
      <c r="B1565">
        <v>4653</v>
      </c>
      <c r="C1565" t="s">
        <v>38</v>
      </c>
      <c r="D1565">
        <v>2012</v>
      </c>
      <c r="E1565" t="s">
        <v>73</v>
      </c>
      <c r="F1565" t="s">
        <v>419</v>
      </c>
      <c r="G1565" t="s">
        <v>75</v>
      </c>
      <c r="H1565" t="s">
        <v>1741</v>
      </c>
      <c r="I1565" s="2">
        <v>39555</v>
      </c>
      <c r="J1565" t="s">
        <v>106</v>
      </c>
      <c r="K1565" t="s">
        <v>115</v>
      </c>
      <c r="L1565">
        <v>-14.53774754</v>
      </c>
      <c r="M1565">
        <v>-168.14682759999999</v>
      </c>
      <c r="N1565" t="s">
        <v>540</v>
      </c>
      <c r="O1565" t="s">
        <v>75</v>
      </c>
      <c r="P1565">
        <v>2012</v>
      </c>
      <c r="Q1565" t="s">
        <v>116</v>
      </c>
      <c r="R1565">
        <v>0</v>
      </c>
      <c r="S1565">
        <v>4.8499999999999996</v>
      </c>
      <c r="T1565">
        <v>7.5</v>
      </c>
      <c r="U1565">
        <v>1</v>
      </c>
      <c r="V1565">
        <v>21.5</v>
      </c>
      <c r="W1565">
        <v>62.5</v>
      </c>
      <c r="X1565">
        <v>0.38750000000000001</v>
      </c>
      <c r="Y1565">
        <v>2</v>
      </c>
      <c r="Z1565">
        <v>1</v>
      </c>
    </row>
    <row r="1566" spans="1:26" x14ac:dyDescent="0.2">
      <c r="A1566">
        <v>1565</v>
      </c>
      <c r="B1566">
        <v>4654</v>
      </c>
      <c r="C1566" t="s">
        <v>38</v>
      </c>
      <c r="D1566">
        <v>2012</v>
      </c>
      <c r="E1566" t="s">
        <v>73</v>
      </c>
      <c r="F1566" t="s">
        <v>419</v>
      </c>
      <c r="G1566" t="s">
        <v>75</v>
      </c>
      <c r="H1566" t="s">
        <v>1742</v>
      </c>
      <c r="I1566" s="2">
        <v>39555</v>
      </c>
      <c r="J1566" t="s">
        <v>106</v>
      </c>
      <c r="K1566" t="s">
        <v>111</v>
      </c>
      <c r="L1566">
        <v>-14.550973089999999</v>
      </c>
      <c r="M1566">
        <v>-168.13888046</v>
      </c>
      <c r="N1566" t="s">
        <v>540</v>
      </c>
      <c r="O1566" t="s">
        <v>75</v>
      </c>
      <c r="P1566">
        <v>2012</v>
      </c>
      <c r="Q1566" t="s">
        <v>112</v>
      </c>
      <c r="R1566">
        <v>0</v>
      </c>
      <c r="S1566">
        <v>21.3</v>
      </c>
      <c r="T1566">
        <v>7.5</v>
      </c>
      <c r="U1566">
        <v>0</v>
      </c>
      <c r="V1566">
        <v>25</v>
      </c>
      <c r="W1566">
        <v>47.5</v>
      </c>
      <c r="X1566">
        <v>0.92625000000000002</v>
      </c>
      <c r="Y1566">
        <v>2</v>
      </c>
      <c r="Z1566">
        <v>1</v>
      </c>
    </row>
    <row r="1567" spans="1:26" x14ac:dyDescent="0.2">
      <c r="A1567">
        <v>1566</v>
      </c>
      <c r="B1567">
        <v>4655</v>
      </c>
      <c r="C1567" t="s">
        <v>38</v>
      </c>
      <c r="D1567">
        <v>2012</v>
      </c>
      <c r="E1567" t="s">
        <v>73</v>
      </c>
      <c r="F1567" t="s">
        <v>419</v>
      </c>
      <c r="G1567" t="s">
        <v>75</v>
      </c>
      <c r="H1567" t="s">
        <v>1743</v>
      </c>
      <c r="I1567" s="2">
        <v>39555</v>
      </c>
      <c r="J1567" t="s">
        <v>106</v>
      </c>
      <c r="K1567" t="s">
        <v>107</v>
      </c>
      <c r="L1567">
        <v>-14.55032089</v>
      </c>
      <c r="M1567">
        <v>-168.13862130000001</v>
      </c>
      <c r="N1567" t="s">
        <v>540</v>
      </c>
      <c r="O1567" t="s">
        <v>75</v>
      </c>
      <c r="P1567">
        <v>2012</v>
      </c>
      <c r="Q1567" t="s">
        <v>109</v>
      </c>
      <c r="R1567">
        <v>0</v>
      </c>
      <c r="S1567">
        <v>12.15</v>
      </c>
      <c r="T1567">
        <v>11.5</v>
      </c>
      <c r="U1567">
        <v>0</v>
      </c>
      <c r="V1567">
        <v>28.5</v>
      </c>
      <c r="W1567">
        <v>50</v>
      </c>
      <c r="X1567">
        <v>0.83</v>
      </c>
      <c r="Y1567">
        <v>2</v>
      </c>
      <c r="Z1567">
        <v>1</v>
      </c>
    </row>
    <row r="1568" spans="1:26" x14ac:dyDescent="0.2">
      <c r="A1568">
        <v>1567</v>
      </c>
      <c r="B1568">
        <v>4656</v>
      </c>
      <c r="C1568" t="s">
        <v>38</v>
      </c>
      <c r="D1568">
        <v>2012</v>
      </c>
      <c r="E1568" t="s">
        <v>73</v>
      </c>
      <c r="F1568" t="s">
        <v>419</v>
      </c>
      <c r="G1568" t="s">
        <v>75</v>
      </c>
      <c r="H1568" t="s">
        <v>1744</v>
      </c>
      <c r="I1568" s="2">
        <v>39555</v>
      </c>
      <c r="J1568" t="s">
        <v>106</v>
      </c>
      <c r="K1568" t="s">
        <v>107</v>
      </c>
      <c r="L1568">
        <v>-14.548233460000001</v>
      </c>
      <c r="M1568">
        <v>-168.13777279999999</v>
      </c>
      <c r="N1568" t="s">
        <v>540</v>
      </c>
      <c r="O1568" t="s">
        <v>75</v>
      </c>
      <c r="P1568">
        <v>2012</v>
      </c>
      <c r="Q1568" t="s">
        <v>109</v>
      </c>
      <c r="R1568">
        <v>0</v>
      </c>
      <c r="S1568">
        <v>14.8</v>
      </c>
      <c r="T1568">
        <v>27.5</v>
      </c>
      <c r="U1568">
        <v>2.5</v>
      </c>
      <c r="V1568">
        <v>15</v>
      </c>
      <c r="W1568">
        <v>42.5</v>
      </c>
      <c r="X1568">
        <v>0.40500000000000003</v>
      </c>
      <c r="Y1568">
        <v>2</v>
      </c>
      <c r="Z1568">
        <v>1</v>
      </c>
    </row>
    <row r="1569" spans="1:26" x14ac:dyDescent="0.2">
      <c r="A1569">
        <v>1568</v>
      </c>
      <c r="B1569">
        <v>4657</v>
      </c>
      <c r="C1569" t="s">
        <v>38</v>
      </c>
      <c r="D1569">
        <v>2012</v>
      </c>
      <c r="E1569" t="s">
        <v>73</v>
      </c>
      <c r="F1569" t="s">
        <v>419</v>
      </c>
      <c r="G1569" t="s">
        <v>75</v>
      </c>
      <c r="H1569" t="s">
        <v>1745</v>
      </c>
      <c r="I1569" s="2">
        <v>39555</v>
      </c>
      <c r="J1569" t="s">
        <v>106</v>
      </c>
      <c r="K1569" t="s">
        <v>111</v>
      </c>
      <c r="L1569">
        <v>-14.55594926</v>
      </c>
      <c r="M1569">
        <v>-168.14912407</v>
      </c>
      <c r="N1569" t="s">
        <v>540</v>
      </c>
      <c r="O1569" t="s">
        <v>75</v>
      </c>
      <c r="P1569">
        <v>2012</v>
      </c>
      <c r="Q1569" t="s">
        <v>112</v>
      </c>
      <c r="R1569">
        <v>0</v>
      </c>
      <c r="S1569">
        <v>22.95</v>
      </c>
      <c r="T1569">
        <v>25</v>
      </c>
      <c r="U1569">
        <v>0</v>
      </c>
      <c r="V1569">
        <v>22.5</v>
      </c>
      <c r="W1569">
        <v>32.5</v>
      </c>
      <c r="X1569">
        <v>0.36675000000000002</v>
      </c>
      <c r="Y1569">
        <v>2</v>
      </c>
      <c r="Z1569">
        <v>1</v>
      </c>
    </row>
    <row r="1570" spans="1:26" x14ac:dyDescent="0.2">
      <c r="A1570">
        <v>1569</v>
      </c>
      <c r="B1570">
        <v>4658</v>
      </c>
      <c r="C1570" t="s">
        <v>38</v>
      </c>
      <c r="D1570">
        <v>2012</v>
      </c>
      <c r="E1570" t="s">
        <v>73</v>
      </c>
      <c r="F1570" t="s">
        <v>419</v>
      </c>
      <c r="G1570" t="s">
        <v>75</v>
      </c>
      <c r="H1570" t="s">
        <v>1746</v>
      </c>
      <c r="I1570" s="2">
        <v>39555</v>
      </c>
      <c r="J1570" t="s">
        <v>106</v>
      </c>
      <c r="K1570" t="s">
        <v>107</v>
      </c>
      <c r="L1570">
        <v>-14.554699599999999</v>
      </c>
      <c r="M1570">
        <v>-168.14622560999999</v>
      </c>
      <c r="N1570" t="s">
        <v>540</v>
      </c>
      <c r="O1570" t="s">
        <v>75</v>
      </c>
      <c r="P1570">
        <v>2012</v>
      </c>
      <c r="Q1570" t="s">
        <v>109</v>
      </c>
      <c r="R1570">
        <v>0</v>
      </c>
      <c r="S1570">
        <v>12.7</v>
      </c>
      <c r="T1570">
        <v>31.5</v>
      </c>
      <c r="U1570">
        <v>0</v>
      </c>
      <c r="V1570">
        <v>20</v>
      </c>
      <c r="W1570">
        <v>37.5</v>
      </c>
      <c r="X1570">
        <v>0.51624999999999999</v>
      </c>
      <c r="Y1570">
        <v>2</v>
      </c>
      <c r="Z1570">
        <v>1</v>
      </c>
    </row>
    <row r="1571" spans="1:26" x14ac:dyDescent="0.2">
      <c r="A1571">
        <v>1570</v>
      </c>
      <c r="B1571">
        <v>4659</v>
      </c>
      <c r="C1571" t="s">
        <v>38</v>
      </c>
      <c r="D1571">
        <v>2012</v>
      </c>
      <c r="E1571" t="s">
        <v>73</v>
      </c>
      <c r="F1571" t="s">
        <v>419</v>
      </c>
      <c r="G1571" t="s">
        <v>75</v>
      </c>
      <c r="H1571" t="s">
        <v>1747</v>
      </c>
      <c r="I1571" s="2">
        <v>39555</v>
      </c>
      <c r="J1571" t="s">
        <v>106</v>
      </c>
      <c r="K1571" t="s">
        <v>115</v>
      </c>
      <c r="L1571">
        <v>-14.55484</v>
      </c>
      <c r="M1571">
        <v>-168.14693614000001</v>
      </c>
      <c r="N1571" t="s">
        <v>540</v>
      </c>
      <c r="O1571" t="s">
        <v>75</v>
      </c>
      <c r="P1571">
        <v>2012</v>
      </c>
      <c r="Q1571" t="s">
        <v>116</v>
      </c>
      <c r="R1571">
        <v>0</v>
      </c>
      <c r="S1571">
        <v>5.85</v>
      </c>
      <c r="T1571">
        <v>30</v>
      </c>
      <c r="U1571">
        <v>0</v>
      </c>
      <c r="V1571">
        <v>7.5</v>
      </c>
      <c r="W1571">
        <v>55</v>
      </c>
      <c r="X1571">
        <v>0.35249999999999998</v>
      </c>
      <c r="Y1571">
        <v>2</v>
      </c>
      <c r="Z1571">
        <v>1</v>
      </c>
    </row>
    <row r="1572" spans="1:26" x14ac:dyDescent="0.2">
      <c r="A1572">
        <v>1571</v>
      </c>
      <c r="B1572">
        <v>4660</v>
      </c>
      <c r="C1572" t="s">
        <v>38</v>
      </c>
      <c r="D1572">
        <v>2012</v>
      </c>
      <c r="E1572" t="s">
        <v>73</v>
      </c>
      <c r="F1572" t="s">
        <v>419</v>
      </c>
      <c r="G1572" t="s">
        <v>75</v>
      </c>
      <c r="H1572" t="s">
        <v>1748</v>
      </c>
      <c r="I1572" s="2">
        <v>39555</v>
      </c>
      <c r="J1572" t="s">
        <v>106</v>
      </c>
      <c r="K1572" t="s">
        <v>107</v>
      </c>
      <c r="L1572">
        <v>-14.557882210000001</v>
      </c>
      <c r="M1572">
        <v>-168.15302191000001</v>
      </c>
      <c r="N1572" t="s">
        <v>540</v>
      </c>
      <c r="O1572" t="s">
        <v>75</v>
      </c>
      <c r="P1572">
        <v>2012</v>
      </c>
      <c r="Q1572" t="s">
        <v>109</v>
      </c>
      <c r="R1572">
        <v>0</v>
      </c>
      <c r="S1572">
        <v>12.35</v>
      </c>
      <c r="T1572">
        <v>27.5</v>
      </c>
      <c r="U1572">
        <v>0</v>
      </c>
      <c r="V1572">
        <v>22.5</v>
      </c>
      <c r="W1572">
        <v>37.5</v>
      </c>
      <c r="X1572">
        <v>0.59499999999999997</v>
      </c>
      <c r="Y1572">
        <v>2</v>
      </c>
      <c r="Z1572">
        <v>1</v>
      </c>
    </row>
    <row r="1573" spans="1:26" x14ac:dyDescent="0.2">
      <c r="A1573">
        <v>1572</v>
      </c>
      <c r="B1573">
        <v>4661</v>
      </c>
      <c r="C1573" t="s">
        <v>38</v>
      </c>
      <c r="D1573">
        <v>2012</v>
      </c>
      <c r="E1573" t="s">
        <v>73</v>
      </c>
      <c r="F1573" t="s">
        <v>419</v>
      </c>
      <c r="G1573" t="s">
        <v>75</v>
      </c>
      <c r="H1573" t="s">
        <v>1749</v>
      </c>
      <c r="I1573" s="2">
        <v>39555</v>
      </c>
      <c r="J1573" t="s">
        <v>106</v>
      </c>
      <c r="K1573" t="s">
        <v>111</v>
      </c>
      <c r="L1573">
        <v>-14.5601708</v>
      </c>
      <c r="M1573">
        <v>-168.15952417</v>
      </c>
      <c r="N1573" t="s">
        <v>540</v>
      </c>
      <c r="O1573" t="s">
        <v>75</v>
      </c>
      <c r="P1573">
        <v>2012</v>
      </c>
      <c r="Q1573" t="s">
        <v>112</v>
      </c>
      <c r="R1573">
        <v>0</v>
      </c>
      <c r="S1573">
        <v>21.65</v>
      </c>
      <c r="T1573">
        <v>27.5</v>
      </c>
      <c r="U1573">
        <v>0</v>
      </c>
      <c r="V1573">
        <v>22.5</v>
      </c>
      <c r="W1573">
        <v>45</v>
      </c>
      <c r="X1573">
        <v>0.64749999999999996</v>
      </c>
      <c r="Y1573">
        <v>2</v>
      </c>
      <c r="Z1573">
        <v>1</v>
      </c>
    </row>
    <row r="1574" spans="1:26" x14ac:dyDescent="0.2">
      <c r="A1574">
        <v>1573</v>
      </c>
      <c r="B1574">
        <v>4667</v>
      </c>
      <c r="C1574" t="s">
        <v>38</v>
      </c>
      <c r="D1574">
        <v>2012</v>
      </c>
      <c r="E1574" t="s">
        <v>73</v>
      </c>
      <c r="F1574" t="s">
        <v>419</v>
      </c>
      <c r="G1574" t="s">
        <v>75</v>
      </c>
      <c r="H1574" t="s">
        <v>1750</v>
      </c>
      <c r="I1574" s="2">
        <v>39556</v>
      </c>
      <c r="J1574" t="s">
        <v>106</v>
      </c>
      <c r="K1574" t="s">
        <v>111</v>
      </c>
      <c r="L1574">
        <v>-14.53015579</v>
      </c>
      <c r="M1574">
        <v>-168.14915440999999</v>
      </c>
      <c r="N1574" t="s">
        <v>540</v>
      </c>
      <c r="O1574" t="s">
        <v>75</v>
      </c>
      <c r="P1574">
        <v>2012</v>
      </c>
      <c r="Q1574" t="s">
        <v>112</v>
      </c>
      <c r="R1574">
        <v>0</v>
      </c>
      <c r="S1574">
        <v>25.75</v>
      </c>
      <c r="T1574">
        <v>19</v>
      </c>
      <c r="U1574">
        <v>0</v>
      </c>
      <c r="V1574">
        <v>11</v>
      </c>
      <c r="W1574">
        <v>49</v>
      </c>
      <c r="X1574">
        <v>0.53625</v>
      </c>
      <c r="Y1574">
        <v>2</v>
      </c>
      <c r="Z1574">
        <v>1</v>
      </c>
    </row>
    <row r="1575" spans="1:26" x14ac:dyDescent="0.2">
      <c r="A1575">
        <v>1574</v>
      </c>
      <c r="B1575">
        <v>4668</v>
      </c>
      <c r="C1575" t="s">
        <v>38</v>
      </c>
      <c r="D1575">
        <v>2012</v>
      </c>
      <c r="E1575" t="s">
        <v>73</v>
      </c>
      <c r="F1575" t="s">
        <v>419</v>
      </c>
      <c r="G1575" t="s">
        <v>75</v>
      </c>
      <c r="H1575" t="s">
        <v>1751</v>
      </c>
      <c r="I1575" s="2">
        <v>39556</v>
      </c>
      <c r="J1575" t="s">
        <v>106</v>
      </c>
      <c r="K1575" t="s">
        <v>107</v>
      </c>
      <c r="L1575">
        <v>-14.53187995</v>
      </c>
      <c r="M1575">
        <v>-168.14916991999999</v>
      </c>
      <c r="N1575" t="s">
        <v>540</v>
      </c>
      <c r="O1575" t="s">
        <v>75</v>
      </c>
      <c r="P1575">
        <v>2012</v>
      </c>
      <c r="Q1575" t="s">
        <v>109</v>
      </c>
      <c r="R1575">
        <v>0</v>
      </c>
      <c r="S1575">
        <v>9.75</v>
      </c>
      <c r="T1575">
        <v>20</v>
      </c>
      <c r="U1575">
        <v>9</v>
      </c>
      <c r="V1575">
        <v>25</v>
      </c>
      <c r="W1575">
        <v>42.5</v>
      </c>
      <c r="X1575">
        <v>0.47375</v>
      </c>
      <c r="Y1575">
        <v>2</v>
      </c>
      <c r="Z1575">
        <v>1</v>
      </c>
    </row>
    <row r="1576" spans="1:26" x14ac:dyDescent="0.2">
      <c r="A1576">
        <v>1575</v>
      </c>
      <c r="B1576">
        <v>4669</v>
      </c>
      <c r="C1576" t="s">
        <v>38</v>
      </c>
      <c r="D1576">
        <v>2012</v>
      </c>
      <c r="E1576" t="s">
        <v>73</v>
      </c>
      <c r="F1576" t="s">
        <v>419</v>
      </c>
      <c r="G1576" t="s">
        <v>75</v>
      </c>
      <c r="H1576" t="s">
        <v>1752</v>
      </c>
      <c r="I1576" s="2">
        <v>39556</v>
      </c>
      <c r="J1576" t="s">
        <v>106</v>
      </c>
      <c r="K1576" t="s">
        <v>107</v>
      </c>
      <c r="L1576">
        <v>-14.52988087</v>
      </c>
      <c r="M1576">
        <v>-168.15273575000001</v>
      </c>
      <c r="N1576" t="s">
        <v>540</v>
      </c>
      <c r="O1576" t="s">
        <v>75</v>
      </c>
      <c r="P1576">
        <v>2012</v>
      </c>
      <c r="Q1576" t="s">
        <v>109</v>
      </c>
      <c r="R1576">
        <v>0</v>
      </c>
      <c r="S1576">
        <v>7.75</v>
      </c>
      <c r="T1576">
        <v>8.5</v>
      </c>
      <c r="U1576">
        <v>7.5</v>
      </c>
      <c r="V1576">
        <v>11.5</v>
      </c>
      <c r="W1576">
        <v>65</v>
      </c>
      <c r="X1576">
        <v>0.95750000000000002</v>
      </c>
      <c r="Y1576">
        <v>2</v>
      </c>
      <c r="Z1576">
        <v>1</v>
      </c>
    </row>
    <row r="1577" spans="1:26" x14ac:dyDescent="0.2">
      <c r="A1577">
        <v>1576</v>
      </c>
      <c r="B1577">
        <v>4670</v>
      </c>
      <c r="C1577" t="s">
        <v>38</v>
      </c>
      <c r="D1577">
        <v>2012</v>
      </c>
      <c r="E1577" t="s">
        <v>73</v>
      </c>
      <c r="F1577" t="s">
        <v>419</v>
      </c>
      <c r="G1577" t="s">
        <v>75</v>
      </c>
      <c r="H1577" t="s">
        <v>1753</v>
      </c>
      <c r="I1577" s="2">
        <v>39556</v>
      </c>
      <c r="J1577" t="s">
        <v>106</v>
      </c>
      <c r="K1577" t="s">
        <v>107</v>
      </c>
      <c r="L1577">
        <v>-14.53087127</v>
      </c>
      <c r="M1577">
        <v>-168.15537655</v>
      </c>
      <c r="N1577" t="s">
        <v>540</v>
      </c>
      <c r="O1577" t="s">
        <v>75</v>
      </c>
      <c r="P1577">
        <v>2012</v>
      </c>
      <c r="Q1577" t="s">
        <v>109</v>
      </c>
      <c r="R1577">
        <v>0</v>
      </c>
      <c r="S1577">
        <v>15.75</v>
      </c>
      <c r="T1577">
        <v>10</v>
      </c>
      <c r="U1577">
        <v>0</v>
      </c>
      <c r="V1577">
        <v>17.5</v>
      </c>
      <c r="W1577">
        <v>57</v>
      </c>
      <c r="X1577">
        <v>0.82625000000000004</v>
      </c>
      <c r="Y1577">
        <v>2</v>
      </c>
      <c r="Z1577">
        <v>1</v>
      </c>
    </row>
    <row r="1578" spans="1:26" x14ac:dyDescent="0.2">
      <c r="A1578">
        <v>1577</v>
      </c>
      <c r="B1578">
        <v>4671</v>
      </c>
      <c r="C1578" t="s">
        <v>38</v>
      </c>
      <c r="D1578">
        <v>2012</v>
      </c>
      <c r="E1578" t="s">
        <v>73</v>
      </c>
      <c r="F1578" t="s">
        <v>419</v>
      </c>
      <c r="G1578" t="s">
        <v>75</v>
      </c>
      <c r="H1578" t="s">
        <v>1754</v>
      </c>
      <c r="I1578" s="2">
        <v>39556</v>
      </c>
      <c r="J1578" t="s">
        <v>106</v>
      </c>
      <c r="K1578" t="s">
        <v>107</v>
      </c>
      <c r="L1578">
        <v>-14.53621742</v>
      </c>
      <c r="M1578">
        <v>-168.16348142999999</v>
      </c>
      <c r="N1578" t="s">
        <v>540</v>
      </c>
      <c r="O1578" t="s">
        <v>75</v>
      </c>
      <c r="P1578">
        <v>2012</v>
      </c>
      <c r="Q1578" t="s">
        <v>109</v>
      </c>
      <c r="R1578">
        <v>0</v>
      </c>
      <c r="S1578">
        <v>15.05</v>
      </c>
      <c r="T1578">
        <v>12.5</v>
      </c>
      <c r="U1578">
        <v>0</v>
      </c>
      <c r="V1578">
        <v>25</v>
      </c>
      <c r="W1578">
        <v>54</v>
      </c>
      <c r="X1578">
        <v>0.65249999999999997</v>
      </c>
      <c r="Y1578">
        <v>2</v>
      </c>
      <c r="Z1578">
        <v>1</v>
      </c>
    </row>
    <row r="1579" spans="1:26" x14ac:dyDescent="0.2">
      <c r="A1579">
        <v>1578</v>
      </c>
      <c r="B1579">
        <v>4672</v>
      </c>
      <c r="C1579" t="s">
        <v>38</v>
      </c>
      <c r="D1579">
        <v>2012</v>
      </c>
      <c r="E1579" t="s">
        <v>73</v>
      </c>
      <c r="F1579" t="s">
        <v>419</v>
      </c>
      <c r="G1579" t="s">
        <v>75</v>
      </c>
      <c r="H1579" t="s">
        <v>1755</v>
      </c>
      <c r="I1579" s="2">
        <v>39556</v>
      </c>
      <c r="J1579" t="s">
        <v>106</v>
      </c>
      <c r="K1579" t="s">
        <v>115</v>
      </c>
      <c r="L1579">
        <v>-14.53703323</v>
      </c>
      <c r="M1579">
        <v>-168.16632432</v>
      </c>
      <c r="N1579" t="s">
        <v>540</v>
      </c>
      <c r="O1579" t="s">
        <v>75</v>
      </c>
      <c r="P1579">
        <v>2012</v>
      </c>
      <c r="Q1579" t="s">
        <v>116</v>
      </c>
      <c r="R1579">
        <v>0</v>
      </c>
      <c r="S1579">
        <v>4.0999999999999996</v>
      </c>
      <c r="T1579">
        <v>5</v>
      </c>
      <c r="U1579">
        <v>0</v>
      </c>
      <c r="V1579">
        <v>12.5</v>
      </c>
      <c r="W1579">
        <v>65</v>
      </c>
      <c r="X1579">
        <v>0.85</v>
      </c>
      <c r="Y1579">
        <v>2</v>
      </c>
      <c r="Z1579">
        <v>1</v>
      </c>
    </row>
    <row r="1580" spans="1:26" x14ac:dyDescent="0.2">
      <c r="A1580">
        <v>1579</v>
      </c>
      <c r="B1580">
        <v>4673</v>
      </c>
      <c r="C1580" t="s">
        <v>38</v>
      </c>
      <c r="D1580">
        <v>2012</v>
      </c>
      <c r="E1580" t="s">
        <v>73</v>
      </c>
      <c r="F1580" t="s">
        <v>419</v>
      </c>
      <c r="G1580" t="s">
        <v>75</v>
      </c>
      <c r="H1580" t="s">
        <v>1756</v>
      </c>
      <c r="I1580" s="2">
        <v>39556</v>
      </c>
      <c r="J1580" t="s">
        <v>106</v>
      </c>
      <c r="K1580" t="s">
        <v>115</v>
      </c>
      <c r="L1580">
        <v>-14.535635879999999</v>
      </c>
      <c r="M1580">
        <v>-168.16106678</v>
      </c>
      <c r="N1580" t="s">
        <v>540</v>
      </c>
      <c r="O1580" t="s">
        <v>75</v>
      </c>
      <c r="P1580">
        <v>2012</v>
      </c>
      <c r="Q1580" t="s">
        <v>116</v>
      </c>
      <c r="R1580">
        <v>0</v>
      </c>
      <c r="S1580">
        <v>4.75</v>
      </c>
      <c r="T1580">
        <v>2.5</v>
      </c>
      <c r="U1580">
        <v>0</v>
      </c>
      <c r="V1580">
        <v>7.5</v>
      </c>
      <c r="W1580">
        <v>62.5</v>
      </c>
      <c r="X1580">
        <v>0.81874999999999998</v>
      </c>
      <c r="Y1580">
        <v>2</v>
      </c>
      <c r="Z1580">
        <v>1</v>
      </c>
    </row>
    <row r="1581" spans="1:26" x14ac:dyDescent="0.2">
      <c r="A1581">
        <v>1580</v>
      </c>
      <c r="B1581">
        <v>4674</v>
      </c>
      <c r="C1581" t="s">
        <v>38</v>
      </c>
      <c r="D1581">
        <v>2012</v>
      </c>
      <c r="E1581" t="s">
        <v>73</v>
      </c>
      <c r="F1581" t="s">
        <v>419</v>
      </c>
      <c r="G1581" t="s">
        <v>75</v>
      </c>
      <c r="H1581" t="s">
        <v>1757</v>
      </c>
      <c r="I1581" s="2">
        <v>39556</v>
      </c>
      <c r="J1581" t="s">
        <v>106</v>
      </c>
      <c r="K1581" t="s">
        <v>111</v>
      </c>
      <c r="L1581">
        <v>-14.552956</v>
      </c>
      <c r="M1581">
        <v>-168.16571906999999</v>
      </c>
      <c r="N1581" t="s">
        <v>540</v>
      </c>
      <c r="O1581" t="s">
        <v>75</v>
      </c>
      <c r="P1581">
        <v>2012</v>
      </c>
      <c r="Q1581" t="s">
        <v>112</v>
      </c>
      <c r="R1581">
        <v>0</v>
      </c>
      <c r="S1581">
        <v>21.2</v>
      </c>
      <c r="T1581">
        <v>17.5</v>
      </c>
      <c r="U1581">
        <v>1</v>
      </c>
      <c r="V1581">
        <v>42.5</v>
      </c>
      <c r="W1581">
        <v>27.5</v>
      </c>
      <c r="X1581">
        <v>0.95625000000000004</v>
      </c>
      <c r="Y1581">
        <v>2</v>
      </c>
      <c r="Z1581">
        <v>1</v>
      </c>
    </row>
    <row r="1582" spans="1:26" x14ac:dyDescent="0.2">
      <c r="A1582">
        <v>1581</v>
      </c>
      <c r="B1582">
        <v>4675</v>
      </c>
      <c r="C1582" t="s">
        <v>38</v>
      </c>
      <c r="D1582">
        <v>2012</v>
      </c>
      <c r="E1582" t="s">
        <v>73</v>
      </c>
      <c r="F1582" t="s">
        <v>419</v>
      </c>
      <c r="G1582" t="s">
        <v>75</v>
      </c>
      <c r="H1582" t="s">
        <v>1758</v>
      </c>
      <c r="I1582" s="2">
        <v>39556</v>
      </c>
      <c r="J1582" t="s">
        <v>106</v>
      </c>
      <c r="K1582" t="s">
        <v>107</v>
      </c>
      <c r="L1582">
        <v>-14.55178907</v>
      </c>
      <c r="M1582">
        <v>-168.16654618999999</v>
      </c>
      <c r="N1582" t="s">
        <v>540</v>
      </c>
      <c r="O1582" t="s">
        <v>75</v>
      </c>
      <c r="P1582">
        <v>2012</v>
      </c>
      <c r="Q1582" t="s">
        <v>109</v>
      </c>
      <c r="R1582">
        <v>0</v>
      </c>
      <c r="S1582">
        <v>14.9</v>
      </c>
      <c r="T1582">
        <v>22.5</v>
      </c>
      <c r="U1582">
        <v>0</v>
      </c>
      <c r="V1582">
        <v>25</v>
      </c>
      <c r="W1582">
        <v>27.5</v>
      </c>
      <c r="X1582">
        <v>0.95499999999999996</v>
      </c>
      <c r="Y1582">
        <v>2</v>
      </c>
      <c r="Z1582">
        <v>1</v>
      </c>
    </row>
    <row r="1583" spans="1:26" x14ac:dyDescent="0.2">
      <c r="A1583">
        <v>1582</v>
      </c>
      <c r="B1583">
        <v>4676</v>
      </c>
      <c r="C1583" t="s">
        <v>38</v>
      </c>
      <c r="D1583">
        <v>2012</v>
      </c>
      <c r="E1583" t="s">
        <v>73</v>
      </c>
      <c r="F1583" t="s">
        <v>419</v>
      </c>
      <c r="G1583" t="s">
        <v>75</v>
      </c>
      <c r="H1583" t="s">
        <v>1759</v>
      </c>
      <c r="I1583" s="2">
        <v>39556</v>
      </c>
      <c r="J1583" t="s">
        <v>106</v>
      </c>
      <c r="K1583" t="s">
        <v>115</v>
      </c>
      <c r="L1583">
        <v>-14.556332899999999</v>
      </c>
      <c r="M1583">
        <v>-168.16295907</v>
      </c>
      <c r="N1583" t="s">
        <v>540</v>
      </c>
      <c r="O1583" t="s">
        <v>75</v>
      </c>
      <c r="P1583">
        <v>2012</v>
      </c>
      <c r="Q1583" t="s">
        <v>116</v>
      </c>
      <c r="R1583">
        <v>0</v>
      </c>
      <c r="S1583">
        <v>4.4000000000000004</v>
      </c>
      <c r="T1583">
        <v>27.5</v>
      </c>
      <c r="U1583">
        <v>0</v>
      </c>
      <c r="V1583">
        <v>5</v>
      </c>
      <c r="W1583">
        <v>62.5</v>
      </c>
      <c r="X1583">
        <v>0.38624999999999998</v>
      </c>
      <c r="Y1583">
        <v>2</v>
      </c>
      <c r="Z1583">
        <v>1</v>
      </c>
    </row>
    <row r="1584" spans="1:26" x14ac:dyDescent="0.2">
      <c r="A1584">
        <v>1583</v>
      </c>
      <c r="B1584">
        <v>4677</v>
      </c>
      <c r="C1584" t="s">
        <v>38</v>
      </c>
      <c r="D1584">
        <v>2012</v>
      </c>
      <c r="E1584" t="s">
        <v>73</v>
      </c>
      <c r="F1584" t="s">
        <v>419</v>
      </c>
      <c r="G1584" t="s">
        <v>75</v>
      </c>
      <c r="H1584" t="s">
        <v>1760</v>
      </c>
      <c r="I1584" s="2">
        <v>39556</v>
      </c>
      <c r="J1584" t="s">
        <v>106</v>
      </c>
      <c r="K1584" t="s">
        <v>107</v>
      </c>
      <c r="L1584">
        <v>-14.55013565</v>
      </c>
      <c r="M1584">
        <v>-168.16769199999999</v>
      </c>
      <c r="N1584" t="s">
        <v>540</v>
      </c>
      <c r="O1584" t="s">
        <v>75</v>
      </c>
      <c r="P1584">
        <v>2012</v>
      </c>
      <c r="Q1584" t="s">
        <v>109</v>
      </c>
      <c r="R1584">
        <v>0</v>
      </c>
      <c r="S1584">
        <v>12.7</v>
      </c>
      <c r="T1584">
        <v>20</v>
      </c>
      <c r="U1584">
        <v>0</v>
      </c>
      <c r="V1584">
        <v>6</v>
      </c>
      <c r="W1584">
        <v>25</v>
      </c>
      <c r="X1584">
        <v>0.77749999999999997</v>
      </c>
      <c r="Y1584">
        <v>2</v>
      </c>
      <c r="Z1584">
        <v>1</v>
      </c>
    </row>
    <row r="1585" spans="1:26" x14ac:dyDescent="0.2">
      <c r="A1585">
        <v>1584</v>
      </c>
      <c r="B1585">
        <v>4678</v>
      </c>
      <c r="C1585" t="s">
        <v>38</v>
      </c>
      <c r="D1585">
        <v>2012</v>
      </c>
      <c r="E1585" t="s">
        <v>73</v>
      </c>
      <c r="F1585" t="s">
        <v>419</v>
      </c>
      <c r="G1585" t="s">
        <v>75</v>
      </c>
      <c r="H1585" t="s">
        <v>1761</v>
      </c>
      <c r="I1585" s="2">
        <v>39556</v>
      </c>
      <c r="J1585" t="s">
        <v>106</v>
      </c>
      <c r="K1585" t="s">
        <v>107</v>
      </c>
      <c r="L1585">
        <v>-14.541908230000001</v>
      </c>
      <c r="M1585">
        <v>-168.17256633</v>
      </c>
      <c r="N1585" t="s">
        <v>540</v>
      </c>
      <c r="O1585" t="s">
        <v>75</v>
      </c>
      <c r="P1585">
        <v>2012</v>
      </c>
      <c r="Q1585" t="s">
        <v>109</v>
      </c>
      <c r="R1585">
        <v>0</v>
      </c>
      <c r="S1585">
        <v>9.65</v>
      </c>
      <c r="T1585">
        <v>17.5</v>
      </c>
      <c r="U1585">
        <v>1</v>
      </c>
      <c r="V1585">
        <v>5</v>
      </c>
      <c r="W1585">
        <v>70</v>
      </c>
      <c r="X1585">
        <v>0.91749999999999998</v>
      </c>
      <c r="Y1585">
        <v>2</v>
      </c>
      <c r="Z1585">
        <v>1</v>
      </c>
    </row>
    <row r="1586" spans="1:26" x14ac:dyDescent="0.2">
      <c r="A1586">
        <v>1585</v>
      </c>
      <c r="B1586">
        <v>4695</v>
      </c>
      <c r="C1586" t="s">
        <v>38</v>
      </c>
      <c r="D1586">
        <v>2012</v>
      </c>
      <c r="E1586" t="s">
        <v>73</v>
      </c>
      <c r="F1586" t="s">
        <v>419</v>
      </c>
      <c r="G1586" t="s">
        <v>75</v>
      </c>
      <c r="H1586" t="s">
        <v>1762</v>
      </c>
      <c r="I1586" s="2">
        <v>39557</v>
      </c>
      <c r="J1586" t="s">
        <v>106</v>
      </c>
      <c r="K1586" t="s">
        <v>107</v>
      </c>
      <c r="L1586">
        <v>-14.528930280000001</v>
      </c>
      <c r="M1586">
        <v>-168.15035671000001</v>
      </c>
      <c r="N1586" t="s">
        <v>540</v>
      </c>
      <c r="O1586" t="s">
        <v>75</v>
      </c>
      <c r="P1586">
        <v>2012</v>
      </c>
      <c r="Q1586" t="s">
        <v>109</v>
      </c>
      <c r="R1586">
        <v>0</v>
      </c>
      <c r="S1586">
        <v>12.3</v>
      </c>
      <c r="T1586">
        <v>15</v>
      </c>
      <c r="U1586">
        <v>5.5</v>
      </c>
      <c r="V1586">
        <v>27.5</v>
      </c>
      <c r="W1586">
        <v>44.5</v>
      </c>
      <c r="X1586">
        <v>0.56625000000000003</v>
      </c>
      <c r="Y1586">
        <v>2</v>
      </c>
      <c r="Z1586">
        <v>1</v>
      </c>
    </row>
    <row r="1587" spans="1:26" x14ac:dyDescent="0.2">
      <c r="A1587">
        <v>1586</v>
      </c>
      <c r="B1587">
        <v>4696</v>
      </c>
      <c r="C1587" t="s">
        <v>38</v>
      </c>
      <c r="D1587">
        <v>2012</v>
      </c>
      <c r="E1587" t="s">
        <v>73</v>
      </c>
      <c r="F1587" t="s">
        <v>419</v>
      </c>
      <c r="G1587" t="s">
        <v>75</v>
      </c>
      <c r="H1587" t="s">
        <v>1763</v>
      </c>
      <c r="I1587" s="2">
        <v>39557</v>
      </c>
      <c r="J1587" t="s">
        <v>106</v>
      </c>
      <c r="K1587" t="s">
        <v>115</v>
      </c>
      <c r="L1587">
        <v>-14.54620437</v>
      </c>
      <c r="M1587">
        <v>-168.14015477000001</v>
      </c>
      <c r="N1587" t="s">
        <v>540</v>
      </c>
      <c r="O1587" t="s">
        <v>75</v>
      </c>
      <c r="P1587">
        <v>2012</v>
      </c>
      <c r="Q1587" t="s">
        <v>116</v>
      </c>
      <c r="R1587">
        <v>0</v>
      </c>
      <c r="S1587">
        <v>4.7</v>
      </c>
      <c r="T1587">
        <v>25</v>
      </c>
      <c r="U1587">
        <v>0</v>
      </c>
      <c r="V1587">
        <v>22.5</v>
      </c>
      <c r="W1587">
        <v>45</v>
      </c>
      <c r="X1587">
        <v>0.36</v>
      </c>
      <c r="Y1587">
        <v>2</v>
      </c>
      <c r="Z1587">
        <v>1</v>
      </c>
    </row>
    <row r="1588" spans="1:26" x14ac:dyDescent="0.2">
      <c r="A1588">
        <v>1587</v>
      </c>
      <c r="B1588">
        <v>4697</v>
      </c>
      <c r="C1588" t="s">
        <v>38</v>
      </c>
      <c r="D1588">
        <v>2012</v>
      </c>
      <c r="E1588" t="s">
        <v>73</v>
      </c>
      <c r="F1588" t="s">
        <v>419</v>
      </c>
      <c r="G1588" t="s">
        <v>75</v>
      </c>
      <c r="H1588" t="s">
        <v>1764</v>
      </c>
      <c r="I1588" s="2">
        <v>39557</v>
      </c>
      <c r="J1588" t="s">
        <v>106</v>
      </c>
      <c r="K1588" t="s">
        <v>111</v>
      </c>
      <c r="L1588">
        <v>-14.54688163</v>
      </c>
      <c r="M1588">
        <v>-168.13804697</v>
      </c>
      <c r="N1588" t="s">
        <v>540</v>
      </c>
      <c r="O1588" t="s">
        <v>75</v>
      </c>
      <c r="P1588">
        <v>2012</v>
      </c>
      <c r="Q1588" t="s">
        <v>112</v>
      </c>
      <c r="R1588">
        <v>0</v>
      </c>
      <c r="S1588">
        <v>21.8</v>
      </c>
      <c r="T1588">
        <v>30</v>
      </c>
      <c r="U1588">
        <v>0</v>
      </c>
      <c r="V1588">
        <v>5</v>
      </c>
      <c r="W1588">
        <v>45</v>
      </c>
      <c r="X1588">
        <v>0.76500000000000001</v>
      </c>
      <c r="Y1588">
        <v>2</v>
      </c>
      <c r="Z1588">
        <v>1</v>
      </c>
    </row>
    <row r="1589" spans="1:26" x14ac:dyDescent="0.2">
      <c r="A1589">
        <v>1588</v>
      </c>
      <c r="B1589">
        <v>4698</v>
      </c>
      <c r="C1589" t="s">
        <v>38</v>
      </c>
      <c r="D1589">
        <v>2012</v>
      </c>
      <c r="E1589" t="s">
        <v>73</v>
      </c>
      <c r="F1589" t="s">
        <v>419</v>
      </c>
      <c r="G1589" t="s">
        <v>75</v>
      </c>
      <c r="H1589" t="s">
        <v>1765</v>
      </c>
      <c r="I1589" s="2">
        <v>39557</v>
      </c>
      <c r="J1589" t="s">
        <v>106</v>
      </c>
      <c r="K1589" t="s">
        <v>111</v>
      </c>
      <c r="L1589">
        <v>-14.54728094</v>
      </c>
      <c r="M1589">
        <v>-168.16990716999999</v>
      </c>
      <c r="N1589" t="s">
        <v>540</v>
      </c>
      <c r="O1589" t="s">
        <v>75</v>
      </c>
      <c r="P1589">
        <v>2012</v>
      </c>
      <c r="Q1589" t="s">
        <v>112</v>
      </c>
      <c r="R1589">
        <v>0</v>
      </c>
      <c r="S1589">
        <v>25.2</v>
      </c>
      <c r="T1589">
        <v>10</v>
      </c>
      <c r="U1589">
        <v>0</v>
      </c>
      <c r="V1589">
        <v>57.5</v>
      </c>
      <c r="W1589">
        <v>26</v>
      </c>
      <c r="X1589">
        <v>0.62375000000000003</v>
      </c>
      <c r="Y1589">
        <v>2</v>
      </c>
      <c r="Z1589">
        <v>1</v>
      </c>
    </row>
    <row r="1590" spans="1:26" x14ac:dyDescent="0.2">
      <c r="A1590">
        <v>1589</v>
      </c>
      <c r="B1590">
        <v>4699</v>
      </c>
      <c r="C1590" t="s">
        <v>38</v>
      </c>
      <c r="D1590">
        <v>2012</v>
      </c>
      <c r="E1590" t="s">
        <v>73</v>
      </c>
      <c r="F1590" t="s">
        <v>419</v>
      </c>
      <c r="G1590" t="s">
        <v>75</v>
      </c>
      <c r="H1590" t="s">
        <v>1766</v>
      </c>
      <c r="I1590" s="2">
        <v>39557</v>
      </c>
      <c r="J1590" t="s">
        <v>106</v>
      </c>
      <c r="K1590" t="s">
        <v>115</v>
      </c>
      <c r="L1590">
        <v>-14.5600548</v>
      </c>
      <c r="M1590">
        <v>-168.15714689000001</v>
      </c>
      <c r="N1590" t="s">
        <v>540</v>
      </c>
      <c r="O1590" t="s">
        <v>75</v>
      </c>
      <c r="P1590">
        <v>2012</v>
      </c>
      <c r="Q1590" t="s">
        <v>116</v>
      </c>
      <c r="R1590">
        <v>0</v>
      </c>
      <c r="S1590">
        <v>5.25</v>
      </c>
      <c r="T1590">
        <v>15</v>
      </c>
      <c r="U1590">
        <v>0</v>
      </c>
      <c r="V1590">
        <v>10</v>
      </c>
      <c r="W1590">
        <v>65</v>
      </c>
      <c r="X1590">
        <v>0.60624999999999996</v>
      </c>
      <c r="Y1590">
        <v>2</v>
      </c>
      <c r="Z1590">
        <v>1</v>
      </c>
    </row>
    <row r="1591" spans="1:26" x14ac:dyDescent="0.2">
      <c r="A1591">
        <v>1590</v>
      </c>
      <c r="B1591">
        <v>4718</v>
      </c>
      <c r="C1591" t="s">
        <v>38</v>
      </c>
      <c r="D1591">
        <v>2012</v>
      </c>
      <c r="E1591" t="s">
        <v>73</v>
      </c>
      <c r="F1591" t="s">
        <v>419</v>
      </c>
      <c r="G1591" t="s">
        <v>75</v>
      </c>
      <c r="H1591" t="s">
        <v>1767</v>
      </c>
      <c r="I1591" s="2">
        <v>39558</v>
      </c>
      <c r="J1591" t="s">
        <v>106</v>
      </c>
      <c r="K1591" t="s">
        <v>111</v>
      </c>
      <c r="L1591">
        <v>-14.53492979</v>
      </c>
      <c r="M1591">
        <v>-168.16112183999999</v>
      </c>
      <c r="N1591" t="s">
        <v>540</v>
      </c>
      <c r="O1591" t="s">
        <v>75</v>
      </c>
      <c r="P1591">
        <v>2012</v>
      </c>
      <c r="Q1591" t="s">
        <v>112</v>
      </c>
      <c r="R1591">
        <v>0</v>
      </c>
      <c r="S1591">
        <v>20.65</v>
      </c>
      <c r="T1591">
        <v>20</v>
      </c>
      <c r="U1591">
        <v>0</v>
      </c>
      <c r="V1591">
        <v>32.5</v>
      </c>
      <c r="W1591">
        <v>32.5</v>
      </c>
      <c r="X1591">
        <v>0.77375000000000005</v>
      </c>
      <c r="Y1591">
        <v>2</v>
      </c>
      <c r="Z1591">
        <v>1</v>
      </c>
    </row>
    <row r="1592" spans="1:26" x14ac:dyDescent="0.2">
      <c r="A1592">
        <v>1591</v>
      </c>
      <c r="B1592">
        <v>4719</v>
      </c>
      <c r="C1592" t="s">
        <v>38</v>
      </c>
      <c r="D1592">
        <v>2012</v>
      </c>
      <c r="E1592" t="s">
        <v>73</v>
      </c>
      <c r="F1592" t="s">
        <v>419</v>
      </c>
      <c r="G1592" t="s">
        <v>75</v>
      </c>
      <c r="H1592" t="s">
        <v>1768</v>
      </c>
      <c r="I1592" s="2">
        <v>39558</v>
      </c>
      <c r="J1592" t="s">
        <v>106</v>
      </c>
      <c r="K1592" t="s">
        <v>111</v>
      </c>
      <c r="L1592">
        <v>-14.538209800000001</v>
      </c>
      <c r="M1592">
        <v>-168.17206861</v>
      </c>
      <c r="N1592" t="s">
        <v>540</v>
      </c>
      <c r="O1592" t="s">
        <v>75</v>
      </c>
      <c r="P1592">
        <v>2012</v>
      </c>
      <c r="Q1592" t="s">
        <v>112</v>
      </c>
      <c r="R1592">
        <v>0</v>
      </c>
      <c r="S1592">
        <v>27.15</v>
      </c>
      <c r="T1592">
        <v>22.5</v>
      </c>
      <c r="U1592">
        <v>7.5</v>
      </c>
      <c r="V1592">
        <v>17.5</v>
      </c>
      <c r="W1592">
        <v>37.5</v>
      </c>
      <c r="X1592">
        <v>0.69625000000000004</v>
      </c>
      <c r="Y1592">
        <v>2</v>
      </c>
      <c r="Z1592">
        <v>1</v>
      </c>
    </row>
    <row r="1593" spans="1:26" x14ac:dyDescent="0.2">
      <c r="A1593">
        <v>1592</v>
      </c>
      <c r="B1593">
        <v>4720</v>
      </c>
      <c r="C1593" t="s">
        <v>38</v>
      </c>
      <c r="D1593">
        <v>2012</v>
      </c>
      <c r="E1593" t="s">
        <v>73</v>
      </c>
      <c r="F1593" t="s">
        <v>419</v>
      </c>
      <c r="G1593" t="s">
        <v>75</v>
      </c>
      <c r="H1593" t="s">
        <v>1769</v>
      </c>
      <c r="I1593" s="2">
        <v>39558</v>
      </c>
      <c r="J1593" t="s">
        <v>106</v>
      </c>
      <c r="K1593" t="s">
        <v>107</v>
      </c>
      <c r="L1593">
        <v>-14.533733359999999</v>
      </c>
      <c r="M1593">
        <v>-168.15890693</v>
      </c>
      <c r="N1593" t="s">
        <v>540</v>
      </c>
      <c r="O1593" t="s">
        <v>75</v>
      </c>
      <c r="P1593">
        <v>2012</v>
      </c>
      <c r="Q1593" t="s">
        <v>109</v>
      </c>
      <c r="R1593">
        <v>0</v>
      </c>
      <c r="S1593">
        <v>10.5</v>
      </c>
      <c r="T1593">
        <v>12.5</v>
      </c>
      <c r="U1593">
        <v>0</v>
      </c>
      <c r="V1593">
        <v>7.5</v>
      </c>
      <c r="W1593">
        <v>45</v>
      </c>
      <c r="X1593">
        <v>0.84875</v>
      </c>
      <c r="Y1593">
        <v>2</v>
      </c>
      <c r="Z1593">
        <v>1</v>
      </c>
    </row>
    <row r="1594" spans="1:26" x14ac:dyDescent="0.2">
      <c r="A1594">
        <v>1593</v>
      </c>
      <c r="B1594">
        <v>4721</v>
      </c>
      <c r="C1594" t="s">
        <v>38</v>
      </c>
      <c r="D1594">
        <v>2012</v>
      </c>
      <c r="E1594" t="s">
        <v>73</v>
      </c>
      <c r="F1594" t="s">
        <v>419</v>
      </c>
      <c r="G1594" t="s">
        <v>75</v>
      </c>
      <c r="H1594" t="s">
        <v>1770</v>
      </c>
      <c r="I1594" s="2">
        <v>39558</v>
      </c>
      <c r="J1594" t="s">
        <v>106</v>
      </c>
      <c r="K1594" t="s">
        <v>115</v>
      </c>
      <c r="L1594">
        <v>-14.53340948</v>
      </c>
      <c r="M1594">
        <v>-168.15777545</v>
      </c>
      <c r="N1594" t="s">
        <v>540</v>
      </c>
      <c r="O1594" t="s">
        <v>75</v>
      </c>
      <c r="P1594">
        <v>2012</v>
      </c>
      <c r="Q1594" t="s">
        <v>116</v>
      </c>
      <c r="R1594">
        <v>0</v>
      </c>
      <c r="S1594">
        <v>4</v>
      </c>
      <c r="T1594">
        <v>11</v>
      </c>
      <c r="U1594">
        <v>5</v>
      </c>
      <c r="V1594">
        <v>6.5</v>
      </c>
      <c r="W1594">
        <v>50</v>
      </c>
      <c r="X1594">
        <v>1.6174999999999999</v>
      </c>
      <c r="Y1594">
        <v>2</v>
      </c>
      <c r="Z1594">
        <v>1</v>
      </c>
    </row>
    <row r="1595" spans="1:26" x14ac:dyDescent="0.2">
      <c r="A1595">
        <v>1594</v>
      </c>
      <c r="B1595">
        <v>4734</v>
      </c>
      <c r="C1595" t="s">
        <v>38</v>
      </c>
      <c r="D1595">
        <v>2012</v>
      </c>
      <c r="E1595" t="s">
        <v>73</v>
      </c>
      <c r="F1595" t="s">
        <v>419</v>
      </c>
      <c r="G1595" t="s">
        <v>77</v>
      </c>
      <c r="H1595" t="s">
        <v>1771</v>
      </c>
      <c r="I1595" s="2">
        <v>39559</v>
      </c>
      <c r="J1595" t="s">
        <v>106</v>
      </c>
      <c r="K1595" t="s">
        <v>111</v>
      </c>
      <c r="L1595">
        <v>-14.26766065</v>
      </c>
      <c r="M1595">
        <v>-169.49727793</v>
      </c>
      <c r="N1595" t="s">
        <v>647</v>
      </c>
      <c r="O1595" t="s">
        <v>77</v>
      </c>
      <c r="P1595">
        <v>2012</v>
      </c>
      <c r="Q1595" t="s">
        <v>112</v>
      </c>
      <c r="R1595">
        <v>0</v>
      </c>
      <c r="S1595">
        <v>22.7</v>
      </c>
      <c r="T1595">
        <v>27.5</v>
      </c>
      <c r="U1595">
        <v>17.5</v>
      </c>
      <c r="V1595">
        <v>12.5</v>
      </c>
      <c r="W1595">
        <v>12.5</v>
      </c>
      <c r="X1595">
        <v>0.61750000000000005</v>
      </c>
      <c r="Y1595">
        <v>2</v>
      </c>
      <c r="Z1595">
        <v>1</v>
      </c>
    </row>
    <row r="1596" spans="1:26" x14ac:dyDescent="0.2">
      <c r="A1596">
        <v>1595</v>
      </c>
      <c r="B1596">
        <v>4735</v>
      </c>
      <c r="C1596" t="s">
        <v>38</v>
      </c>
      <c r="D1596">
        <v>2012</v>
      </c>
      <c r="E1596" t="s">
        <v>73</v>
      </c>
      <c r="F1596" t="s">
        <v>419</v>
      </c>
      <c r="G1596" t="s">
        <v>77</v>
      </c>
      <c r="H1596" t="s">
        <v>1772</v>
      </c>
      <c r="I1596" s="2">
        <v>39559</v>
      </c>
      <c r="J1596" t="s">
        <v>106</v>
      </c>
      <c r="K1596" t="s">
        <v>107</v>
      </c>
      <c r="L1596">
        <v>-14.249040839999999</v>
      </c>
      <c r="M1596">
        <v>-169.50460053</v>
      </c>
      <c r="N1596" t="s">
        <v>647</v>
      </c>
      <c r="O1596" t="s">
        <v>77</v>
      </c>
      <c r="P1596">
        <v>2012</v>
      </c>
      <c r="Q1596" t="s">
        <v>109</v>
      </c>
      <c r="R1596">
        <v>0</v>
      </c>
      <c r="S1596">
        <v>10.25</v>
      </c>
      <c r="T1596">
        <v>45</v>
      </c>
      <c r="U1596">
        <v>5</v>
      </c>
      <c r="V1596">
        <v>7.5</v>
      </c>
      <c r="W1596">
        <v>25</v>
      </c>
      <c r="X1596">
        <v>2.23</v>
      </c>
      <c r="Y1596">
        <v>2</v>
      </c>
      <c r="Z1596">
        <v>1</v>
      </c>
    </row>
    <row r="1597" spans="1:26" x14ac:dyDescent="0.2">
      <c r="A1597">
        <v>1596</v>
      </c>
      <c r="B1597">
        <v>4736</v>
      </c>
      <c r="C1597" t="s">
        <v>38</v>
      </c>
      <c r="D1597">
        <v>2012</v>
      </c>
      <c r="E1597" t="s">
        <v>73</v>
      </c>
      <c r="F1597" t="s">
        <v>419</v>
      </c>
      <c r="G1597" t="s">
        <v>77</v>
      </c>
      <c r="H1597" t="s">
        <v>1773</v>
      </c>
      <c r="I1597" s="2">
        <v>39559</v>
      </c>
      <c r="J1597" t="s">
        <v>106</v>
      </c>
      <c r="K1597" t="s">
        <v>115</v>
      </c>
      <c r="L1597">
        <v>-14.21910898</v>
      </c>
      <c r="M1597">
        <v>-169.51370101000001</v>
      </c>
      <c r="N1597" t="s">
        <v>587</v>
      </c>
      <c r="O1597" t="s">
        <v>77</v>
      </c>
      <c r="P1597">
        <v>2012</v>
      </c>
      <c r="Q1597" t="s">
        <v>116</v>
      </c>
      <c r="R1597">
        <v>0</v>
      </c>
      <c r="S1597">
        <v>4.7</v>
      </c>
      <c r="T1597">
        <v>2.5</v>
      </c>
      <c r="U1597">
        <v>0</v>
      </c>
      <c r="V1597">
        <v>1.5</v>
      </c>
      <c r="W1597">
        <v>16</v>
      </c>
      <c r="X1597">
        <v>0.94625000000000004</v>
      </c>
      <c r="Y1597">
        <v>2</v>
      </c>
      <c r="Z1597">
        <v>1</v>
      </c>
    </row>
    <row r="1598" spans="1:26" x14ac:dyDescent="0.2">
      <c r="A1598">
        <v>1597</v>
      </c>
      <c r="B1598">
        <v>4737</v>
      </c>
      <c r="C1598" t="s">
        <v>38</v>
      </c>
      <c r="D1598">
        <v>2012</v>
      </c>
      <c r="E1598" t="s">
        <v>73</v>
      </c>
      <c r="F1598" t="s">
        <v>419</v>
      </c>
      <c r="G1598" t="s">
        <v>77</v>
      </c>
      <c r="H1598" t="s">
        <v>1774</v>
      </c>
      <c r="I1598" s="2">
        <v>39559</v>
      </c>
      <c r="J1598" t="s">
        <v>106</v>
      </c>
      <c r="K1598" t="s">
        <v>111</v>
      </c>
      <c r="L1598">
        <v>-14.24708392</v>
      </c>
      <c r="M1598">
        <v>-169.50579017000001</v>
      </c>
      <c r="N1598" t="s">
        <v>587</v>
      </c>
      <c r="O1598" t="s">
        <v>77</v>
      </c>
      <c r="P1598">
        <v>2012</v>
      </c>
      <c r="Q1598" t="s">
        <v>112</v>
      </c>
      <c r="R1598">
        <v>0</v>
      </c>
      <c r="S1598">
        <v>23.8</v>
      </c>
      <c r="T1598">
        <v>22.5</v>
      </c>
      <c r="U1598">
        <v>12.5</v>
      </c>
      <c r="V1598">
        <v>10</v>
      </c>
      <c r="W1598">
        <v>12.5</v>
      </c>
      <c r="X1598">
        <v>0.71125000000000005</v>
      </c>
      <c r="Y1598">
        <v>2</v>
      </c>
      <c r="Z1598">
        <v>1</v>
      </c>
    </row>
    <row r="1599" spans="1:26" x14ac:dyDescent="0.2">
      <c r="A1599">
        <v>1598</v>
      </c>
      <c r="B1599">
        <v>4738</v>
      </c>
      <c r="C1599" t="s">
        <v>38</v>
      </c>
      <c r="D1599">
        <v>2012</v>
      </c>
      <c r="E1599" t="s">
        <v>73</v>
      </c>
      <c r="F1599" t="s">
        <v>419</v>
      </c>
      <c r="G1599" t="s">
        <v>77</v>
      </c>
      <c r="H1599" t="s">
        <v>1775</v>
      </c>
      <c r="I1599" s="2">
        <v>39559</v>
      </c>
      <c r="J1599" t="s">
        <v>106</v>
      </c>
      <c r="K1599" t="s">
        <v>107</v>
      </c>
      <c r="L1599">
        <v>-14.256159589999999</v>
      </c>
      <c r="M1599">
        <v>-169.50083429</v>
      </c>
      <c r="N1599" t="s">
        <v>647</v>
      </c>
      <c r="O1599" t="s">
        <v>77</v>
      </c>
      <c r="P1599">
        <v>2012</v>
      </c>
      <c r="Q1599" t="s">
        <v>109</v>
      </c>
      <c r="R1599">
        <v>0</v>
      </c>
      <c r="S1599">
        <v>10.75</v>
      </c>
      <c r="T1599">
        <v>40</v>
      </c>
      <c r="U1599">
        <v>15</v>
      </c>
      <c r="V1599">
        <v>5</v>
      </c>
      <c r="W1599">
        <v>25</v>
      </c>
      <c r="X1599">
        <v>1.1499999999999999</v>
      </c>
      <c r="Y1599">
        <v>2</v>
      </c>
      <c r="Z1599">
        <v>1</v>
      </c>
    </row>
    <row r="1600" spans="1:26" x14ac:dyDescent="0.2">
      <c r="A1600">
        <v>1599</v>
      </c>
      <c r="B1600">
        <v>4739</v>
      </c>
      <c r="C1600" t="s">
        <v>38</v>
      </c>
      <c r="D1600">
        <v>2012</v>
      </c>
      <c r="E1600" t="s">
        <v>73</v>
      </c>
      <c r="F1600" t="s">
        <v>419</v>
      </c>
      <c r="G1600" t="s">
        <v>77</v>
      </c>
      <c r="H1600" t="s">
        <v>1776</v>
      </c>
      <c r="I1600" s="2">
        <v>39559</v>
      </c>
      <c r="J1600" t="s">
        <v>106</v>
      </c>
      <c r="K1600" t="s">
        <v>111</v>
      </c>
      <c r="L1600">
        <v>-14.215244589999999</v>
      </c>
      <c r="M1600">
        <v>-169.49901758999999</v>
      </c>
      <c r="N1600" t="s">
        <v>587</v>
      </c>
      <c r="O1600" t="s">
        <v>77</v>
      </c>
      <c r="P1600">
        <v>2012</v>
      </c>
      <c r="Q1600" t="s">
        <v>112</v>
      </c>
      <c r="R1600">
        <v>0</v>
      </c>
      <c r="S1600">
        <v>23</v>
      </c>
      <c r="T1600">
        <v>15</v>
      </c>
      <c r="U1600">
        <v>27</v>
      </c>
      <c r="V1600">
        <v>0</v>
      </c>
      <c r="W1600">
        <v>12.5</v>
      </c>
      <c r="X1600">
        <v>0.52249999999999996</v>
      </c>
      <c r="Y1600">
        <v>2</v>
      </c>
      <c r="Z1600">
        <v>1</v>
      </c>
    </row>
    <row r="1601" spans="1:26" x14ac:dyDescent="0.2">
      <c r="A1601">
        <v>1600</v>
      </c>
      <c r="B1601">
        <v>4740</v>
      </c>
      <c r="C1601" t="s">
        <v>38</v>
      </c>
      <c r="D1601">
        <v>2012</v>
      </c>
      <c r="E1601" t="s">
        <v>73</v>
      </c>
      <c r="F1601" t="s">
        <v>419</v>
      </c>
      <c r="G1601" t="s">
        <v>77</v>
      </c>
      <c r="H1601" t="s">
        <v>1777</v>
      </c>
      <c r="I1601" s="2">
        <v>39559</v>
      </c>
      <c r="J1601" t="s">
        <v>106</v>
      </c>
      <c r="K1601" t="s">
        <v>111</v>
      </c>
      <c r="L1601">
        <v>-14.210245540000001</v>
      </c>
      <c r="M1601">
        <v>-169.42511184</v>
      </c>
      <c r="N1601" t="s">
        <v>587</v>
      </c>
      <c r="O1601" t="s">
        <v>77</v>
      </c>
      <c r="P1601">
        <v>2012</v>
      </c>
      <c r="Q1601" t="s">
        <v>112</v>
      </c>
      <c r="R1601">
        <v>0</v>
      </c>
      <c r="S1601">
        <v>21.15</v>
      </c>
      <c r="T1601">
        <v>6.5</v>
      </c>
      <c r="U1601">
        <v>7.5</v>
      </c>
      <c r="V1601">
        <v>0.5</v>
      </c>
      <c r="W1601">
        <v>12.5</v>
      </c>
      <c r="X1601">
        <v>0.19775000000000001</v>
      </c>
      <c r="Y1601">
        <v>2</v>
      </c>
      <c r="Z1601">
        <v>1</v>
      </c>
    </row>
    <row r="1602" spans="1:26" x14ac:dyDescent="0.2">
      <c r="A1602">
        <v>1601</v>
      </c>
      <c r="B1602">
        <v>4741</v>
      </c>
      <c r="C1602" t="s">
        <v>38</v>
      </c>
      <c r="D1602">
        <v>2012</v>
      </c>
      <c r="E1602" t="s">
        <v>73</v>
      </c>
      <c r="F1602" t="s">
        <v>419</v>
      </c>
      <c r="G1602" t="s">
        <v>77</v>
      </c>
      <c r="H1602" t="s">
        <v>1778</v>
      </c>
      <c r="I1602" s="2">
        <v>39559</v>
      </c>
      <c r="J1602" t="s">
        <v>106</v>
      </c>
      <c r="K1602" t="s">
        <v>115</v>
      </c>
      <c r="L1602">
        <v>-14.21192284</v>
      </c>
      <c r="M1602">
        <v>-169.43376044999999</v>
      </c>
      <c r="N1602" t="s">
        <v>587</v>
      </c>
      <c r="O1602" t="s">
        <v>77</v>
      </c>
      <c r="P1602">
        <v>2012</v>
      </c>
      <c r="Q1602" t="s">
        <v>116</v>
      </c>
      <c r="R1602">
        <v>0</v>
      </c>
      <c r="S1602">
        <v>6</v>
      </c>
      <c r="T1602">
        <v>11</v>
      </c>
      <c r="U1602">
        <v>0</v>
      </c>
      <c r="V1602">
        <v>0</v>
      </c>
      <c r="W1602">
        <v>21.5</v>
      </c>
      <c r="X1602">
        <v>0.78500000000000003</v>
      </c>
      <c r="Y1602">
        <v>2</v>
      </c>
      <c r="Z1602">
        <v>1</v>
      </c>
    </row>
    <row r="1603" spans="1:26" x14ac:dyDescent="0.2">
      <c r="A1603">
        <v>1602</v>
      </c>
      <c r="B1603">
        <v>4742</v>
      </c>
      <c r="C1603" t="s">
        <v>38</v>
      </c>
      <c r="D1603">
        <v>2012</v>
      </c>
      <c r="E1603" t="s">
        <v>73</v>
      </c>
      <c r="F1603" t="s">
        <v>419</v>
      </c>
      <c r="G1603" t="s">
        <v>77</v>
      </c>
      <c r="H1603" t="s">
        <v>1779</v>
      </c>
      <c r="I1603" s="2">
        <v>39559</v>
      </c>
      <c r="J1603" t="s">
        <v>106</v>
      </c>
      <c r="K1603" t="s">
        <v>107</v>
      </c>
      <c r="L1603">
        <v>-14.21025266</v>
      </c>
      <c r="M1603">
        <v>-169.45279550000001</v>
      </c>
      <c r="N1603" t="s">
        <v>587</v>
      </c>
      <c r="O1603" t="s">
        <v>77</v>
      </c>
      <c r="P1603">
        <v>2012</v>
      </c>
      <c r="Q1603" t="s">
        <v>109</v>
      </c>
      <c r="R1603">
        <v>0</v>
      </c>
      <c r="S1603">
        <v>8.25</v>
      </c>
      <c r="T1603">
        <v>12.5</v>
      </c>
      <c r="U1603">
        <v>0</v>
      </c>
      <c r="V1603">
        <v>10</v>
      </c>
      <c r="W1603">
        <v>10</v>
      </c>
      <c r="X1603">
        <v>0.11874999999999999</v>
      </c>
      <c r="Y1603">
        <v>2</v>
      </c>
      <c r="Z1603">
        <v>1</v>
      </c>
    </row>
    <row r="1604" spans="1:26" x14ac:dyDescent="0.2">
      <c r="A1604">
        <v>1603</v>
      </c>
      <c r="B1604">
        <v>4743</v>
      </c>
      <c r="C1604" t="s">
        <v>38</v>
      </c>
      <c r="D1604">
        <v>2012</v>
      </c>
      <c r="E1604" t="s">
        <v>73</v>
      </c>
      <c r="F1604" t="s">
        <v>419</v>
      </c>
      <c r="G1604" t="s">
        <v>77</v>
      </c>
      <c r="H1604" t="s">
        <v>1780</v>
      </c>
      <c r="I1604" s="2">
        <v>39559</v>
      </c>
      <c r="J1604" t="s">
        <v>106</v>
      </c>
      <c r="K1604" t="s">
        <v>107</v>
      </c>
      <c r="L1604">
        <v>-14.21441939</v>
      </c>
      <c r="M1604">
        <v>-169.47381874000001</v>
      </c>
      <c r="N1604" t="s">
        <v>587</v>
      </c>
      <c r="O1604" t="s">
        <v>77</v>
      </c>
      <c r="P1604">
        <v>2012</v>
      </c>
      <c r="Q1604" t="s">
        <v>109</v>
      </c>
      <c r="R1604">
        <v>0</v>
      </c>
      <c r="S1604">
        <v>9.5</v>
      </c>
      <c r="T1604">
        <v>37.5</v>
      </c>
      <c r="U1604">
        <v>0</v>
      </c>
      <c r="V1604">
        <v>0</v>
      </c>
      <c r="W1604">
        <v>37.5</v>
      </c>
      <c r="X1604">
        <v>0.69</v>
      </c>
      <c r="Y1604">
        <v>2</v>
      </c>
      <c r="Z1604">
        <v>1</v>
      </c>
    </row>
    <row r="1605" spans="1:26" x14ac:dyDescent="0.2">
      <c r="A1605">
        <v>1604</v>
      </c>
      <c r="B1605">
        <v>4744</v>
      </c>
      <c r="C1605" t="s">
        <v>38</v>
      </c>
      <c r="D1605">
        <v>2012</v>
      </c>
      <c r="E1605" t="s">
        <v>73</v>
      </c>
      <c r="F1605" t="s">
        <v>419</v>
      </c>
      <c r="G1605" t="s">
        <v>77</v>
      </c>
      <c r="H1605" t="s">
        <v>1781</v>
      </c>
      <c r="I1605" s="2">
        <v>39559</v>
      </c>
      <c r="J1605" t="s">
        <v>106</v>
      </c>
      <c r="K1605" t="s">
        <v>107</v>
      </c>
      <c r="L1605">
        <v>-14.214258879999999</v>
      </c>
      <c r="M1605">
        <v>-169.50389619000001</v>
      </c>
      <c r="N1605" t="s">
        <v>587</v>
      </c>
      <c r="O1605" t="s">
        <v>77</v>
      </c>
      <c r="P1605">
        <v>2012</v>
      </c>
      <c r="Q1605" t="s">
        <v>109</v>
      </c>
      <c r="R1605">
        <v>0</v>
      </c>
      <c r="S1605">
        <v>13.95</v>
      </c>
      <c r="T1605">
        <v>20</v>
      </c>
      <c r="U1605">
        <v>0</v>
      </c>
      <c r="V1605">
        <v>0</v>
      </c>
      <c r="W1605">
        <v>10</v>
      </c>
      <c r="X1605">
        <v>0.28999999999999998</v>
      </c>
      <c r="Y1605">
        <v>2</v>
      </c>
      <c r="Z1605">
        <v>1</v>
      </c>
    </row>
    <row r="1606" spans="1:26" x14ac:dyDescent="0.2">
      <c r="A1606">
        <v>1605</v>
      </c>
      <c r="B1606">
        <v>4753</v>
      </c>
      <c r="C1606" t="s">
        <v>38</v>
      </c>
      <c r="D1606">
        <v>2012</v>
      </c>
      <c r="E1606" t="s">
        <v>73</v>
      </c>
      <c r="F1606" t="s">
        <v>419</v>
      </c>
      <c r="G1606" t="s">
        <v>77</v>
      </c>
      <c r="H1606" t="s">
        <v>1782</v>
      </c>
      <c r="I1606" s="2">
        <v>39560</v>
      </c>
      <c r="J1606" t="s">
        <v>106</v>
      </c>
      <c r="K1606" t="s">
        <v>111</v>
      </c>
      <c r="L1606">
        <v>-14.27250942</v>
      </c>
      <c r="M1606">
        <v>-169.48323848999999</v>
      </c>
      <c r="N1606" t="s">
        <v>587</v>
      </c>
      <c r="O1606" t="s">
        <v>77</v>
      </c>
      <c r="P1606">
        <v>2012</v>
      </c>
      <c r="Q1606" t="s">
        <v>112</v>
      </c>
      <c r="R1606">
        <v>0</v>
      </c>
      <c r="S1606">
        <v>24.6</v>
      </c>
      <c r="T1606">
        <v>25</v>
      </c>
      <c r="U1606">
        <v>0</v>
      </c>
      <c r="V1606">
        <v>27.5</v>
      </c>
      <c r="W1606">
        <v>35</v>
      </c>
      <c r="X1606">
        <v>0.96</v>
      </c>
      <c r="Y1606">
        <v>2</v>
      </c>
      <c r="Z1606">
        <v>1</v>
      </c>
    </row>
    <row r="1607" spans="1:26" x14ac:dyDescent="0.2">
      <c r="A1607">
        <v>1606</v>
      </c>
      <c r="B1607">
        <v>4754</v>
      </c>
      <c r="C1607" t="s">
        <v>38</v>
      </c>
      <c r="D1607">
        <v>2012</v>
      </c>
      <c r="E1607" t="s">
        <v>73</v>
      </c>
      <c r="F1607" t="s">
        <v>419</v>
      </c>
      <c r="G1607" t="s">
        <v>77</v>
      </c>
      <c r="H1607" t="s">
        <v>1783</v>
      </c>
      <c r="I1607" s="2">
        <v>39560</v>
      </c>
      <c r="J1607" t="s">
        <v>106</v>
      </c>
      <c r="K1607" t="s">
        <v>107</v>
      </c>
      <c r="L1607">
        <v>-14.27409553</v>
      </c>
      <c r="M1607">
        <v>-169.48564576999999</v>
      </c>
      <c r="N1607" t="s">
        <v>587</v>
      </c>
      <c r="O1607" t="s">
        <v>77</v>
      </c>
      <c r="P1607">
        <v>2012</v>
      </c>
      <c r="Q1607" t="s">
        <v>109</v>
      </c>
      <c r="R1607">
        <v>0</v>
      </c>
      <c r="S1607">
        <v>13.1</v>
      </c>
      <c r="T1607">
        <v>22.5</v>
      </c>
      <c r="U1607">
        <v>0</v>
      </c>
      <c r="V1607">
        <v>5.5</v>
      </c>
      <c r="W1607">
        <v>35</v>
      </c>
      <c r="X1607">
        <v>0.1875</v>
      </c>
      <c r="Y1607">
        <v>2</v>
      </c>
      <c r="Z1607">
        <v>1</v>
      </c>
    </row>
    <row r="1608" spans="1:26" x14ac:dyDescent="0.2">
      <c r="A1608">
        <v>1607</v>
      </c>
      <c r="B1608">
        <v>4755</v>
      </c>
      <c r="C1608" t="s">
        <v>38</v>
      </c>
      <c r="D1608">
        <v>2012</v>
      </c>
      <c r="E1608" t="s">
        <v>73</v>
      </c>
      <c r="F1608" t="s">
        <v>419</v>
      </c>
      <c r="G1608" t="s">
        <v>77</v>
      </c>
      <c r="H1608" t="s">
        <v>1784</v>
      </c>
      <c r="I1608" s="2">
        <v>39560</v>
      </c>
      <c r="J1608" t="s">
        <v>106</v>
      </c>
      <c r="K1608" t="s">
        <v>107</v>
      </c>
      <c r="L1608">
        <v>-14.25947916</v>
      </c>
      <c r="M1608">
        <v>-169.42235066999999</v>
      </c>
      <c r="N1608" t="s">
        <v>587</v>
      </c>
      <c r="O1608" t="s">
        <v>77</v>
      </c>
      <c r="P1608">
        <v>2012</v>
      </c>
      <c r="Q1608" t="s">
        <v>109</v>
      </c>
      <c r="R1608">
        <v>0</v>
      </c>
      <c r="S1608">
        <v>12.45</v>
      </c>
      <c r="T1608">
        <v>21</v>
      </c>
      <c r="U1608">
        <v>0</v>
      </c>
      <c r="V1608">
        <v>6.5</v>
      </c>
      <c r="W1608">
        <v>50</v>
      </c>
      <c r="X1608">
        <v>0.41875000000000001</v>
      </c>
      <c r="Y1608">
        <v>2</v>
      </c>
      <c r="Z1608">
        <v>1</v>
      </c>
    </row>
    <row r="1609" spans="1:26" x14ac:dyDescent="0.2">
      <c r="A1609">
        <v>1608</v>
      </c>
      <c r="B1609">
        <v>4756</v>
      </c>
      <c r="C1609" t="s">
        <v>38</v>
      </c>
      <c r="D1609">
        <v>2012</v>
      </c>
      <c r="E1609" t="s">
        <v>73</v>
      </c>
      <c r="F1609" t="s">
        <v>419</v>
      </c>
      <c r="G1609" t="s">
        <v>77</v>
      </c>
      <c r="H1609" t="s">
        <v>1785</v>
      </c>
      <c r="I1609" s="2">
        <v>39560</v>
      </c>
      <c r="J1609" t="s">
        <v>106</v>
      </c>
      <c r="K1609" t="s">
        <v>107</v>
      </c>
      <c r="L1609">
        <v>-14.23890151</v>
      </c>
      <c r="M1609">
        <v>-169.41949764</v>
      </c>
      <c r="N1609" t="s">
        <v>587</v>
      </c>
      <c r="O1609" t="s">
        <v>77</v>
      </c>
      <c r="P1609">
        <v>2012</v>
      </c>
      <c r="Q1609" t="s">
        <v>109</v>
      </c>
      <c r="R1609">
        <v>0</v>
      </c>
      <c r="S1609">
        <v>10.4</v>
      </c>
      <c r="T1609">
        <v>35</v>
      </c>
      <c r="U1609">
        <v>9</v>
      </c>
      <c r="V1609">
        <v>3.5</v>
      </c>
      <c r="W1609">
        <v>27.5</v>
      </c>
      <c r="X1609">
        <v>0.40625</v>
      </c>
      <c r="Y1609">
        <v>2</v>
      </c>
      <c r="Z1609">
        <v>1</v>
      </c>
    </row>
    <row r="1610" spans="1:26" x14ac:dyDescent="0.2">
      <c r="A1610">
        <v>1609</v>
      </c>
      <c r="B1610">
        <v>4757</v>
      </c>
      <c r="C1610" t="s">
        <v>38</v>
      </c>
      <c r="D1610">
        <v>2012</v>
      </c>
      <c r="E1610" t="s">
        <v>73</v>
      </c>
      <c r="F1610" t="s">
        <v>419</v>
      </c>
      <c r="G1610" t="s">
        <v>77</v>
      </c>
      <c r="H1610" t="s">
        <v>1786</v>
      </c>
      <c r="I1610" s="2">
        <v>39560</v>
      </c>
      <c r="J1610" t="s">
        <v>106</v>
      </c>
      <c r="K1610" t="s">
        <v>111</v>
      </c>
      <c r="L1610">
        <v>-14.24039642</v>
      </c>
      <c r="M1610">
        <v>-169.41857680000001</v>
      </c>
      <c r="N1610" t="s">
        <v>587</v>
      </c>
      <c r="O1610" t="s">
        <v>77</v>
      </c>
      <c r="P1610">
        <v>2012</v>
      </c>
      <c r="Q1610" t="s">
        <v>112</v>
      </c>
      <c r="R1610">
        <v>0</v>
      </c>
      <c r="S1610">
        <v>27.45</v>
      </c>
      <c r="T1610">
        <v>22.5</v>
      </c>
      <c r="U1610">
        <v>12.5</v>
      </c>
      <c r="V1610">
        <v>7.5</v>
      </c>
      <c r="W1610">
        <v>30</v>
      </c>
      <c r="X1610">
        <v>0.83499999999999996</v>
      </c>
      <c r="Y1610">
        <v>2</v>
      </c>
      <c r="Z1610">
        <v>1</v>
      </c>
    </row>
    <row r="1611" spans="1:26" x14ac:dyDescent="0.2">
      <c r="A1611">
        <v>1610</v>
      </c>
      <c r="B1611">
        <v>4758</v>
      </c>
      <c r="C1611" t="s">
        <v>38</v>
      </c>
      <c r="D1611">
        <v>2012</v>
      </c>
      <c r="E1611" t="s">
        <v>73</v>
      </c>
      <c r="F1611" t="s">
        <v>419</v>
      </c>
      <c r="G1611" t="s">
        <v>77</v>
      </c>
      <c r="H1611" t="s">
        <v>1787</v>
      </c>
      <c r="I1611" s="2">
        <v>39560</v>
      </c>
      <c r="J1611" t="s">
        <v>106</v>
      </c>
      <c r="K1611" t="s">
        <v>111</v>
      </c>
      <c r="L1611">
        <v>-14.265249600000001</v>
      </c>
      <c r="M1611">
        <v>-169.47773032000001</v>
      </c>
      <c r="N1611" t="s">
        <v>587</v>
      </c>
      <c r="O1611" t="s">
        <v>77</v>
      </c>
      <c r="P1611">
        <v>2012</v>
      </c>
      <c r="Q1611" t="s">
        <v>112</v>
      </c>
      <c r="R1611">
        <v>0</v>
      </c>
      <c r="S1611">
        <v>22.85</v>
      </c>
      <c r="T1611">
        <v>22.5</v>
      </c>
      <c r="U1611">
        <v>0</v>
      </c>
      <c r="V1611">
        <v>24.5</v>
      </c>
      <c r="W1611">
        <v>50</v>
      </c>
      <c r="X1611">
        <v>0.47749999999999998</v>
      </c>
      <c r="Y1611">
        <v>2</v>
      </c>
      <c r="Z1611">
        <v>1</v>
      </c>
    </row>
    <row r="1612" spans="1:26" x14ac:dyDescent="0.2">
      <c r="A1612">
        <v>1611</v>
      </c>
      <c r="B1612">
        <v>4759</v>
      </c>
      <c r="C1612" t="s">
        <v>38</v>
      </c>
      <c r="D1612">
        <v>2012</v>
      </c>
      <c r="E1612" t="s">
        <v>73</v>
      </c>
      <c r="F1612" t="s">
        <v>419</v>
      </c>
      <c r="G1612" t="s">
        <v>77</v>
      </c>
      <c r="H1612" t="s">
        <v>1788</v>
      </c>
      <c r="I1612" s="2">
        <v>39560</v>
      </c>
      <c r="J1612" t="s">
        <v>106</v>
      </c>
      <c r="K1612" t="s">
        <v>107</v>
      </c>
      <c r="L1612">
        <v>-14.254805080000001</v>
      </c>
      <c r="M1612">
        <v>-169.46946979000001</v>
      </c>
      <c r="N1612" t="s">
        <v>587</v>
      </c>
      <c r="O1612" t="s">
        <v>77</v>
      </c>
      <c r="P1612">
        <v>2012</v>
      </c>
      <c r="Q1612" t="s">
        <v>109</v>
      </c>
      <c r="R1612">
        <v>0</v>
      </c>
      <c r="S1612">
        <v>12.5</v>
      </c>
      <c r="T1612">
        <v>15</v>
      </c>
      <c r="U1612">
        <v>0</v>
      </c>
      <c r="V1612">
        <v>1</v>
      </c>
      <c r="W1612">
        <v>62.5</v>
      </c>
      <c r="X1612">
        <v>0.85375000000000001</v>
      </c>
      <c r="Y1612">
        <v>2</v>
      </c>
      <c r="Z1612">
        <v>1</v>
      </c>
    </row>
    <row r="1613" spans="1:26" x14ac:dyDescent="0.2">
      <c r="A1613">
        <v>1612</v>
      </c>
      <c r="B1613">
        <v>4760</v>
      </c>
      <c r="C1613" t="s">
        <v>38</v>
      </c>
      <c r="D1613">
        <v>2012</v>
      </c>
      <c r="E1613" t="s">
        <v>73</v>
      </c>
      <c r="F1613" t="s">
        <v>419</v>
      </c>
      <c r="G1613" t="s">
        <v>77</v>
      </c>
      <c r="H1613" t="s">
        <v>1789</v>
      </c>
      <c r="I1613" s="2">
        <v>39560</v>
      </c>
      <c r="J1613" t="s">
        <v>106</v>
      </c>
      <c r="K1613" t="s">
        <v>111</v>
      </c>
      <c r="L1613">
        <v>-14.2519264</v>
      </c>
      <c r="M1613">
        <v>-169.46394033000001</v>
      </c>
      <c r="N1613" t="s">
        <v>587</v>
      </c>
      <c r="O1613" t="s">
        <v>77</v>
      </c>
      <c r="P1613">
        <v>2012</v>
      </c>
      <c r="Q1613" t="s">
        <v>112</v>
      </c>
      <c r="R1613">
        <v>0</v>
      </c>
      <c r="S1613">
        <v>24</v>
      </c>
      <c r="T1613">
        <v>9</v>
      </c>
      <c r="U1613">
        <v>0</v>
      </c>
      <c r="V1613">
        <v>5</v>
      </c>
      <c r="W1613">
        <v>25</v>
      </c>
      <c r="X1613">
        <v>0.99750000000000005</v>
      </c>
      <c r="Y1613">
        <v>2</v>
      </c>
      <c r="Z1613">
        <v>1</v>
      </c>
    </row>
    <row r="1614" spans="1:26" x14ac:dyDescent="0.2">
      <c r="A1614">
        <v>1613</v>
      </c>
      <c r="B1614">
        <v>4761</v>
      </c>
      <c r="C1614" t="s">
        <v>38</v>
      </c>
      <c r="D1614">
        <v>2012</v>
      </c>
      <c r="E1614" t="s">
        <v>73</v>
      </c>
      <c r="F1614" t="s">
        <v>419</v>
      </c>
      <c r="G1614" t="s">
        <v>77</v>
      </c>
      <c r="H1614" t="s">
        <v>1790</v>
      </c>
      <c r="I1614" s="2">
        <v>39560</v>
      </c>
      <c r="J1614" t="s">
        <v>106</v>
      </c>
      <c r="K1614" t="s">
        <v>107</v>
      </c>
      <c r="L1614">
        <v>-14.254404340000001</v>
      </c>
      <c r="M1614">
        <v>-169.42037841000001</v>
      </c>
      <c r="N1614" t="s">
        <v>587</v>
      </c>
      <c r="O1614" t="s">
        <v>77</v>
      </c>
      <c r="P1614">
        <v>2012</v>
      </c>
      <c r="Q1614" t="s">
        <v>109</v>
      </c>
      <c r="R1614">
        <v>0</v>
      </c>
      <c r="S1614">
        <v>9.8000000000000007</v>
      </c>
      <c r="T1614">
        <v>27.5</v>
      </c>
      <c r="U1614">
        <v>10</v>
      </c>
      <c r="V1614">
        <v>2.5</v>
      </c>
      <c r="W1614">
        <v>42.5</v>
      </c>
      <c r="X1614">
        <v>0.34</v>
      </c>
      <c r="Y1614">
        <v>2</v>
      </c>
      <c r="Z1614">
        <v>1</v>
      </c>
    </row>
    <row r="1615" spans="1:26" x14ac:dyDescent="0.2">
      <c r="A1615">
        <v>1614</v>
      </c>
      <c r="B1615">
        <v>4762</v>
      </c>
      <c r="C1615" t="s">
        <v>38</v>
      </c>
      <c r="D1615">
        <v>2012</v>
      </c>
      <c r="E1615" t="s">
        <v>73</v>
      </c>
      <c r="F1615" t="s">
        <v>419</v>
      </c>
      <c r="G1615" t="s">
        <v>77</v>
      </c>
      <c r="H1615" t="s">
        <v>1791</v>
      </c>
      <c r="I1615" s="2">
        <v>39560</v>
      </c>
      <c r="J1615" t="s">
        <v>106</v>
      </c>
      <c r="K1615" t="s">
        <v>115</v>
      </c>
      <c r="L1615">
        <v>-14.22441959</v>
      </c>
      <c r="M1615">
        <v>-169.41830012</v>
      </c>
      <c r="N1615" t="s">
        <v>587</v>
      </c>
      <c r="O1615" t="s">
        <v>77</v>
      </c>
      <c r="P1615">
        <v>2012</v>
      </c>
      <c r="Q1615" t="s">
        <v>116</v>
      </c>
      <c r="R1615">
        <v>0</v>
      </c>
      <c r="S1615">
        <v>4.45</v>
      </c>
      <c r="T1615">
        <v>8.5</v>
      </c>
      <c r="U1615">
        <v>0</v>
      </c>
      <c r="V1615">
        <v>2.5</v>
      </c>
      <c r="W1615">
        <v>15</v>
      </c>
      <c r="X1615">
        <v>0.125</v>
      </c>
      <c r="Y1615">
        <v>2</v>
      </c>
      <c r="Z1615">
        <v>1</v>
      </c>
    </row>
    <row r="1616" spans="1:26" x14ac:dyDescent="0.2">
      <c r="A1616">
        <v>1615</v>
      </c>
      <c r="B1616">
        <v>4763</v>
      </c>
      <c r="C1616" t="s">
        <v>38</v>
      </c>
      <c r="D1616">
        <v>2012</v>
      </c>
      <c r="E1616" t="s">
        <v>73</v>
      </c>
      <c r="F1616" t="s">
        <v>419</v>
      </c>
      <c r="G1616" t="s">
        <v>77</v>
      </c>
      <c r="H1616" t="s">
        <v>1792</v>
      </c>
      <c r="I1616" s="2">
        <v>39560</v>
      </c>
      <c r="J1616" t="s">
        <v>106</v>
      </c>
      <c r="K1616" t="s">
        <v>115</v>
      </c>
      <c r="L1616">
        <v>-14.219214600000001</v>
      </c>
      <c r="M1616">
        <v>-169.41797062000001</v>
      </c>
      <c r="N1616" t="s">
        <v>587</v>
      </c>
      <c r="O1616" t="s">
        <v>77</v>
      </c>
      <c r="P1616">
        <v>2012</v>
      </c>
      <c r="Q1616" t="s">
        <v>116</v>
      </c>
      <c r="R1616">
        <v>0</v>
      </c>
      <c r="S1616">
        <v>4.75</v>
      </c>
      <c r="T1616">
        <v>9</v>
      </c>
      <c r="U1616">
        <v>1</v>
      </c>
      <c r="V1616">
        <v>1</v>
      </c>
      <c r="W1616">
        <v>30</v>
      </c>
      <c r="X1616">
        <v>0.18625</v>
      </c>
      <c r="Y1616">
        <v>2</v>
      </c>
      <c r="Z1616">
        <v>1</v>
      </c>
    </row>
    <row r="1617" spans="1:26" x14ac:dyDescent="0.2">
      <c r="A1617">
        <v>1616</v>
      </c>
      <c r="B1617">
        <v>4771</v>
      </c>
      <c r="C1617" t="s">
        <v>38</v>
      </c>
      <c r="D1617">
        <v>2012</v>
      </c>
      <c r="E1617" t="s">
        <v>73</v>
      </c>
      <c r="F1617" t="s">
        <v>419</v>
      </c>
      <c r="G1617" t="s">
        <v>74</v>
      </c>
      <c r="H1617" t="s">
        <v>1793</v>
      </c>
      <c r="I1617" s="2">
        <v>39561</v>
      </c>
      <c r="J1617" t="s">
        <v>106</v>
      </c>
      <c r="K1617" t="s">
        <v>111</v>
      </c>
      <c r="L1617">
        <v>-14.18894738</v>
      </c>
      <c r="M1617">
        <v>-169.60390655</v>
      </c>
      <c r="N1617" t="s">
        <v>74</v>
      </c>
      <c r="O1617" t="s">
        <v>74</v>
      </c>
      <c r="P1617">
        <v>2012</v>
      </c>
      <c r="Q1617" t="s">
        <v>112</v>
      </c>
      <c r="R1617">
        <v>0</v>
      </c>
      <c r="S1617">
        <v>22</v>
      </c>
      <c r="T1617">
        <v>20</v>
      </c>
      <c r="U1617">
        <v>0</v>
      </c>
      <c r="V1617">
        <v>12.5</v>
      </c>
      <c r="W1617">
        <v>37.5</v>
      </c>
      <c r="X1617">
        <v>0.4</v>
      </c>
      <c r="Y1617">
        <v>2</v>
      </c>
      <c r="Z1617">
        <v>1</v>
      </c>
    </row>
    <row r="1618" spans="1:26" x14ac:dyDescent="0.2">
      <c r="A1618">
        <v>1617</v>
      </c>
      <c r="B1618">
        <v>4772</v>
      </c>
      <c r="C1618" t="s">
        <v>38</v>
      </c>
      <c r="D1618">
        <v>2012</v>
      </c>
      <c r="E1618" t="s">
        <v>73</v>
      </c>
      <c r="F1618" t="s">
        <v>419</v>
      </c>
      <c r="G1618" t="s">
        <v>74</v>
      </c>
      <c r="H1618" t="s">
        <v>1794</v>
      </c>
      <c r="I1618" s="2">
        <v>39561</v>
      </c>
      <c r="J1618" t="s">
        <v>106</v>
      </c>
      <c r="K1618" t="s">
        <v>107</v>
      </c>
      <c r="L1618">
        <v>-14.18903019</v>
      </c>
      <c r="M1618">
        <v>-169.62012326999999</v>
      </c>
      <c r="N1618" t="s">
        <v>74</v>
      </c>
      <c r="O1618" t="s">
        <v>74</v>
      </c>
      <c r="P1618">
        <v>2012</v>
      </c>
      <c r="Q1618" t="s">
        <v>109</v>
      </c>
      <c r="R1618">
        <v>0</v>
      </c>
      <c r="S1618">
        <v>17.5</v>
      </c>
      <c r="T1618">
        <v>30</v>
      </c>
      <c r="U1618">
        <v>0</v>
      </c>
      <c r="V1618">
        <v>7.5</v>
      </c>
      <c r="W1618">
        <v>40</v>
      </c>
      <c r="X1618">
        <v>0.52625</v>
      </c>
      <c r="Y1618">
        <v>2</v>
      </c>
      <c r="Z1618">
        <v>1</v>
      </c>
    </row>
    <row r="1619" spans="1:26" x14ac:dyDescent="0.2">
      <c r="A1619">
        <v>1618</v>
      </c>
      <c r="B1619">
        <v>4773</v>
      </c>
      <c r="C1619" t="s">
        <v>38</v>
      </c>
      <c r="D1619">
        <v>2012</v>
      </c>
      <c r="E1619" t="s">
        <v>73</v>
      </c>
      <c r="F1619" t="s">
        <v>419</v>
      </c>
      <c r="G1619" t="s">
        <v>74</v>
      </c>
      <c r="H1619" t="s">
        <v>1795</v>
      </c>
      <c r="I1619" s="2">
        <v>39561</v>
      </c>
      <c r="J1619" t="s">
        <v>106</v>
      </c>
      <c r="K1619" t="s">
        <v>107</v>
      </c>
      <c r="L1619">
        <v>-14.191409480000001</v>
      </c>
      <c r="M1619">
        <v>-169.60999106</v>
      </c>
      <c r="N1619" t="s">
        <v>74</v>
      </c>
      <c r="O1619" t="s">
        <v>74</v>
      </c>
      <c r="P1619">
        <v>2012</v>
      </c>
      <c r="Q1619" t="s">
        <v>109</v>
      </c>
      <c r="R1619">
        <v>0</v>
      </c>
      <c r="S1619">
        <v>13.35</v>
      </c>
      <c r="T1619">
        <v>42.5</v>
      </c>
      <c r="U1619">
        <v>0</v>
      </c>
      <c r="V1619">
        <v>7.5</v>
      </c>
      <c r="W1619">
        <v>32.5</v>
      </c>
      <c r="X1619">
        <v>0.84</v>
      </c>
      <c r="Y1619">
        <v>2</v>
      </c>
      <c r="Z1619">
        <v>1</v>
      </c>
    </row>
    <row r="1620" spans="1:26" x14ac:dyDescent="0.2">
      <c r="A1620">
        <v>1619</v>
      </c>
      <c r="B1620">
        <v>4774</v>
      </c>
      <c r="C1620" t="s">
        <v>38</v>
      </c>
      <c r="D1620">
        <v>2012</v>
      </c>
      <c r="E1620" t="s">
        <v>73</v>
      </c>
      <c r="F1620" t="s">
        <v>419</v>
      </c>
      <c r="G1620" t="s">
        <v>74</v>
      </c>
      <c r="H1620" t="s">
        <v>1796</v>
      </c>
      <c r="I1620" s="2">
        <v>39561</v>
      </c>
      <c r="J1620" t="s">
        <v>106</v>
      </c>
      <c r="K1620" t="s">
        <v>115</v>
      </c>
      <c r="L1620">
        <v>-14.166609599999999</v>
      </c>
      <c r="M1620">
        <v>-169.60837888</v>
      </c>
      <c r="N1620" t="s">
        <v>74</v>
      </c>
      <c r="O1620" t="s">
        <v>74</v>
      </c>
      <c r="P1620">
        <v>2012</v>
      </c>
      <c r="Q1620" t="s">
        <v>116</v>
      </c>
      <c r="R1620">
        <v>0</v>
      </c>
      <c r="S1620">
        <v>4.6500000000000004</v>
      </c>
      <c r="T1620">
        <v>14</v>
      </c>
      <c r="U1620">
        <v>4.5</v>
      </c>
      <c r="V1620">
        <v>5</v>
      </c>
      <c r="W1620">
        <v>25</v>
      </c>
      <c r="X1620">
        <v>0.53</v>
      </c>
      <c r="Y1620">
        <v>2</v>
      </c>
      <c r="Z1620">
        <v>1</v>
      </c>
    </row>
    <row r="1621" spans="1:26" x14ac:dyDescent="0.2">
      <c r="A1621">
        <v>1620</v>
      </c>
      <c r="B1621">
        <v>4775</v>
      </c>
      <c r="C1621" t="s">
        <v>38</v>
      </c>
      <c r="D1621">
        <v>2012</v>
      </c>
      <c r="E1621" t="s">
        <v>73</v>
      </c>
      <c r="F1621" t="s">
        <v>419</v>
      </c>
      <c r="G1621" t="s">
        <v>74</v>
      </c>
      <c r="H1621" t="s">
        <v>1797</v>
      </c>
      <c r="I1621" s="2">
        <v>39561</v>
      </c>
      <c r="J1621" t="s">
        <v>106</v>
      </c>
      <c r="K1621" t="s">
        <v>111</v>
      </c>
      <c r="L1621">
        <v>-14.16555239</v>
      </c>
      <c r="M1621">
        <v>-169.62892912999999</v>
      </c>
      <c r="N1621" t="s">
        <v>74</v>
      </c>
      <c r="O1621" t="s">
        <v>74</v>
      </c>
      <c r="P1621">
        <v>2012</v>
      </c>
      <c r="Q1621" t="s">
        <v>112</v>
      </c>
      <c r="R1621">
        <v>0</v>
      </c>
      <c r="S1621">
        <v>19.850000000000001</v>
      </c>
      <c r="T1621">
        <v>7.5</v>
      </c>
      <c r="U1621">
        <v>22.5</v>
      </c>
      <c r="V1621">
        <v>2.5</v>
      </c>
      <c r="W1621">
        <v>12.5</v>
      </c>
      <c r="X1621">
        <v>0.41</v>
      </c>
      <c r="Y1621">
        <v>2</v>
      </c>
      <c r="Z1621">
        <v>1</v>
      </c>
    </row>
    <row r="1622" spans="1:26" x14ac:dyDescent="0.2">
      <c r="A1622">
        <v>1621</v>
      </c>
      <c r="B1622">
        <v>4776</v>
      </c>
      <c r="C1622" t="s">
        <v>38</v>
      </c>
      <c r="D1622">
        <v>2012</v>
      </c>
      <c r="E1622" t="s">
        <v>73</v>
      </c>
      <c r="F1622" t="s">
        <v>419</v>
      </c>
      <c r="G1622" t="s">
        <v>74</v>
      </c>
      <c r="H1622" t="s">
        <v>1798</v>
      </c>
      <c r="I1622" s="2">
        <v>39561</v>
      </c>
      <c r="J1622" t="s">
        <v>106</v>
      </c>
      <c r="K1622" t="s">
        <v>107</v>
      </c>
      <c r="L1622">
        <v>-14.15585235</v>
      </c>
      <c r="M1622">
        <v>-169.61829886000001</v>
      </c>
      <c r="N1622" t="s">
        <v>74</v>
      </c>
      <c r="O1622" t="s">
        <v>74</v>
      </c>
      <c r="P1622">
        <v>2012</v>
      </c>
      <c r="Q1622" t="s">
        <v>109</v>
      </c>
      <c r="R1622">
        <v>0</v>
      </c>
      <c r="S1622">
        <v>12.25</v>
      </c>
      <c r="T1622">
        <v>22.5</v>
      </c>
      <c r="U1622">
        <v>0</v>
      </c>
      <c r="V1622">
        <v>5</v>
      </c>
      <c r="W1622">
        <v>47.5</v>
      </c>
      <c r="X1622">
        <v>0.56125000000000003</v>
      </c>
      <c r="Y1622">
        <v>2</v>
      </c>
      <c r="Z1622">
        <v>1</v>
      </c>
    </row>
    <row r="1623" spans="1:26" x14ac:dyDescent="0.2">
      <c r="A1623">
        <v>1622</v>
      </c>
      <c r="B1623">
        <v>4777</v>
      </c>
      <c r="C1623" t="s">
        <v>38</v>
      </c>
      <c r="D1623">
        <v>2012</v>
      </c>
      <c r="E1623" t="s">
        <v>73</v>
      </c>
      <c r="F1623" t="s">
        <v>419</v>
      </c>
      <c r="G1623" t="s">
        <v>74</v>
      </c>
      <c r="H1623" t="s">
        <v>1799</v>
      </c>
      <c r="I1623" s="2">
        <v>39561</v>
      </c>
      <c r="J1623" t="s">
        <v>106</v>
      </c>
      <c r="K1623" t="s">
        <v>111</v>
      </c>
      <c r="L1623">
        <v>-14.184515279999999</v>
      </c>
      <c r="M1623">
        <v>-169.60680292000001</v>
      </c>
      <c r="N1623" t="s">
        <v>74</v>
      </c>
      <c r="O1623" t="s">
        <v>74</v>
      </c>
      <c r="P1623">
        <v>2012</v>
      </c>
      <c r="Q1623" t="s">
        <v>112</v>
      </c>
      <c r="R1623">
        <v>0</v>
      </c>
      <c r="S1623">
        <v>21.1</v>
      </c>
      <c r="T1623">
        <v>47.5</v>
      </c>
      <c r="U1623">
        <v>20</v>
      </c>
      <c r="V1623">
        <v>0</v>
      </c>
      <c r="W1623">
        <v>15</v>
      </c>
      <c r="X1623">
        <v>1.0575000000000001</v>
      </c>
      <c r="Y1623">
        <v>2</v>
      </c>
      <c r="Z1623">
        <v>1</v>
      </c>
    </row>
    <row r="1624" spans="1:26" x14ac:dyDescent="0.2">
      <c r="A1624">
        <v>1623</v>
      </c>
      <c r="B1624">
        <v>4778</v>
      </c>
      <c r="C1624" t="s">
        <v>38</v>
      </c>
      <c r="D1624">
        <v>2012</v>
      </c>
      <c r="E1624" t="s">
        <v>73</v>
      </c>
      <c r="F1624" t="s">
        <v>419</v>
      </c>
      <c r="G1624" t="s">
        <v>74</v>
      </c>
      <c r="H1624" t="s">
        <v>1800</v>
      </c>
      <c r="I1624" s="2">
        <v>39561</v>
      </c>
      <c r="J1624" t="s">
        <v>106</v>
      </c>
      <c r="K1624" t="s">
        <v>107</v>
      </c>
      <c r="L1624">
        <v>-14.191720780000001</v>
      </c>
      <c r="M1624">
        <v>-169.6160127</v>
      </c>
      <c r="N1624" t="s">
        <v>74</v>
      </c>
      <c r="O1624" t="s">
        <v>74</v>
      </c>
      <c r="P1624">
        <v>2012</v>
      </c>
      <c r="Q1624" t="s">
        <v>109</v>
      </c>
      <c r="R1624">
        <v>0</v>
      </c>
      <c r="S1624">
        <v>10.45</v>
      </c>
      <c r="T1624">
        <v>32.5</v>
      </c>
      <c r="U1624">
        <v>6</v>
      </c>
      <c r="V1624">
        <v>17.5</v>
      </c>
      <c r="W1624">
        <v>17.5</v>
      </c>
      <c r="X1624">
        <v>0.61499999999999999</v>
      </c>
      <c r="Y1624">
        <v>2</v>
      </c>
      <c r="Z1624">
        <v>1</v>
      </c>
    </row>
    <row r="1625" spans="1:26" x14ac:dyDescent="0.2">
      <c r="A1625">
        <v>1624</v>
      </c>
      <c r="B1625">
        <v>4779</v>
      </c>
      <c r="C1625" t="s">
        <v>38</v>
      </c>
      <c r="D1625">
        <v>2012</v>
      </c>
      <c r="E1625" t="s">
        <v>73</v>
      </c>
      <c r="F1625" t="s">
        <v>419</v>
      </c>
      <c r="G1625" t="s">
        <v>74</v>
      </c>
      <c r="H1625" t="s">
        <v>1801</v>
      </c>
      <c r="I1625" s="2">
        <v>39561</v>
      </c>
      <c r="J1625" t="s">
        <v>106</v>
      </c>
      <c r="K1625" t="s">
        <v>107</v>
      </c>
      <c r="L1625">
        <v>-14.16135817</v>
      </c>
      <c r="M1625">
        <v>-169.60810605</v>
      </c>
      <c r="N1625" t="s">
        <v>74</v>
      </c>
      <c r="O1625" t="s">
        <v>74</v>
      </c>
      <c r="P1625">
        <v>2012</v>
      </c>
      <c r="Q1625" t="s">
        <v>109</v>
      </c>
      <c r="R1625">
        <v>0</v>
      </c>
      <c r="S1625">
        <v>13.7</v>
      </c>
      <c r="T1625">
        <v>35</v>
      </c>
      <c r="U1625">
        <v>20</v>
      </c>
      <c r="V1625">
        <v>2.5</v>
      </c>
      <c r="W1625">
        <v>32.5</v>
      </c>
      <c r="X1625">
        <v>1.2637499999999999</v>
      </c>
      <c r="Y1625">
        <v>2</v>
      </c>
      <c r="Z1625">
        <v>1</v>
      </c>
    </row>
    <row r="1626" spans="1:26" x14ac:dyDescent="0.2">
      <c r="A1626">
        <v>1625</v>
      </c>
      <c r="B1626">
        <v>4780</v>
      </c>
      <c r="C1626" t="s">
        <v>38</v>
      </c>
      <c r="D1626">
        <v>2012</v>
      </c>
      <c r="E1626" t="s">
        <v>73</v>
      </c>
      <c r="F1626" t="s">
        <v>419</v>
      </c>
      <c r="G1626" t="s">
        <v>74</v>
      </c>
      <c r="H1626" t="s">
        <v>1802</v>
      </c>
      <c r="I1626" s="2">
        <v>39561</v>
      </c>
      <c r="J1626" t="s">
        <v>106</v>
      </c>
      <c r="K1626" t="s">
        <v>115</v>
      </c>
      <c r="L1626">
        <v>-14.16482049</v>
      </c>
      <c r="M1626">
        <v>-169.62522382</v>
      </c>
      <c r="N1626" t="s">
        <v>74</v>
      </c>
      <c r="O1626" t="s">
        <v>74</v>
      </c>
      <c r="P1626">
        <v>2012</v>
      </c>
      <c r="Q1626" t="s">
        <v>116</v>
      </c>
      <c r="R1626">
        <v>0</v>
      </c>
      <c r="S1626">
        <v>1.95</v>
      </c>
      <c r="T1626">
        <v>30</v>
      </c>
      <c r="U1626">
        <v>0</v>
      </c>
      <c r="V1626">
        <v>2.5</v>
      </c>
      <c r="W1626">
        <v>20</v>
      </c>
      <c r="X1626">
        <v>1.0549999999999999</v>
      </c>
      <c r="Y1626">
        <v>2</v>
      </c>
      <c r="Z1626">
        <v>1</v>
      </c>
    </row>
    <row r="1627" spans="1:26" x14ac:dyDescent="0.2">
      <c r="A1627">
        <v>1626</v>
      </c>
      <c r="B1627">
        <v>4781</v>
      </c>
      <c r="C1627" t="s">
        <v>38</v>
      </c>
      <c r="D1627">
        <v>2012</v>
      </c>
      <c r="E1627" t="s">
        <v>73</v>
      </c>
      <c r="F1627" t="s">
        <v>419</v>
      </c>
      <c r="G1627" t="s">
        <v>74</v>
      </c>
      <c r="H1627" t="s">
        <v>1803</v>
      </c>
      <c r="I1627" s="2">
        <v>39561</v>
      </c>
      <c r="J1627" t="s">
        <v>106</v>
      </c>
      <c r="K1627" t="s">
        <v>111</v>
      </c>
      <c r="L1627">
        <v>-14.149938329999999</v>
      </c>
      <c r="M1627">
        <v>-169.61645652000001</v>
      </c>
      <c r="N1627" t="s">
        <v>74</v>
      </c>
      <c r="O1627" t="s">
        <v>74</v>
      </c>
      <c r="P1627">
        <v>2012</v>
      </c>
      <c r="Q1627" t="s">
        <v>112</v>
      </c>
      <c r="R1627">
        <v>0</v>
      </c>
      <c r="S1627">
        <v>21.8</v>
      </c>
      <c r="T1627">
        <v>37.5</v>
      </c>
      <c r="U1627">
        <v>0</v>
      </c>
      <c r="V1627">
        <v>15</v>
      </c>
      <c r="W1627">
        <v>30</v>
      </c>
      <c r="X1627">
        <v>0.66249999999999998</v>
      </c>
      <c r="Y1627">
        <v>2</v>
      </c>
      <c r="Z1627">
        <v>1</v>
      </c>
    </row>
    <row r="1628" spans="1:26" x14ac:dyDescent="0.2">
      <c r="A1628">
        <v>1627</v>
      </c>
      <c r="B1628">
        <v>4785</v>
      </c>
      <c r="C1628" t="s">
        <v>38</v>
      </c>
      <c r="D1628">
        <v>2012</v>
      </c>
      <c r="E1628" t="s">
        <v>73</v>
      </c>
      <c r="F1628" t="s">
        <v>419</v>
      </c>
      <c r="G1628" t="s">
        <v>74</v>
      </c>
      <c r="H1628" t="s">
        <v>1804</v>
      </c>
      <c r="I1628" s="2">
        <v>39562</v>
      </c>
      <c r="J1628" t="s">
        <v>106</v>
      </c>
      <c r="K1628" t="s">
        <v>111</v>
      </c>
      <c r="L1628">
        <v>-14.185573489999999</v>
      </c>
      <c r="M1628">
        <v>-169.67601723999999</v>
      </c>
      <c r="N1628" t="s">
        <v>74</v>
      </c>
      <c r="O1628" t="s">
        <v>74</v>
      </c>
      <c r="P1628">
        <v>2012</v>
      </c>
      <c r="Q1628" t="s">
        <v>112</v>
      </c>
      <c r="R1628">
        <v>0</v>
      </c>
      <c r="S1628">
        <v>27.35</v>
      </c>
      <c r="T1628">
        <v>8</v>
      </c>
      <c r="U1628">
        <v>0</v>
      </c>
      <c r="V1628">
        <v>26.5</v>
      </c>
      <c r="W1628">
        <v>30</v>
      </c>
      <c r="X1628">
        <v>0.13125000000000001</v>
      </c>
      <c r="Y1628">
        <v>2</v>
      </c>
      <c r="Z1628">
        <v>1</v>
      </c>
    </row>
    <row r="1629" spans="1:26" x14ac:dyDescent="0.2">
      <c r="A1629">
        <v>1628</v>
      </c>
      <c r="B1629">
        <v>4786</v>
      </c>
      <c r="C1629" t="s">
        <v>38</v>
      </c>
      <c r="D1629">
        <v>2012</v>
      </c>
      <c r="E1629" t="s">
        <v>73</v>
      </c>
      <c r="F1629" t="s">
        <v>419</v>
      </c>
      <c r="G1629" t="s">
        <v>74</v>
      </c>
      <c r="H1629" t="s">
        <v>1805</v>
      </c>
      <c r="I1629" s="2">
        <v>39562</v>
      </c>
      <c r="J1629" t="s">
        <v>106</v>
      </c>
      <c r="K1629" t="s">
        <v>107</v>
      </c>
      <c r="L1629">
        <v>-14.16347846</v>
      </c>
      <c r="M1629">
        <v>-169.68735569</v>
      </c>
      <c r="N1629" t="s">
        <v>74</v>
      </c>
      <c r="O1629" t="s">
        <v>74</v>
      </c>
      <c r="P1629">
        <v>2012</v>
      </c>
      <c r="Q1629" t="s">
        <v>109</v>
      </c>
      <c r="R1629">
        <v>0</v>
      </c>
      <c r="S1629">
        <v>15.65</v>
      </c>
      <c r="T1629">
        <v>13</v>
      </c>
      <c r="U1629">
        <v>0</v>
      </c>
      <c r="V1629">
        <v>2</v>
      </c>
      <c r="W1629">
        <v>30</v>
      </c>
      <c r="X1629">
        <v>0.42499999999999999</v>
      </c>
      <c r="Y1629">
        <v>2</v>
      </c>
      <c r="Z1629">
        <v>1</v>
      </c>
    </row>
    <row r="1630" spans="1:26" x14ac:dyDescent="0.2">
      <c r="A1630">
        <v>1629</v>
      </c>
      <c r="B1630">
        <v>4787</v>
      </c>
      <c r="C1630" t="s">
        <v>38</v>
      </c>
      <c r="D1630">
        <v>2012</v>
      </c>
      <c r="E1630" t="s">
        <v>73</v>
      </c>
      <c r="F1630" t="s">
        <v>419</v>
      </c>
      <c r="G1630" t="s">
        <v>74</v>
      </c>
      <c r="H1630" t="s">
        <v>1806</v>
      </c>
      <c r="I1630" s="2">
        <v>39562</v>
      </c>
      <c r="J1630" t="s">
        <v>106</v>
      </c>
      <c r="K1630" t="s">
        <v>111</v>
      </c>
      <c r="L1630">
        <v>-14.169743179999999</v>
      </c>
      <c r="M1630">
        <v>-169.68701386999999</v>
      </c>
      <c r="N1630" t="s">
        <v>74</v>
      </c>
      <c r="O1630" t="s">
        <v>74</v>
      </c>
      <c r="P1630">
        <v>2012</v>
      </c>
      <c r="Q1630" t="s">
        <v>112</v>
      </c>
      <c r="R1630">
        <v>0</v>
      </c>
      <c r="S1630">
        <v>22.15</v>
      </c>
      <c r="T1630">
        <v>27.5</v>
      </c>
      <c r="U1630">
        <v>7.5</v>
      </c>
      <c r="V1630">
        <v>6</v>
      </c>
      <c r="W1630">
        <v>15</v>
      </c>
      <c r="X1630">
        <v>0.51375000000000004</v>
      </c>
      <c r="Y1630">
        <v>2</v>
      </c>
      <c r="Z1630">
        <v>1</v>
      </c>
    </row>
    <row r="1631" spans="1:26" x14ac:dyDescent="0.2">
      <c r="A1631">
        <v>1630</v>
      </c>
      <c r="B1631">
        <v>4788</v>
      </c>
      <c r="C1631" t="s">
        <v>38</v>
      </c>
      <c r="D1631">
        <v>2012</v>
      </c>
      <c r="E1631" t="s">
        <v>73</v>
      </c>
      <c r="F1631" t="s">
        <v>419</v>
      </c>
      <c r="G1631" t="s">
        <v>74</v>
      </c>
      <c r="H1631" t="s">
        <v>1807</v>
      </c>
      <c r="I1631" s="2">
        <v>39562</v>
      </c>
      <c r="J1631" t="s">
        <v>106</v>
      </c>
      <c r="K1631" t="s">
        <v>115</v>
      </c>
      <c r="L1631">
        <v>-14.164136770000001</v>
      </c>
      <c r="M1631">
        <v>-169.68310187</v>
      </c>
      <c r="N1631" t="s">
        <v>74</v>
      </c>
      <c r="O1631" t="s">
        <v>74</v>
      </c>
      <c r="P1631">
        <v>2012</v>
      </c>
      <c r="Q1631" t="s">
        <v>116</v>
      </c>
      <c r="R1631">
        <v>0</v>
      </c>
      <c r="S1631">
        <v>5.8</v>
      </c>
      <c r="T1631">
        <v>22.5</v>
      </c>
      <c r="U1631">
        <v>17.5</v>
      </c>
      <c r="V1631">
        <v>5</v>
      </c>
      <c r="W1631">
        <v>10</v>
      </c>
      <c r="X1631">
        <v>0.93374999999999997</v>
      </c>
      <c r="Y1631">
        <v>2</v>
      </c>
      <c r="Z1631">
        <v>1</v>
      </c>
    </row>
    <row r="1632" spans="1:26" x14ac:dyDescent="0.2">
      <c r="A1632">
        <v>1631</v>
      </c>
      <c r="B1632">
        <v>4789</v>
      </c>
      <c r="C1632" t="s">
        <v>38</v>
      </c>
      <c r="D1632">
        <v>2012</v>
      </c>
      <c r="E1632" t="s">
        <v>73</v>
      </c>
      <c r="F1632" t="s">
        <v>419</v>
      </c>
      <c r="G1632" t="s">
        <v>74</v>
      </c>
      <c r="H1632" t="s">
        <v>1808</v>
      </c>
      <c r="I1632" s="2">
        <v>39562</v>
      </c>
      <c r="J1632" t="s">
        <v>106</v>
      </c>
      <c r="K1632" t="s">
        <v>107</v>
      </c>
      <c r="L1632">
        <v>-14.1630576</v>
      </c>
      <c r="M1632">
        <v>-169.68298275999999</v>
      </c>
      <c r="N1632" t="s">
        <v>74</v>
      </c>
      <c r="O1632" t="s">
        <v>74</v>
      </c>
      <c r="P1632">
        <v>2012</v>
      </c>
      <c r="Q1632" t="s">
        <v>109</v>
      </c>
      <c r="R1632">
        <v>0</v>
      </c>
      <c r="S1632">
        <v>9.1</v>
      </c>
      <c r="T1632">
        <v>20</v>
      </c>
      <c r="U1632">
        <v>0</v>
      </c>
      <c r="V1632">
        <v>5</v>
      </c>
      <c r="W1632">
        <v>30</v>
      </c>
      <c r="X1632">
        <v>1.2124999999999999</v>
      </c>
      <c r="Y1632">
        <v>2</v>
      </c>
      <c r="Z1632">
        <v>1</v>
      </c>
    </row>
    <row r="1633" spans="1:26" x14ac:dyDescent="0.2">
      <c r="A1633">
        <v>1632</v>
      </c>
      <c r="B1633">
        <v>4790</v>
      </c>
      <c r="C1633" t="s">
        <v>38</v>
      </c>
      <c r="D1633">
        <v>2012</v>
      </c>
      <c r="E1633" t="s">
        <v>73</v>
      </c>
      <c r="F1633" t="s">
        <v>419</v>
      </c>
      <c r="G1633" t="s">
        <v>74</v>
      </c>
      <c r="H1633" t="s">
        <v>1809</v>
      </c>
      <c r="I1633" s="2">
        <v>39562</v>
      </c>
      <c r="J1633" t="s">
        <v>106</v>
      </c>
      <c r="K1633" t="s">
        <v>115</v>
      </c>
      <c r="L1633">
        <v>-14.158646040000001</v>
      </c>
      <c r="M1633">
        <v>-169.67745959000001</v>
      </c>
      <c r="N1633" t="s">
        <v>74</v>
      </c>
      <c r="O1633" t="s">
        <v>74</v>
      </c>
      <c r="P1633">
        <v>2012</v>
      </c>
      <c r="Q1633" t="s">
        <v>116</v>
      </c>
      <c r="R1633">
        <v>0</v>
      </c>
      <c r="S1633">
        <v>6.25</v>
      </c>
      <c r="T1633">
        <v>5</v>
      </c>
      <c r="U1633">
        <v>10</v>
      </c>
      <c r="V1633">
        <v>7.5</v>
      </c>
      <c r="W1633">
        <v>2.5</v>
      </c>
      <c r="X1633">
        <v>0.84875</v>
      </c>
      <c r="Y1633">
        <v>2</v>
      </c>
      <c r="Z1633">
        <v>1</v>
      </c>
    </row>
    <row r="1634" spans="1:26" x14ac:dyDescent="0.2">
      <c r="A1634">
        <v>1633</v>
      </c>
      <c r="B1634">
        <v>4794</v>
      </c>
      <c r="C1634" t="s">
        <v>38</v>
      </c>
      <c r="D1634">
        <v>2012</v>
      </c>
      <c r="E1634" t="s">
        <v>73</v>
      </c>
      <c r="F1634" t="s">
        <v>419</v>
      </c>
      <c r="G1634" t="s">
        <v>74</v>
      </c>
      <c r="H1634" t="s">
        <v>1810</v>
      </c>
      <c r="I1634" s="2">
        <v>39562</v>
      </c>
      <c r="J1634" t="s">
        <v>106</v>
      </c>
      <c r="K1634" t="s">
        <v>111</v>
      </c>
      <c r="L1634">
        <v>-14.18112429</v>
      </c>
      <c r="M1634">
        <v>-169.65246056999999</v>
      </c>
      <c r="N1634" t="s">
        <v>74</v>
      </c>
      <c r="O1634" t="s">
        <v>74</v>
      </c>
      <c r="P1634">
        <v>2012</v>
      </c>
      <c r="Q1634" t="s">
        <v>112</v>
      </c>
      <c r="R1634">
        <v>0</v>
      </c>
      <c r="S1634">
        <v>22.75</v>
      </c>
      <c r="T1634">
        <v>22.5</v>
      </c>
      <c r="U1634">
        <v>14</v>
      </c>
      <c r="V1634">
        <v>25</v>
      </c>
      <c r="W1634">
        <v>12.5</v>
      </c>
      <c r="X1634">
        <v>0.5675</v>
      </c>
      <c r="Y1634">
        <v>2</v>
      </c>
      <c r="Z1634">
        <v>1</v>
      </c>
    </row>
    <row r="1635" spans="1:26" x14ac:dyDescent="0.2">
      <c r="A1635">
        <v>1634</v>
      </c>
      <c r="B1635">
        <v>4795</v>
      </c>
      <c r="C1635" t="s">
        <v>38</v>
      </c>
      <c r="D1635">
        <v>2012</v>
      </c>
      <c r="E1635" t="s">
        <v>73</v>
      </c>
      <c r="F1635" t="s">
        <v>419</v>
      </c>
      <c r="G1635" t="s">
        <v>74</v>
      </c>
      <c r="H1635" t="s">
        <v>1811</v>
      </c>
      <c r="I1635" s="2">
        <v>39562</v>
      </c>
      <c r="J1635" t="s">
        <v>106</v>
      </c>
      <c r="K1635" t="s">
        <v>107</v>
      </c>
      <c r="L1635">
        <v>-14.176720189999999</v>
      </c>
      <c r="M1635">
        <v>-169.64881377</v>
      </c>
      <c r="N1635" t="s">
        <v>74</v>
      </c>
      <c r="O1635" t="s">
        <v>74</v>
      </c>
      <c r="P1635">
        <v>2012</v>
      </c>
      <c r="Q1635" t="s">
        <v>109</v>
      </c>
      <c r="R1635">
        <v>0</v>
      </c>
      <c r="S1635">
        <v>14.9</v>
      </c>
      <c r="T1635">
        <v>24</v>
      </c>
      <c r="U1635">
        <v>1</v>
      </c>
      <c r="V1635">
        <v>31</v>
      </c>
      <c r="W1635">
        <v>19.5</v>
      </c>
      <c r="X1635">
        <v>0.81499999999999995</v>
      </c>
      <c r="Y1635">
        <v>2</v>
      </c>
      <c r="Z1635">
        <v>1</v>
      </c>
    </row>
    <row r="1636" spans="1:26" x14ac:dyDescent="0.2">
      <c r="A1636">
        <v>1635</v>
      </c>
      <c r="B1636">
        <v>4796</v>
      </c>
      <c r="C1636" t="s">
        <v>38</v>
      </c>
      <c r="D1636">
        <v>2012</v>
      </c>
      <c r="E1636" t="s">
        <v>73</v>
      </c>
      <c r="F1636" t="s">
        <v>419</v>
      </c>
      <c r="G1636" t="s">
        <v>74</v>
      </c>
      <c r="H1636" t="s">
        <v>1812</v>
      </c>
      <c r="I1636" s="2">
        <v>39562</v>
      </c>
      <c r="J1636" t="s">
        <v>106</v>
      </c>
      <c r="K1636" t="s">
        <v>115</v>
      </c>
      <c r="L1636">
        <v>-14.176278630000001</v>
      </c>
      <c r="M1636">
        <v>-169.68090731999999</v>
      </c>
      <c r="N1636" t="s">
        <v>74</v>
      </c>
      <c r="O1636" t="s">
        <v>74</v>
      </c>
      <c r="P1636">
        <v>2012</v>
      </c>
      <c r="Q1636" t="s">
        <v>116</v>
      </c>
      <c r="R1636">
        <v>0</v>
      </c>
      <c r="S1636">
        <v>3.65</v>
      </c>
      <c r="T1636">
        <v>17.5</v>
      </c>
      <c r="U1636">
        <v>0</v>
      </c>
      <c r="V1636">
        <v>3.5</v>
      </c>
      <c r="W1636">
        <v>30</v>
      </c>
      <c r="X1636">
        <v>0.83</v>
      </c>
      <c r="Y1636">
        <v>2</v>
      </c>
      <c r="Z1636">
        <v>1</v>
      </c>
    </row>
    <row r="1637" spans="1:26" x14ac:dyDescent="0.2">
      <c r="A1637">
        <v>1636</v>
      </c>
      <c r="B1637">
        <v>4797</v>
      </c>
      <c r="C1637" t="s">
        <v>38</v>
      </c>
      <c r="D1637">
        <v>2012</v>
      </c>
      <c r="E1637" t="s">
        <v>73</v>
      </c>
      <c r="F1637" t="s">
        <v>419</v>
      </c>
      <c r="G1637" t="s">
        <v>74</v>
      </c>
      <c r="H1637" t="s">
        <v>1813</v>
      </c>
      <c r="I1637" s="2">
        <v>39562</v>
      </c>
      <c r="J1637" t="s">
        <v>106</v>
      </c>
      <c r="K1637" t="s">
        <v>115</v>
      </c>
      <c r="L1637">
        <v>-14.17356088</v>
      </c>
      <c r="M1637">
        <v>-169.68123204</v>
      </c>
      <c r="N1637" t="s">
        <v>74</v>
      </c>
      <c r="O1637" t="s">
        <v>74</v>
      </c>
      <c r="P1637">
        <v>2012</v>
      </c>
      <c r="Q1637" t="s">
        <v>116</v>
      </c>
      <c r="R1637">
        <v>0</v>
      </c>
      <c r="S1637">
        <v>6.25</v>
      </c>
      <c r="T1637">
        <v>57.5</v>
      </c>
      <c r="U1637">
        <v>0</v>
      </c>
      <c r="V1637">
        <v>0</v>
      </c>
      <c r="W1637">
        <v>27.5</v>
      </c>
      <c r="X1637">
        <v>1.3362499999999999</v>
      </c>
      <c r="Y1637">
        <v>2</v>
      </c>
      <c r="Z1637">
        <v>1</v>
      </c>
    </row>
    <row r="1638" spans="1:26" x14ac:dyDescent="0.2">
      <c r="A1638">
        <v>1637</v>
      </c>
      <c r="B1638">
        <v>4798</v>
      </c>
      <c r="C1638" t="s">
        <v>38</v>
      </c>
      <c r="D1638">
        <v>2012</v>
      </c>
      <c r="E1638" t="s">
        <v>73</v>
      </c>
      <c r="F1638" t="s">
        <v>419</v>
      </c>
      <c r="G1638" t="s">
        <v>74</v>
      </c>
      <c r="H1638" t="s">
        <v>1814</v>
      </c>
      <c r="I1638" s="2">
        <v>39562</v>
      </c>
      <c r="J1638" t="s">
        <v>106</v>
      </c>
      <c r="K1638" t="s">
        <v>111</v>
      </c>
      <c r="L1638">
        <v>-14.17517314</v>
      </c>
      <c r="M1638">
        <v>-169.68286968999999</v>
      </c>
      <c r="N1638" t="s">
        <v>74</v>
      </c>
      <c r="O1638" t="s">
        <v>74</v>
      </c>
      <c r="P1638">
        <v>2012</v>
      </c>
      <c r="Q1638" t="s">
        <v>112</v>
      </c>
      <c r="R1638">
        <v>0</v>
      </c>
      <c r="S1638">
        <v>23.2</v>
      </c>
      <c r="T1638">
        <v>25</v>
      </c>
      <c r="U1638">
        <v>1</v>
      </c>
      <c r="V1638">
        <v>12.5</v>
      </c>
      <c r="W1638">
        <v>35</v>
      </c>
      <c r="X1638">
        <v>0.49375000000000002</v>
      </c>
      <c r="Y1638">
        <v>2</v>
      </c>
      <c r="Z1638">
        <v>1</v>
      </c>
    </row>
    <row r="1639" spans="1:26" x14ac:dyDescent="0.2">
      <c r="A1639">
        <v>1638</v>
      </c>
      <c r="B1639">
        <v>4805</v>
      </c>
      <c r="C1639" t="s">
        <v>38</v>
      </c>
      <c r="D1639">
        <v>2012</v>
      </c>
      <c r="E1639" t="s">
        <v>73</v>
      </c>
      <c r="F1639" t="s">
        <v>419</v>
      </c>
      <c r="G1639" t="s">
        <v>74</v>
      </c>
      <c r="H1639" t="s">
        <v>1815</v>
      </c>
      <c r="I1639" s="2">
        <v>39563</v>
      </c>
      <c r="J1639" t="s">
        <v>106</v>
      </c>
      <c r="K1639" t="s">
        <v>107</v>
      </c>
      <c r="L1639">
        <v>-14.177621240000001</v>
      </c>
      <c r="M1639">
        <v>-169.62791006</v>
      </c>
      <c r="N1639" t="s">
        <v>74</v>
      </c>
      <c r="O1639" t="s">
        <v>74</v>
      </c>
      <c r="P1639">
        <v>2012</v>
      </c>
      <c r="Q1639" t="s">
        <v>109</v>
      </c>
      <c r="R1639">
        <v>0</v>
      </c>
      <c r="S1639">
        <v>15.55</v>
      </c>
      <c r="T1639">
        <v>27.5</v>
      </c>
      <c r="U1639">
        <v>32.5</v>
      </c>
      <c r="V1639">
        <v>3.5</v>
      </c>
      <c r="W1639">
        <v>17.5</v>
      </c>
      <c r="X1639">
        <v>0.50249999999999995</v>
      </c>
      <c r="Y1639">
        <v>2</v>
      </c>
      <c r="Z1639">
        <v>1</v>
      </c>
    </row>
    <row r="1640" spans="1:26" x14ac:dyDescent="0.2">
      <c r="A1640">
        <v>1639</v>
      </c>
      <c r="B1640">
        <v>4806</v>
      </c>
      <c r="C1640" t="s">
        <v>38</v>
      </c>
      <c r="D1640">
        <v>2012</v>
      </c>
      <c r="E1640" t="s">
        <v>73</v>
      </c>
      <c r="F1640" t="s">
        <v>419</v>
      </c>
      <c r="G1640" t="s">
        <v>74</v>
      </c>
      <c r="H1640" t="s">
        <v>1816</v>
      </c>
      <c r="I1640" s="2">
        <v>39563</v>
      </c>
      <c r="J1640" t="s">
        <v>106</v>
      </c>
      <c r="K1640" t="s">
        <v>111</v>
      </c>
      <c r="L1640">
        <v>-14.15394304</v>
      </c>
      <c r="M1640">
        <v>-169.68386504</v>
      </c>
      <c r="N1640" t="s">
        <v>74</v>
      </c>
      <c r="O1640" t="s">
        <v>74</v>
      </c>
      <c r="P1640">
        <v>2012</v>
      </c>
      <c r="Q1640" t="s">
        <v>112</v>
      </c>
      <c r="R1640">
        <v>0</v>
      </c>
      <c r="S1640">
        <v>24.4</v>
      </c>
      <c r="T1640">
        <v>5</v>
      </c>
      <c r="U1640">
        <v>12.5</v>
      </c>
      <c r="V1640">
        <v>5</v>
      </c>
      <c r="W1640">
        <v>22.5</v>
      </c>
      <c r="X1640">
        <v>0.375</v>
      </c>
      <c r="Y1640">
        <v>2</v>
      </c>
      <c r="Z1640">
        <v>1</v>
      </c>
    </row>
    <row r="1641" spans="1:26" x14ac:dyDescent="0.2">
      <c r="A1641">
        <v>1640</v>
      </c>
      <c r="B1641">
        <v>4807</v>
      </c>
      <c r="C1641" t="s">
        <v>38</v>
      </c>
      <c r="D1641">
        <v>2012</v>
      </c>
      <c r="E1641" t="s">
        <v>73</v>
      </c>
      <c r="F1641" t="s">
        <v>419</v>
      </c>
      <c r="G1641" t="s">
        <v>74</v>
      </c>
      <c r="H1641" t="s">
        <v>1817</v>
      </c>
      <c r="I1641" s="2">
        <v>39563</v>
      </c>
      <c r="J1641" t="s">
        <v>106</v>
      </c>
      <c r="K1641" t="s">
        <v>111</v>
      </c>
      <c r="L1641">
        <v>-14.15999092</v>
      </c>
      <c r="M1641">
        <v>-169.66822139000001</v>
      </c>
      <c r="N1641" t="s">
        <v>74</v>
      </c>
      <c r="O1641" t="s">
        <v>74</v>
      </c>
      <c r="P1641">
        <v>2012</v>
      </c>
      <c r="Q1641" t="s">
        <v>112</v>
      </c>
      <c r="R1641">
        <v>0</v>
      </c>
      <c r="S1641">
        <v>21.15</v>
      </c>
      <c r="T1641">
        <v>27.5</v>
      </c>
      <c r="U1641">
        <v>10</v>
      </c>
      <c r="V1641">
        <v>12.5</v>
      </c>
      <c r="W1641">
        <v>22.5</v>
      </c>
      <c r="X1641">
        <v>0.58875</v>
      </c>
      <c r="Y1641">
        <v>2</v>
      </c>
      <c r="Z1641">
        <v>1</v>
      </c>
    </row>
    <row r="1642" spans="1:26" x14ac:dyDescent="0.2">
      <c r="A1642">
        <v>1641</v>
      </c>
      <c r="B1642">
        <v>4808</v>
      </c>
      <c r="C1642" t="s">
        <v>38</v>
      </c>
      <c r="D1642">
        <v>2012</v>
      </c>
      <c r="E1642" t="s">
        <v>73</v>
      </c>
      <c r="F1642" t="s">
        <v>419</v>
      </c>
      <c r="G1642" t="s">
        <v>74</v>
      </c>
      <c r="H1642" t="s">
        <v>1818</v>
      </c>
      <c r="I1642" s="2">
        <v>39563</v>
      </c>
      <c r="J1642" t="s">
        <v>106</v>
      </c>
      <c r="K1642" t="s">
        <v>115</v>
      </c>
      <c r="L1642">
        <v>-14.17916142</v>
      </c>
      <c r="M1642">
        <v>-169.65141542999999</v>
      </c>
      <c r="N1642" t="s">
        <v>74</v>
      </c>
      <c r="O1642" t="s">
        <v>74</v>
      </c>
      <c r="P1642">
        <v>2012</v>
      </c>
      <c r="Q1642" t="s">
        <v>116</v>
      </c>
      <c r="R1642">
        <v>0</v>
      </c>
      <c r="S1642">
        <v>5.8</v>
      </c>
      <c r="T1642">
        <v>20</v>
      </c>
      <c r="U1642">
        <v>0</v>
      </c>
      <c r="V1642">
        <v>9</v>
      </c>
      <c r="W1642">
        <v>48.5</v>
      </c>
      <c r="X1642">
        <v>0.43874999999999997</v>
      </c>
      <c r="Y1642">
        <v>2</v>
      </c>
      <c r="Z1642">
        <v>1</v>
      </c>
    </row>
    <row r="1643" spans="1:26" x14ac:dyDescent="0.2">
      <c r="A1643">
        <v>1642</v>
      </c>
      <c r="B1643">
        <v>4809</v>
      </c>
      <c r="C1643" t="s">
        <v>38</v>
      </c>
      <c r="D1643">
        <v>2012</v>
      </c>
      <c r="E1643" t="s">
        <v>73</v>
      </c>
      <c r="F1643" t="s">
        <v>419</v>
      </c>
      <c r="G1643" t="s">
        <v>74</v>
      </c>
      <c r="H1643" t="s">
        <v>1819</v>
      </c>
      <c r="I1643" s="2">
        <v>39563</v>
      </c>
      <c r="J1643" t="s">
        <v>106</v>
      </c>
      <c r="K1643" t="s">
        <v>111</v>
      </c>
      <c r="L1643">
        <v>-14.16419226</v>
      </c>
      <c r="M1643">
        <v>-169.65580628999999</v>
      </c>
      <c r="N1643" t="s">
        <v>74</v>
      </c>
      <c r="O1643" t="s">
        <v>74</v>
      </c>
      <c r="P1643">
        <v>2012</v>
      </c>
      <c r="Q1643" t="s">
        <v>112</v>
      </c>
      <c r="R1643">
        <v>0</v>
      </c>
      <c r="S1643">
        <v>21.4</v>
      </c>
      <c r="T1643">
        <v>8.5</v>
      </c>
      <c r="U1643">
        <v>32.5</v>
      </c>
      <c r="V1643">
        <v>16.5</v>
      </c>
      <c r="W1643">
        <v>17.5</v>
      </c>
      <c r="X1643">
        <v>0.86250000000000004</v>
      </c>
      <c r="Y1643">
        <v>2</v>
      </c>
      <c r="Z1643">
        <v>1</v>
      </c>
    </row>
    <row r="1644" spans="1:26" x14ac:dyDescent="0.2">
      <c r="A1644">
        <v>1643</v>
      </c>
      <c r="B1644">
        <v>4810</v>
      </c>
      <c r="C1644" t="s">
        <v>38</v>
      </c>
      <c r="D1644">
        <v>2012</v>
      </c>
      <c r="E1644" t="s">
        <v>73</v>
      </c>
      <c r="F1644" t="s">
        <v>419</v>
      </c>
      <c r="G1644" t="s">
        <v>74</v>
      </c>
      <c r="H1644" t="s">
        <v>1820</v>
      </c>
      <c r="I1644" s="2">
        <v>39563</v>
      </c>
      <c r="J1644" t="s">
        <v>106</v>
      </c>
      <c r="K1644" t="s">
        <v>107</v>
      </c>
      <c r="L1644">
        <v>-14.162042639999999</v>
      </c>
      <c r="M1644">
        <v>-169.66716217000001</v>
      </c>
      <c r="N1644" t="s">
        <v>74</v>
      </c>
      <c r="O1644" t="s">
        <v>74</v>
      </c>
      <c r="P1644">
        <v>2012</v>
      </c>
      <c r="Q1644" t="s">
        <v>109</v>
      </c>
      <c r="R1644">
        <v>0</v>
      </c>
      <c r="S1644">
        <v>13.75</v>
      </c>
      <c r="T1644">
        <v>20</v>
      </c>
      <c r="U1644">
        <v>25</v>
      </c>
      <c r="V1644">
        <v>10</v>
      </c>
      <c r="W1644">
        <v>22.5</v>
      </c>
      <c r="X1644">
        <v>0.92749999999999999</v>
      </c>
      <c r="Y1644">
        <v>2</v>
      </c>
      <c r="Z1644">
        <v>1</v>
      </c>
    </row>
    <row r="1645" spans="1:26" x14ac:dyDescent="0.2">
      <c r="A1645">
        <v>1644</v>
      </c>
      <c r="B1645">
        <v>4811</v>
      </c>
      <c r="C1645" t="s">
        <v>38</v>
      </c>
      <c r="D1645">
        <v>2012</v>
      </c>
      <c r="E1645" t="s">
        <v>73</v>
      </c>
      <c r="F1645" t="s">
        <v>419</v>
      </c>
      <c r="G1645" t="s">
        <v>74</v>
      </c>
      <c r="H1645" t="s">
        <v>1821</v>
      </c>
      <c r="I1645" s="2">
        <v>39563</v>
      </c>
      <c r="J1645" t="s">
        <v>106</v>
      </c>
      <c r="K1645" t="s">
        <v>111</v>
      </c>
      <c r="L1645">
        <v>-14.1519727</v>
      </c>
      <c r="M1645">
        <v>-169.61757752</v>
      </c>
      <c r="N1645" t="s">
        <v>74</v>
      </c>
      <c r="O1645" t="s">
        <v>74</v>
      </c>
      <c r="P1645">
        <v>2012</v>
      </c>
      <c r="Q1645" t="s">
        <v>112</v>
      </c>
      <c r="R1645">
        <v>0</v>
      </c>
      <c r="S1645">
        <v>23.65</v>
      </c>
      <c r="T1645">
        <v>25</v>
      </c>
      <c r="U1645">
        <v>1</v>
      </c>
      <c r="V1645">
        <v>17.5</v>
      </c>
      <c r="W1645">
        <v>37.5</v>
      </c>
      <c r="X1645">
        <v>0.61875000000000002</v>
      </c>
      <c r="Y1645">
        <v>2</v>
      </c>
      <c r="Z1645">
        <v>1</v>
      </c>
    </row>
    <row r="1646" spans="1:26" x14ac:dyDescent="0.2">
      <c r="A1646">
        <v>1645</v>
      </c>
      <c r="B1646">
        <v>4812</v>
      </c>
      <c r="C1646" t="s">
        <v>38</v>
      </c>
      <c r="D1646">
        <v>2012</v>
      </c>
      <c r="E1646" t="s">
        <v>73</v>
      </c>
      <c r="F1646" t="s">
        <v>419</v>
      </c>
      <c r="G1646" t="s">
        <v>74</v>
      </c>
      <c r="H1646" t="s">
        <v>1822</v>
      </c>
      <c r="I1646" s="2">
        <v>39563</v>
      </c>
      <c r="J1646" t="s">
        <v>106</v>
      </c>
      <c r="K1646" t="s">
        <v>115</v>
      </c>
      <c r="L1646">
        <v>-14.16417558</v>
      </c>
      <c r="M1646">
        <v>-169.63243661999999</v>
      </c>
      <c r="N1646" t="s">
        <v>74</v>
      </c>
      <c r="O1646" t="s">
        <v>74</v>
      </c>
      <c r="P1646">
        <v>2012</v>
      </c>
      <c r="Q1646" t="s">
        <v>116</v>
      </c>
      <c r="R1646">
        <v>0</v>
      </c>
      <c r="S1646">
        <v>3.45</v>
      </c>
      <c r="T1646">
        <v>15</v>
      </c>
      <c r="U1646">
        <v>2.5</v>
      </c>
      <c r="V1646">
        <v>7.5</v>
      </c>
      <c r="W1646">
        <v>40</v>
      </c>
      <c r="X1646">
        <v>0.56125000000000003</v>
      </c>
      <c r="Y1646">
        <v>2</v>
      </c>
      <c r="Z1646">
        <v>1</v>
      </c>
    </row>
    <row r="1647" spans="1:26" x14ac:dyDescent="0.2">
      <c r="A1647">
        <v>1646</v>
      </c>
      <c r="B1647">
        <v>4821</v>
      </c>
      <c r="C1647" t="s">
        <v>38</v>
      </c>
      <c r="D1647">
        <v>2012</v>
      </c>
      <c r="E1647" t="s">
        <v>64</v>
      </c>
      <c r="F1647" t="s">
        <v>360</v>
      </c>
      <c r="G1647" t="s">
        <v>67</v>
      </c>
      <c r="H1647" t="s">
        <v>1823</v>
      </c>
      <c r="I1647" s="2">
        <v>39570</v>
      </c>
      <c r="J1647" t="s">
        <v>106</v>
      </c>
      <c r="K1647" t="s">
        <v>111</v>
      </c>
      <c r="L1647">
        <v>-0.37098932000000001</v>
      </c>
      <c r="M1647">
        <v>-160.01020037000001</v>
      </c>
      <c r="N1647" t="s">
        <v>67</v>
      </c>
      <c r="O1647" t="s">
        <v>67</v>
      </c>
      <c r="P1647">
        <v>2012</v>
      </c>
      <c r="Q1647" t="s">
        <v>112</v>
      </c>
      <c r="R1647">
        <v>0</v>
      </c>
      <c r="S1647">
        <v>21</v>
      </c>
      <c r="T1647">
        <v>57.5</v>
      </c>
      <c r="U1647">
        <v>0</v>
      </c>
      <c r="V1647">
        <v>2.5</v>
      </c>
      <c r="W1647">
        <v>30</v>
      </c>
      <c r="X1647">
        <v>0.77124999999999999</v>
      </c>
      <c r="Y1647">
        <v>2</v>
      </c>
      <c r="Z1647">
        <v>1</v>
      </c>
    </row>
    <row r="1648" spans="1:26" x14ac:dyDescent="0.2">
      <c r="A1648">
        <v>1647</v>
      </c>
      <c r="B1648">
        <v>4822</v>
      </c>
      <c r="C1648" t="s">
        <v>38</v>
      </c>
      <c r="D1648">
        <v>2012</v>
      </c>
      <c r="E1648" t="s">
        <v>64</v>
      </c>
      <c r="F1648" t="s">
        <v>360</v>
      </c>
      <c r="G1648" t="s">
        <v>67</v>
      </c>
      <c r="H1648" t="s">
        <v>1824</v>
      </c>
      <c r="I1648" s="2">
        <v>39570</v>
      </c>
      <c r="J1648" t="s">
        <v>106</v>
      </c>
      <c r="K1648" t="s">
        <v>107</v>
      </c>
      <c r="L1648">
        <v>-0.37193396000000001</v>
      </c>
      <c r="M1648">
        <v>-160.01146378000001</v>
      </c>
      <c r="N1648" t="s">
        <v>67</v>
      </c>
      <c r="O1648" t="s">
        <v>67</v>
      </c>
      <c r="P1648">
        <v>2012</v>
      </c>
      <c r="Q1648" t="s">
        <v>109</v>
      </c>
      <c r="R1648">
        <v>0</v>
      </c>
      <c r="S1648">
        <v>10.050000000000001</v>
      </c>
      <c r="T1648">
        <v>45</v>
      </c>
      <c r="U1648">
        <v>0</v>
      </c>
      <c r="V1648">
        <v>5</v>
      </c>
      <c r="W1648">
        <v>32.5</v>
      </c>
      <c r="X1648">
        <v>0.61</v>
      </c>
      <c r="Y1648">
        <v>2</v>
      </c>
      <c r="Z1648">
        <v>1</v>
      </c>
    </row>
    <row r="1649" spans="1:26" x14ac:dyDescent="0.2">
      <c r="A1649">
        <v>1648</v>
      </c>
      <c r="B1649">
        <v>4824</v>
      </c>
      <c r="C1649" t="s">
        <v>38</v>
      </c>
      <c r="D1649">
        <v>2012</v>
      </c>
      <c r="E1649" t="s">
        <v>64</v>
      </c>
      <c r="F1649" t="s">
        <v>360</v>
      </c>
      <c r="G1649" t="s">
        <v>67</v>
      </c>
      <c r="H1649" t="s">
        <v>1825</v>
      </c>
      <c r="I1649" s="2">
        <v>39570</v>
      </c>
      <c r="J1649" t="s">
        <v>106</v>
      </c>
      <c r="K1649" t="s">
        <v>107</v>
      </c>
      <c r="L1649">
        <v>-0.37956157000000001</v>
      </c>
      <c r="M1649">
        <v>-160.01566235000001</v>
      </c>
      <c r="N1649" t="s">
        <v>67</v>
      </c>
      <c r="O1649" t="s">
        <v>67</v>
      </c>
      <c r="P1649">
        <v>2012</v>
      </c>
      <c r="Q1649" t="s">
        <v>109</v>
      </c>
      <c r="R1649">
        <v>0</v>
      </c>
      <c r="S1649">
        <v>15.85</v>
      </c>
      <c r="T1649">
        <v>47.5</v>
      </c>
      <c r="U1649">
        <v>0.5</v>
      </c>
      <c r="V1649">
        <v>10</v>
      </c>
      <c r="W1649">
        <v>35</v>
      </c>
      <c r="X1649">
        <v>0.495</v>
      </c>
      <c r="Y1649">
        <v>2</v>
      </c>
      <c r="Z1649">
        <v>1</v>
      </c>
    </row>
    <row r="1650" spans="1:26" x14ac:dyDescent="0.2">
      <c r="A1650">
        <v>1649</v>
      </c>
      <c r="B1650">
        <v>4825</v>
      </c>
      <c r="C1650" t="s">
        <v>38</v>
      </c>
      <c r="D1650">
        <v>2012</v>
      </c>
      <c r="E1650" t="s">
        <v>64</v>
      </c>
      <c r="F1650" t="s">
        <v>360</v>
      </c>
      <c r="G1650" t="s">
        <v>67</v>
      </c>
      <c r="H1650" t="s">
        <v>1826</v>
      </c>
      <c r="I1650" s="2">
        <v>39570</v>
      </c>
      <c r="J1650" t="s">
        <v>106</v>
      </c>
      <c r="K1650" t="s">
        <v>115</v>
      </c>
      <c r="L1650">
        <v>-0.38107224000000001</v>
      </c>
      <c r="M1650">
        <v>-160.00964422999999</v>
      </c>
      <c r="N1650" t="s">
        <v>67</v>
      </c>
      <c r="O1650" t="s">
        <v>67</v>
      </c>
      <c r="P1650">
        <v>2012</v>
      </c>
      <c r="Q1650" t="s">
        <v>116</v>
      </c>
      <c r="R1650">
        <v>0</v>
      </c>
      <c r="S1650">
        <v>4.25</v>
      </c>
      <c r="T1650">
        <v>15</v>
      </c>
      <c r="U1650">
        <v>1</v>
      </c>
      <c r="V1650">
        <v>5</v>
      </c>
      <c r="W1650">
        <v>7.5</v>
      </c>
      <c r="X1650">
        <v>0.44750000000000001</v>
      </c>
      <c r="Y1650">
        <v>2</v>
      </c>
      <c r="Z1650">
        <v>1</v>
      </c>
    </row>
    <row r="1651" spans="1:26" x14ac:dyDescent="0.2">
      <c r="A1651">
        <v>1650</v>
      </c>
      <c r="B1651">
        <v>4826</v>
      </c>
      <c r="C1651" t="s">
        <v>38</v>
      </c>
      <c r="D1651">
        <v>2012</v>
      </c>
      <c r="E1651" t="s">
        <v>64</v>
      </c>
      <c r="F1651" t="s">
        <v>360</v>
      </c>
      <c r="G1651" t="s">
        <v>67</v>
      </c>
      <c r="H1651" t="s">
        <v>1827</v>
      </c>
      <c r="I1651" s="2">
        <v>39570</v>
      </c>
      <c r="J1651" t="s">
        <v>106</v>
      </c>
      <c r="K1651" t="s">
        <v>115</v>
      </c>
      <c r="L1651">
        <v>-0.37680309000000001</v>
      </c>
      <c r="M1651">
        <v>-160.01407549000001</v>
      </c>
      <c r="N1651" t="s">
        <v>67</v>
      </c>
      <c r="O1651" t="s">
        <v>67</v>
      </c>
      <c r="P1651">
        <v>2012</v>
      </c>
      <c r="Q1651" t="s">
        <v>116</v>
      </c>
      <c r="R1651">
        <v>0</v>
      </c>
      <c r="S1651">
        <v>3.8</v>
      </c>
      <c r="T1651">
        <v>12.5</v>
      </c>
      <c r="U1651">
        <v>6.5</v>
      </c>
      <c r="V1651">
        <v>5</v>
      </c>
      <c r="W1651">
        <v>13.5</v>
      </c>
      <c r="X1651">
        <v>0.46250000000000002</v>
      </c>
      <c r="Y1651">
        <v>2</v>
      </c>
      <c r="Z1651">
        <v>1</v>
      </c>
    </row>
    <row r="1652" spans="1:26" x14ac:dyDescent="0.2">
      <c r="A1652">
        <v>1651</v>
      </c>
      <c r="B1652">
        <v>4827</v>
      </c>
      <c r="C1652" t="s">
        <v>38</v>
      </c>
      <c r="D1652">
        <v>2012</v>
      </c>
      <c r="E1652" t="s">
        <v>64</v>
      </c>
      <c r="F1652" t="s">
        <v>360</v>
      </c>
      <c r="G1652" t="s">
        <v>67</v>
      </c>
      <c r="H1652" t="s">
        <v>1828</v>
      </c>
      <c r="I1652" s="2">
        <v>39570</v>
      </c>
      <c r="J1652" t="s">
        <v>106</v>
      </c>
      <c r="K1652" t="s">
        <v>111</v>
      </c>
      <c r="L1652">
        <v>-0.38190447999999999</v>
      </c>
      <c r="M1652">
        <v>-159.99801535</v>
      </c>
      <c r="N1652" t="s">
        <v>67</v>
      </c>
      <c r="O1652" t="s">
        <v>67</v>
      </c>
      <c r="P1652">
        <v>2012</v>
      </c>
      <c r="Q1652" t="s">
        <v>112</v>
      </c>
      <c r="R1652">
        <v>0</v>
      </c>
      <c r="S1652">
        <v>22.95</v>
      </c>
      <c r="T1652">
        <v>30</v>
      </c>
      <c r="U1652">
        <v>2.5</v>
      </c>
      <c r="V1652">
        <v>12.5</v>
      </c>
      <c r="W1652">
        <v>17.5</v>
      </c>
      <c r="X1652">
        <v>0.33124999999999999</v>
      </c>
      <c r="Y1652">
        <v>2</v>
      </c>
      <c r="Z1652">
        <v>1</v>
      </c>
    </row>
    <row r="1653" spans="1:26" x14ac:dyDescent="0.2">
      <c r="A1653">
        <v>1652</v>
      </c>
      <c r="B1653">
        <v>4828</v>
      </c>
      <c r="C1653" t="s">
        <v>38</v>
      </c>
      <c r="D1653">
        <v>2012</v>
      </c>
      <c r="E1653" t="s">
        <v>64</v>
      </c>
      <c r="F1653" t="s">
        <v>360</v>
      </c>
      <c r="G1653" t="s">
        <v>67</v>
      </c>
      <c r="H1653" t="s">
        <v>1829</v>
      </c>
      <c r="I1653" s="2">
        <v>39570</v>
      </c>
      <c r="J1653" t="s">
        <v>106</v>
      </c>
      <c r="K1653" t="s">
        <v>115</v>
      </c>
      <c r="L1653">
        <v>-0.37919512</v>
      </c>
      <c r="M1653">
        <v>-159.98160224</v>
      </c>
      <c r="N1653" t="s">
        <v>67</v>
      </c>
      <c r="O1653" t="s">
        <v>67</v>
      </c>
      <c r="P1653">
        <v>2012</v>
      </c>
      <c r="Q1653" t="s">
        <v>116</v>
      </c>
      <c r="R1653">
        <v>0</v>
      </c>
      <c r="S1653">
        <v>6.75</v>
      </c>
      <c r="T1653">
        <v>20</v>
      </c>
      <c r="U1653">
        <v>0.5</v>
      </c>
      <c r="V1653">
        <v>12.5</v>
      </c>
      <c r="W1653">
        <v>47.5</v>
      </c>
      <c r="X1653">
        <v>0.45750000000000002</v>
      </c>
      <c r="Y1653">
        <v>2</v>
      </c>
      <c r="Z1653">
        <v>1</v>
      </c>
    </row>
    <row r="1654" spans="1:26" x14ac:dyDescent="0.2">
      <c r="A1654">
        <v>1653</v>
      </c>
      <c r="B1654">
        <v>4829</v>
      </c>
      <c r="C1654" t="s">
        <v>38</v>
      </c>
      <c r="D1654">
        <v>2012</v>
      </c>
      <c r="E1654" t="s">
        <v>64</v>
      </c>
      <c r="F1654" t="s">
        <v>360</v>
      </c>
      <c r="G1654" t="s">
        <v>67</v>
      </c>
      <c r="H1654" t="s">
        <v>1830</v>
      </c>
      <c r="I1654" s="2">
        <v>39570</v>
      </c>
      <c r="J1654" t="s">
        <v>106</v>
      </c>
      <c r="K1654" t="s">
        <v>115</v>
      </c>
      <c r="L1654">
        <v>-0.3813377</v>
      </c>
      <c r="M1654">
        <v>-159.98648302000001</v>
      </c>
      <c r="N1654" t="s">
        <v>67</v>
      </c>
      <c r="O1654" t="s">
        <v>67</v>
      </c>
      <c r="P1654">
        <v>2012</v>
      </c>
      <c r="Q1654" t="s">
        <v>116</v>
      </c>
      <c r="R1654">
        <v>0</v>
      </c>
      <c r="S1654">
        <v>3.95</v>
      </c>
      <c r="T1654">
        <v>12.5</v>
      </c>
      <c r="U1654">
        <v>3.5</v>
      </c>
      <c r="V1654">
        <v>15</v>
      </c>
      <c r="W1654">
        <v>19</v>
      </c>
      <c r="X1654">
        <v>0.87749999999999995</v>
      </c>
      <c r="Y1654">
        <v>2</v>
      </c>
      <c r="Z1654">
        <v>1</v>
      </c>
    </row>
    <row r="1655" spans="1:26" x14ac:dyDescent="0.2">
      <c r="A1655">
        <v>1654</v>
      </c>
      <c r="B1655">
        <v>4830</v>
      </c>
      <c r="C1655" t="s">
        <v>38</v>
      </c>
      <c r="D1655">
        <v>2012</v>
      </c>
      <c r="E1655" t="s">
        <v>64</v>
      </c>
      <c r="F1655" t="s">
        <v>360</v>
      </c>
      <c r="G1655" t="s">
        <v>67</v>
      </c>
      <c r="H1655" t="s">
        <v>1831</v>
      </c>
      <c r="I1655" s="2">
        <v>39570</v>
      </c>
      <c r="J1655" t="s">
        <v>106</v>
      </c>
      <c r="K1655" t="s">
        <v>107</v>
      </c>
      <c r="L1655">
        <v>-0.38226590999999999</v>
      </c>
      <c r="M1655">
        <v>-159.98170576000001</v>
      </c>
      <c r="N1655" t="s">
        <v>67</v>
      </c>
      <c r="O1655" t="s">
        <v>67</v>
      </c>
      <c r="P1655">
        <v>2012</v>
      </c>
      <c r="Q1655" t="s">
        <v>109</v>
      </c>
      <c r="R1655">
        <v>0</v>
      </c>
      <c r="S1655">
        <v>10.85</v>
      </c>
      <c r="T1655">
        <v>30</v>
      </c>
      <c r="U1655">
        <v>0</v>
      </c>
      <c r="V1655">
        <v>12.5</v>
      </c>
      <c r="W1655">
        <v>25</v>
      </c>
      <c r="X1655">
        <v>0.44374999999999998</v>
      </c>
      <c r="Y1655">
        <v>2</v>
      </c>
      <c r="Z1655">
        <v>1</v>
      </c>
    </row>
    <row r="1656" spans="1:26" x14ac:dyDescent="0.2">
      <c r="A1656">
        <v>1655</v>
      </c>
      <c r="B1656">
        <v>4831</v>
      </c>
      <c r="C1656" t="s">
        <v>38</v>
      </c>
      <c r="D1656">
        <v>2012</v>
      </c>
      <c r="E1656" t="s">
        <v>64</v>
      </c>
      <c r="F1656" t="s">
        <v>360</v>
      </c>
      <c r="G1656" t="s">
        <v>67</v>
      </c>
      <c r="H1656" t="s">
        <v>1832</v>
      </c>
      <c r="I1656" s="2">
        <v>39570</v>
      </c>
      <c r="J1656" t="s">
        <v>106</v>
      </c>
      <c r="K1656" t="s">
        <v>107</v>
      </c>
      <c r="L1656">
        <v>-0.38225803000000003</v>
      </c>
      <c r="M1656">
        <v>-160.00230830999999</v>
      </c>
      <c r="N1656" t="s">
        <v>67</v>
      </c>
      <c r="O1656" t="s">
        <v>67</v>
      </c>
      <c r="P1656">
        <v>2012</v>
      </c>
      <c r="Q1656" t="s">
        <v>109</v>
      </c>
      <c r="R1656">
        <v>0</v>
      </c>
      <c r="S1656">
        <v>14.85</v>
      </c>
      <c r="T1656">
        <v>37.5</v>
      </c>
      <c r="U1656">
        <v>1.5</v>
      </c>
      <c r="V1656">
        <v>6.5</v>
      </c>
      <c r="W1656">
        <v>15</v>
      </c>
      <c r="X1656">
        <v>0.35125000000000001</v>
      </c>
      <c r="Y1656">
        <v>2</v>
      </c>
      <c r="Z1656">
        <v>1</v>
      </c>
    </row>
    <row r="1657" spans="1:26" x14ac:dyDescent="0.2">
      <c r="A1657">
        <v>1656</v>
      </c>
      <c r="B1657">
        <v>4841</v>
      </c>
      <c r="C1657" t="s">
        <v>38</v>
      </c>
      <c r="D1657">
        <v>2012</v>
      </c>
      <c r="E1657" t="s">
        <v>64</v>
      </c>
      <c r="F1657" t="s">
        <v>360</v>
      </c>
      <c r="G1657" t="s">
        <v>67</v>
      </c>
      <c r="H1657" t="s">
        <v>1833</v>
      </c>
      <c r="I1657" s="2">
        <v>39571</v>
      </c>
      <c r="J1657" t="s">
        <v>106</v>
      </c>
      <c r="K1657" t="s">
        <v>111</v>
      </c>
      <c r="L1657">
        <v>-0.37353649</v>
      </c>
      <c r="M1657">
        <v>-159.97296234000001</v>
      </c>
      <c r="N1657" t="s">
        <v>67</v>
      </c>
      <c r="O1657" t="s">
        <v>67</v>
      </c>
      <c r="P1657">
        <v>2012</v>
      </c>
      <c r="Q1657" t="s">
        <v>112</v>
      </c>
      <c r="R1657">
        <v>0</v>
      </c>
      <c r="S1657">
        <v>25.5</v>
      </c>
      <c r="T1657">
        <v>25</v>
      </c>
      <c r="U1657">
        <v>5</v>
      </c>
      <c r="V1657">
        <v>5</v>
      </c>
      <c r="W1657">
        <v>35</v>
      </c>
      <c r="X1657">
        <v>0.51749999999999996</v>
      </c>
      <c r="Y1657">
        <v>2</v>
      </c>
      <c r="Z1657">
        <v>1</v>
      </c>
    </row>
    <row r="1658" spans="1:26" x14ac:dyDescent="0.2">
      <c r="A1658">
        <v>1657</v>
      </c>
      <c r="B1658">
        <v>4842</v>
      </c>
      <c r="C1658" t="s">
        <v>38</v>
      </c>
      <c r="D1658">
        <v>2012</v>
      </c>
      <c r="E1658" t="s">
        <v>64</v>
      </c>
      <c r="F1658" t="s">
        <v>360</v>
      </c>
      <c r="G1658" t="s">
        <v>67</v>
      </c>
      <c r="H1658" t="s">
        <v>1834</v>
      </c>
      <c r="I1658" s="2">
        <v>39571</v>
      </c>
      <c r="J1658" t="s">
        <v>106</v>
      </c>
      <c r="K1658" t="s">
        <v>107</v>
      </c>
      <c r="L1658">
        <v>-0.36895032999999999</v>
      </c>
      <c r="M1658">
        <v>-159.98019291</v>
      </c>
      <c r="N1658" t="s">
        <v>67</v>
      </c>
      <c r="O1658" t="s">
        <v>67</v>
      </c>
      <c r="P1658">
        <v>2012</v>
      </c>
      <c r="Q1658" t="s">
        <v>109</v>
      </c>
      <c r="R1658">
        <v>0</v>
      </c>
      <c r="S1658">
        <v>6.95</v>
      </c>
      <c r="T1658">
        <v>27.5</v>
      </c>
      <c r="U1658">
        <v>0</v>
      </c>
      <c r="V1658">
        <v>7.5</v>
      </c>
      <c r="W1658">
        <v>52.5</v>
      </c>
      <c r="X1658">
        <v>0.32250000000000001</v>
      </c>
      <c r="Y1658">
        <v>2</v>
      </c>
      <c r="Z1658">
        <v>1</v>
      </c>
    </row>
    <row r="1659" spans="1:26" x14ac:dyDescent="0.2">
      <c r="A1659">
        <v>1658</v>
      </c>
      <c r="B1659">
        <v>4843</v>
      </c>
      <c r="C1659" t="s">
        <v>38</v>
      </c>
      <c r="D1659">
        <v>2012</v>
      </c>
      <c r="E1659" t="s">
        <v>64</v>
      </c>
      <c r="F1659" t="s">
        <v>360</v>
      </c>
      <c r="G1659" t="s">
        <v>67</v>
      </c>
      <c r="H1659" t="s">
        <v>1835</v>
      </c>
      <c r="I1659" s="2">
        <v>39571</v>
      </c>
      <c r="J1659" t="s">
        <v>106</v>
      </c>
      <c r="K1659" t="s">
        <v>107</v>
      </c>
      <c r="L1659">
        <v>-0.37166121000000002</v>
      </c>
      <c r="M1659">
        <v>-159.97607714</v>
      </c>
      <c r="N1659" t="s">
        <v>67</v>
      </c>
      <c r="O1659" t="s">
        <v>67</v>
      </c>
      <c r="P1659">
        <v>2012</v>
      </c>
      <c r="Q1659" t="s">
        <v>109</v>
      </c>
      <c r="R1659">
        <v>0</v>
      </c>
      <c r="S1659">
        <v>7.45</v>
      </c>
      <c r="T1659">
        <v>20</v>
      </c>
      <c r="U1659">
        <v>0</v>
      </c>
      <c r="V1659">
        <v>10</v>
      </c>
      <c r="W1659">
        <v>30</v>
      </c>
      <c r="X1659">
        <v>0.33500000000000002</v>
      </c>
      <c r="Y1659">
        <v>2</v>
      </c>
      <c r="Z1659">
        <v>1</v>
      </c>
    </row>
    <row r="1660" spans="1:26" x14ac:dyDescent="0.2">
      <c r="A1660">
        <v>1659</v>
      </c>
      <c r="B1660">
        <v>4844</v>
      </c>
      <c r="C1660" t="s">
        <v>38</v>
      </c>
      <c r="D1660">
        <v>2012</v>
      </c>
      <c r="E1660" t="s">
        <v>64</v>
      </c>
      <c r="F1660" t="s">
        <v>360</v>
      </c>
      <c r="G1660" t="s">
        <v>67</v>
      </c>
      <c r="H1660" t="s">
        <v>1836</v>
      </c>
      <c r="I1660" s="2">
        <v>39571</v>
      </c>
      <c r="J1660" t="s">
        <v>106</v>
      </c>
      <c r="K1660" t="s">
        <v>107</v>
      </c>
      <c r="L1660">
        <v>-0.37500517</v>
      </c>
      <c r="M1660">
        <v>-159.97571411999999</v>
      </c>
      <c r="N1660" t="s">
        <v>67</v>
      </c>
      <c r="O1660" t="s">
        <v>67</v>
      </c>
      <c r="P1660">
        <v>2012</v>
      </c>
      <c r="Q1660" t="s">
        <v>109</v>
      </c>
      <c r="R1660">
        <v>0</v>
      </c>
      <c r="S1660">
        <v>11.05</v>
      </c>
      <c r="T1660">
        <v>20</v>
      </c>
      <c r="U1660">
        <v>0</v>
      </c>
      <c r="V1660">
        <v>7.5</v>
      </c>
      <c r="W1660">
        <v>15</v>
      </c>
      <c r="X1660">
        <v>0.33500000000000002</v>
      </c>
      <c r="Y1660">
        <v>2</v>
      </c>
      <c r="Z1660">
        <v>1</v>
      </c>
    </row>
    <row r="1661" spans="1:26" x14ac:dyDescent="0.2">
      <c r="A1661">
        <v>1660</v>
      </c>
      <c r="B1661">
        <v>4845</v>
      </c>
      <c r="C1661" t="s">
        <v>38</v>
      </c>
      <c r="D1661">
        <v>2012</v>
      </c>
      <c r="E1661" t="s">
        <v>64</v>
      </c>
      <c r="F1661" t="s">
        <v>360</v>
      </c>
      <c r="G1661" t="s">
        <v>67</v>
      </c>
      <c r="H1661" t="s">
        <v>1837</v>
      </c>
      <c r="I1661" s="2">
        <v>39571</v>
      </c>
      <c r="J1661" t="s">
        <v>106</v>
      </c>
      <c r="K1661" t="s">
        <v>107</v>
      </c>
      <c r="L1661">
        <v>-0.37950801000000001</v>
      </c>
      <c r="M1661">
        <v>-159.97348864</v>
      </c>
      <c r="N1661" t="s">
        <v>67</v>
      </c>
      <c r="O1661" t="s">
        <v>67</v>
      </c>
      <c r="P1661">
        <v>2012</v>
      </c>
      <c r="Q1661" t="s">
        <v>109</v>
      </c>
      <c r="R1661">
        <v>0</v>
      </c>
      <c r="S1661">
        <v>10.65</v>
      </c>
      <c r="T1661">
        <v>17.5</v>
      </c>
      <c r="U1661">
        <v>2.5</v>
      </c>
      <c r="V1661">
        <v>7.5</v>
      </c>
      <c r="W1661">
        <v>30</v>
      </c>
      <c r="X1661">
        <v>0.35499999999999998</v>
      </c>
      <c r="Y1661">
        <v>2</v>
      </c>
      <c r="Z1661">
        <v>1</v>
      </c>
    </row>
    <row r="1662" spans="1:26" x14ac:dyDescent="0.2">
      <c r="A1662">
        <v>1661</v>
      </c>
      <c r="B1662">
        <v>4846</v>
      </c>
      <c r="C1662" t="s">
        <v>38</v>
      </c>
      <c r="D1662">
        <v>2012</v>
      </c>
      <c r="E1662" t="s">
        <v>64</v>
      </c>
      <c r="F1662" t="s">
        <v>360</v>
      </c>
      <c r="G1662" t="s">
        <v>67</v>
      </c>
      <c r="H1662" t="s">
        <v>1838</v>
      </c>
      <c r="I1662" s="2">
        <v>39571</v>
      </c>
      <c r="J1662" t="s">
        <v>106</v>
      </c>
      <c r="K1662" t="s">
        <v>107</v>
      </c>
      <c r="L1662">
        <v>-0.38190415</v>
      </c>
      <c r="M1662">
        <v>-159.97833003</v>
      </c>
      <c r="N1662" t="s">
        <v>67</v>
      </c>
      <c r="O1662" t="s">
        <v>67</v>
      </c>
      <c r="P1662">
        <v>2012</v>
      </c>
      <c r="Q1662" t="s">
        <v>109</v>
      </c>
      <c r="R1662">
        <v>0</v>
      </c>
      <c r="S1662">
        <v>10.199999999999999</v>
      </c>
      <c r="T1662">
        <v>7.5</v>
      </c>
      <c r="U1662">
        <v>0</v>
      </c>
      <c r="V1662">
        <v>15</v>
      </c>
      <c r="W1662">
        <v>15</v>
      </c>
      <c r="X1662">
        <v>0.3</v>
      </c>
      <c r="Y1662">
        <v>2</v>
      </c>
      <c r="Z1662">
        <v>1</v>
      </c>
    </row>
    <row r="1663" spans="1:26" x14ac:dyDescent="0.2">
      <c r="A1663">
        <v>1662</v>
      </c>
      <c r="B1663">
        <v>4847</v>
      </c>
      <c r="C1663" t="s">
        <v>38</v>
      </c>
      <c r="D1663">
        <v>2012</v>
      </c>
      <c r="E1663" t="s">
        <v>64</v>
      </c>
      <c r="F1663" t="s">
        <v>360</v>
      </c>
      <c r="G1663" t="s">
        <v>67</v>
      </c>
      <c r="H1663" t="s">
        <v>1839</v>
      </c>
      <c r="I1663" s="2">
        <v>39571</v>
      </c>
      <c r="J1663" t="s">
        <v>106</v>
      </c>
      <c r="K1663" t="s">
        <v>115</v>
      </c>
      <c r="L1663">
        <v>-0.38141364</v>
      </c>
      <c r="M1663">
        <v>-159.99666293000001</v>
      </c>
      <c r="N1663" t="s">
        <v>67</v>
      </c>
      <c r="O1663" t="s">
        <v>67</v>
      </c>
      <c r="P1663">
        <v>2012</v>
      </c>
      <c r="Q1663" t="s">
        <v>116</v>
      </c>
      <c r="R1663">
        <v>0</v>
      </c>
      <c r="S1663">
        <v>5.05</v>
      </c>
      <c r="T1663">
        <v>5</v>
      </c>
      <c r="U1663">
        <v>1</v>
      </c>
      <c r="V1663">
        <v>12.5</v>
      </c>
      <c r="W1663">
        <v>5</v>
      </c>
      <c r="X1663">
        <v>0.53</v>
      </c>
      <c r="Y1663">
        <v>2</v>
      </c>
      <c r="Z1663">
        <v>1</v>
      </c>
    </row>
    <row r="1664" spans="1:26" x14ac:dyDescent="0.2">
      <c r="A1664">
        <v>1663</v>
      </c>
      <c r="B1664">
        <v>4848</v>
      </c>
      <c r="C1664" t="s">
        <v>38</v>
      </c>
      <c r="D1664">
        <v>2012</v>
      </c>
      <c r="E1664" t="s">
        <v>64</v>
      </c>
      <c r="F1664" t="s">
        <v>360</v>
      </c>
      <c r="G1664" t="s">
        <v>67</v>
      </c>
      <c r="H1664" t="s">
        <v>1840</v>
      </c>
      <c r="I1664" s="2">
        <v>39571</v>
      </c>
      <c r="J1664" t="s">
        <v>106</v>
      </c>
      <c r="K1664" t="s">
        <v>111</v>
      </c>
      <c r="L1664">
        <v>-0.38170751000000003</v>
      </c>
      <c r="M1664">
        <v>-160.01154550000001</v>
      </c>
      <c r="N1664" t="s">
        <v>67</v>
      </c>
      <c r="O1664" t="s">
        <v>67</v>
      </c>
      <c r="P1664">
        <v>2012</v>
      </c>
      <c r="Q1664" t="s">
        <v>112</v>
      </c>
      <c r="R1664">
        <v>0</v>
      </c>
      <c r="S1664">
        <v>21.95</v>
      </c>
      <c r="T1664">
        <v>37.5</v>
      </c>
      <c r="U1664">
        <v>1</v>
      </c>
      <c r="V1664">
        <v>7.5</v>
      </c>
      <c r="W1664">
        <v>15</v>
      </c>
      <c r="X1664">
        <v>0.72250000000000003</v>
      </c>
      <c r="Y1664">
        <v>2</v>
      </c>
      <c r="Z1664">
        <v>1</v>
      </c>
    </row>
    <row r="1665" spans="1:26" x14ac:dyDescent="0.2">
      <c r="A1665">
        <v>1664</v>
      </c>
      <c r="B1665">
        <v>4849</v>
      </c>
      <c r="C1665" t="s">
        <v>38</v>
      </c>
      <c r="D1665">
        <v>2012</v>
      </c>
      <c r="E1665" t="s">
        <v>64</v>
      </c>
      <c r="F1665" t="s">
        <v>360</v>
      </c>
      <c r="G1665" t="s">
        <v>67</v>
      </c>
      <c r="H1665" t="s">
        <v>1841</v>
      </c>
      <c r="I1665" s="2">
        <v>39571</v>
      </c>
      <c r="J1665" t="s">
        <v>106</v>
      </c>
      <c r="K1665" t="s">
        <v>115</v>
      </c>
      <c r="L1665">
        <v>-0.37199732000000002</v>
      </c>
      <c r="M1665">
        <v>-160.01053146000001</v>
      </c>
      <c r="N1665" t="s">
        <v>67</v>
      </c>
      <c r="O1665" t="s">
        <v>67</v>
      </c>
      <c r="P1665">
        <v>2012</v>
      </c>
      <c r="Q1665" t="s">
        <v>116</v>
      </c>
      <c r="R1665">
        <v>0</v>
      </c>
      <c r="S1665">
        <v>4</v>
      </c>
      <c r="T1665">
        <v>9</v>
      </c>
      <c r="U1665">
        <v>2.5</v>
      </c>
      <c r="V1665">
        <v>22.5</v>
      </c>
      <c r="W1665">
        <v>25</v>
      </c>
      <c r="X1665">
        <v>0.71199999999999997</v>
      </c>
      <c r="Y1665">
        <v>2</v>
      </c>
      <c r="Z1665">
        <v>1</v>
      </c>
    </row>
    <row r="1666" spans="1:26" x14ac:dyDescent="0.2">
      <c r="A1666">
        <v>1665</v>
      </c>
      <c r="B1666">
        <v>4852</v>
      </c>
      <c r="C1666" t="s">
        <v>38</v>
      </c>
      <c r="D1666">
        <v>2012</v>
      </c>
      <c r="E1666" t="s">
        <v>64</v>
      </c>
      <c r="F1666" t="s">
        <v>360</v>
      </c>
      <c r="G1666" t="s">
        <v>67</v>
      </c>
      <c r="H1666" t="s">
        <v>1842</v>
      </c>
      <c r="I1666" s="2">
        <v>39572</v>
      </c>
      <c r="J1666" t="s">
        <v>106</v>
      </c>
      <c r="K1666" t="s">
        <v>111</v>
      </c>
      <c r="L1666">
        <v>-0.36151541999999998</v>
      </c>
      <c r="M1666">
        <v>-160.00228215000001</v>
      </c>
      <c r="N1666" t="s">
        <v>67</v>
      </c>
      <c r="O1666" t="s">
        <v>67</v>
      </c>
      <c r="P1666">
        <v>2012</v>
      </c>
      <c r="Q1666" t="s">
        <v>112</v>
      </c>
      <c r="R1666">
        <v>0</v>
      </c>
      <c r="S1666">
        <v>23.9</v>
      </c>
      <c r="T1666">
        <v>16</v>
      </c>
      <c r="U1666">
        <v>2.5</v>
      </c>
      <c r="V1666">
        <v>7.5</v>
      </c>
      <c r="W1666">
        <v>32.5</v>
      </c>
      <c r="X1666">
        <v>0.27750000000000002</v>
      </c>
      <c r="Y1666">
        <v>2</v>
      </c>
      <c r="Z1666">
        <v>1</v>
      </c>
    </row>
    <row r="1667" spans="1:26" x14ac:dyDescent="0.2">
      <c r="A1667">
        <v>1666</v>
      </c>
      <c r="B1667">
        <v>4853</v>
      </c>
      <c r="C1667" t="s">
        <v>38</v>
      </c>
      <c r="D1667">
        <v>2012</v>
      </c>
      <c r="E1667" t="s">
        <v>64</v>
      </c>
      <c r="F1667" t="s">
        <v>360</v>
      </c>
      <c r="G1667" t="s">
        <v>67</v>
      </c>
      <c r="H1667" t="s">
        <v>1843</v>
      </c>
      <c r="I1667" s="2">
        <v>39572</v>
      </c>
      <c r="J1667" t="s">
        <v>106</v>
      </c>
      <c r="K1667" t="s">
        <v>107</v>
      </c>
      <c r="L1667">
        <v>-0.36223022999999999</v>
      </c>
      <c r="M1667">
        <v>-159.9962362</v>
      </c>
      <c r="N1667" t="s">
        <v>67</v>
      </c>
      <c r="O1667" t="s">
        <v>67</v>
      </c>
      <c r="P1667">
        <v>2012</v>
      </c>
      <c r="Q1667" t="s">
        <v>109</v>
      </c>
      <c r="R1667">
        <v>0</v>
      </c>
      <c r="S1667">
        <v>10.050000000000001</v>
      </c>
      <c r="T1667">
        <v>7.5</v>
      </c>
      <c r="U1667">
        <v>3</v>
      </c>
      <c r="V1667">
        <v>7.5</v>
      </c>
      <c r="W1667">
        <v>8.5</v>
      </c>
      <c r="X1667">
        <v>0.315</v>
      </c>
      <c r="Y1667">
        <v>2</v>
      </c>
      <c r="Z1667">
        <v>1</v>
      </c>
    </row>
    <row r="1668" spans="1:26" x14ac:dyDescent="0.2">
      <c r="A1668">
        <v>1667</v>
      </c>
      <c r="B1668">
        <v>4854</v>
      </c>
      <c r="C1668" t="s">
        <v>38</v>
      </c>
      <c r="D1668">
        <v>2012</v>
      </c>
      <c r="E1668" t="s">
        <v>64</v>
      </c>
      <c r="F1668" t="s">
        <v>360</v>
      </c>
      <c r="G1668" t="s">
        <v>67</v>
      </c>
      <c r="H1668" t="s">
        <v>1844</v>
      </c>
      <c r="I1668" s="2">
        <v>39572</v>
      </c>
      <c r="J1668" t="s">
        <v>106</v>
      </c>
      <c r="K1668" t="s">
        <v>115</v>
      </c>
      <c r="L1668">
        <v>-0.36256869000000003</v>
      </c>
      <c r="M1668">
        <v>-159.99891589999999</v>
      </c>
      <c r="N1668" t="s">
        <v>67</v>
      </c>
      <c r="O1668" t="s">
        <v>67</v>
      </c>
      <c r="P1668">
        <v>2012</v>
      </c>
      <c r="Q1668" t="s">
        <v>116</v>
      </c>
      <c r="R1668">
        <v>0</v>
      </c>
      <c r="S1668">
        <v>5.6</v>
      </c>
      <c r="T1668">
        <v>7.5</v>
      </c>
      <c r="U1668">
        <v>3.5</v>
      </c>
      <c r="V1668">
        <v>10</v>
      </c>
      <c r="W1668">
        <v>5</v>
      </c>
      <c r="X1668">
        <v>0.57250000000000001</v>
      </c>
      <c r="Y1668">
        <v>2</v>
      </c>
      <c r="Z1668">
        <v>1</v>
      </c>
    </row>
    <row r="1669" spans="1:26" x14ac:dyDescent="0.2">
      <c r="A1669">
        <v>1668</v>
      </c>
      <c r="B1669">
        <v>4855</v>
      </c>
      <c r="C1669" t="s">
        <v>38</v>
      </c>
      <c r="D1669">
        <v>2012</v>
      </c>
      <c r="E1669" t="s">
        <v>64</v>
      </c>
      <c r="F1669" t="s">
        <v>360</v>
      </c>
      <c r="G1669" t="s">
        <v>67</v>
      </c>
      <c r="H1669" t="s">
        <v>1845</v>
      </c>
      <c r="I1669" s="2">
        <v>39572</v>
      </c>
      <c r="J1669" t="s">
        <v>106</v>
      </c>
      <c r="K1669" t="s">
        <v>107</v>
      </c>
      <c r="L1669">
        <v>-0.36359539000000002</v>
      </c>
      <c r="M1669">
        <v>-160.00511691</v>
      </c>
      <c r="N1669" t="s">
        <v>67</v>
      </c>
      <c r="O1669" t="s">
        <v>67</v>
      </c>
      <c r="P1669">
        <v>2012</v>
      </c>
      <c r="Q1669" t="s">
        <v>109</v>
      </c>
      <c r="R1669">
        <v>0</v>
      </c>
      <c r="S1669">
        <v>14</v>
      </c>
      <c r="T1669">
        <v>22.5</v>
      </c>
      <c r="U1669">
        <v>3.5</v>
      </c>
      <c r="V1669">
        <v>4</v>
      </c>
      <c r="W1669">
        <v>17.5</v>
      </c>
      <c r="X1669">
        <v>0.3775</v>
      </c>
      <c r="Y1669">
        <v>2</v>
      </c>
      <c r="Z1669">
        <v>1</v>
      </c>
    </row>
    <row r="1670" spans="1:26" x14ac:dyDescent="0.2">
      <c r="A1670">
        <v>1669</v>
      </c>
      <c r="B1670">
        <v>4856</v>
      </c>
      <c r="C1670" t="s">
        <v>38</v>
      </c>
      <c r="D1670">
        <v>2012</v>
      </c>
      <c r="E1670" t="s">
        <v>64</v>
      </c>
      <c r="F1670" t="s">
        <v>360</v>
      </c>
      <c r="G1670" t="s">
        <v>67</v>
      </c>
      <c r="H1670" t="s">
        <v>1846</v>
      </c>
      <c r="I1670" s="2">
        <v>39572</v>
      </c>
      <c r="J1670" t="s">
        <v>106</v>
      </c>
      <c r="K1670" t="s">
        <v>115</v>
      </c>
      <c r="L1670">
        <v>-0.36706281000000002</v>
      </c>
      <c r="M1670">
        <v>-160.00680084000001</v>
      </c>
      <c r="N1670" t="s">
        <v>67</v>
      </c>
      <c r="O1670" t="s">
        <v>67</v>
      </c>
      <c r="P1670">
        <v>2012</v>
      </c>
      <c r="Q1670" t="s">
        <v>116</v>
      </c>
      <c r="R1670">
        <v>0</v>
      </c>
      <c r="S1670">
        <v>3.75</v>
      </c>
      <c r="T1670">
        <v>12.5</v>
      </c>
      <c r="U1670">
        <v>0</v>
      </c>
      <c r="V1670">
        <v>5</v>
      </c>
      <c r="W1670">
        <v>2.5</v>
      </c>
      <c r="X1670">
        <v>0.36625000000000002</v>
      </c>
      <c r="Y1670">
        <v>2</v>
      </c>
      <c r="Z1670">
        <v>1</v>
      </c>
    </row>
    <row r="1671" spans="1:26" x14ac:dyDescent="0.2">
      <c r="A1671">
        <v>1670</v>
      </c>
      <c r="B1671">
        <v>4857</v>
      </c>
      <c r="C1671" t="s">
        <v>38</v>
      </c>
      <c r="D1671">
        <v>2012</v>
      </c>
      <c r="E1671" t="s">
        <v>64</v>
      </c>
      <c r="F1671" t="s">
        <v>360</v>
      </c>
      <c r="G1671" t="s">
        <v>67</v>
      </c>
      <c r="H1671" t="s">
        <v>1847</v>
      </c>
      <c r="I1671" s="2">
        <v>39572</v>
      </c>
      <c r="J1671" t="s">
        <v>106</v>
      </c>
      <c r="K1671" t="s">
        <v>107</v>
      </c>
      <c r="L1671">
        <v>-0.36158531999999999</v>
      </c>
      <c r="M1671">
        <v>-159.99902151000001</v>
      </c>
      <c r="N1671" t="s">
        <v>67</v>
      </c>
      <c r="O1671" t="s">
        <v>67</v>
      </c>
      <c r="P1671">
        <v>2012</v>
      </c>
      <c r="Q1671" t="s">
        <v>109</v>
      </c>
      <c r="R1671">
        <v>0</v>
      </c>
      <c r="S1671">
        <v>12.3</v>
      </c>
      <c r="T1671">
        <v>12.5</v>
      </c>
      <c r="U1671">
        <v>1</v>
      </c>
      <c r="V1671">
        <v>15</v>
      </c>
      <c r="W1671">
        <v>27.5</v>
      </c>
      <c r="X1671">
        <v>0.46500000000000002</v>
      </c>
      <c r="Y1671">
        <v>2</v>
      </c>
      <c r="Z1671">
        <v>1</v>
      </c>
    </row>
    <row r="1672" spans="1:26" x14ac:dyDescent="0.2">
      <c r="A1672">
        <v>1671</v>
      </c>
      <c r="B1672">
        <v>4858</v>
      </c>
      <c r="C1672" t="s">
        <v>38</v>
      </c>
      <c r="D1672">
        <v>2012</v>
      </c>
      <c r="E1672" t="s">
        <v>64</v>
      </c>
      <c r="F1672" t="s">
        <v>360</v>
      </c>
      <c r="G1672" t="s">
        <v>67</v>
      </c>
      <c r="H1672" t="s">
        <v>1848</v>
      </c>
      <c r="I1672" s="2">
        <v>39572</v>
      </c>
      <c r="J1672" t="s">
        <v>106</v>
      </c>
      <c r="K1672" t="s">
        <v>107</v>
      </c>
      <c r="L1672">
        <v>-0.36305635000000003</v>
      </c>
      <c r="M1672">
        <v>-159.99100698999999</v>
      </c>
      <c r="N1672" t="s">
        <v>67</v>
      </c>
      <c r="O1672" t="s">
        <v>67</v>
      </c>
      <c r="P1672">
        <v>2012</v>
      </c>
      <c r="Q1672" t="s">
        <v>109</v>
      </c>
      <c r="R1672">
        <v>0</v>
      </c>
      <c r="S1672">
        <v>12.9</v>
      </c>
      <c r="T1672">
        <v>17.5</v>
      </c>
      <c r="U1672">
        <v>0</v>
      </c>
      <c r="V1672">
        <v>17.5</v>
      </c>
      <c r="W1672">
        <v>27.5</v>
      </c>
      <c r="X1672">
        <v>0.38624999999999998</v>
      </c>
      <c r="Y1672">
        <v>2</v>
      </c>
      <c r="Z1672">
        <v>1</v>
      </c>
    </row>
    <row r="1673" spans="1:26" x14ac:dyDescent="0.2">
      <c r="A1673">
        <v>1672</v>
      </c>
      <c r="B1673">
        <v>4859</v>
      </c>
      <c r="C1673" t="s">
        <v>38</v>
      </c>
      <c r="D1673">
        <v>2012</v>
      </c>
      <c r="E1673" t="s">
        <v>64</v>
      </c>
      <c r="F1673" t="s">
        <v>360</v>
      </c>
      <c r="G1673" t="s">
        <v>67</v>
      </c>
      <c r="H1673" t="s">
        <v>1849</v>
      </c>
      <c r="I1673" s="2">
        <v>39572</v>
      </c>
      <c r="J1673" t="s">
        <v>106</v>
      </c>
      <c r="K1673" t="s">
        <v>111</v>
      </c>
      <c r="L1673">
        <v>-0.36482392000000002</v>
      </c>
      <c r="M1673">
        <v>-159.98407004000001</v>
      </c>
      <c r="N1673" t="s">
        <v>67</v>
      </c>
      <c r="O1673" t="s">
        <v>67</v>
      </c>
      <c r="P1673">
        <v>2012</v>
      </c>
      <c r="Q1673" t="s">
        <v>112</v>
      </c>
      <c r="R1673">
        <v>0</v>
      </c>
      <c r="S1673">
        <v>22.65</v>
      </c>
      <c r="T1673">
        <v>6</v>
      </c>
      <c r="U1673">
        <v>0</v>
      </c>
      <c r="V1673">
        <v>19</v>
      </c>
      <c r="W1673">
        <v>47.5</v>
      </c>
      <c r="X1673">
        <v>0.21625</v>
      </c>
      <c r="Y1673">
        <v>2</v>
      </c>
      <c r="Z1673">
        <v>1</v>
      </c>
    </row>
    <row r="1674" spans="1:26" x14ac:dyDescent="0.2">
      <c r="A1674">
        <v>1673</v>
      </c>
      <c r="B1674">
        <v>4860</v>
      </c>
      <c r="C1674" t="s">
        <v>38</v>
      </c>
      <c r="D1674">
        <v>2012</v>
      </c>
      <c r="E1674" t="s">
        <v>64</v>
      </c>
      <c r="F1674" t="s">
        <v>360</v>
      </c>
      <c r="G1674" t="s">
        <v>67</v>
      </c>
      <c r="H1674" t="s">
        <v>1850</v>
      </c>
      <c r="I1674" s="2">
        <v>39572</v>
      </c>
      <c r="J1674" t="s">
        <v>106</v>
      </c>
      <c r="K1674" t="s">
        <v>107</v>
      </c>
      <c r="L1674">
        <v>-0.37326960999999997</v>
      </c>
      <c r="M1674">
        <v>-159.97856707</v>
      </c>
      <c r="N1674" t="s">
        <v>67</v>
      </c>
      <c r="O1674" t="s">
        <v>67</v>
      </c>
      <c r="P1674">
        <v>2012</v>
      </c>
      <c r="Q1674" t="s">
        <v>109</v>
      </c>
      <c r="R1674">
        <v>0</v>
      </c>
      <c r="S1674">
        <v>8.35</v>
      </c>
      <c r="T1674">
        <v>22.5</v>
      </c>
      <c r="U1674">
        <v>0</v>
      </c>
      <c r="V1674">
        <v>15</v>
      </c>
      <c r="W1674">
        <v>40</v>
      </c>
      <c r="X1674">
        <v>0.66749999999999998</v>
      </c>
      <c r="Y1674">
        <v>2</v>
      </c>
      <c r="Z1674">
        <v>1</v>
      </c>
    </row>
    <row r="1675" spans="1:26" x14ac:dyDescent="0.2">
      <c r="A1675">
        <v>1674</v>
      </c>
      <c r="B1675">
        <v>4861</v>
      </c>
      <c r="C1675" t="s">
        <v>38</v>
      </c>
      <c r="D1675">
        <v>2012</v>
      </c>
      <c r="E1675" t="s">
        <v>64</v>
      </c>
      <c r="F1675" t="s">
        <v>360</v>
      </c>
      <c r="G1675" t="s">
        <v>67</v>
      </c>
      <c r="H1675" t="s">
        <v>1851</v>
      </c>
      <c r="I1675" s="2">
        <v>39572</v>
      </c>
      <c r="J1675" t="s">
        <v>106</v>
      </c>
      <c r="K1675" t="s">
        <v>107</v>
      </c>
      <c r="L1675">
        <v>-0.37517608000000002</v>
      </c>
      <c r="M1675">
        <v>-159.98007246</v>
      </c>
      <c r="N1675" t="s">
        <v>67</v>
      </c>
      <c r="O1675" t="s">
        <v>67</v>
      </c>
      <c r="P1675">
        <v>2012</v>
      </c>
      <c r="Q1675" t="s">
        <v>109</v>
      </c>
      <c r="R1675">
        <v>0</v>
      </c>
      <c r="S1675">
        <v>7.6</v>
      </c>
      <c r="T1675">
        <v>15</v>
      </c>
      <c r="U1675">
        <v>0</v>
      </c>
      <c r="V1675">
        <v>20</v>
      </c>
      <c r="W1675">
        <v>42.5</v>
      </c>
      <c r="X1675">
        <v>0.755</v>
      </c>
      <c r="Y1675">
        <v>2</v>
      </c>
      <c r="Z1675">
        <v>1</v>
      </c>
    </row>
    <row r="1676" spans="1:26" x14ac:dyDescent="0.2">
      <c r="A1676">
        <v>1675</v>
      </c>
      <c r="B1676">
        <v>4862</v>
      </c>
      <c r="C1676" t="s">
        <v>38</v>
      </c>
      <c r="D1676">
        <v>2012</v>
      </c>
      <c r="E1676" t="s">
        <v>64</v>
      </c>
      <c r="F1676" t="s">
        <v>360</v>
      </c>
      <c r="G1676" t="s">
        <v>67</v>
      </c>
      <c r="H1676" t="s">
        <v>1852</v>
      </c>
      <c r="I1676" s="2">
        <v>39572</v>
      </c>
      <c r="J1676" t="s">
        <v>106</v>
      </c>
      <c r="K1676" t="s">
        <v>111</v>
      </c>
      <c r="L1676">
        <v>-0.36954310000000001</v>
      </c>
      <c r="M1676">
        <v>-159.97680905000001</v>
      </c>
      <c r="N1676" t="s">
        <v>67</v>
      </c>
      <c r="O1676" t="s">
        <v>67</v>
      </c>
      <c r="P1676">
        <v>2012</v>
      </c>
      <c r="Q1676" t="s">
        <v>112</v>
      </c>
      <c r="R1676">
        <v>0</v>
      </c>
      <c r="S1676">
        <v>22.8</v>
      </c>
      <c r="T1676">
        <v>20</v>
      </c>
      <c r="U1676">
        <v>5</v>
      </c>
      <c r="V1676">
        <v>17.5</v>
      </c>
      <c r="W1676">
        <v>32.5</v>
      </c>
      <c r="X1676">
        <v>0.44624999999999998</v>
      </c>
      <c r="Y1676">
        <v>2</v>
      </c>
      <c r="Z1676">
        <v>1</v>
      </c>
    </row>
    <row r="1677" spans="1:26" x14ac:dyDescent="0.2">
      <c r="A1677">
        <v>1676</v>
      </c>
      <c r="B1677">
        <v>4863</v>
      </c>
      <c r="C1677" t="s">
        <v>38</v>
      </c>
      <c r="D1677">
        <v>2012</v>
      </c>
      <c r="E1677" t="s">
        <v>64</v>
      </c>
      <c r="F1677" t="s">
        <v>360</v>
      </c>
      <c r="G1677" t="s">
        <v>67</v>
      </c>
      <c r="H1677" t="s">
        <v>1853</v>
      </c>
      <c r="I1677" s="2">
        <v>39572</v>
      </c>
      <c r="J1677" t="s">
        <v>106</v>
      </c>
      <c r="K1677" t="s">
        <v>107</v>
      </c>
      <c r="L1677">
        <v>-0.37415424000000003</v>
      </c>
      <c r="M1677">
        <v>-159.97471131</v>
      </c>
      <c r="N1677" t="s">
        <v>67</v>
      </c>
      <c r="O1677" t="s">
        <v>67</v>
      </c>
      <c r="P1677">
        <v>2012</v>
      </c>
      <c r="Q1677" t="s">
        <v>109</v>
      </c>
      <c r="R1677">
        <v>0</v>
      </c>
      <c r="S1677">
        <v>7.5</v>
      </c>
      <c r="T1677">
        <v>10</v>
      </c>
      <c r="U1677">
        <v>0</v>
      </c>
      <c r="V1677">
        <v>2.5</v>
      </c>
      <c r="W1677">
        <v>30</v>
      </c>
      <c r="X1677">
        <v>0.13125000000000001</v>
      </c>
      <c r="Y1677">
        <v>2</v>
      </c>
      <c r="Z1677">
        <v>1</v>
      </c>
    </row>
    <row r="1678" spans="1:26" x14ac:dyDescent="0.2">
      <c r="A1678">
        <v>1677</v>
      </c>
      <c r="B1678">
        <v>4864</v>
      </c>
      <c r="C1678" t="s">
        <v>38</v>
      </c>
      <c r="D1678">
        <v>2012</v>
      </c>
      <c r="E1678" t="s">
        <v>64</v>
      </c>
      <c r="F1678" t="s">
        <v>360</v>
      </c>
      <c r="G1678" t="s">
        <v>67</v>
      </c>
      <c r="H1678" t="s">
        <v>1854</v>
      </c>
      <c r="I1678" s="2">
        <v>39572</v>
      </c>
      <c r="J1678" t="s">
        <v>106</v>
      </c>
      <c r="K1678" t="s">
        <v>107</v>
      </c>
      <c r="L1678">
        <v>-0.37379348000000001</v>
      </c>
      <c r="M1678">
        <v>-159.97625927999999</v>
      </c>
      <c r="N1678" t="s">
        <v>67</v>
      </c>
      <c r="O1678" t="s">
        <v>67</v>
      </c>
      <c r="P1678">
        <v>2012</v>
      </c>
      <c r="Q1678" t="s">
        <v>109</v>
      </c>
      <c r="R1678">
        <v>0</v>
      </c>
      <c r="S1678">
        <v>10.3</v>
      </c>
      <c r="T1678">
        <v>27.5</v>
      </c>
      <c r="U1678">
        <v>0</v>
      </c>
      <c r="V1678">
        <v>10</v>
      </c>
      <c r="W1678">
        <v>42.5</v>
      </c>
      <c r="X1678">
        <v>0.63249999999999995</v>
      </c>
      <c r="Y1678">
        <v>2</v>
      </c>
      <c r="Z1678">
        <v>1</v>
      </c>
    </row>
    <row r="1679" spans="1:26" x14ac:dyDescent="0.2">
      <c r="A1679">
        <v>1678</v>
      </c>
      <c r="B1679">
        <v>4876</v>
      </c>
      <c r="C1679" t="s">
        <v>38</v>
      </c>
      <c r="D1679">
        <v>2012</v>
      </c>
      <c r="E1679" t="s">
        <v>64</v>
      </c>
      <c r="F1679" t="s">
        <v>360</v>
      </c>
      <c r="G1679" t="s">
        <v>67</v>
      </c>
      <c r="H1679" t="s">
        <v>1855</v>
      </c>
      <c r="I1679" s="2">
        <v>39573</v>
      </c>
      <c r="J1679" t="s">
        <v>106</v>
      </c>
      <c r="K1679" t="s">
        <v>107</v>
      </c>
      <c r="L1679">
        <v>-0.36362682000000002</v>
      </c>
      <c r="M1679">
        <v>-159.98857480999999</v>
      </c>
      <c r="N1679" t="s">
        <v>67</v>
      </c>
      <c r="O1679" t="s">
        <v>67</v>
      </c>
      <c r="P1679">
        <v>2012</v>
      </c>
      <c r="Q1679" t="s">
        <v>109</v>
      </c>
      <c r="R1679">
        <v>0</v>
      </c>
      <c r="S1679">
        <v>11.95</v>
      </c>
      <c r="T1679">
        <v>26.5</v>
      </c>
      <c r="U1679">
        <v>2</v>
      </c>
      <c r="V1679">
        <v>17.5</v>
      </c>
      <c r="W1679">
        <v>17.5</v>
      </c>
      <c r="X1679">
        <v>0.6</v>
      </c>
      <c r="Y1679">
        <v>2</v>
      </c>
      <c r="Z1679">
        <v>1</v>
      </c>
    </row>
    <row r="1680" spans="1:26" x14ac:dyDescent="0.2">
      <c r="A1680">
        <v>1679</v>
      </c>
      <c r="B1680">
        <v>4877</v>
      </c>
      <c r="C1680" t="s">
        <v>38</v>
      </c>
      <c r="D1680">
        <v>2012</v>
      </c>
      <c r="E1680" t="s">
        <v>64</v>
      </c>
      <c r="F1680" t="s">
        <v>360</v>
      </c>
      <c r="G1680" t="s">
        <v>67</v>
      </c>
      <c r="H1680" t="s">
        <v>1856</v>
      </c>
      <c r="I1680" s="2">
        <v>39573</v>
      </c>
      <c r="J1680" t="s">
        <v>106</v>
      </c>
      <c r="K1680" t="s">
        <v>107</v>
      </c>
      <c r="L1680">
        <v>-0.36687045000000001</v>
      </c>
      <c r="M1680">
        <v>-159.98244930999999</v>
      </c>
      <c r="N1680" t="s">
        <v>67</v>
      </c>
      <c r="O1680" t="s">
        <v>67</v>
      </c>
      <c r="P1680">
        <v>2012</v>
      </c>
      <c r="Q1680" t="s">
        <v>109</v>
      </c>
      <c r="R1680">
        <v>0</v>
      </c>
      <c r="S1680">
        <v>6.85</v>
      </c>
      <c r="T1680">
        <v>7.5</v>
      </c>
      <c r="U1680">
        <v>0</v>
      </c>
      <c r="V1680">
        <v>15</v>
      </c>
      <c r="W1680">
        <v>47.5</v>
      </c>
      <c r="X1680">
        <v>0.32874999999999999</v>
      </c>
      <c r="Y1680">
        <v>2</v>
      </c>
      <c r="Z1680">
        <v>1</v>
      </c>
    </row>
    <row r="1681" spans="1:26" x14ac:dyDescent="0.2">
      <c r="A1681">
        <v>1680</v>
      </c>
      <c r="B1681">
        <v>4878</v>
      </c>
      <c r="C1681" t="s">
        <v>38</v>
      </c>
      <c r="D1681">
        <v>2012</v>
      </c>
      <c r="E1681" t="s">
        <v>64</v>
      </c>
      <c r="F1681" t="s">
        <v>360</v>
      </c>
      <c r="G1681" t="s">
        <v>67</v>
      </c>
      <c r="H1681" t="s">
        <v>1857</v>
      </c>
      <c r="I1681" s="2">
        <v>39573</v>
      </c>
      <c r="J1681" t="s">
        <v>106</v>
      </c>
      <c r="K1681" t="s">
        <v>111</v>
      </c>
      <c r="L1681">
        <v>-0.37907517000000002</v>
      </c>
      <c r="M1681">
        <v>-159.97147530999999</v>
      </c>
      <c r="N1681" t="s">
        <v>67</v>
      </c>
      <c r="O1681" t="s">
        <v>67</v>
      </c>
      <c r="P1681">
        <v>2012</v>
      </c>
      <c r="Q1681" t="s">
        <v>112</v>
      </c>
      <c r="R1681">
        <v>0</v>
      </c>
      <c r="S1681">
        <v>24.9</v>
      </c>
      <c r="T1681">
        <v>27.5</v>
      </c>
      <c r="U1681">
        <v>7.5</v>
      </c>
      <c r="V1681">
        <v>5</v>
      </c>
      <c r="W1681">
        <v>20</v>
      </c>
      <c r="X1681">
        <v>0.71875</v>
      </c>
      <c r="Y1681">
        <v>2</v>
      </c>
      <c r="Z1681">
        <v>1</v>
      </c>
    </row>
    <row r="1682" spans="1:26" x14ac:dyDescent="0.2">
      <c r="A1682">
        <v>1681</v>
      </c>
      <c r="B1682">
        <v>4879</v>
      </c>
      <c r="C1682" t="s">
        <v>38</v>
      </c>
      <c r="D1682">
        <v>2012</v>
      </c>
      <c r="E1682" t="s">
        <v>64</v>
      </c>
      <c r="F1682" t="s">
        <v>360</v>
      </c>
      <c r="G1682" t="s">
        <v>67</v>
      </c>
      <c r="H1682" t="s">
        <v>1858</v>
      </c>
      <c r="I1682" s="2">
        <v>39573</v>
      </c>
      <c r="J1682" t="s">
        <v>106</v>
      </c>
      <c r="K1682" t="s">
        <v>115</v>
      </c>
      <c r="L1682">
        <v>-0.36924805999999999</v>
      </c>
      <c r="M1682">
        <v>-159.98424388000001</v>
      </c>
      <c r="N1682" t="s">
        <v>67</v>
      </c>
      <c r="O1682" t="s">
        <v>67</v>
      </c>
      <c r="P1682">
        <v>2012</v>
      </c>
      <c r="Q1682" t="s">
        <v>116</v>
      </c>
      <c r="R1682">
        <v>0</v>
      </c>
      <c r="S1682">
        <v>4.3499999999999996</v>
      </c>
      <c r="T1682">
        <v>3.5</v>
      </c>
      <c r="U1682">
        <v>0</v>
      </c>
      <c r="V1682">
        <v>17.5</v>
      </c>
      <c r="W1682">
        <v>67.5</v>
      </c>
      <c r="X1682">
        <v>0.33875</v>
      </c>
      <c r="Y1682">
        <v>2</v>
      </c>
      <c r="Z1682">
        <v>1</v>
      </c>
    </row>
    <row r="1683" spans="1:26" x14ac:dyDescent="0.2">
      <c r="A1683">
        <v>1682</v>
      </c>
      <c r="B1683">
        <v>4880</v>
      </c>
      <c r="C1683" t="s">
        <v>38</v>
      </c>
      <c r="D1683">
        <v>2012</v>
      </c>
      <c r="E1683" t="s">
        <v>64</v>
      </c>
      <c r="F1683" t="s">
        <v>360</v>
      </c>
      <c r="G1683" t="s">
        <v>67</v>
      </c>
      <c r="H1683" t="s">
        <v>1859</v>
      </c>
      <c r="I1683" s="2">
        <v>39573</v>
      </c>
      <c r="J1683" t="s">
        <v>106</v>
      </c>
      <c r="K1683" t="s">
        <v>115</v>
      </c>
      <c r="L1683">
        <v>-0.37295193999999998</v>
      </c>
      <c r="M1683">
        <v>-159.98390852</v>
      </c>
      <c r="N1683" t="s">
        <v>67</v>
      </c>
      <c r="O1683" t="s">
        <v>67</v>
      </c>
      <c r="P1683">
        <v>2012</v>
      </c>
      <c r="Q1683" t="s">
        <v>116</v>
      </c>
      <c r="R1683">
        <v>0</v>
      </c>
      <c r="S1683">
        <v>4.5999999999999996</v>
      </c>
      <c r="T1683">
        <v>15</v>
      </c>
      <c r="U1683">
        <v>5</v>
      </c>
      <c r="V1683">
        <v>22.5</v>
      </c>
      <c r="W1683">
        <v>30</v>
      </c>
      <c r="X1683">
        <v>0.69899999999999995</v>
      </c>
      <c r="Y1683">
        <v>2</v>
      </c>
      <c r="Z1683">
        <v>1</v>
      </c>
    </row>
    <row r="1684" spans="1:26" x14ac:dyDescent="0.2">
      <c r="A1684">
        <v>1683</v>
      </c>
      <c r="B1684">
        <v>4882</v>
      </c>
      <c r="C1684" t="s">
        <v>38</v>
      </c>
      <c r="D1684">
        <v>2012</v>
      </c>
      <c r="E1684" t="s">
        <v>64</v>
      </c>
      <c r="F1684" t="s">
        <v>360</v>
      </c>
      <c r="G1684" t="s">
        <v>67</v>
      </c>
      <c r="H1684" t="s">
        <v>1860</v>
      </c>
      <c r="I1684" s="2">
        <v>39573</v>
      </c>
      <c r="J1684" t="s">
        <v>106</v>
      </c>
      <c r="K1684" t="s">
        <v>115</v>
      </c>
      <c r="L1684">
        <v>-0.38138883000000001</v>
      </c>
      <c r="M1684">
        <v>-159.99999381000001</v>
      </c>
      <c r="N1684" t="s">
        <v>67</v>
      </c>
      <c r="O1684" t="s">
        <v>67</v>
      </c>
      <c r="P1684">
        <v>2012</v>
      </c>
      <c r="Q1684" t="s">
        <v>116</v>
      </c>
      <c r="R1684">
        <v>0</v>
      </c>
      <c r="S1684">
        <v>6.85</v>
      </c>
      <c r="T1684">
        <v>15</v>
      </c>
      <c r="U1684">
        <v>0</v>
      </c>
      <c r="V1684">
        <v>2.5</v>
      </c>
      <c r="W1684">
        <v>2</v>
      </c>
      <c r="X1684">
        <v>0.23375000000000001</v>
      </c>
      <c r="Y1684">
        <v>2</v>
      </c>
      <c r="Z1684">
        <v>1</v>
      </c>
    </row>
    <row r="1685" spans="1:26" x14ac:dyDescent="0.2">
      <c r="A1685">
        <v>1684</v>
      </c>
      <c r="B1685">
        <v>4883</v>
      </c>
      <c r="C1685" t="s">
        <v>38</v>
      </c>
      <c r="D1685">
        <v>2012</v>
      </c>
      <c r="E1685" t="s">
        <v>64</v>
      </c>
      <c r="F1685" t="s">
        <v>360</v>
      </c>
      <c r="G1685" t="s">
        <v>67</v>
      </c>
      <c r="H1685" t="s">
        <v>1861</v>
      </c>
      <c r="I1685" s="2">
        <v>39573</v>
      </c>
      <c r="J1685" t="s">
        <v>106</v>
      </c>
      <c r="K1685" t="s">
        <v>107</v>
      </c>
      <c r="L1685">
        <v>-0.37730683999999998</v>
      </c>
      <c r="M1685">
        <v>-159.97580314000001</v>
      </c>
      <c r="N1685" t="s">
        <v>67</v>
      </c>
      <c r="O1685" t="s">
        <v>67</v>
      </c>
      <c r="P1685">
        <v>2012</v>
      </c>
      <c r="Q1685" t="s">
        <v>109</v>
      </c>
      <c r="R1685">
        <v>0</v>
      </c>
      <c r="S1685">
        <v>9</v>
      </c>
      <c r="T1685">
        <v>14</v>
      </c>
      <c r="U1685">
        <v>1</v>
      </c>
      <c r="V1685">
        <v>5</v>
      </c>
      <c r="W1685">
        <v>22.5</v>
      </c>
      <c r="X1685">
        <v>0.38500000000000001</v>
      </c>
      <c r="Y1685">
        <v>2</v>
      </c>
      <c r="Z1685">
        <v>1</v>
      </c>
    </row>
    <row r="1686" spans="1:26" x14ac:dyDescent="0.2">
      <c r="A1686">
        <v>1685</v>
      </c>
      <c r="B1686">
        <v>4884</v>
      </c>
      <c r="C1686" t="s">
        <v>38</v>
      </c>
      <c r="D1686">
        <v>2012</v>
      </c>
      <c r="E1686" t="s">
        <v>64</v>
      </c>
      <c r="F1686" t="s">
        <v>360</v>
      </c>
      <c r="G1686" t="s">
        <v>67</v>
      </c>
      <c r="H1686" t="s">
        <v>1862</v>
      </c>
      <c r="I1686" s="2">
        <v>39573</v>
      </c>
      <c r="J1686" t="s">
        <v>106</v>
      </c>
      <c r="K1686" t="s">
        <v>107</v>
      </c>
      <c r="L1686">
        <v>-0.37850327</v>
      </c>
      <c r="M1686">
        <v>-159.97727039</v>
      </c>
      <c r="N1686" t="s">
        <v>67</v>
      </c>
      <c r="O1686" t="s">
        <v>67</v>
      </c>
      <c r="P1686">
        <v>2012</v>
      </c>
      <c r="Q1686" t="s">
        <v>109</v>
      </c>
      <c r="R1686">
        <v>0</v>
      </c>
      <c r="S1686">
        <v>7.55</v>
      </c>
      <c r="T1686">
        <v>12.5</v>
      </c>
      <c r="U1686">
        <v>0</v>
      </c>
      <c r="V1686">
        <v>12.5</v>
      </c>
      <c r="W1686">
        <v>37.5</v>
      </c>
      <c r="X1686">
        <v>0.32250000000000001</v>
      </c>
      <c r="Y1686">
        <v>2</v>
      </c>
      <c r="Z1686">
        <v>1</v>
      </c>
    </row>
    <row r="1687" spans="1:26" x14ac:dyDescent="0.2">
      <c r="A1687">
        <v>1686</v>
      </c>
      <c r="B1687">
        <v>4885</v>
      </c>
      <c r="C1687" t="s">
        <v>38</v>
      </c>
      <c r="D1687">
        <v>2012</v>
      </c>
      <c r="E1687" t="s">
        <v>64</v>
      </c>
      <c r="F1687" t="s">
        <v>360</v>
      </c>
      <c r="G1687" t="s">
        <v>67</v>
      </c>
      <c r="H1687" t="s">
        <v>1863</v>
      </c>
      <c r="I1687" s="2">
        <v>39573</v>
      </c>
      <c r="J1687" t="s">
        <v>106</v>
      </c>
      <c r="K1687" t="s">
        <v>115</v>
      </c>
      <c r="L1687">
        <v>-0.38206817999999998</v>
      </c>
      <c r="M1687">
        <v>-160.00353390999999</v>
      </c>
      <c r="N1687" t="s">
        <v>67</v>
      </c>
      <c r="O1687" t="s">
        <v>67</v>
      </c>
      <c r="P1687">
        <v>2012</v>
      </c>
      <c r="Q1687" t="s">
        <v>116</v>
      </c>
      <c r="R1687">
        <v>0</v>
      </c>
      <c r="S1687">
        <v>6.55</v>
      </c>
      <c r="T1687">
        <v>35</v>
      </c>
      <c r="U1687">
        <v>1.5</v>
      </c>
      <c r="V1687">
        <v>5</v>
      </c>
      <c r="W1687">
        <v>3</v>
      </c>
      <c r="X1687">
        <v>0.45</v>
      </c>
      <c r="Y1687">
        <v>2</v>
      </c>
      <c r="Z1687">
        <v>1</v>
      </c>
    </row>
    <row r="1688" spans="1:26" x14ac:dyDescent="0.2">
      <c r="A1688">
        <v>1687</v>
      </c>
      <c r="B1688">
        <v>4886</v>
      </c>
      <c r="C1688" t="s">
        <v>38</v>
      </c>
      <c r="D1688">
        <v>2012</v>
      </c>
      <c r="E1688" t="s">
        <v>64</v>
      </c>
      <c r="F1688" t="s">
        <v>360</v>
      </c>
      <c r="G1688" t="s">
        <v>67</v>
      </c>
      <c r="H1688" t="s">
        <v>1864</v>
      </c>
      <c r="I1688" s="2">
        <v>39573</v>
      </c>
      <c r="J1688" t="s">
        <v>106</v>
      </c>
      <c r="K1688" t="s">
        <v>115</v>
      </c>
      <c r="L1688">
        <v>-0.375579</v>
      </c>
      <c r="M1688">
        <v>-160.01323026</v>
      </c>
      <c r="N1688" t="s">
        <v>67</v>
      </c>
      <c r="O1688" t="s">
        <v>67</v>
      </c>
      <c r="P1688">
        <v>2012</v>
      </c>
      <c r="Q1688" t="s">
        <v>116</v>
      </c>
      <c r="R1688">
        <v>0</v>
      </c>
      <c r="S1688">
        <v>5.15</v>
      </c>
      <c r="T1688">
        <v>23.5</v>
      </c>
      <c r="U1688">
        <v>2.5</v>
      </c>
      <c r="V1688">
        <v>2.5</v>
      </c>
      <c r="W1688">
        <v>3.5</v>
      </c>
      <c r="X1688">
        <v>0.60624999999999996</v>
      </c>
      <c r="Y1688">
        <v>2</v>
      </c>
      <c r="Z1688">
        <v>1</v>
      </c>
    </row>
    <row r="1689" spans="1:26" x14ac:dyDescent="0.2">
      <c r="A1689">
        <v>1688</v>
      </c>
      <c r="B1689">
        <v>4892</v>
      </c>
      <c r="C1689" t="s">
        <v>38</v>
      </c>
      <c r="D1689">
        <v>2012</v>
      </c>
      <c r="E1689" t="s">
        <v>64</v>
      </c>
      <c r="F1689" t="s">
        <v>360</v>
      </c>
      <c r="G1689" t="s">
        <v>69</v>
      </c>
      <c r="H1689" t="s">
        <v>1865</v>
      </c>
      <c r="I1689" s="2">
        <v>39576</v>
      </c>
      <c r="J1689" t="s">
        <v>106</v>
      </c>
      <c r="K1689" t="s">
        <v>111</v>
      </c>
      <c r="L1689">
        <v>6.3793632300000001</v>
      </c>
      <c r="M1689">
        <v>-162.36778262999999</v>
      </c>
      <c r="N1689" t="s">
        <v>69</v>
      </c>
      <c r="O1689" t="s">
        <v>69</v>
      </c>
      <c r="P1689">
        <v>2012</v>
      </c>
      <c r="Q1689" t="s">
        <v>112</v>
      </c>
      <c r="R1689">
        <v>0</v>
      </c>
      <c r="S1689">
        <v>25</v>
      </c>
      <c r="T1689">
        <v>20</v>
      </c>
      <c r="U1689">
        <v>22.5</v>
      </c>
      <c r="V1689">
        <v>25</v>
      </c>
      <c r="W1689">
        <v>17.5</v>
      </c>
      <c r="X1689">
        <v>0.51</v>
      </c>
      <c r="Y1689">
        <v>2</v>
      </c>
      <c r="Z1689">
        <v>1</v>
      </c>
    </row>
    <row r="1690" spans="1:26" x14ac:dyDescent="0.2">
      <c r="A1690">
        <v>1689</v>
      </c>
      <c r="B1690">
        <v>4893</v>
      </c>
      <c r="C1690" t="s">
        <v>38</v>
      </c>
      <c r="D1690">
        <v>2012</v>
      </c>
      <c r="E1690" t="s">
        <v>64</v>
      </c>
      <c r="F1690" t="s">
        <v>360</v>
      </c>
      <c r="G1690" t="s">
        <v>69</v>
      </c>
      <c r="H1690" t="s">
        <v>1866</v>
      </c>
      <c r="I1690" s="2">
        <v>39576</v>
      </c>
      <c r="J1690" t="s">
        <v>106</v>
      </c>
      <c r="K1690" t="s">
        <v>107</v>
      </c>
      <c r="L1690">
        <v>6.3816168800000002</v>
      </c>
      <c r="M1690">
        <v>-162.37681196</v>
      </c>
      <c r="N1690" t="s">
        <v>69</v>
      </c>
      <c r="O1690" t="s">
        <v>69</v>
      </c>
      <c r="P1690">
        <v>2012</v>
      </c>
      <c r="Q1690" t="s">
        <v>109</v>
      </c>
      <c r="R1690">
        <v>0</v>
      </c>
      <c r="S1690">
        <v>8.8000000000000007</v>
      </c>
      <c r="T1690">
        <v>55</v>
      </c>
      <c r="U1690">
        <v>2.5</v>
      </c>
      <c r="V1690">
        <v>12.5</v>
      </c>
      <c r="W1690">
        <v>20</v>
      </c>
      <c r="X1690">
        <v>0.46250000000000002</v>
      </c>
      <c r="Y1690">
        <v>2</v>
      </c>
      <c r="Z1690">
        <v>1</v>
      </c>
    </row>
    <row r="1691" spans="1:26" x14ac:dyDescent="0.2">
      <c r="A1691">
        <v>1690</v>
      </c>
      <c r="B1691">
        <v>4894</v>
      </c>
      <c r="C1691" t="s">
        <v>38</v>
      </c>
      <c r="D1691">
        <v>2012</v>
      </c>
      <c r="E1691" t="s">
        <v>64</v>
      </c>
      <c r="F1691" t="s">
        <v>360</v>
      </c>
      <c r="G1691" t="s">
        <v>69</v>
      </c>
      <c r="H1691" t="s">
        <v>1867</v>
      </c>
      <c r="I1691" s="2">
        <v>39576</v>
      </c>
      <c r="J1691" t="s">
        <v>106</v>
      </c>
      <c r="K1691" t="s">
        <v>115</v>
      </c>
      <c r="L1691">
        <v>6.3827852299999996</v>
      </c>
      <c r="M1691">
        <v>-162.38639465</v>
      </c>
      <c r="N1691" t="s">
        <v>69</v>
      </c>
      <c r="O1691" t="s">
        <v>69</v>
      </c>
      <c r="P1691">
        <v>2012</v>
      </c>
      <c r="Q1691" t="s">
        <v>116</v>
      </c>
      <c r="R1691">
        <v>0</v>
      </c>
      <c r="S1691">
        <v>5.55</v>
      </c>
      <c r="T1691">
        <v>35</v>
      </c>
      <c r="U1691">
        <v>1</v>
      </c>
      <c r="V1691">
        <v>12.5</v>
      </c>
      <c r="W1691">
        <v>37.5</v>
      </c>
      <c r="X1691">
        <v>0.44374999999999998</v>
      </c>
      <c r="Y1691">
        <v>2</v>
      </c>
      <c r="Z1691">
        <v>1</v>
      </c>
    </row>
    <row r="1692" spans="1:26" x14ac:dyDescent="0.2">
      <c r="A1692">
        <v>1691</v>
      </c>
      <c r="B1692">
        <v>4895</v>
      </c>
      <c r="C1692" t="s">
        <v>38</v>
      </c>
      <c r="D1692">
        <v>2012</v>
      </c>
      <c r="E1692" t="s">
        <v>64</v>
      </c>
      <c r="F1692" t="s">
        <v>360</v>
      </c>
      <c r="G1692" t="s">
        <v>69</v>
      </c>
      <c r="H1692" t="s">
        <v>1868</v>
      </c>
      <c r="I1692" s="2">
        <v>39576</v>
      </c>
      <c r="J1692" t="s">
        <v>106</v>
      </c>
      <c r="K1692" t="s">
        <v>115</v>
      </c>
      <c r="L1692">
        <v>6.3818870299999997</v>
      </c>
      <c r="M1692">
        <v>-162.40539014000001</v>
      </c>
      <c r="N1692" t="s">
        <v>69</v>
      </c>
      <c r="O1692" t="s">
        <v>69</v>
      </c>
      <c r="P1692">
        <v>2012</v>
      </c>
      <c r="Q1692" t="s">
        <v>116</v>
      </c>
      <c r="R1692">
        <v>0</v>
      </c>
      <c r="S1692">
        <v>6.05</v>
      </c>
      <c r="T1692">
        <v>12.5</v>
      </c>
      <c r="U1692">
        <v>3.5</v>
      </c>
      <c r="V1692">
        <v>10</v>
      </c>
      <c r="W1692">
        <v>10</v>
      </c>
      <c r="X1692">
        <v>0.25874999999999998</v>
      </c>
      <c r="Y1692">
        <v>2</v>
      </c>
      <c r="Z1692">
        <v>1</v>
      </c>
    </row>
    <row r="1693" spans="1:26" x14ac:dyDescent="0.2">
      <c r="A1693">
        <v>1692</v>
      </c>
      <c r="B1693">
        <v>4896</v>
      </c>
      <c r="C1693" t="s">
        <v>38</v>
      </c>
      <c r="D1693">
        <v>2012</v>
      </c>
      <c r="E1693" t="s">
        <v>64</v>
      </c>
      <c r="F1693" t="s">
        <v>360</v>
      </c>
      <c r="G1693" t="s">
        <v>69</v>
      </c>
      <c r="H1693" t="s">
        <v>1869</v>
      </c>
      <c r="I1693" s="2">
        <v>39576</v>
      </c>
      <c r="J1693" t="s">
        <v>106</v>
      </c>
      <c r="K1693" t="s">
        <v>107</v>
      </c>
      <c r="L1693">
        <v>6.3828942800000004</v>
      </c>
      <c r="M1693">
        <v>-162.43873493999999</v>
      </c>
      <c r="N1693" t="s">
        <v>69</v>
      </c>
      <c r="O1693" t="s">
        <v>69</v>
      </c>
      <c r="P1693">
        <v>2012</v>
      </c>
      <c r="Q1693" t="s">
        <v>109</v>
      </c>
      <c r="R1693">
        <v>0</v>
      </c>
      <c r="S1693">
        <v>16.55</v>
      </c>
      <c r="T1693">
        <v>25</v>
      </c>
      <c r="U1693">
        <v>20</v>
      </c>
      <c r="V1693">
        <v>10</v>
      </c>
      <c r="W1693">
        <v>10</v>
      </c>
      <c r="X1693">
        <v>0.38874999999999998</v>
      </c>
      <c r="Y1693">
        <v>2</v>
      </c>
      <c r="Z1693">
        <v>1</v>
      </c>
    </row>
    <row r="1694" spans="1:26" x14ac:dyDescent="0.2">
      <c r="A1694">
        <v>1693</v>
      </c>
      <c r="B1694">
        <v>4897</v>
      </c>
      <c r="C1694" t="s">
        <v>38</v>
      </c>
      <c r="D1694">
        <v>2012</v>
      </c>
      <c r="E1694" t="s">
        <v>64</v>
      </c>
      <c r="F1694" t="s">
        <v>360</v>
      </c>
      <c r="G1694" t="s">
        <v>69</v>
      </c>
      <c r="H1694" t="s">
        <v>1870</v>
      </c>
      <c r="I1694" s="2">
        <v>39576</v>
      </c>
      <c r="J1694" t="s">
        <v>106</v>
      </c>
      <c r="K1694" t="s">
        <v>107</v>
      </c>
      <c r="L1694">
        <v>6.3992679099999998</v>
      </c>
      <c r="M1694">
        <v>-162.33775001999999</v>
      </c>
      <c r="N1694" t="s">
        <v>69</v>
      </c>
      <c r="O1694" t="s">
        <v>69</v>
      </c>
      <c r="P1694">
        <v>2012</v>
      </c>
      <c r="Q1694" t="s">
        <v>109</v>
      </c>
      <c r="R1694">
        <v>0</v>
      </c>
      <c r="S1694">
        <v>15.45</v>
      </c>
      <c r="T1694">
        <v>27.5</v>
      </c>
      <c r="U1694">
        <v>0</v>
      </c>
      <c r="V1694">
        <v>5</v>
      </c>
      <c r="W1694">
        <v>17.5</v>
      </c>
      <c r="X1694">
        <v>0.44750000000000001</v>
      </c>
      <c r="Y1694">
        <v>2</v>
      </c>
      <c r="Z1694">
        <v>1</v>
      </c>
    </row>
    <row r="1695" spans="1:26" x14ac:dyDescent="0.2">
      <c r="A1695">
        <v>1694</v>
      </c>
      <c r="B1695">
        <v>4898</v>
      </c>
      <c r="C1695" t="s">
        <v>38</v>
      </c>
      <c r="D1695">
        <v>2012</v>
      </c>
      <c r="E1695" t="s">
        <v>64</v>
      </c>
      <c r="F1695" t="s">
        <v>360</v>
      </c>
      <c r="G1695" t="s">
        <v>69</v>
      </c>
      <c r="H1695" t="s">
        <v>1871</v>
      </c>
      <c r="I1695" s="2">
        <v>39576</v>
      </c>
      <c r="J1695" t="s">
        <v>106</v>
      </c>
      <c r="K1695" t="s">
        <v>111</v>
      </c>
      <c r="L1695">
        <v>6.4206995100000004</v>
      </c>
      <c r="M1695">
        <v>-162.35988370000001</v>
      </c>
      <c r="N1695" t="s">
        <v>69</v>
      </c>
      <c r="O1695" t="s">
        <v>69</v>
      </c>
      <c r="P1695">
        <v>2012</v>
      </c>
      <c r="Q1695" t="s">
        <v>112</v>
      </c>
      <c r="R1695">
        <v>0</v>
      </c>
      <c r="S1695">
        <v>20.5</v>
      </c>
      <c r="T1695">
        <v>25</v>
      </c>
      <c r="U1695">
        <v>4</v>
      </c>
      <c r="V1695">
        <v>10</v>
      </c>
      <c r="W1695">
        <v>0</v>
      </c>
      <c r="X1695">
        <v>0.41125</v>
      </c>
      <c r="Y1695">
        <v>2</v>
      </c>
      <c r="Z1695">
        <v>1</v>
      </c>
    </row>
    <row r="1696" spans="1:26" x14ac:dyDescent="0.2">
      <c r="A1696">
        <v>1695</v>
      </c>
      <c r="B1696">
        <v>4899</v>
      </c>
      <c r="C1696" t="s">
        <v>38</v>
      </c>
      <c r="D1696">
        <v>2012</v>
      </c>
      <c r="E1696" t="s">
        <v>64</v>
      </c>
      <c r="F1696" t="s">
        <v>360</v>
      </c>
      <c r="G1696" t="s">
        <v>69</v>
      </c>
      <c r="H1696" t="s">
        <v>1872</v>
      </c>
      <c r="I1696" s="2">
        <v>39576</v>
      </c>
      <c r="J1696" t="s">
        <v>106</v>
      </c>
      <c r="K1696" t="s">
        <v>107</v>
      </c>
      <c r="L1696">
        <v>6.4245616400000003</v>
      </c>
      <c r="M1696">
        <v>-162.36609318000001</v>
      </c>
      <c r="N1696" t="s">
        <v>69</v>
      </c>
      <c r="O1696" t="s">
        <v>69</v>
      </c>
      <c r="P1696">
        <v>2012</v>
      </c>
      <c r="Q1696" t="s">
        <v>109</v>
      </c>
      <c r="R1696">
        <v>0</v>
      </c>
      <c r="S1696">
        <v>15.3</v>
      </c>
      <c r="T1696">
        <v>17.5</v>
      </c>
      <c r="U1696">
        <v>0</v>
      </c>
      <c r="V1696">
        <v>5</v>
      </c>
      <c r="W1696">
        <v>15</v>
      </c>
      <c r="X1696">
        <v>0.39874999999999999</v>
      </c>
      <c r="Y1696">
        <v>2</v>
      </c>
      <c r="Z1696">
        <v>1</v>
      </c>
    </row>
    <row r="1697" spans="1:26" x14ac:dyDescent="0.2">
      <c r="A1697">
        <v>1696</v>
      </c>
      <c r="B1697">
        <v>4900</v>
      </c>
      <c r="C1697" t="s">
        <v>38</v>
      </c>
      <c r="D1697">
        <v>2012</v>
      </c>
      <c r="E1697" t="s">
        <v>64</v>
      </c>
      <c r="F1697" t="s">
        <v>360</v>
      </c>
      <c r="G1697" t="s">
        <v>69</v>
      </c>
      <c r="H1697" t="s">
        <v>1873</v>
      </c>
      <c r="I1697" s="2">
        <v>39576</v>
      </c>
      <c r="J1697" t="s">
        <v>106</v>
      </c>
      <c r="K1697" t="s">
        <v>107</v>
      </c>
      <c r="L1697">
        <v>6.4369604899999997</v>
      </c>
      <c r="M1697">
        <v>-162.38523049</v>
      </c>
      <c r="N1697" t="s">
        <v>69</v>
      </c>
      <c r="O1697" t="s">
        <v>69</v>
      </c>
      <c r="P1697">
        <v>2012</v>
      </c>
      <c r="Q1697" t="s">
        <v>109</v>
      </c>
      <c r="R1697">
        <v>0</v>
      </c>
      <c r="S1697">
        <v>9.1999999999999993</v>
      </c>
      <c r="T1697">
        <v>35</v>
      </c>
      <c r="U1697">
        <v>0</v>
      </c>
      <c r="V1697">
        <v>7.5</v>
      </c>
      <c r="W1697">
        <v>15</v>
      </c>
      <c r="X1697">
        <v>0.35249999999999998</v>
      </c>
      <c r="Y1697">
        <v>2</v>
      </c>
      <c r="Z1697">
        <v>1</v>
      </c>
    </row>
    <row r="1698" spans="1:26" x14ac:dyDescent="0.2">
      <c r="A1698">
        <v>1697</v>
      </c>
      <c r="B1698">
        <v>4901</v>
      </c>
      <c r="C1698" t="s">
        <v>38</v>
      </c>
      <c r="D1698">
        <v>2012</v>
      </c>
      <c r="E1698" t="s">
        <v>64</v>
      </c>
      <c r="F1698" t="s">
        <v>360</v>
      </c>
      <c r="G1698" t="s">
        <v>69</v>
      </c>
      <c r="H1698" t="s">
        <v>1874</v>
      </c>
      <c r="I1698" s="2">
        <v>39576</v>
      </c>
      <c r="J1698" t="s">
        <v>106</v>
      </c>
      <c r="K1698" t="s">
        <v>111</v>
      </c>
      <c r="L1698">
        <v>6.4535317599999997</v>
      </c>
      <c r="M1698">
        <v>-162.40712578</v>
      </c>
      <c r="N1698" t="s">
        <v>69</v>
      </c>
      <c r="O1698" t="s">
        <v>69</v>
      </c>
      <c r="P1698">
        <v>2012</v>
      </c>
      <c r="Q1698" t="s">
        <v>112</v>
      </c>
      <c r="R1698">
        <v>0</v>
      </c>
      <c r="S1698">
        <v>21.1</v>
      </c>
      <c r="T1698">
        <v>30</v>
      </c>
      <c r="U1698">
        <v>2.5</v>
      </c>
      <c r="V1698">
        <v>5</v>
      </c>
      <c r="W1698">
        <v>5</v>
      </c>
      <c r="X1698">
        <v>0.47625000000000001</v>
      </c>
      <c r="Y1698">
        <v>2</v>
      </c>
      <c r="Z1698">
        <v>1</v>
      </c>
    </row>
    <row r="1699" spans="1:26" x14ac:dyDescent="0.2">
      <c r="A1699">
        <v>1698</v>
      </c>
      <c r="B1699">
        <v>4908</v>
      </c>
      <c r="C1699" t="s">
        <v>38</v>
      </c>
      <c r="D1699">
        <v>2012</v>
      </c>
      <c r="E1699" t="s">
        <v>64</v>
      </c>
      <c r="F1699" t="s">
        <v>360</v>
      </c>
      <c r="G1699" t="s">
        <v>69</v>
      </c>
      <c r="H1699" t="s">
        <v>1875</v>
      </c>
      <c r="I1699" s="2">
        <v>39577</v>
      </c>
      <c r="J1699" t="s">
        <v>106</v>
      </c>
      <c r="K1699" t="s">
        <v>107</v>
      </c>
      <c r="L1699">
        <v>6.3802829000000001</v>
      </c>
      <c r="M1699">
        <v>-162.41165015999999</v>
      </c>
      <c r="N1699" t="s">
        <v>69</v>
      </c>
      <c r="O1699" t="s">
        <v>69</v>
      </c>
      <c r="P1699">
        <v>2012</v>
      </c>
      <c r="Q1699" t="s">
        <v>109</v>
      </c>
      <c r="R1699">
        <v>0</v>
      </c>
      <c r="S1699">
        <v>10.050000000000001</v>
      </c>
      <c r="T1699">
        <v>30</v>
      </c>
      <c r="U1699">
        <v>2</v>
      </c>
      <c r="V1699">
        <v>6</v>
      </c>
      <c r="W1699">
        <v>16</v>
      </c>
      <c r="X1699">
        <v>0.4325</v>
      </c>
      <c r="Y1699">
        <v>2</v>
      </c>
      <c r="Z1699">
        <v>1</v>
      </c>
    </row>
    <row r="1700" spans="1:26" x14ac:dyDescent="0.2">
      <c r="A1700">
        <v>1699</v>
      </c>
      <c r="B1700">
        <v>4909</v>
      </c>
      <c r="C1700" t="s">
        <v>38</v>
      </c>
      <c r="D1700">
        <v>2012</v>
      </c>
      <c r="E1700" t="s">
        <v>64</v>
      </c>
      <c r="F1700" t="s">
        <v>360</v>
      </c>
      <c r="G1700" t="s">
        <v>69</v>
      </c>
      <c r="H1700" t="s">
        <v>1876</v>
      </c>
      <c r="I1700" s="2">
        <v>39577</v>
      </c>
      <c r="J1700" t="s">
        <v>106</v>
      </c>
      <c r="K1700" t="s">
        <v>115</v>
      </c>
      <c r="L1700">
        <v>6.3804194399999998</v>
      </c>
      <c r="M1700">
        <v>-162.41939662999999</v>
      </c>
      <c r="N1700" t="s">
        <v>69</v>
      </c>
      <c r="O1700" t="s">
        <v>69</v>
      </c>
      <c r="P1700">
        <v>2012</v>
      </c>
      <c r="Q1700" t="s">
        <v>116</v>
      </c>
      <c r="R1700">
        <v>0</v>
      </c>
      <c r="S1700">
        <v>6.05</v>
      </c>
      <c r="T1700">
        <v>35</v>
      </c>
      <c r="U1700">
        <v>5</v>
      </c>
      <c r="V1700">
        <v>10</v>
      </c>
      <c r="W1700">
        <v>22.5</v>
      </c>
      <c r="X1700">
        <v>0.37874999999999998</v>
      </c>
      <c r="Y1700">
        <v>2</v>
      </c>
      <c r="Z1700">
        <v>1</v>
      </c>
    </row>
    <row r="1701" spans="1:26" x14ac:dyDescent="0.2">
      <c r="A1701">
        <v>1700</v>
      </c>
      <c r="B1701">
        <v>4910</v>
      </c>
      <c r="C1701" t="s">
        <v>38</v>
      </c>
      <c r="D1701">
        <v>2012</v>
      </c>
      <c r="E1701" t="s">
        <v>64</v>
      </c>
      <c r="F1701" t="s">
        <v>360</v>
      </c>
      <c r="G1701" t="s">
        <v>69</v>
      </c>
      <c r="H1701" t="s">
        <v>1877</v>
      </c>
      <c r="I1701" s="2">
        <v>39577</v>
      </c>
      <c r="J1701" t="s">
        <v>106</v>
      </c>
      <c r="K1701" t="s">
        <v>111</v>
      </c>
      <c r="L1701">
        <v>6.37827258</v>
      </c>
      <c r="M1701">
        <v>-162.42253373</v>
      </c>
      <c r="N1701" t="s">
        <v>69</v>
      </c>
      <c r="O1701" t="s">
        <v>69</v>
      </c>
      <c r="P1701">
        <v>2012</v>
      </c>
      <c r="Q1701" t="s">
        <v>112</v>
      </c>
      <c r="R1701">
        <v>0</v>
      </c>
      <c r="S1701">
        <v>21.45</v>
      </c>
      <c r="T1701">
        <v>30</v>
      </c>
      <c r="U1701">
        <v>6.5</v>
      </c>
      <c r="V1701">
        <v>10</v>
      </c>
      <c r="W1701">
        <v>15</v>
      </c>
      <c r="X1701">
        <v>0.54125000000000001</v>
      </c>
      <c r="Y1701">
        <v>2</v>
      </c>
      <c r="Z1701">
        <v>1</v>
      </c>
    </row>
    <row r="1702" spans="1:26" x14ac:dyDescent="0.2">
      <c r="A1702">
        <v>1701</v>
      </c>
      <c r="B1702">
        <v>4912</v>
      </c>
      <c r="C1702" t="s">
        <v>38</v>
      </c>
      <c r="D1702">
        <v>2012</v>
      </c>
      <c r="E1702" t="s">
        <v>64</v>
      </c>
      <c r="F1702" t="s">
        <v>360</v>
      </c>
      <c r="G1702" t="s">
        <v>69</v>
      </c>
      <c r="H1702" t="s">
        <v>1878</v>
      </c>
      <c r="I1702" s="2">
        <v>39577</v>
      </c>
      <c r="J1702" t="s">
        <v>106</v>
      </c>
      <c r="K1702" t="s">
        <v>107</v>
      </c>
      <c r="L1702">
        <v>6.3892523700000003</v>
      </c>
      <c r="M1702">
        <v>-162.47141422000001</v>
      </c>
      <c r="N1702" t="s">
        <v>69</v>
      </c>
      <c r="O1702" t="s">
        <v>69</v>
      </c>
      <c r="P1702">
        <v>2012</v>
      </c>
      <c r="Q1702" t="s">
        <v>109</v>
      </c>
      <c r="R1702">
        <v>0</v>
      </c>
      <c r="S1702">
        <v>16.75</v>
      </c>
      <c r="T1702">
        <v>20</v>
      </c>
      <c r="U1702">
        <v>7.5</v>
      </c>
      <c r="V1702">
        <v>11.5</v>
      </c>
      <c r="W1702">
        <v>12.5</v>
      </c>
      <c r="X1702">
        <v>0.27124999999999999</v>
      </c>
      <c r="Y1702">
        <v>2</v>
      </c>
      <c r="Z1702">
        <v>1</v>
      </c>
    </row>
    <row r="1703" spans="1:26" x14ac:dyDescent="0.2">
      <c r="A1703">
        <v>1702</v>
      </c>
      <c r="B1703">
        <v>4915</v>
      </c>
      <c r="C1703" t="s">
        <v>38</v>
      </c>
      <c r="D1703">
        <v>2012</v>
      </c>
      <c r="E1703" t="s">
        <v>64</v>
      </c>
      <c r="F1703" t="s">
        <v>360</v>
      </c>
      <c r="G1703" t="s">
        <v>69</v>
      </c>
      <c r="H1703" t="s">
        <v>1879</v>
      </c>
      <c r="I1703" s="2">
        <v>39577</v>
      </c>
      <c r="J1703" t="s">
        <v>106</v>
      </c>
      <c r="K1703" t="s">
        <v>107</v>
      </c>
      <c r="L1703">
        <v>6.3875027299999996</v>
      </c>
      <c r="M1703">
        <v>-162.46279955</v>
      </c>
      <c r="N1703" t="s">
        <v>69</v>
      </c>
      <c r="O1703" t="s">
        <v>69</v>
      </c>
      <c r="P1703">
        <v>2012</v>
      </c>
      <c r="Q1703" t="s">
        <v>109</v>
      </c>
      <c r="R1703">
        <v>0</v>
      </c>
      <c r="S1703">
        <v>17</v>
      </c>
      <c r="T1703">
        <v>15</v>
      </c>
      <c r="U1703">
        <v>6.5</v>
      </c>
      <c r="V1703">
        <v>12.5</v>
      </c>
      <c r="W1703">
        <v>15</v>
      </c>
      <c r="X1703">
        <v>0.27250000000000002</v>
      </c>
      <c r="Y1703">
        <v>2</v>
      </c>
      <c r="Z1703">
        <v>1</v>
      </c>
    </row>
    <row r="1704" spans="1:26" x14ac:dyDescent="0.2">
      <c r="A1704">
        <v>1703</v>
      </c>
      <c r="B1704">
        <v>4916</v>
      </c>
      <c r="C1704" t="s">
        <v>38</v>
      </c>
      <c r="D1704">
        <v>2012</v>
      </c>
      <c r="E1704" t="s">
        <v>64</v>
      </c>
      <c r="F1704" t="s">
        <v>360</v>
      </c>
      <c r="G1704" t="s">
        <v>69</v>
      </c>
      <c r="H1704" t="s">
        <v>1880</v>
      </c>
      <c r="I1704" s="2">
        <v>39577</v>
      </c>
      <c r="J1704" t="s">
        <v>106</v>
      </c>
      <c r="K1704" t="s">
        <v>107</v>
      </c>
      <c r="L1704">
        <v>6.4500747299999999</v>
      </c>
      <c r="M1704">
        <v>-162.41072346000001</v>
      </c>
      <c r="N1704" t="s">
        <v>69</v>
      </c>
      <c r="O1704" t="s">
        <v>69</v>
      </c>
      <c r="P1704">
        <v>2012</v>
      </c>
      <c r="Q1704" t="s">
        <v>109</v>
      </c>
      <c r="R1704">
        <v>0</v>
      </c>
      <c r="S1704">
        <v>14.4</v>
      </c>
      <c r="T1704">
        <v>45</v>
      </c>
      <c r="U1704">
        <v>3</v>
      </c>
      <c r="V1704">
        <v>7.5</v>
      </c>
      <c r="W1704">
        <v>2</v>
      </c>
      <c r="X1704">
        <v>0.31624999999999998</v>
      </c>
      <c r="Y1704">
        <v>2</v>
      </c>
      <c r="Z1704">
        <v>1</v>
      </c>
    </row>
    <row r="1705" spans="1:26" x14ac:dyDescent="0.2">
      <c r="A1705">
        <v>1704</v>
      </c>
      <c r="B1705">
        <v>4917</v>
      </c>
      <c r="C1705" t="s">
        <v>38</v>
      </c>
      <c r="D1705">
        <v>2012</v>
      </c>
      <c r="E1705" t="s">
        <v>64</v>
      </c>
      <c r="F1705" t="s">
        <v>360</v>
      </c>
      <c r="G1705" t="s">
        <v>69</v>
      </c>
      <c r="H1705" t="s">
        <v>1881</v>
      </c>
      <c r="I1705" s="2">
        <v>39577</v>
      </c>
      <c r="J1705" t="s">
        <v>106</v>
      </c>
      <c r="K1705" t="s">
        <v>107</v>
      </c>
      <c r="L1705">
        <v>6.4404990800000004</v>
      </c>
      <c r="M1705">
        <v>-162.41979444</v>
      </c>
      <c r="N1705" t="s">
        <v>69</v>
      </c>
      <c r="O1705" t="s">
        <v>69</v>
      </c>
      <c r="P1705">
        <v>2012</v>
      </c>
      <c r="Q1705" t="s">
        <v>109</v>
      </c>
      <c r="R1705">
        <v>0</v>
      </c>
      <c r="S1705">
        <v>13.05</v>
      </c>
      <c r="T1705">
        <v>42.5</v>
      </c>
      <c r="U1705">
        <v>7.5</v>
      </c>
      <c r="V1705">
        <v>7.5</v>
      </c>
      <c r="W1705">
        <v>5</v>
      </c>
      <c r="X1705">
        <v>0.36249999999999999</v>
      </c>
      <c r="Y1705">
        <v>2</v>
      </c>
      <c r="Z1705">
        <v>1</v>
      </c>
    </row>
    <row r="1706" spans="1:26" x14ac:dyDescent="0.2">
      <c r="A1706">
        <v>1705</v>
      </c>
      <c r="B1706">
        <v>4918</v>
      </c>
      <c r="C1706" t="s">
        <v>38</v>
      </c>
      <c r="D1706">
        <v>2012</v>
      </c>
      <c r="E1706" t="s">
        <v>64</v>
      </c>
      <c r="F1706" t="s">
        <v>360</v>
      </c>
      <c r="G1706" t="s">
        <v>69</v>
      </c>
      <c r="H1706" t="s">
        <v>1882</v>
      </c>
      <c r="I1706" s="2">
        <v>39577</v>
      </c>
      <c r="J1706" t="s">
        <v>106</v>
      </c>
      <c r="K1706" t="s">
        <v>111</v>
      </c>
      <c r="L1706">
        <v>6.4150258899999999</v>
      </c>
      <c r="M1706">
        <v>-162.44787298</v>
      </c>
      <c r="N1706" t="s">
        <v>69</v>
      </c>
      <c r="O1706" t="s">
        <v>69</v>
      </c>
      <c r="P1706">
        <v>2012</v>
      </c>
      <c r="Q1706" t="s">
        <v>112</v>
      </c>
      <c r="R1706">
        <v>0</v>
      </c>
      <c r="S1706">
        <v>20.8</v>
      </c>
      <c r="T1706">
        <v>35</v>
      </c>
      <c r="U1706">
        <v>2.5</v>
      </c>
      <c r="V1706">
        <v>10</v>
      </c>
      <c r="W1706">
        <v>12.5</v>
      </c>
      <c r="X1706">
        <v>0.40500000000000003</v>
      </c>
      <c r="Y1706">
        <v>2</v>
      </c>
      <c r="Z1706">
        <v>1</v>
      </c>
    </row>
    <row r="1707" spans="1:26" x14ac:dyDescent="0.2">
      <c r="A1707">
        <v>1706</v>
      </c>
      <c r="B1707">
        <v>4919</v>
      </c>
      <c r="C1707" t="s">
        <v>38</v>
      </c>
      <c r="D1707">
        <v>2012</v>
      </c>
      <c r="E1707" t="s">
        <v>64</v>
      </c>
      <c r="F1707" t="s">
        <v>360</v>
      </c>
      <c r="G1707" t="s">
        <v>69</v>
      </c>
      <c r="H1707" t="s">
        <v>1883</v>
      </c>
      <c r="I1707" s="2">
        <v>39577</v>
      </c>
      <c r="J1707" t="s">
        <v>106</v>
      </c>
      <c r="K1707" t="s">
        <v>107</v>
      </c>
      <c r="L1707">
        <v>6.4067719700000003</v>
      </c>
      <c r="M1707">
        <v>-162.45277831999999</v>
      </c>
      <c r="N1707" t="s">
        <v>69</v>
      </c>
      <c r="O1707" t="s">
        <v>69</v>
      </c>
      <c r="P1707">
        <v>2012</v>
      </c>
      <c r="Q1707" t="s">
        <v>109</v>
      </c>
      <c r="R1707">
        <v>0</v>
      </c>
      <c r="S1707">
        <v>10.050000000000001</v>
      </c>
      <c r="T1707">
        <v>25</v>
      </c>
      <c r="U1707">
        <v>10</v>
      </c>
      <c r="V1707">
        <v>6.5</v>
      </c>
      <c r="W1707">
        <v>5</v>
      </c>
      <c r="X1707">
        <v>0.3175</v>
      </c>
      <c r="Y1707">
        <v>2</v>
      </c>
      <c r="Z1707">
        <v>1</v>
      </c>
    </row>
    <row r="1708" spans="1:26" x14ac:dyDescent="0.2">
      <c r="A1708">
        <v>1707</v>
      </c>
      <c r="B1708">
        <v>4920</v>
      </c>
      <c r="C1708" t="s">
        <v>38</v>
      </c>
      <c r="D1708">
        <v>2012</v>
      </c>
      <c r="E1708" t="s">
        <v>64</v>
      </c>
      <c r="F1708" t="s">
        <v>360</v>
      </c>
      <c r="G1708" t="s">
        <v>69</v>
      </c>
      <c r="H1708" t="s">
        <v>1884</v>
      </c>
      <c r="I1708" s="2">
        <v>39577</v>
      </c>
      <c r="J1708" t="s">
        <v>106</v>
      </c>
      <c r="K1708" t="s">
        <v>111</v>
      </c>
      <c r="L1708">
        <v>6.38672766</v>
      </c>
      <c r="M1708">
        <v>-162.47897452999999</v>
      </c>
      <c r="N1708" t="s">
        <v>69</v>
      </c>
      <c r="O1708" t="s">
        <v>69</v>
      </c>
      <c r="P1708">
        <v>2012</v>
      </c>
      <c r="Q1708" t="s">
        <v>112</v>
      </c>
      <c r="R1708">
        <v>0</v>
      </c>
      <c r="S1708">
        <v>25.05</v>
      </c>
      <c r="T1708">
        <v>42.5</v>
      </c>
      <c r="U1708">
        <v>0.5</v>
      </c>
      <c r="V1708">
        <v>10</v>
      </c>
      <c r="W1708">
        <v>15</v>
      </c>
      <c r="X1708">
        <v>0.58875</v>
      </c>
      <c r="Y1708">
        <v>2</v>
      </c>
      <c r="Z1708">
        <v>1</v>
      </c>
    </row>
    <row r="1709" spans="1:26" x14ac:dyDescent="0.2">
      <c r="A1709">
        <v>1708</v>
      </c>
      <c r="B1709">
        <v>4933</v>
      </c>
      <c r="C1709" t="s">
        <v>38</v>
      </c>
      <c r="D1709">
        <v>2012</v>
      </c>
      <c r="E1709" t="s">
        <v>64</v>
      </c>
      <c r="F1709" t="s">
        <v>360</v>
      </c>
      <c r="G1709" t="s">
        <v>69</v>
      </c>
      <c r="H1709" t="s">
        <v>1885</v>
      </c>
      <c r="I1709" s="2">
        <v>39578</v>
      </c>
      <c r="J1709" t="s">
        <v>106</v>
      </c>
      <c r="K1709" t="s">
        <v>107</v>
      </c>
      <c r="L1709">
        <v>6.44566719</v>
      </c>
      <c r="M1709">
        <v>-162.39767115999999</v>
      </c>
      <c r="N1709" t="s">
        <v>69</v>
      </c>
      <c r="O1709" t="s">
        <v>69</v>
      </c>
      <c r="P1709">
        <v>2012</v>
      </c>
      <c r="Q1709" t="s">
        <v>109</v>
      </c>
      <c r="R1709">
        <v>0</v>
      </c>
      <c r="S1709">
        <v>10.8</v>
      </c>
      <c r="T1709">
        <v>32.5</v>
      </c>
      <c r="U1709">
        <v>1</v>
      </c>
      <c r="V1709">
        <v>7.5</v>
      </c>
      <c r="W1709">
        <v>7.5</v>
      </c>
      <c r="X1709">
        <v>0.37</v>
      </c>
      <c r="Y1709">
        <v>2</v>
      </c>
      <c r="Z1709">
        <v>1</v>
      </c>
    </row>
    <row r="1710" spans="1:26" x14ac:dyDescent="0.2">
      <c r="A1710">
        <v>1709</v>
      </c>
      <c r="B1710">
        <v>4961</v>
      </c>
      <c r="C1710" t="s">
        <v>38</v>
      </c>
      <c r="D1710">
        <v>2012</v>
      </c>
      <c r="E1710" t="s">
        <v>64</v>
      </c>
      <c r="F1710" t="s">
        <v>360</v>
      </c>
      <c r="G1710" t="s">
        <v>69</v>
      </c>
      <c r="H1710" t="s">
        <v>1886</v>
      </c>
      <c r="I1710" s="2">
        <v>39580</v>
      </c>
      <c r="J1710" t="s">
        <v>106</v>
      </c>
      <c r="K1710" t="s">
        <v>111</v>
      </c>
      <c r="L1710">
        <v>6.3794654099999999</v>
      </c>
      <c r="M1710">
        <v>-162.36419634999999</v>
      </c>
      <c r="N1710" t="s">
        <v>69</v>
      </c>
      <c r="O1710" t="s">
        <v>69</v>
      </c>
      <c r="P1710">
        <v>2012</v>
      </c>
      <c r="Q1710" t="s">
        <v>112</v>
      </c>
      <c r="R1710">
        <v>0</v>
      </c>
      <c r="S1710">
        <v>21.45</v>
      </c>
      <c r="T1710">
        <v>15</v>
      </c>
      <c r="U1710">
        <v>17.5</v>
      </c>
      <c r="V1710">
        <v>17.5</v>
      </c>
      <c r="W1710">
        <v>17.5</v>
      </c>
      <c r="X1710">
        <v>0.66625000000000001</v>
      </c>
      <c r="Y1710">
        <v>2</v>
      </c>
      <c r="Z1710">
        <v>1</v>
      </c>
    </row>
    <row r="1711" spans="1:26" x14ac:dyDescent="0.2">
      <c r="A1711">
        <v>1710</v>
      </c>
      <c r="B1711">
        <v>4964</v>
      </c>
      <c r="C1711" t="s">
        <v>38</v>
      </c>
      <c r="D1711">
        <v>2012</v>
      </c>
      <c r="E1711" t="s">
        <v>64</v>
      </c>
      <c r="F1711" t="s">
        <v>360</v>
      </c>
      <c r="G1711" t="s">
        <v>69</v>
      </c>
      <c r="H1711" t="s">
        <v>1887</v>
      </c>
      <c r="I1711" s="2">
        <v>39580</v>
      </c>
      <c r="J1711" t="s">
        <v>106</v>
      </c>
      <c r="K1711" t="s">
        <v>111</v>
      </c>
      <c r="L1711">
        <v>6.4203294499999997</v>
      </c>
      <c r="M1711">
        <v>-162.3592491</v>
      </c>
      <c r="N1711" t="s">
        <v>69</v>
      </c>
      <c r="O1711" t="s">
        <v>69</v>
      </c>
      <c r="P1711">
        <v>2012</v>
      </c>
      <c r="Q1711" t="s">
        <v>112</v>
      </c>
      <c r="R1711">
        <v>0</v>
      </c>
      <c r="S1711">
        <v>21.65</v>
      </c>
      <c r="T1711">
        <v>30</v>
      </c>
      <c r="U1711">
        <v>2.5</v>
      </c>
      <c r="V1711">
        <v>12.5</v>
      </c>
      <c r="W1711">
        <v>15</v>
      </c>
      <c r="X1711">
        <v>0.42749999999999999</v>
      </c>
      <c r="Y1711">
        <v>2</v>
      </c>
      <c r="Z1711">
        <v>1</v>
      </c>
    </row>
    <row r="1712" spans="1:26" x14ac:dyDescent="0.2">
      <c r="A1712">
        <v>1711</v>
      </c>
      <c r="B1712">
        <v>4965</v>
      </c>
      <c r="C1712" t="s">
        <v>38</v>
      </c>
      <c r="D1712">
        <v>2012</v>
      </c>
      <c r="E1712" t="s">
        <v>64</v>
      </c>
      <c r="F1712" t="s">
        <v>360</v>
      </c>
      <c r="G1712" t="s">
        <v>69</v>
      </c>
      <c r="H1712" t="s">
        <v>1888</v>
      </c>
      <c r="I1712" s="2">
        <v>39580</v>
      </c>
      <c r="J1712" t="s">
        <v>106</v>
      </c>
      <c r="K1712" t="s">
        <v>107</v>
      </c>
      <c r="L1712">
        <v>6.4308159700000003</v>
      </c>
      <c r="M1712">
        <v>-162.37585498999999</v>
      </c>
      <c r="N1712" t="s">
        <v>69</v>
      </c>
      <c r="O1712" t="s">
        <v>69</v>
      </c>
      <c r="P1712">
        <v>2012</v>
      </c>
      <c r="Q1712" t="s">
        <v>109</v>
      </c>
      <c r="R1712">
        <v>0</v>
      </c>
      <c r="S1712">
        <v>11.1</v>
      </c>
      <c r="T1712">
        <v>22.5</v>
      </c>
      <c r="U1712">
        <v>0</v>
      </c>
      <c r="V1712">
        <v>5</v>
      </c>
      <c r="W1712">
        <v>22.5</v>
      </c>
      <c r="X1712">
        <v>0.55249999999999999</v>
      </c>
      <c r="Y1712">
        <v>2</v>
      </c>
      <c r="Z1712">
        <v>1</v>
      </c>
    </row>
    <row r="1713" spans="1:26" x14ac:dyDescent="0.2">
      <c r="A1713">
        <v>1712</v>
      </c>
      <c r="B1713">
        <v>4966</v>
      </c>
      <c r="C1713" t="s">
        <v>38</v>
      </c>
      <c r="D1713">
        <v>2012</v>
      </c>
      <c r="E1713" t="s">
        <v>64</v>
      </c>
      <c r="F1713" t="s">
        <v>360</v>
      </c>
      <c r="G1713" t="s">
        <v>69</v>
      </c>
      <c r="H1713" t="s">
        <v>1889</v>
      </c>
      <c r="I1713" s="2">
        <v>39580</v>
      </c>
      <c r="J1713" t="s">
        <v>106</v>
      </c>
      <c r="K1713" t="s">
        <v>107</v>
      </c>
      <c r="L1713">
        <v>6.4408815400000003</v>
      </c>
      <c r="M1713">
        <v>-162.39148096</v>
      </c>
      <c r="N1713" t="s">
        <v>69</v>
      </c>
      <c r="O1713" t="s">
        <v>69</v>
      </c>
      <c r="P1713">
        <v>2012</v>
      </c>
      <c r="Q1713" t="s">
        <v>109</v>
      </c>
      <c r="R1713">
        <v>0</v>
      </c>
      <c r="S1713">
        <v>9.3000000000000007</v>
      </c>
      <c r="T1713">
        <v>42.5</v>
      </c>
      <c r="U1713">
        <v>1</v>
      </c>
      <c r="V1713">
        <v>7.5</v>
      </c>
      <c r="W1713">
        <v>20</v>
      </c>
      <c r="X1713">
        <v>0.23250000000000001</v>
      </c>
      <c r="Y1713">
        <v>2</v>
      </c>
      <c r="Z1713">
        <v>1</v>
      </c>
    </row>
    <row r="1714" spans="1:26" x14ac:dyDescent="0.2">
      <c r="A1714">
        <v>1713</v>
      </c>
      <c r="B1714">
        <v>4968</v>
      </c>
      <c r="C1714" t="s">
        <v>38</v>
      </c>
      <c r="D1714">
        <v>2012</v>
      </c>
      <c r="E1714" t="s">
        <v>64</v>
      </c>
      <c r="F1714" t="s">
        <v>360</v>
      </c>
      <c r="G1714" t="s">
        <v>69</v>
      </c>
      <c r="H1714" t="s">
        <v>1890</v>
      </c>
      <c r="I1714" s="2">
        <v>39580</v>
      </c>
      <c r="J1714" t="s">
        <v>106</v>
      </c>
      <c r="K1714" t="s">
        <v>107</v>
      </c>
      <c r="L1714">
        <v>6.3826820499999997</v>
      </c>
      <c r="M1714">
        <v>-162.43731312</v>
      </c>
      <c r="N1714" t="s">
        <v>69</v>
      </c>
      <c r="O1714" t="s">
        <v>69</v>
      </c>
      <c r="P1714">
        <v>2012</v>
      </c>
      <c r="Q1714" t="s">
        <v>109</v>
      </c>
      <c r="R1714">
        <v>0</v>
      </c>
      <c r="S1714">
        <v>14.7</v>
      </c>
      <c r="T1714">
        <v>20</v>
      </c>
      <c r="U1714">
        <v>17.5</v>
      </c>
      <c r="V1714">
        <v>5</v>
      </c>
      <c r="W1714">
        <v>8.5</v>
      </c>
      <c r="X1714">
        <v>0.36125000000000002</v>
      </c>
      <c r="Y1714">
        <v>2</v>
      </c>
      <c r="Z1714">
        <v>1</v>
      </c>
    </row>
    <row r="1715" spans="1:26" x14ac:dyDescent="0.2">
      <c r="A1715">
        <v>1714</v>
      </c>
      <c r="B1715">
        <v>4974</v>
      </c>
      <c r="C1715" t="s">
        <v>38</v>
      </c>
      <c r="D1715">
        <v>2012</v>
      </c>
      <c r="E1715" t="s">
        <v>64</v>
      </c>
      <c r="F1715" t="s">
        <v>360</v>
      </c>
      <c r="G1715" t="s">
        <v>70</v>
      </c>
      <c r="H1715" t="s">
        <v>1891</v>
      </c>
      <c r="I1715" s="2">
        <v>39581</v>
      </c>
      <c r="J1715" t="s">
        <v>106</v>
      </c>
      <c r="K1715" t="s">
        <v>107</v>
      </c>
      <c r="L1715">
        <v>5.8714002000000001</v>
      </c>
      <c r="M1715">
        <v>-162.12526500999999</v>
      </c>
      <c r="N1715" t="s">
        <v>70</v>
      </c>
      <c r="O1715" t="s">
        <v>70</v>
      </c>
      <c r="P1715">
        <v>2012</v>
      </c>
      <c r="Q1715" t="s">
        <v>109</v>
      </c>
      <c r="R1715">
        <v>0</v>
      </c>
      <c r="S1715">
        <v>7.4</v>
      </c>
      <c r="T1715">
        <v>6.5</v>
      </c>
      <c r="U1715">
        <v>12.5</v>
      </c>
      <c r="V1715">
        <v>14</v>
      </c>
      <c r="W1715">
        <v>22.5</v>
      </c>
      <c r="X1715">
        <v>0.22125</v>
      </c>
      <c r="Y1715">
        <v>2</v>
      </c>
      <c r="Z1715">
        <v>1</v>
      </c>
    </row>
    <row r="1716" spans="1:26" x14ac:dyDescent="0.2">
      <c r="A1716">
        <v>1715</v>
      </c>
      <c r="B1716">
        <v>4975</v>
      </c>
      <c r="C1716" t="s">
        <v>38</v>
      </c>
      <c r="D1716">
        <v>2012</v>
      </c>
      <c r="E1716" t="s">
        <v>64</v>
      </c>
      <c r="F1716" t="s">
        <v>360</v>
      </c>
      <c r="G1716" t="s">
        <v>70</v>
      </c>
      <c r="H1716" t="s">
        <v>1892</v>
      </c>
      <c r="I1716" s="2">
        <v>39581</v>
      </c>
      <c r="J1716" t="s">
        <v>106</v>
      </c>
      <c r="K1716" t="s">
        <v>111</v>
      </c>
      <c r="L1716">
        <v>5.8658788800000004</v>
      </c>
      <c r="M1716">
        <v>-162.12225565</v>
      </c>
      <c r="N1716" t="s">
        <v>70</v>
      </c>
      <c r="O1716" t="s">
        <v>70</v>
      </c>
      <c r="P1716">
        <v>2012</v>
      </c>
      <c r="Q1716" t="s">
        <v>112</v>
      </c>
      <c r="R1716">
        <v>0</v>
      </c>
      <c r="S1716">
        <v>20.45</v>
      </c>
      <c r="T1716">
        <v>20</v>
      </c>
      <c r="U1716">
        <v>17.5</v>
      </c>
      <c r="V1716">
        <v>17.5</v>
      </c>
      <c r="W1716">
        <v>17.5</v>
      </c>
      <c r="X1716">
        <v>0.50124999999999997</v>
      </c>
      <c r="Y1716">
        <v>2</v>
      </c>
      <c r="Z1716">
        <v>1</v>
      </c>
    </row>
    <row r="1717" spans="1:26" x14ac:dyDescent="0.2">
      <c r="A1717">
        <v>1716</v>
      </c>
      <c r="B1717">
        <v>4976</v>
      </c>
      <c r="C1717" t="s">
        <v>38</v>
      </c>
      <c r="D1717">
        <v>2012</v>
      </c>
      <c r="E1717" t="s">
        <v>64</v>
      </c>
      <c r="F1717" t="s">
        <v>360</v>
      </c>
      <c r="G1717" t="s">
        <v>70</v>
      </c>
      <c r="H1717" t="s">
        <v>1893</v>
      </c>
      <c r="I1717" s="2">
        <v>39581</v>
      </c>
      <c r="J1717" t="s">
        <v>106</v>
      </c>
      <c r="K1717" t="s">
        <v>107</v>
      </c>
      <c r="L1717">
        <v>5.8665980400000004</v>
      </c>
      <c r="M1717">
        <v>-162.1093181</v>
      </c>
      <c r="N1717" t="s">
        <v>70</v>
      </c>
      <c r="O1717" t="s">
        <v>70</v>
      </c>
      <c r="P1717">
        <v>2012</v>
      </c>
      <c r="Q1717" t="s">
        <v>109</v>
      </c>
      <c r="R1717">
        <v>0</v>
      </c>
      <c r="S1717">
        <v>9.65</v>
      </c>
      <c r="T1717">
        <v>30</v>
      </c>
      <c r="U1717">
        <v>10</v>
      </c>
      <c r="V1717">
        <v>12.5</v>
      </c>
      <c r="W1717">
        <v>27.5</v>
      </c>
      <c r="X1717">
        <v>0.45500000000000002</v>
      </c>
      <c r="Y1717">
        <v>2</v>
      </c>
      <c r="Z1717">
        <v>1</v>
      </c>
    </row>
    <row r="1718" spans="1:26" x14ac:dyDescent="0.2">
      <c r="A1718">
        <v>1717</v>
      </c>
      <c r="B1718">
        <v>4978</v>
      </c>
      <c r="C1718" t="s">
        <v>38</v>
      </c>
      <c r="D1718">
        <v>2012</v>
      </c>
      <c r="E1718" t="s">
        <v>64</v>
      </c>
      <c r="F1718" t="s">
        <v>360</v>
      </c>
      <c r="G1718" t="s">
        <v>70</v>
      </c>
      <c r="H1718" t="s">
        <v>1894</v>
      </c>
      <c r="I1718" s="2">
        <v>39581</v>
      </c>
      <c r="J1718" t="s">
        <v>106</v>
      </c>
      <c r="K1718" t="s">
        <v>115</v>
      </c>
      <c r="L1718">
        <v>5.8669429600000003</v>
      </c>
      <c r="M1718">
        <v>-162.10191755</v>
      </c>
      <c r="N1718" t="s">
        <v>70</v>
      </c>
      <c r="O1718" t="s">
        <v>70</v>
      </c>
      <c r="P1718">
        <v>2012</v>
      </c>
      <c r="Q1718" t="s">
        <v>116</v>
      </c>
      <c r="R1718">
        <v>0</v>
      </c>
      <c r="S1718">
        <v>5.15</v>
      </c>
      <c r="T1718">
        <v>35</v>
      </c>
      <c r="U1718">
        <v>1</v>
      </c>
      <c r="V1718">
        <v>15</v>
      </c>
      <c r="W1718">
        <v>25</v>
      </c>
      <c r="X1718">
        <v>0.3175</v>
      </c>
      <c r="Y1718">
        <v>2</v>
      </c>
      <c r="Z1718">
        <v>1</v>
      </c>
    </row>
    <row r="1719" spans="1:26" x14ac:dyDescent="0.2">
      <c r="A1719">
        <v>1718</v>
      </c>
      <c r="B1719">
        <v>4979</v>
      </c>
      <c r="C1719" t="s">
        <v>38</v>
      </c>
      <c r="D1719">
        <v>2012</v>
      </c>
      <c r="E1719" t="s">
        <v>64</v>
      </c>
      <c r="F1719" t="s">
        <v>360</v>
      </c>
      <c r="G1719" t="s">
        <v>70</v>
      </c>
      <c r="H1719" t="s">
        <v>1895</v>
      </c>
      <c r="I1719" s="2">
        <v>39581</v>
      </c>
      <c r="J1719" t="s">
        <v>106</v>
      </c>
      <c r="K1719" t="s">
        <v>111</v>
      </c>
      <c r="L1719">
        <v>5.8833906799999998</v>
      </c>
      <c r="M1719">
        <v>-162.14011454999999</v>
      </c>
      <c r="N1719" t="s">
        <v>70</v>
      </c>
      <c r="O1719" t="s">
        <v>70</v>
      </c>
      <c r="P1719">
        <v>2012</v>
      </c>
      <c r="Q1719" t="s">
        <v>112</v>
      </c>
      <c r="R1719">
        <v>0</v>
      </c>
      <c r="S1719">
        <v>22.15</v>
      </c>
      <c r="T1719">
        <v>25</v>
      </c>
      <c r="U1719">
        <v>10</v>
      </c>
      <c r="V1719">
        <v>10</v>
      </c>
      <c r="W1719">
        <v>17.5</v>
      </c>
      <c r="X1719">
        <v>0.66625000000000001</v>
      </c>
      <c r="Y1719">
        <v>2</v>
      </c>
      <c r="Z1719">
        <v>1</v>
      </c>
    </row>
    <row r="1720" spans="1:26" x14ac:dyDescent="0.2">
      <c r="A1720">
        <v>1719</v>
      </c>
      <c r="B1720">
        <v>4980</v>
      </c>
      <c r="C1720" t="s">
        <v>38</v>
      </c>
      <c r="D1720">
        <v>2012</v>
      </c>
      <c r="E1720" t="s">
        <v>64</v>
      </c>
      <c r="F1720" t="s">
        <v>360</v>
      </c>
      <c r="G1720" t="s">
        <v>70</v>
      </c>
      <c r="H1720" t="s">
        <v>1896</v>
      </c>
      <c r="I1720" s="2">
        <v>39581</v>
      </c>
      <c r="J1720" t="s">
        <v>106</v>
      </c>
      <c r="K1720" t="s">
        <v>107</v>
      </c>
      <c r="L1720">
        <v>5.8833300800000004</v>
      </c>
      <c r="M1720">
        <v>-162.13146644</v>
      </c>
      <c r="N1720" t="s">
        <v>70</v>
      </c>
      <c r="O1720" t="s">
        <v>70</v>
      </c>
      <c r="P1720">
        <v>2012</v>
      </c>
      <c r="Q1720" t="s">
        <v>109</v>
      </c>
      <c r="R1720">
        <v>0</v>
      </c>
      <c r="S1720">
        <v>12.15</v>
      </c>
      <c r="T1720">
        <v>10</v>
      </c>
      <c r="U1720">
        <v>5</v>
      </c>
      <c r="V1720">
        <v>27.5</v>
      </c>
      <c r="W1720">
        <v>30</v>
      </c>
      <c r="X1720">
        <v>0.64</v>
      </c>
      <c r="Y1720">
        <v>2</v>
      </c>
      <c r="Z1720">
        <v>1</v>
      </c>
    </row>
    <row r="1721" spans="1:26" x14ac:dyDescent="0.2">
      <c r="A1721">
        <v>1720</v>
      </c>
      <c r="B1721">
        <v>4981</v>
      </c>
      <c r="C1721" t="s">
        <v>38</v>
      </c>
      <c r="D1721">
        <v>2012</v>
      </c>
      <c r="E1721" t="s">
        <v>64</v>
      </c>
      <c r="F1721" t="s">
        <v>360</v>
      </c>
      <c r="G1721" t="s">
        <v>70</v>
      </c>
      <c r="H1721" t="s">
        <v>1897</v>
      </c>
      <c r="I1721" s="2">
        <v>39581</v>
      </c>
      <c r="J1721" t="s">
        <v>106</v>
      </c>
      <c r="K1721" t="s">
        <v>111</v>
      </c>
      <c r="L1721">
        <v>5.8878683799999996</v>
      </c>
      <c r="M1721">
        <v>-162.14034330000001</v>
      </c>
      <c r="N1721" t="s">
        <v>70</v>
      </c>
      <c r="O1721" t="s">
        <v>70</v>
      </c>
      <c r="P1721">
        <v>2012</v>
      </c>
      <c r="Q1721" t="s">
        <v>112</v>
      </c>
      <c r="R1721">
        <v>0</v>
      </c>
      <c r="S1721">
        <v>24</v>
      </c>
      <c r="T1721">
        <v>15</v>
      </c>
      <c r="U1721">
        <v>12.5</v>
      </c>
      <c r="V1721">
        <v>7.5</v>
      </c>
      <c r="W1721">
        <v>27.5</v>
      </c>
      <c r="X1721">
        <v>0.34375</v>
      </c>
      <c r="Y1721">
        <v>2</v>
      </c>
      <c r="Z1721">
        <v>1</v>
      </c>
    </row>
    <row r="1722" spans="1:26" x14ac:dyDescent="0.2">
      <c r="A1722">
        <v>1721</v>
      </c>
      <c r="B1722">
        <v>4982</v>
      </c>
      <c r="C1722" t="s">
        <v>38</v>
      </c>
      <c r="D1722">
        <v>2012</v>
      </c>
      <c r="E1722" t="s">
        <v>64</v>
      </c>
      <c r="F1722" t="s">
        <v>360</v>
      </c>
      <c r="G1722" t="s">
        <v>70</v>
      </c>
      <c r="H1722" t="s">
        <v>1898</v>
      </c>
      <c r="I1722" s="2">
        <v>39581</v>
      </c>
      <c r="J1722" t="s">
        <v>106</v>
      </c>
      <c r="K1722" t="s">
        <v>107</v>
      </c>
      <c r="L1722">
        <v>5.8672193100000003</v>
      </c>
      <c r="M1722">
        <v>-162.11833157999999</v>
      </c>
      <c r="N1722" t="s">
        <v>70</v>
      </c>
      <c r="O1722" t="s">
        <v>70</v>
      </c>
      <c r="P1722">
        <v>2012</v>
      </c>
      <c r="Q1722" t="s">
        <v>109</v>
      </c>
      <c r="R1722">
        <v>0</v>
      </c>
      <c r="S1722">
        <v>9.9</v>
      </c>
      <c r="T1722">
        <v>17.5</v>
      </c>
      <c r="U1722">
        <v>0</v>
      </c>
      <c r="V1722">
        <v>15</v>
      </c>
      <c r="W1722">
        <v>35</v>
      </c>
      <c r="X1722">
        <v>0.76375000000000004</v>
      </c>
      <c r="Y1722">
        <v>2</v>
      </c>
      <c r="Z1722">
        <v>1</v>
      </c>
    </row>
    <row r="1723" spans="1:26" x14ac:dyDescent="0.2">
      <c r="A1723">
        <v>1722</v>
      </c>
      <c r="B1723">
        <v>4983</v>
      </c>
      <c r="C1723" t="s">
        <v>38</v>
      </c>
      <c r="D1723">
        <v>2012</v>
      </c>
      <c r="E1723" t="s">
        <v>64</v>
      </c>
      <c r="F1723" t="s">
        <v>360</v>
      </c>
      <c r="G1723" t="s">
        <v>70</v>
      </c>
      <c r="H1723" t="s">
        <v>1899</v>
      </c>
      <c r="I1723" s="2">
        <v>39581</v>
      </c>
      <c r="J1723" t="s">
        <v>106</v>
      </c>
      <c r="K1723" t="s">
        <v>115</v>
      </c>
      <c r="L1723">
        <v>5.8699022699999999</v>
      </c>
      <c r="M1723">
        <v>-162.12034072</v>
      </c>
      <c r="N1723" t="s">
        <v>70</v>
      </c>
      <c r="O1723" t="s">
        <v>70</v>
      </c>
      <c r="P1723">
        <v>2012</v>
      </c>
      <c r="Q1723" t="s">
        <v>116</v>
      </c>
      <c r="R1723">
        <v>0</v>
      </c>
      <c r="S1723">
        <v>5.95</v>
      </c>
      <c r="T1723">
        <v>7.5</v>
      </c>
      <c r="U1723">
        <v>0</v>
      </c>
      <c r="V1723">
        <v>1</v>
      </c>
      <c r="W1723">
        <v>37.5</v>
      </c>
      <c r="X1723">
        <v>0.3785</v>
      </c>
      <c r="Y1723">
        <v>2</v>
      </c>
      <c r="Z1723">
        <v>1</v>
      </c>
    </row>
    <row r="1724" spans="1:26" x14ac:dyDescent="0.2">
      <c r="A1724">
        <v>1723</v>
      </c>
      <c r="B1724">
        <v>4984</v>
      </c>
      <c r="C1724" t="s">
        <v>38</v>
      </c>
      <c r="D1724">
        <v>2012</v>
      </c>
      <c r="E1724" t="s">
        <v>64</v>
      </c>
      <c r="F1724" t="s">
        <v>360</v>
      </c>
      <c r="G1724" t="s">
        <v>70</v>
      </c>
      <c r="H1724" t="s">
        <v>1900</v>
      </c>
      <c r="I1724" s="2">
        <v>39581</v>
      </c>
      <c r="J1724" t="s">
        <v>106</v>
      </c>
      <c r="K1724" t="s">
        <v>111</v>
      </c>
      <c r="L1724">
        <v>5.8699277600000004</v>
      </c>
      <c r="M1724">
        <v>-162.13066094000001</v>
      </c>
      <c r="N1724" t="s">
        <v>70</v>
      </c>
      <c r="O1724" t="s">
        <v>70</v>
      </c>
      <c r="P1724">
        <v>2012</v>
      </c>
      <c r="Q1724" t="s">
        <v>112</v>
      </c>
      <c r="R1724">
        <v>0</v>
      </c>
      <c r="S1724">
        <v>21.95</v>
      </c>
      <c r="T1724">
        <v>30</v>
      </c>
      <c r="U1724">
        <v>1</v>
      </c>
      <c r="V1724">
        <v>20</v>
      </c>
      <c r="W1724">
        <v>27.5</v>
      </c>
      <c r="X1724">
        <v>0.53749999999999998</v>
      </c>
      <c r="Y1724">
        <v>2</v>
      </c>
      <c r="Z1724">
        <v>1</v>
      </c>
    </row>
    <row r="1725" spans="1:26" x14ac:dyDescent="0.2">
      <c r="A1725">
        <v>1724</v>
      </c>
      <c r="B1725">
        <v>4997</v>
      </c>
      <c r="C1725" t="s">
        <v>38</v>
      </c>
      <c r="D1725">
        <v>2012</v>
      </c>
      <c r="E1725" t="s">
        <v>64</v>
      </c>
      <c r="F1725" t="s">
        <v>360</v>
      </c>
      <c r="G1725" t="s">
        <v>70</v>
      </c>
      <c r="H1725" t="s">
        <v>1901</v>
      </c>
      <c r="I1725" s="2">
        <v>39582</v>
      </c>
      <c r="J1725" t="s">
        <v>106</v>
      </c>
      <c r="K1725" t="s">
        <v>111</v>
      </c>
      <c r="L1725">
        <v>5.8612267500000002</v>
      </c>
      <c r="M1725">
        <v>-162.0174801</v>
      </c>
      <c r="N1725" t="s">
        <v>70</v>
      </c>
      <c r="O1725" t="s">
        <v>70</v>
      </c>
      <c r="P1725">
        <v>2012</v>
      </c>
      <c r="Q1725" t="s">
        <v>112</v>
      </c>
      <c r="R1725">
        <v>0</v>
      </c>
      <c r="S1725">
        <v>21.1</v>
      </c>
      <c r="T1725">
        <v>32.5</v>
      </c>
      <c r="U1725">
        <v>0</v>
      </c>
      <c r="V1725">
        <v>5</v>
      </c>
      <c r="W1725">
        <v>20</v>
      </c>
      <c r="X1725">
        <v>0.38750000000000001</v>
      </c>
      <c r="Y1725">
        <v>2</v>
      </c>
      <c r="Z1725">
        <v>1</v>
      </c>
    </row>
    <row r="1726" spans="1:26" x14ac:dyDescent="0.2">
      <c r="A1726">
        <v>1725</v>
      </c>
      <c r="B1726">
        <v>4999</v>
      </c>
      <c r="C1726" t="s">
        <v>38</v>
      </c>
      <c r="D1726">
        <v>2012</v>
      </c>
      <c r="E1726" t="s">
        <v>64</v>
      </c>
      <c r="F1726" t="s">
        <v>360</v>
      </c>
      <c r="G1726" t="s">
        <v>70</v>
      </c>
      <c r="H1726" t="s">
        <v>1902</v>
      </c>
      <c r="I1726" s="2">
        <v>39582</v>
      </c>
      <c r="J1726" t="s">
        <v>106</v>
      </c>
      <c r="K1726" t="s">
        <v>107</v>
      </c>
      <c r="L1726">
        <v>5.8649473099999998</v>
      </c>
      <c r="M1726">
        <v>-162.01528865</v>
      </c>
      <c r="N1726" t="s">
        <v>70</v>
      </c>
      <c r="O1726" t="s">
        <v>70</v>
      </c>
      <c r="P1726">
        <v>2012</v>
      </c>
      <c r="Q1726" t="s">
        <v>109</v>
      </c>
      <c r="R1726">
        <v>0</v>
      </c>
      <c r="S1726">
        <v>9.9</v>
      </c>
      <c r="T1726">
        <v>32.5</v>
      </c>
      <c r="U1726">
        <v>0</v>
      </c>
      <c r="V1726">
        <v>7.5</v>
      </c>
      <c r="W1726">
        <v>15</v>
      </c>
      <c r="X1726">
        <v>0.22075</v>
      </c>
      <c r="Y1726">
        <v>2</v>
      </c>
      <c r="Z1726">
        <v>1</v>
      </c>
    </row>
    <row r="1727" spans="1:26" x14ac:dyDescent="0.2">
      <c r="A1727">
        <v>1726</v>
      </c>
      <c r="B1727">
        <v>5000</v>
      </c>
      <c r="C1727" t="s">
        <v>38</v>
      </c>
      <c r="D1727">
        <v>2012</v>
      </c>
      <c r="E1727" t="s">
        <v>64</v>
      </c>
      <c r="F1727" t="s">
        <v>360</v>
      </c>
      <c r="G1727" t="s">
        <v>70</v>
      </c>
      <c r="H1727" t="s">
        <v>1903</v>
      </c>
      <c r="I1727" s="2">
        <v>39582</v>
      </c>
      <c r="J1727" t="s">
        <v>106</v>
      </c>
      <c r="K1727" t="s">
        <v>111</v>
      </c>
      <c r="L1727">
        <v>5.8625910799999996</v>
      </c>
      <c r="M1727">
        <v>-162.02715684</v>
      </c>
      <c r="N1727" t="s">
        <v>70</v>
      </c>
      <c r="O1727" t="s">
        <v>70</v>
      </c>
      <c r="P1727">
        <v>2012</v>
      </c>
      <c r="Q1727" t="s">
        <v>112</v>
      </c>
      <c r="R1727">
        <v>0</v>
      </c>
      <c r="S1727">
        <v>21.55</v>
      </c>
      <c r="T1727">
        <v>42.5</v>
      </c>
      <c r="U1727">
        <v>0</v>
      </c>
      <c r="V1727">
        <v>2.5</v>
      </c>
      <c r="W1727">
        <v>15</v>
      </c>
      <c r="X1727">
        <v>0.68500000000000005</v>
      </c>
      <c r="Y1727">
        <v>2</v>
      </c>
      <c r="Z1727">
        <v>1</v>
      </c>
    </row>
    <row r="1728" spans="1:26" x14ac:dyDescent="0.2">
      <c r="A1728">
        <v>1727</v>
      </c>
      <c r="B1728">
        <v>5001</v>
      </c>
      <c r="C1728" t="s">
        <v>38</v>
      </c>
      <c r="D1728">
        <v>2012</v>
      </c>
      <c r="E1728" t="s">
        <v>64</v>
      </c>
      <c r="F1728" t="s">
        <v>360</v>
      </c>
      <c r="G1728" t="s">
        <v>70</v>
      </c>
      <c r="H1728" t="s">
        <v>1904</v>
      </c>
      <c r="I1728" s="2">
        <v>39582</v>
      </c>
      <c r="J1728" t="s">
        <v>106</v>
      </c>
      <c r="K1728" t="s">
        <v>107</v>
      </c>
      <c r="L1728">
        <v>5.8719193799999996</v>
      </c>
      <c r="M1728">
        <v>-162.03556381000001</v>
      </c>
      <c r="N1728" t="s">
        <v>70</v>
      </c>
      <c r="O1728" t="s">
        <v>70</v>
      </c>
      <c r="P1728">
        <v>2012</v>
      </c>
      <c r="Q1728" t="s">
        <v>109</v>
      </c>
      <c r="R1728">
        <v>0</v>
      </c>
      <c r="S1728">
        <v>7.45</v>
      </c>
      <c r="T1728">
        <v>10</v>
      </c>
      <c r="U1728">
        <v>27.5</v>
      </c>
      <c r="V1728">
        <v>5</v>
      </c>
      <c r="W1728">
        <v>25</v>
      </c>
      <c r="X1728">
        <v>0.38250000000000001</v>
      </c>
      <c r="Y1728">
        <v>2</v>
      </c>
      <c r="Z1728">
        <v>1</v>
      </c>
    </row>
    <row r="1729" spans="1:26" x14ac:dyDescent="0.2">
      <c r="A1729">
        <v>1728</v>
      </c>
      <c r="B1729">
        <v>5002</v>
      </c>
      <c r="C1729" t="s">
        <v>38</v>
      </c>
      <c r="D1729">
        <v>2012</v>
      </c>
      <c r="E1729" t="s">
        <v>64</v>
      </c>
      <c r="F1729" t="s">
        <v>360</v>
      </c>
      <c r="G1729" t="s">
        <v>70</v>
      </c>
      <c r="H1729" t="s">
        <v>1905</v>
      </c>
      <c r="I1729" s="2">
        <v>39582</v>
      </c>
      <c r="J1729" t="s">
        <v>106</v>
      </c>
      <c r="K1729" t="s">
        <v>115</v>
      </c>
      <c r="L1729">
        <v>5.8695855200000002</v>
      </c>
      <c r="M1729">
        <v>-162.08833392</v>
      </c>
      <c r="N1729" t="s">
        <v>70</v>
      </c>
      <c r="O1729" t="s">
        <v>70</v>
      </c>
      <c r="P1729">
        <v>2012</v>
      </c>
      <c r="Q1729" t="s">
        <v>116</v>
      </c>
      <c r="R1729">
        <v>0</v>
      </c>
      <c r="S1729">
        <v>5.35</v>
      </c>
      <c r="T1729">
        <v>22.5</v>
      </c>
      <c r="U1729">
        <v>0.5</v>
      </c>
      <c r="V1729">
        <v>22.5</v>
      </c>
      <c r="W1729">
        <v>27.5</v>
      </c>
      <c r="X1729">
        <v>0.41525000000000001</v>
      </c>
      <c r="Y1729">
        <v>2</v>
      </c>
      <c r="Z1729">
        <v>1</v>
      </c>
    </row>
    <row r="1730" spans="1:26" x14ac:dyDescent="0.2">
      <c r="A1730">
        <v>1729</v>
      </c>
      <c r="B1730">
        <v>5003</v>
      </c>
      <c r="C1730" t="s">
        <v>38</v>
      </c>
      <c r="D1730">
        <v>2012</v>
      </c>
      <c r="E1730" t="s">
        <v>64</v>
      </c>
      <c r="F1730" t="s">
        <v>360</v>
      </c>
      <c r="G1730" t="s">
        <v>70</v>
      </c>
      <c r="H1730" t="s">
        <v>1906</v>
      </c>
      <c r="I1730" s="2">
        <v>39582</v>
      </c>
      <c r="J1730" t="s">
        <v>106</v>
      </c>
      <c r="K1730" t="s">
        <v>111</v>
      </c>
      <c r="L1730">
        <v>5.87047878</v>
      </c>
      <c r="M1730">
        <v>-162.14945442999999</v>
      </c>
      <c r="N1730" t="s">
        <v>70</v>
      </c>
      <c r="O1730" t="s">
        <v>70</v>
      </c>
      <c r="P1730">
        <v>2012</v>
      </c>
      <c r="Q1730" t="s">
        <v>112</v>
      </c>
      <c r="R1730">
        <v>0</v>
      </c>
      <c r="S1730">
        <v>19.5</v>
      </c>
      <c r="T1730">
        <v>30</v>
      </c>
      <c r="U1730">
        <v>1.5</v>
      </c>
      <c r="V1730">
        <v>12.5</v>
      </c>
      <c r="W1730">
        <v>22.5</v>
      </c>
      <c r="X1730">
        <v>0.41749999999999998</v>
      </c>
      <c r="Y1730">
        <v>2</v>
      </c>
      <c r="Z1730">
        <v>1</v>
      </c>
    </row>
    <row r="1731" spans="1:26" x14ac:dyDescent="0.2">
      <c r="A1731">
        <v>1730</v>
      </c>
      <c r="B1731">
        <v>5004</v>
      </c>
      <c r="C1731" t="s">
        <v>38</v>
      </c>
      <c r="D1731">
        <v>2012</v>
      </c>
      <c r="E1731" t="s">
        <v>64</v>
      </c>
      <c r="F1731" t="s">
        <v>360</v>
      </c>
      <c r="G1731" t="s">
        <v>70</v>
      </c>
      <c r="H1731" t="s">
        <v>1907</v>
      </c>
      <c r="I1731" s="2">
        <v>39582</v>
      </c>
      <c r="J1731" t="s">
        <v>106</v>
      </c>
      <c r="K1731" t="s">
        <v>107</v>
      </c>
      <c r="L1731">
        <v>5.8615508800000002</v>
      </c>
      <c r="M1731">
        <v>-162.12796037999999</v>
      </c>
      <c r="N1731" t="s">
        <v>70</v>
      </c>
      <c r="O1731" t="s">
        <v>70</v>
      </c>
      <c r="P1731">
        <v>2012</v>
      </c>
      <c r="Q1731" t="s">
        <v>109</v>
      </c>
      <c r="R1731">
        <v>0</v>
      </c>
      <c r="S1731">
        <v>16.45</v>
      </c>
      <c r="T1731">
        <v>22.5</v>
      </c>
      <c r="U1731">
        <v>17.5</v>
      </c>
      <c r="V1731">
        <v>10</v>
      </c>
      <c r="W1731">
        <v>12.5</v>
      </c>
      <c r="X1731">
        <v>0.40749999999999997</v>
      </c>
      <c r="Y1731">
        <v>2</v>
      </c>
      <c r="Z1731">
        <v>1</v>
      </c>
    </row>
    <row r="1732" spans="1:26" x14ac:dyDescent="0.2">
      <c r="A1732">
        <v>1731</v>
      </c>
      <c r="B1732">
        <v>5005</v>
      </c>
      <c r="C1732" t="s">
        <v>38</v>
      </c>
      <c r="D1732">
        <v>2012</v>
      </c>
      <c r="E1732" t="s">
        <v>64</v>
      </c>
      <c r="F1732" t="s">
        <v>360</v>
      </c>
      <c r="G1732" t="s">
        <v>70</v>
      </c>
      <c r="H1732" t="s">
        <v>1908</v>
      </c>
      <c r="I1732" s="2">
        <v>39582</v>
      </c>
      <c r="J1732" t="s">
        <v>106</v>
      </c>
      <c r="K1732" t="s">
        <v>111</v>
      </c>
      <c r="L1732">
        <v>5.8694106799999997</v>
      </c>
      <c r="M1732">
        <v>-162.08743865</v>
      </c>
      <c r="N1732" t="s">
        <v>70</v>
      </c>
      <c r="O1732" t="s">
        <v>70</v>
      </c>
      <c r="P1732">
        <v>2012</v>
      </c>
      <c r="Q1732" t="s">
        <v>112</v>
      </c>
      <c r="R1732">
        <v>0</v>
      </c>
      <c r="S1732">
        <v>23.95</v>
      </c>
      <c r="T1732">
        <v>12.5</v>
      </c>
      <c r="U1732">
        <v>20</v>
      </c>
      <c r="V1732">
        <v>22.5</v>
      </c>
      <c r="W1732">
        <v>20</v>
      </c>
      <c r="X1732">
        <v>0.37</v>
      </c>
      <c r="Y1732">
        <v>2</v>
      </c>
      <c r="Z1732">
        <v>1</v>
      </c>
    </row>
    <row r="1733" spans="1:26" x14ac:dyDescent="0.2">
      <c r="A1733">
        <v>1732</v>
      </c>
      <c r="B1733">
        <v>5006</v>
      </c>
      <c r="C1733" t="s">
        <v>38</v>
      </c>
      <c r="D1733">
        <v>2012</v>
      </c>
      <c r="E1733" t="s">
        <v>64</v>
      </c>
      <c r="F1733" t="s">
        <v>360</v>
      </c>
      <c r="G1733" t="s">
        <v>70</v>
      </c>
      <c r="H1733" t="s">
        <v>1909</v>
      </c>
      <c r="I1733" s="2">
        <v>39582</v>
      </c>
      <c r="J1733" t="s">
        <v>106</v>
      </c>
      <c r="K1733" t="s">
        <v>107</v>
      </c>
      <c r="L1733">
        <v>5.87000571</v>
      </c>
      <c r="M1733">
        <v>-162.08093479999999</v>
      </c>
      <c r="N1733" t="s">
        <v>70</v>
      </c>
      <c r="O1733" t="s">
        <v>70</v>
      </c>
      <c r="P1733">
        <v>2012</v>
      </c>
      <c r="Q1733" t="s">
        <v>109</v>
      </c>
      <c r="R1733">
        <v>0</v>
      </c>
      <c r="S1733">
        <v>10.050000000000001</v>
      </c>
      <c r="T1733">
        <v>17.5</v>
      </c>
      <c r="U1733">
        <v>2.5</v>
      </c>
      <c r="V1733">
        <v>27.5</v>
      </c>
      <c r="W1733">
        <v>27.5</v>
      </c>
      <c r="X1733">
        <v>0.43625000000000003</v>
      </c>
      <c r="Y1733">
        <v>2</v>
      </c>
      <c r="Z1733">
        <v>1</v>
      </c>
    </row>
    <row r="1734" spans="1:26" x14ac:dyDescent="0.2">
      <c r="A1734">
        <v>1733</v>
      </c>
      <c r="B1734">
        <v>5007</v>
      </c>
      <c r="C1734" t="s">
        <v>38</v>
      </c>
      <c r="D1734">
        <v>2012</v>
      </c>
      <c r="E1734" t="s">
        <v>64</v>
      </c>
      <c r="F1734" t="s">
        <v>360</v>
      </c>
      <c r="G1734" t="s">
        <v>70</v>
      </c>
      <c r="H1734" t="s">
        <v>1910</v>
      </c>
      <c r="I1734" s="2">
        <v>39582</v>
      </c>
      <c r="J1734" t="s">
        <v>106</v>
      </c>
      <c r="K1734" t="s">
        <v>115</v>
      </c>
      <c r="L1734">
        <v>5.8667214300000001</v>
      </c>
      <c r="M1734">
        <v>-162.05752480999999</v>
      </c>
      <c r="N1734" t="s">
        <v>70</v>
      </c>
      <c r="O1734" t="s">
        <v>70</v>
      </c>
      <c r="P1734">
        <v>2012</v>
      </c>
      <c r="Q1734" t="s">
        <v>116</v>
      </c>
      <c r="R1734">
        <v>0</v>
      </c>
      <c r="S1734">
        <v>4.05</v>
      </c>
      <c r="T1734">
        <v>30</v>
      </c>
      <c r="U1734">
        <v>0</v>
      </c>
      <c r="V1734">
        <v>15</v>
      </c>
      <c r="W1734">
        <v>32.5</v>
      </c>
      <c r="X1734">
        <v>0.43375000000000002</v>
      </c>
      <c r="Y1734">
        <v>2</v>
      </c>
      <c r="Z1734">
        <v>1</v>
      </c>
    </row>
    <row r="1735" spans="1:26" x14ac:dyDescent="0.2">
      <c r="A1735">
        <v>1734</v>
      </c>
      <c r="B1735">
        <v>5019</v>
      </c>
      <c r="C1735" t="s">
        <v>38</v>
      </c>
      <c r="D1735">
        <v>2012</v>
      </c>
      <c r="E1735" t="s">
        <v>64</v>
      </c>
      <c r="F1735" t="s">
        <v>360</v>
      </c>
      <c r="G1735" t="s">
        <v>70</v>
      </c>
      <c r="H1735" t="s">
        <v>1911</v>
      </c>
      <c r="I1735" s="2">
        <v>39584</v>
      </c>
      <c r="J1735" t="s">
        <v>106</v>
      </c>
      <c r="K1735" t="s">
        <v>111</v>
      </c>
      <c r="L1735">
        <v>5.8978495500000001</v>
      </c>
      <c r="M1735">
        <v>-162.14112607999999</v>
      </c>
      <c r="N1735" t="s">
        <v>70</v>
      </c>
      <c r="O1735" t="s">
        <v>70</v>
      </c>
      <c r="P1735">
        <v>2012</v>
      </c>
      <c r="Q1735" t="s">
        <v>112</v>
      </c>
      <c r="R1735">
        <v>0</v>
      </c>
      <c r="S1735">
        <v>26.2</v>
      </c>
      <c r="T1735">
        <v>35</v>
      </c>
      <c r="U1735">
        <v>12.5</v>
      </c>
      <c r="V1735">
        <v>7.5</v>
      </c>
      <c r="W1735">
        <v>7.5</v>
      </c>
      <c r="X1735">
        <v>0.34875</v>
      </c>
      <c r="Y1735">
        <v>2</v>
      </c>
      <c r="Z1735">
        <v>1</v>
      </c>
    </row>
    <row r="1736" spans="1:26" x14ac:dyDescent="0.2">
      <c r="A1736">
        <v>1735</v>
      </c>
      <c r="B1736">
        <v>5020</v>
      </c>
      <c r="C1736" t="s">
        <v>38</v>
      </c>
      <c r="D1736">
        <v>2012</v>
      </c>
      <c r="E1736" t="s">
        <v>64</v>
      </c>
      <c r="F1736" t="s">
        <v>360</v>
      </c>
      <c r="G1736" t="s">
        <v>70</v>
      </c>
      <c r="H1736" t="s">
        <v>1912</v>
      </c>
      <c r="I1736" s="2">
        <v>39584</v>
      </c>
      <c r="J1736" t="s">
        <v>106</v>
      </c>
      <c r="K1736" t="s">
        <v>107</v>
      </c>
      <c r="L1736">
        <v>5.8941738399999997</v>
      </c>
      <c r="M1736">
        <v>-162.14343554999999</v>
      </c>
      <c r="N1736" t="s">
        <v>70</v>
      </c>
      <c r="O1736" t="s">
        <v>70</v>
      </c>
      <c r="P1736">
        <v>2012</v>
      </c>
      <c r="Q1736" t="s">
        <v>109</v>
      </c>
      <c r="R1736">
        <v>0</v>
      </c>
      <c r="S1736">
        <v>12.15</v>
      </c>
      <c r="T1736">
        <v>32.5</v>
      </c>
      <c r="U1736">
        <v>12.5</v>
      </c>
      <c r="V1736">
        <v>6.5</v>
      </c>
      <c r="W1736">
        <v>15</v>
      </c>
      <c r="X1736">
        <v>0.3075</v>
      </c>
      <c r="Y1736">
        <v>2</v>
      </c>
      <c r="Z1736">
        <v>1</v>
      </c>
    </row>
    <row r="1737" spans="1:26" x14ac:dyDescent="0.2">
      <c r="A1737">
        <v>1736</v>
      </c>
      <c r="B1737">
        <v>5021</v>
      </c>
      <c r="C1737" t="s">
        <v>38</v>
      </c>
      <c r="D1737">
        <v>2012</v>
      </c>
      <c r="E1737" t="s">
        <v>64</v>
      </c>
      <c r="F1737" t="s">
        <v>360</v>
      </c>
      <c r="G1737" t="s">
        <v>70</v>
      </c>
      <c r="H1737" t="s">
        <v>1913</v>
      </c>
      <c r="I1737" s="2">
        <v>39584</v>
      </c>
      <c r="J1737" t="s">
        <v>106</v>
      </c>
      <c r="K1737" t="s">
        <v>111</v>
      </c>
      <c r="L1737">
        <v>5.8977343800000002</v>
      </c>
      <c r="M1737">
        <v>-162.09033016000001</v>
      </c>
      <c r="N1737" t="s">
        <v>70</v>
      </c>
      <c r="O1737" t="s">
        <v>70</v>
      </c>
      <c r="P1737">
        <v>2012</v>
      </c>
      <c r="Q1737" t="s">
        <v>112</v>
      </c>
      <c r="R1737">
        <v>0</v>
      </c>
      <c r="S1737">
        <v>21.4</v>
      </c>
      <c r="T1737">
        <v>12.5</v>
      </c>
      <c r="U1737">
        <v>12.5</v>
      </c>
      <c r="V1737">
        <v>15</v>
      </c>
      <c r="W1737">
        <v>12.5</v>
      </c>
      <c r="X1737">
        <v>0.47625000000000001</v>
      </c>
      <c r="Y1737">
        <v>2</v>
      </c>
      <c r="Z1737">
        <v>1</v>
      </c>
    </row>
    <row r="1738" spans="1:26" x14ac:dyDescent="0.2">
      <c r="A1738">
        <v>1737</v>
      </c>
      <c r="B1738">
        <v>5022</v>
      </c>
      <c r="C1738" t="s">
        <v>38</v>
      </c>
      <c r="D1738">
        <v>2012</v>
      </c>
      <c r="E1738" t="s">
        <v>64</v>
      </c>
      <c r="F1738" t="s">
        <v>360</v>
      </c>
      <c r="G1738" t="s">
        <v>70</v>
      </c>
      <c r="H1738" t="s">
        <v>1914</v>
      </c>
      <c r="I1738" s="2">
        <v>39584</v>
      </c>
      <c r="J1738" t="s">
        <v>106</v>
      </c>
      <c r="K1738" t="s">
        <v>107</v>
      </c>
      <c r="L1738">
        <v>5.8984251399999996</v>
      </c>
      <c r="M1738">
        <v>-162.07094373999999</v>
      </c>
      <c r="N1738" t="s">
        <v>70</v>
      </c>
      <c r="O1738" t="s">
        <v>70</v>
      </c>
      <c r="P1738">
        <v>2012</v>
      </c>
      <c r="Q1738" t="s">
        <v>109</v>
      </c>
      <c r="R1738">
        <v>0</v>
      </c>
      <c r="S1738">
        <v>10.8</v>
      </c>
      <c r="T1738">
        <v>20</v>
      </c>
      <c r="U1738">
        <v>3.5</v>
      </c>
      <c r="V1738">
        <v>5</v>
      </c>
      <c r="W1738">
        <v>15</v>
      </c>
      <c r="X1738">
        <v>0.46375</v>
      </c>
      <c r="Y1738">
        <v>2</v>
      </c>
      <c r="Z1738">
        <v>1</v>
      </c>
    </row>
    <row r="1739" spans="1:26" x14ac:dyDescent="0.2">
      <c r="A1739">
        <v>1738</v>
      </c>
      <c r="B1739">
        <v>5023</v>
      </c>
      <c r="C1739" t="s">
        <v>38</v>
      </c>
      <c r="D1739">
        <v>2012</v>
      </c>
      <c r="E1739" t="s">
        <v>64</v>
      </c>
      <c r="F1739" t="s">
        <v>360</v>
      </c>
      <c r="G1739" t="s">
        <v>70</v>
      </c>
      <c r="H1739" t="s">
        <v>1915</v>
      </c>
      <c r="I1739" s="2">
        <v>39584</v>
      </c>
      <c r="J1739" t="s">
        <v>106</v>
      </c>
      <c r="K1739" t="s">
        <v>111</v>
      </c>
      <c r="L1739">
        <v>5.8910635600000001</v>
      </c>
      <c r="M1739">
        <v>-162.04981395999999</v>
      </c>
      <c r="N1739" t="s">
        <v>70</v>
      </c>
      <c r="O1739" t="s">
        <v>70</v>
      </c>
      <c r="P1739">
        <v>2012</v>
      </c>
      <c r="Q1739" t="s">
        <v>112</v>
      </c>
      <c r="R1739">
        <v>0</v>
      </c>
      <c r="S1739">
        <v>24.9</v>
      </c>
      <c r="T1739">
        <v>17.5</v>
      </c>
      <c r="U1739">
        <v>15</v>
      </c>
      <c r="V1739">
        <v>15</v>
      </c>
      <c r="W1739">
        <v>15</v>
      </c>
      <c r="X1739">
        <v>0.46500000000000002</v>
      </c>
      <c r="Y1739">
        <v>2</v>
      </c>
      <c r="Z1739">
        <v>1</v>
      </c>
    </row>
    <row r="1740" spans="1:26" x14ac:dyDescent="0.2">
      <c r="A1740">
        <v>1739</v>
      </c>
      <c r="B1740">
        <v>5024</v>
      </c>
      <c r="C1740" t="s">
        <v>38</v>
      </c>
      <c r="D1740">
        <v>2012</v>
      </c>
      <c r="E1740" t="s">
        <v>64</v>
      </c>
      <c r="F1740" t="s">
        <v>360</v>
      </c>
      <c r="G1740" t="s">
        <v>70</v>
      </c>
      <c r="H1740" t="s">
        <v>1916</v>
      </c>
      <c r="I1740" s="2">
        <v>39584</v>
      </c>
      <c r="J1740" t="s">
        <v>106</v>
      </c>
      <c r="K1740" t="s">
        <v>107</v>
      </c>
      <c r="L1740">
        <v>5.8836060999999997</v>
      </c>
      <c r="M1740">
        <v>-162.03624249000001</v>
      </c>
      <c r="N1740" t="s">
        <v>70</v>
      </c>
      <c r="O1740" t="s">
        <v>70</v>
      </c>
      <c r="P1740">
        <v>2012</v>
      </c>
      <c r="Q1740" t="s">
        <v>109</v>
      </c>
      <c r="R1740">
        <v>0</v>
      </c>
      <c r="S1740">
        <v>13.05</v>
      </c>
      <c r="T1740">
        <v>15</v>
      </c>
      <c r="U1740">
        <v>0</v>
      </c>
      <c r="V1740">
        <v>7.5</v>
      </c>
      <c r="W1740">
        <v>20</v>
      </c>
      <c r="X1740">
        <v>0.46750000000000003</v>
      </c>
      <c r="Y1740">
        <v>2</v>
      </c>
      <c r="Z1740">
        <v>1</v>
      </c>
    </row>
    <row r="1741" spans="1:26" x14ac:dyDescent="0.2">
      <c r="A1741">
        <v>1740</v>
      </c>
      <c r="B1741">
        <v>5027</v>
      </c>
      <c r="C1741" t="s">
        <v>38</v>
      </c>
      <c r="D1741">
        <v>2012</v>
      </c>
      <c r="E1741" t="s">
        <v>64</v>
      </c>
      <c r="F1741" t="s">
        <v>360</v>
      </c>
      <c r="G1741" t="s">
        <v>70</v>
      </c>
      <c r="H1741" t="s">
        <v>1917</v>
      </c>
      <c r="I1741" s="2">
        <v>39584</v>
      </c>
      <c r="J1741" t="s">
        <v>106</v>
      </c>
      <c r="K1741" t="s">
        <v>115</v>
      </c>
      <c r="L1741">
        <v>5.8672346500000003</v>
      </c>
      <c r="M1741">
        <v>-162.10934878</v>
      </c>
      <c r="N1741" t="s">
        <v>70</v>
      </c>
      <c r="O1741" t="s">
        <v>70</v>
      </c>
      <c r="P1741">
        <v>2012</v>
      </c>
      <c r="Q1741" t="s">
        <v>116</v>
      </c>
      <c r="R1741">
        <v>0</v>
      </c>
      <c r="S1741">
        <v>5.85</v>
      </c>
      <c r="T1741">
        <v>17.5</v>
      </c>
      <c r="U1741">
        <v>5</v>
      </c>
      <c r="V1741">
        <v>15</v>
      </c>
      <c r="W1741">
        <v>22.5</v>
      </c>
      <c r="X1741">
        <v>0.50124999999999997</v>
      </c>
      <c r="Y1741">
        <v>2</v>
      </c>
      <c r="Z1741">
        <v>1</v>
      </c>
    </row>
    <row r="1742" spans="1:26" x14ac:dyDescent="0.2">
      <c r="A1742">
        <v>1741</v>
      </c>
      <c r="B1742">
        <v>5035</v>
      </c>
      <c r="C1742" t="s">
        <v>38</v>
      </c>
      <c r="D1742">
        <v>2012</v>
      </c>
      <c r="E1742" t="s">
        <v>64</v>
      </c>
      <c r="F1742" t="s">
        <v>360</v>
      </c>
      <c r="G1742" t="s">
        <v>70</v>
      </c>
      <c r="H1742" t="s">
        <v>1918</v>
      </c>
      <c r="I1742" s="2">
        <v>39585</v>
      </c>
      <c r="J1742" t="s">
        <v>106</v>
      </c>
      <c r="K1742" t="s">
        <v>111</v>
      </c>
      <c r="L1742">
        <v>5.8873307700000002</v>
      </c>
      <c r="M1742">
        <v>-162.04280510000001</v>
      </c>
      <c r="N1742" t="s">
        <v>70</v>
      </c>
      <c r="O1742" t="s">
        <v>70</v>
      </c>
      <c r="P1742">
        <v>2012</v>
      </c>
      <c r="Q1742" t="s">
        <v>112</v>
      </c>
      <c r="R1742">
        <v>0</v>
      </c>
      <c r="S1742">
        <v>25.6</v>
      </c>
      <c r="T1742">
        <v>20</v>
      </c>
      <c r="U1742">
        <v>12.5</v>
      </c>
      <c r="V1742">
        <v>10</v>
      </c>
      <c r="W1742">
        <v>15</v>
      </c>
      <c r="X1742">
        <v>0.63749999999999996</v>
      </c>
      <c r="Y1742">
        <v>2</v>
      </c>
      <c r="Z1742">
        <v>1</v>
      </c>
    </row>
    <row r="1743" spans="1:26" x14ac:dyDescent="0.2">
      <c r="A1743">
        <v>1742</v>
      </c>
      <c r="B1743">
        <v>5036</v>
      </c>
      <c r="C1743" t="s">
        <v>38</v>
      </c>
      <c r="D1743">
        <v>2012</v>
      </c>
      <c r="E1743" t="s">
        <v>64</v>
      </c>
      <c r="F1743" t="s">
        <v>360</v>
      </c>
      <c r="G1743" t="s">
        <v>70</v>
      </c>
      <c r="H1743" t="s">
        <v>1919</v>
      </c>
      <c r="I1743" s="2">
        <v>39585</v>
      </c>
      <c r="J1743" t="s">
        <v>106</v>
      </c>
      <c r="K1743" t="s">
        <v>115</v>
      </c>
      <c r="L1743">
        <v>5.8769704799999998</v>
      </c>
      <c r="M1743">
        <v>-162.02065894</v>
      </c>
      <c r="N1743" t="s">
        <v>70</v>
      </c>
      <c r="O1743" t="s">
        <v>70</v>
      </c>
      <c r="P1743">
        <v>2012</v>
      </c>
      <c r="Q1743" t="s">
        <v>116</v>
      </c>
      <c r="R1743">
        <v>0</v>
      </c>
      <c r="S1743">
        <v>5.75</v>
      </c>
      <c r="T1743">
        <v>37.5</v>
      </c>
      <c r="U1743">
        <v>0</v>
      </c>
      <c r="V1743">
        <v>12.5</v>
      </c>
      <c r="W1743">
        <v>40</v>
      </c>
      <c r="X1743">
        <v>0.1845</v>
      </c>
      <c r="Y1743">
        <v>2</v>
      </c>
      <c r="Z1743">
        <v>1</v>
      </c>
    </row>
    <row r="1744" spans="1:26" x14ac:dyDescent="0.2">
      <c r="A1744">
        <v>1743</v>
      </c>
      <c r="B1744">
        <v>5037</v>
      </c>
      <c r="C1744" t="s">
        <v>38</v>
      </c>
      <c r="D1744">
        <v>2012</v>
      </c>
      <c r="E1744" t="s">
        <v>64</v>
      </c>
      <c r="F1744" t="s">
        <v>360</v>
      </c>
      <c r="G1744" t="s">
        <v>70</v>
      </c>
      <c r="H1744" t="s">
        <v>1920</v>
      </c>
      <c r="I1744" s="2">
        <v>39585</v>
      </c>
      <c r="J1744" t="s">
        <v>106</v>
      </c>
      <c r="K1744" t="s">
        <v>107</v>
      </c>
      <c r="L1744">
        <v>5.8719317000000002</v>
      </c>
      <c r="M1744">
        <v>-162.00319675</v>
      </c>
      <c r="N1744" t="s">
        <v>70</v>
      </c>
      <c r="O1744" t="s">
        <v>70</v>
      </c>
      <c r="P1744">
        <v>2012</v>
      </c>
      <c r="Q1744" t="s">
        <v>109</v>
      </c>
      <c r="R1744">
        <v>0</v>
      </c>
      <c r="S1744">
        <v>14</v>
      </c>
      <c r="T1744">
        <v>35</v>
      </c>
      <c r="U1744">
        <v>10.5</v>
      </c>
      <c r="V1744">
        <v>9</v>
      </c>
      <c r="W1744">
        <v>5</v>
      </c>
      <c r="X1744">
        <v>0.31874999999999998</v>
      </c>
      <c r="Y1744">
        <v>2</v>
      </c>
      <c r="Z1744">
        <v>1</v>
      </c>
    </row>
    <row r="1745" spans="1:26" x14ac:dyDescent="0.2">
      <c r="A1745">
        <v>1744</v>
      </c>
      <c r="B1745">
        <v>5038</v>
      </c>
      <c r="C1745" t="s">
        <v>38</v>
      </c>
      <c r="D1745">
        <v>2012</v>
      </c>
      <c r="E1745" t="s">
        <v>64</v>
      </c>
      <c r="F1745" t="s">
        <v>360</v>
      </c>
      <c r="G1745" t="s">
        <v>70</v>
      </c>
      <c r="H1745" t="s">
        <v>1921</v>
      </c>
      <c r="I1745" s="2">
        <v>39585</v>
      </c>
      <c r="J1745" t="s">
        <v>106</v>
      </c>
      <c r="K1745" t="s">
        <v>111</v>
      </c>
      <c r="L1745">
        <v>5.8657967299999996</v>
      </c>
      <c r="M1745">
        <v>-162.00966296999999</v>
      </c>
      <c r="N1745" t="s">
        <v>70</v>
      </c>
      <c r="O1745" t="s">
        <v>70</v>
      </c>
      <c r="P1745">
        <v>2012</v>
      </c>
      <c r="Q1745" t="s">
        <v>112</v>
      </c>
      <c r="R1745">
        <v>0</v>
      </c>
      <c r="S1745">
        <v>22.65</v>
      </c>
      <c r="T1745">
        <v>25</v>
      </c>
      <c r="U1745">
        <v>0</v>
      </c>
      <c r="V1745">
        <v>7.5</v>
      </c>
      <c r="W1745">
        <v>22.5</v>
      </c>
      <c r="X1745">
        <v>0.51124999999999998</v>
      </c>
      <c r="Y1745">
        <v>2</v>
      </c>
      <c r="Z1745">
        <v>1</v>
      </c>
    </row>
    <row r="1746" spans="1:26" x14ac:dyDescent="0.2">
      <c r="A1746">
        <v>1745</v>
      </c>
      <c r="B1746">
        <v>5039</v>
      </c>
      <c r="C1746" t="s">
        <v>38</v>
      </c>
      <c r="D1746">
        <v>2012</v>
      </c>
      <c r="E1746" t="s">
        <v>64</v>
      </c>
      <c r="F1746" t="s">
        <v>360</v>
      </c>
      <c r="G1746" t="s">
        <v>70</v>
      </c>
      <c r="H1746" t="s">
        <v>1922</v>
      </c>
      <c r="I1746" s="2">
        <v>39585</v>
      </c>
      <c r="J1746" t="s">
        <v>106</v>
      </c>
      <c r="K1746" t="s">
        <v>107</v>
      </c>
      <c r="L1746">
        <v>5.86730179</v>
      </c>
      <c r="M1746">
        <v>-162.01050359000001</v>
      </c>
      <c r="N1746" t="s">
        <v>70</v>
      </c>
      <c r="O1746" t="s">
        <v>70</v>
      </c>
      <c r="P1746">
        <v>2012</v>
      </c>
      <c r="Q1746" t="s">
        <v>109</v>
      </c>
      <c r="R1746">
        <v>0</v>
      </c>
      <c r="S1746">
        <v>9.5500000000000007</v>
      </c>
      <c r="T1746">
        <v>37.5</v>
      </c>
      <c r="U1746">
        <v>1</v>
      </c>
      <c r="V1746">
        <v>10</v>
      </c>
      <c r="W1746">
        <v>15</v>
      </c>
      <c r="X1746">
        <v>0.26124999999999998</v>
      </c>
      <c r="Y1746">
        <v>2</v>
      </c>
      <c r="Z1746">
        <v>1</v>
      </c>
    </row>
    <row r="1747" spans="1:26" x14ac:dyDescent="0.2">
      <c r="A1747">
        <v>1746</v>
      </c>
      <c r="B1747">
        <v>5040</v>
      </c>
      <c r="C1747" t="s">
        <v>38</v>
      </c>
      <c r="D1747">
        <v>2012</v>
      </c>
      <c r="E1747" t="s">
        <v>64</v>
      </c>
      <c r="F1747" t="s">
        <v>360</v>
      </c>
      <c r="G1747" t="s">
        <v>70</v>
      </c>
      <c r="H1747" t="s">
        <v>1923</v>
      </c>
      <c r="I1747" s="2">
        <v>39585</v>
      </c>
      <c r="J1747" t="s">
        <v>106</v>
      </c>
      <c r="K1747" t="s">
        <v>111</v>
      </c>
      <c r="L1747">
        <v>5.8639615200000001</v>
      </c>
      <c r="M1747">
        <v>-162.03315291999999</v>
      </c>
      <c r="N1747" t="s">
        <v>70</v>
      </c>
      <c r="O1747" t="s">
        <v>70</v>
      </c>
      <c r="P1747">
        <v>2012</v>
      </c>
      <c r="Q1747" t="s">
        <v>112</v>
      </c>
      <c r="R1747">
        <v>0</v>
      </c>
      <c r="S1747">
        <v>21.9</v>
      </c>
      <c r="T1747">
        <v>27.5</v>
      </c>
      <c r="U1747">
        <v>2.5</v>
      </c>
      <c r="V1747">
        <v>2.5</v>
      </c>
      <c r="W1747">
        <v>15</v>
      </c>
      <c r="X1747">
        <v>0.74250000000000005</v>
      </c>
      <c r="Y1747">
        <v>2</v>
      </c>
      <c r="Z1747">
        <v>1</v>
      </c>
    </row>
    <row r="1748" spans="1:26" x14ac:dyDescent="0.2">
      <c r="A1748">
        <v>1747</v>
      </c>
      <c r="B1748">
        <v>5041</v>
      </c>
      <c r="C1748" t="s">
        <v>38</v>
      </c>
      <c r="D1748">
        <v>2012</v>
      </c>
      <c r="E1748" t="s">
        <v>64</v>
      </c>
      <c r="F1748" t="s">
        <v>360</v>
      </c>
      <c r="G1748" t="s">
        <v>70</v>
      </c>
      <c r="H1748" t="s">
        <v>1924</v>
      </c>
      <c r="I1748" s="2">
        <v>39585</v>
      </c>
      <c r="J1748" t="s">
        <v>106</v>
      </c>
      <c r="K1748" t="s">
        <v>115</v>
      </c>
      <c r="L1748">
        <v>5.8750244599999997</v>
      </c>
      <c r="M1748">
        <v>-162.11521586000001</v>
      </c>
      <c r="N1748" t="s">
        <v>70</v>
      </c>
      <c r="O1748" t="s">
        <v>70</v>
      </c>
      <c r="P1748">
        <v>2012</v>
      </c>
      <c r="Q1748" t="s">
        <v>116</v>
      </c>
      <c r="R1748">
        <v>0</v>
      </c>
      <c r="S1748">
        <v>4.25</v>
      </c>
      <c r="T1748">
        <v>17.5</v>
      </c>
      <c r="U1748">
        <v>1</v>
      </c>
      <c r="V1748">
        <v>6.5</v>
      </c>
      <c r="W1748">
        <v>4</v>
      </c>
      <c r="X1748">
        <v>0.96875</v>
      </c>
      <c r="Y1748">
        <v>2</v>
      </c>
      <c r="Z1748">
        <v>1</v>
      </c>
    </row>
    <row r="1749" spans="1:26" x14ac:dyDescent="0.2">
      <c r="A1749">
        <v>1748</v>
      </c>
      <c r="B1749">
        <v>5042</v>
      </c>
      <c r="C1749" t="s">
        <v>38</v>
      </c>
      <c r="D1749">
        <v>2012</v>
      </c>
      <c r="E1749" t="s">
        <v>64</v>
      </c>
      <c r="F1749" t="s">
        <v>360</v>
      </c>
      <c r="G1749" t="s">
        <v>70</v>
      </c>
      <c r="H1749" t="s">
        <v>1925</v>
      </c>
      <c r="I1749" s="2">
        <v>39585</v>
      </c>
      <c r="J1749" t="s">
        <v>106</v>
      </c>
      <c r="K1749" t="s">
        <v>107</v>
      </c>
      <c r="L1749">
        <v>5.8668093499999996</v>
      </c>
      <c r="M1749">
        <v>-162.11319012000001</v>
      </c>
      <c r="N1749" t="s">
        <v>70</v>
      </c>
      <c r="O1749" t="s">
        <v>70</v>
      </c>
      <c r="P1749">
        <v>2012</v>
      </c>
      <c r="Q1749" t="s">
        <v>109</v>
      </c>
      <c r="R1749">
        <v>0</v>
      </c>
      <c r="S1749">
        <v>7.45</v>
      </c>
      <c r="T1749">
        <v>20</v>
      </c>
      <c r="U1749">
        <v>1</v>
      </c>
      <c r="V1749">
        <v>22.5</v>
      </c>
      <c r="W1749">
        <v>40</v>
      </c>
      <c r="X1749">
        <v>0.66500000000000004</v>
      </c>
      <c r="Y1749">
        <v>2</v>
      </c>
      <c r="Z1749">
        <v>1</v>
      </c>
    </row>
    <row r="1750" spans="1:26" x14ac:dyDescent="0.2">
      <c r="A1750">
        <v>1749</v>
      </c>
      <c r="B1750">
        <v>5048</v>
      </c>
      <c r="C1750" t="s">
        <v>38</v>
      </c>
      <c r="D1750">
        <v>2012</v>
      </c>
      <c r="E1750" t="s">
        <v>64</v>
      </c>
      <c r="F1750" t="s">
        <v>360</v>
      </c>
      <c r="G1750" t="s">
        <v>70</v>
      </c>
      <c r="H1750" t="s">
        <v>1926</v>
      </c>
      <c r="I1750" s="2">
        <v>39586</v>
      </c>
      <c r="J1750" t="s">
        <v>106</v>
      </c>
      <c r="K1750" t="s">
        <v>111</v>
      </c>
      <c r="L1750">
        <v>5.8974353199999996</v>
      </c>
      <c r="M1750">
        <v>-162.10930845999999</v>
      </c>
      <c r="N1750" t="s">
        <v>70</v>
      </c>
      <c r="O1750" t="s">
        <v>70</v>
      </c>
      <c r="P1750">
        <v>2012</v>
      </c>
      <c r="Q1750" t="s">
        <v>112</v>
      </c>
      <c r="R1750">
        <v>0</v>
      </c>
      <c r="S1750">
        <v>23.65</v>
      </c>
      <c r="T1750">
        <v>17.5</v>
      </c>
      <c r="U1750">
        <v>10</v>
      </c>
      <c r="V1750">
        <v>17.5</v>
      </c>
      <c r="W1750">
        <v>7.5</v>
      </c>
      <c r="X1750">
        <v>0.39874999999999999</v>
      </c>
      <c r="Y1750">
        <v>2</v>
      </c>
      <c r="Z1750">
        <v>1</v>
      </c>
    </row>
    <row r="1751" spans="1:26" x14ac:dyDescent="0.2">
      <c r="A1751">
        <v>1750</v>
      </c>
      <c r="B1751">
        <v>5049</v>
      </c>
      <c r="C1751" t="s">
        <v>38</v>
      </c>
      <c r="D1751">
        <v>2012</v>
      </c>
      <c r="E1751" t="s">
        <v>64</v>
      </c>
      <c r="F1751" t="s">
        <v>360</v>
      </c>
      <c r="G1751" t="s">
        <v>70</v>
      </c>
      <c r="H1751" t="s">
        <v>1927</v>
      </c>
      <c r="I1751" s="2">
        <v>39586</v>
      </c>
      <c r="J1751" t="s">
        <v>106</v>
      </c>
      <c r="K1751" t="s">
        <v>107</v>
      </c>
      <c r="L1751">
        <v>5.8962217900000002</v>
      </c>
      <c r="M1751">
        <v>-162.11681462000001</v>
      </c>
      <c r="N1751" t="s">
        <v>70</v>
      </c>
      <c r="O1751" t="s">
        <v>70</v>
      </c>
      <c r="P1751">
        <v>2012</v>
      </c>
      <c r="Q1751" t="s">
        <v>109</v>
      </c>
      <c r="R1751">
        <v>0</v>
      </c>
      <c r="S1751">
        <v>8.9499999999999993</v>
      </c>
      <c r="T1751">
        <v>20</v>
      </c>
      <c r="U1751">
        <v>1.5</v>
      </c>
      <c r="V1751">
        <v>12</v>
      </c>
      <c r="W1751">
        <v>32.5</v>
      </c>
      <c r="X1751">
        <v>0.57750000000000001</v>
      </c>
      <c r="Y1751">
        <v>2</v>
      </c>
      <c r="Z1751">
        <v>1</v>
      </c>
    </row>
    <row r="1752" spans="1:26" x14ac:dyDescent="0.2">
      <c r="A1752">
        <v>1751</v>
      </c>
      <c r="B1752">
        <v>5050</v>
      </c>
      <c r="C1752" t="s">
        <v>38</v>
      </c>
      <c r="D1752">
        <v>2012</v>
      </c>
      <c r="E1752" t="s">
        <v>64</v>
      </c>
      <c r="F1752" t="s">
        <v>360</v>
      </c>
      <c r="G1752" t="s">
        <v>70</v>
      </c>
      <c r="H1752" t="s">
        <v>1928</v>
      </c>
      <c r="I1752" s="2">
        <v>39586</v>
      </c>
      <c r="J1752" t="s">
        <v>106</v>
      </c>
      <c r="K1752" t="s">
        <v>107</v>
      </c>
      <c r="L1752">
        <v>5.8969540299999998</v>
      </c>
      <c r="M1752">
        <v>-162.13170407000001</v>
      </c>
      <c r="N1752" t="s">
        <v>70</v>
      </c>
      <c r="O1752" t="s">
        <v>70</v>
      </c>
      <c r="P1752">
        <v>2012</v>
      </c>
      <c r="Q1752" t="s">
        <v>109</v>
      </c>
      <c r="R1752">
        <v>0</v>
      </c>
      <c r="S1752">
        <v>14.15</v>
      </c>
      <c r="T1752">
        <v>30</v>
      </c>
      <c r="U1752">
        <v>1</v>
      </c>
      <c r="V1752">
        <v>10</v>
      </c>
      <c r="W1752">
        <v>27.5</v>
      </c>
      <c r="X1752">
        <v>0.46</v>
      </c>
      <c r="Y1752">
        <v>2</v>
      </c>
      <c r="Z1752">
        <v>1</v>
      </c>
    </row>
    <row r="1753" spans="1:26" x14ac:dyDescent="0.2">
      <c r="A1753">
        <v>1752</v>
      </c>
      <c r="B1753">
        <v>5051</v>
      </c>
      <c r="C1753" t="s">
        <v>38</v>
      </c>
      <c r="D1753">
        <v>2012</v>
      </c>
      <c r="E1753" t="s">
        <v>64</v>
      </c>
      <c r="F1753" t="s">
        <v>360</v>
      </c>
      <c r="G1753" t="s">
        <v>70</v>
      </c>
      <c r="H1753" t="s">
        <v>1929</v>
      </c>
      <c r="I1753" s="2">
        <v>39586</v>
      </c>
      <c r="J1753" t="s">
        <v>106</v>
      </c>
      <c r="K1753" t="s">
        <v>111</v>
      </c>
      <c r="L1753">
        <v>5.88106068</v>
      </c>
      <c r="M1753">
        <v>-162.14718033</v>
      </c>
      <c r="N1753" t="s">
        <v>70</v>
      </c>
      <c r="O1753" t="s">
        <v>70</v>
      </c>
      <c r="P1753">
        <v>2012</v>
      </c>
      <c r="Q1753" t="s">
        <v>112</v>
      </c>
      <c r="R1753">
        <v>0</v>
      </c>
      <c r="S1753">
        <v>22.25</v>
      </c>
      <c r="T1753">
        <v>17.5</v>
      </c>
      <c r="U1753">
        <v>20</v>
      </c>
      <c r="V1753">
        <v>12.5</v>
      </c>
      <c r="W1753">
        <v>12.5</v>
      </c>
      <c r="X1753">
        <v>0.32250000000000001</v>
      </c>
      <c r="Y1753">
        <v>2</v>
      </c>
      <c r="Z1753">
        <v>1</v>
      </c>
    </row>
    <row r="1754" spans="1:26" x14ac:dyDescent="0.2">
      <c r="A1754">
        <v>1753</v>
      </c>
      <c r="B1754">
        <v>5052</v>
      </c>
      <c r="C1754" t="s">
        <v>38</v>
      </c>
      <c r="D1754">
        <v>2012</v>
      </c>
      <c r="E1754" t="s">
        <v>64</v>
      </c>
      <c r="F1754" t="s">
        <v>360</v>
      </c>
      <c r="G1754" t="s">
        <v>70</v>
      </c>
      <c r="H1754" t="s">
        <v>1930</v>
      </c>
      <c r="I1754" s="2">
        <v>39586</v>
      </c>
      <c r="J1754" t="s">
        <v>106</v>
      </c>
      <c r="K1754" t="s">
        <v>111</v>
      </c>
      <c r="L1754">
        <v>5.8793824600000004</v>
      </c>
      <c r="M1754">
        <v>-162.15566525</v>
      </c>
      <c r="N1754" t="s">
        <v>70</v>
      </c>
      <c r="O1754" t="s">
        <v>70</v>
      </c>
      <c r="P1754">
        <v>2012</v>
      </c>
      <c r="Q1754" t="s">
        <v>112</v>
      </c>
      <c r="R1754">
        <v>0</v>
      </c>
      <c r="S1754">
        <v>20.100000000000001</v>
      </c>
      <c r="T1754">
        <v>7.5</v>
      </c>
      <c r="U1754">
        <v>25</v>
      </c>
      <c r="V1754">
        <v>5</v>
      </c>
      <c r="W1754">
        <v>12.5</v>
      </c>
      <c r="X1754">
        <v>0.30375000000000002</v>
      </c>
      <c r="Y1754">
        <v>2</v>
      </c>
      <c r="Z1754">
        <v>1</v>
      </c>
    </row>
    <row r="1755" spans="1:26" x14ac:dyDescent="0.2">
      <c r="A1755">
        <v>1754</v>
      </c>
      <c r="B1755">
        <v>5053</v>
      </c>
      <c r="C1755" t="s">
        <v>38</v>
      </c>
      <c r="D1755">
        <v>2012</v>
      </c>
      <c r="E1755" t="s">
        <v>64</v>
      </c>
      <c r="F1755" t="s">
        <v>360</v>
      </c>
      <c r="G1755" t="s">
        <v>70</v>
      </c>
      <c r="H1755" t="s">
        <v>1931</v>
      </c>
      <c r="I1755" s="2">
        <v>39586</v>
      </c>
      <c r="J1755" t="s">
        <v>106</v>
      </c>
      <c r="K1755" t="s">
        <v>115</v>
      </c>
      <c r="L1755">
        <v>5.8857229499999999</v>
      </c>
      <c r="M1755">
        <v>-162.1183838</v>
      </c>
      <c r="N1755" t="s">
        <v>70</v>
      </c>
      <c r="O1755" t="s">
        <v>70</v>
      </c>
      <c r="P1755">
        <v>2012</v>
      </c>
      <c r="Q1755" t="s">
        <v>116</v>
      </c>
      <c r="R1755">
        <v>0</v>
      </c>
      <c r="S1755">
        <v>4.3</v>
      </c>
      <c r="T1755">
        <v>27.5</v>
      </c>
      <c r="U1755">
        <v>20</v>
      </c>
      <c r="V1755">
        <v>5</v>
      </c>
      <c r="W1755">
        <v>7.5</v>
      </c>
      <c r="X1755">
        <v>1.1850000000000001</v>
      </c>
      <c r="Y1755">
        <v>2</v>
      </c>
      <c r="Z1755">
        <v>1</v>
      </c>
    </row>
    <row r="1756" spans="1:26" x14ac:dyDescent="0.2">
      <c r="A1756">
        <v>1755</v>
      </c>
      <c r="B1756">
        <v>5054</v>
      </c>
      <c r="C1756" t="s">
        <v>38</v>
      </c>
      <c r="D1756">
        <v>2012</v>
      </c>
      <c r="E1756" t="s">
        <v>64</v>
      </c>
      <c r="F1756" t="s">
        <v>360</v>
      </c>
      <c r="G1756" t="s">
        <v>70</v>
      </c>
      <c r="H1756" t="s">
        <v>1932</v>
      </c>
      <c r="I1756" s="2">
        <v>39586</v>
      </c>
      <c r="J1756" t="s">
        <v>106</v>
      </c>
      <c r="K1756" t="s">
        <v>115</v>
      </c>
      <c r="L1756">
        <v>5.8766201200000001</v>
      </c>
      <c r="M1756">
        <v>-162.11461924</v>
      </c>
      <c r="N1756" t="s">
        <v>70</v>
      </c>
      <c r="O1756" t="s">
        <v>70</v>
      </c>
      <c r="P1756">
        <v>2012</v>
      </c>
      <c r="Q1756" t="s">
        <v>116</v>
      </c>
      <c r="R1756">
        <v>0</v>
      </c>
      <c r="S1756">
        <v>3.4</v>
      </c>
      <c r="T1756">
        <v>67.5</v>
      </c>
      <c r="U1756">
        <v>0</v>
      </c>
      <c r="V1756">
        <v>5</v>
      </c>
      <c r="W1756">
        <v>5</v>
      </c>
      <c r="X1756">
        <v>0.85375000000000001</v>
      </c>
      <c r="Y1756">
        <v>2</v>
      </c>
      <c r="Z1756">
        <v>1</v>
      </c>
    </row>
    <row r="1757" spans="1:26" x14ac:dyDescent="0.2">
      <c r="A1757">
        <v>1756</v>
      </c>
      <c r="B1757">
        <v>5082</v>
      </c>
      <c r="C1757" t="s">
        <v>38</v>
      </c>
      <c r="D1757">
        <v>2012</v>
      </c>
      <c r="E1757" t="s">
        <v>47</v>
      </c>
      <c r="F1757" t="s">
        <v>104</v>
      </c>
      <c r="G1757" t="s">
        <v>55</v>
      </c>
      <c r="H1757" t="s">
        <v>1933</v>
      </c>
      <c r="I1757" s="2">
        <v>39691</v>
      </c>
      <c r="J1757" t="s">
        <v>106</v>
      </c>
      <c r="K1757" t="s">
        <v>107</v>
      </c>
      <c r="L1757">
        <v>21.393011850000001</v>
      </c>
      <c r="M1757">
        <v>-158.17043892999999</v>
      </c>
      <c r="N1757" t="s">
        <v>108</v>
      </c>
      <c r="O1757" t="s">
        <v>108</v>
      </c>
      <c r="P1757">
        <v>2012</v>
      </c>
      <c r="Q1757" t="s">
        <v>109</v>
      </c>
      <c r="R1757">
        <v>0</v>
      </c>
      <c r="S1757">
        <v>12.7</v>
      </c>
      <c r="T1757">
        <v>2</v>
      </c>
      <c r="U1757">
        <v>7.75</v>
      </c>
      <c r="V1757">
        <v>12</v>
      </c>
      <c r="W1757">
        <v>1</v>
      </c>
      <c r="X1757">
        <v>0.1125</v>
      </c>
      <c r="Y1757">
        <v>4</v>
      </c>
      <c r="Z1757">
        <v>2</v>
      </c>
    </row>
    <row r="1758" spans="1:26" x14ac:dyDescent="0.2">
      <c r="A1758">
        <v>1757</v>
      </c>
      <c r="B1758">
        <v>5083</v>
      </c>
      <c r="C1758" t="s">
        <v>38</v>
      </c>
      <c r="D1758">
        <v>2012</v>
      </c>
      <c r="E1758" t="s">
        <v>47</v>
      </c>
      <c r="F1758" t="s">
        <v>104</v>
      </c>
      <c r="G1758" t="s">
        <v>55</v>
      </c>
      <c r="H1758" t="s">
        <v>1934</v>
      </c>
      <c r="I1758" s="2">
        <v>39691</v>
      </c>
      <c r="J1758" t="s">
        <v>106</v>
      </c>
      <c r="K1758" t="s">
        <v>115</v>
      </c>
      <c r="L1758">
        <v>21.438841249999999</v>
      </c>
      <c r="M1758">
        <v>-158.19384614000001</v>
      </c>
      <c r="N1758" t="s">
        <v>108</v>
      </c>
      <c r="O1758" t="s">
        <v>108</v>
      </c>
      <c r="P1758">
        <v>2012</v>
      </c>
      <c r="Q1758" t="s">
        <v>116</v>
      </c>
      <c r="R1758">
        <v>0</v>
      </c>
      <c r="S1758">
        <v>6.55</v>
      </c>
      <c r="T1758">
        <v>12</v>
      </c>
      <c r="U1758">
        <v>25</v>
      </c>
      <c r="V1758">
        <v>1</v>
      </c>
      <c r="W1758">
        <v>0.5</v>
      </c>
      <c r="X1758">
        <v>0.30225000000000002</v>
      </c>
      <c r="Y1758">
        <v>2</v>
      </c>
      <c r="Z1758">
        <v>1</v>
      </c>
    </row>
    <row r="1759" spans="1:26" x14ac:dyDescent="0.2">
      <c r="A1759">
        <v>1758</v>
      </c>
      <c r="B1759">
        <v>5084</v>
      </c>
      <c r="C1759" t="s">
        <v>38</v>
      </c>
      <c r="D1759">
        <v>2012</v>
      </c>
      <c r="E1759" t="s">
        <v>47</v>
      </c>
      <c r="F1759" t="s">
        <v>104</v>
      </c>
      <c r="G1759" t="s">
        <v>55</v>
      </c>
      <c r="H1759" t="s">
        <v>1935</v>
      </c>
      <c r="I1759" s="2">
        <v>39691</v>
      </c>
      <c r="J1759" t="s">
        <v>106</v>
      </c>
      <c r="K1759" t="s">
        <v>111</v>
      </c>
      <c r="L1759">
        <v>21.411716070000001</v>
      </c>
      <c r="M1759">
        <v>-158.19415946000001</v>
      </c>
      <c r="N1759" t="s">
        <v>108</v>
      </c>
      <c r="O1759" t="s">
        <v>108</v>
      </c>
      <c r="P1759">
        <v>2012</v>
      </c>
      <c r="Q1759" t="s">
        <v>112</v>
      </c>
      <c r="R1759">
        <v>0</v>
      </c>
      <c r="S1759">
        <v>17.649999999999999</v>
      </c>
      <c r="T1759">
        <v>11.5</v>
      </c>
      <c r="U1759">
        <v>5</v>
      </c>
      <c r="V1759">
        <v>62.5</v>
      </c>
      <c r="W1759">
        <v>5</v>
      </c>
      <c r="X1759">
        <v>0.16250000000000001</v>
      </c>
      <c r="Y1759">
        <v>2</v>
      </c>
      <c r="Z1759">
        <v>1</v>
      </c>
    </row>
    <row r="1760" spans="1:26" x14ac:dyDescent="0.2">
      <c r="A1760">
        <v>1759</v>
      </c>
      <c r="B1760">
        <v>5085</v>
      </c>
      <c r="C1760" t="s">
        <v>38</v>
      </c>
      <c r="D1760">
        <v>2012</v>
      </c>
      <c r="E1760" t="s">
        <v>47</v>
      </c>
      <c r="F1760" t="s">
        <v>104</v>
      </c>
      <c r="G1760" t="s">
        <v>55</v>
      </c>
      <c r="H1760" t="s">
        <v>1936</v>
      </c>
      <c r="I1760" s="2">
        <v>39691</v>
      </c>
      <c r="J1760" t="s">
        <v>106</v>
      </c>
      <c r="K1760" t="s">
        <v>115</v>
      </c>
      <c r="L1760">
        <v>21.493110210000001</v>
      </c>
      <c r="M1760">
        <v>-158.23285627999999</v>
      </c>
      <c r="N1760" t="s">
        <v>108</v>
      </c>
      <c r="O1760" t="s">
        <v>108</v>
      </c>
      <c r="P1760">
        <v>2012</v>
      </c>
      <c r="Q1760" t="s">
        <v>116</v>
      </c>
      <c r="R1760">
        <v>0</v>
      </c>
      <c r="S1760">
        <v>5.85</v>
      </c>
      <c r="T1760">
        <v>4</v>
      </c>
      <c r="U1760">
        <v>11</v>
      </c>
      <c r="V1760">
        <v>7.5</v>
      </c>
      <c r="W1760">
        <v>5</v>
      </c>
      <c r="X1760">
        <v>0.43874999999999997</v>
      </c>
      <c r="Y1760">
        <v>2</v>
      </c>
      <c r="Z1760">
        <v>1</v>
      </c>
    </row>
    <row r="1761" spans="1:26" x14ac:dyDescent="0.2">
      <c r="A1761">
        <v>1760</v>
      </c>
      <c r="B1761">
        <v>5086</v>
      </c>
      <c r="C1761" t="s">
        <v>38</v>
      </c>
      <c r="D1761">
        <v>2012</v>
      </c>
      <c r="E1761" t="s">
        <v>47</v>
      </c>
      <c r="F1761" t="s">
        <v>104</v>
      </c>
      <c r="G1761" t="s">
        <v>55</v>
      </c>
      <c r="H1761" t="s">
        <v>1937</v>
      </c>
      <c r="I1761" s="2">
        <v>39691</v>
      </c>
      <c r="J1761" t="s">
        <v>106</v>
      </c>
      <c r="K1761" t="s">
        <v>115</v>
      </c>
      <c r="L1761">
        <v>21.45862279</v>
      </c>
      <c r="M1761">
        <v>-158.21593682</v>
      </c>
      <c r="N1761" t="s">
        <v>108</v>
      </c>
      <c r="O1761" t="s">
        <v>108</v>
      </c>
      <c r="P1761">
        <v>2012</v>
      </c>
      <c r="Q1761" t="s">
        <v>116</v>
      </c>
      <c r="R1761">
        <v>0</v>
      </c>
      <c r="S1761">
        <v>5.25</v>
      </c>
      <c r="T1761">
        <v>5</v>
      </c>
      <c r="U1761">
        <v>5</v>
      </c>
      <c r="V1761">
        <v>25</v>
      </c>
      <c r="W1761">
        <v>0</v>
      </c>
      <c r="X1761">
        <v>0.31125000000000003</v>
      </c>
      <c r="Y1761">
        <v>2</v>
      </c>
      <c r="Z1761">
        <v>1</v>
      </c>
    </row>
    <row r="1762" spans="1:26" x14ac:dyDescent="0.2">
      <c r="A1762">
        <v>1761</v>
      </c>
      <c r="B1762">
        <v>5088</v>
      </c>
      <c r="C1762" t="s">
        <v>38</v>
      </c>
      <c r="D1762">
        <v>2012</v>
      </c>
      <c r="E1762" t="s">
        <v>47</v>
      </c>
      <c r="F1762" t="s">
        <v>104</v>
      </c>
      <c r="G1762" t="s">
        <v>55</v>
      </c>
      <c r="H1762" t="s">
        <v>1938</v>
      </c>
      <c r="I1762" s="2">
        <v>39692</v>
      </c>
      <c r="J1762" t="s">
        <v>106</v>
      </c>
      <c r="K1762" t="s">
        <v>111</v>
      </c>
      <c r="L1762">
        <v>21.59064673</v>
      </c>
      <c r="M1762">
        <v>-158.22653589999999</v>
      </c>
      <c r="N1762" t="s">
        <v>1939</v>
      </c>
      <c r="O1762" t="s">
        <v>1939</v>
      </c>
      <c r="P1762">
        <v>2012</v>
      </c>
      <c r="Q1762" t="s">
        <v>112</v>
      </c>
      <c r="R1762">
        <v>0</v>
      </c>
      <c r="S1762">
        <v>23.35</v>
      </c>
      <c r="T1762">
        <v>32.5</v>
      </c>
      <c r="U1762">
        <v>6</v>
      </c>
      <c r="V1762">
        <v>3</v>
      </c>
      <c r="W1762">
        <v>2</v>
      </c>
      <c r="X1762">
        <v>0.29749999999999999</v>
      </c>
      <c r="Y1762">
        <v>2</v>
      </c>
      <c r="Z1762">
        <v>1</v>
      </c>
    </row>
    <row r="1763" spans="1:26" x14ac:dyDescent="0.2">
      <c r="A1763">
        <v>1762</v>
      </c>
      <c r="B1763">
        <v>5089</v>
      </c>
      <c r="C1763" t="s">
        <v>38</v>
      </c>
      <c r="D1763">
        <v>2012</v>
      </c>
      <c r="E1763" t="s">
        <v>47</v>
      </c>
      <c r="F1763" t="s">
        <v>104</v>
      </c>
      <c r="G1763" t="s">
        <v>55</v>
      </c>
      <c r="H1763" t="s">
        <v>1940</v>
      </c>
      <c r="I1763" s="2">
        <v>39692</v>
      </c>
      <c r="J1763" t="s">
        <v>106</v>
      </c>
      <c r="K1763" t="s">
        <v>107</v>
      </c>
      <c r="L1763">
        <v>21.58391623</v>
      </c>
      <c r="M1763">
        <v>-158.22864226999999</v>
      </c>
      <c r="N1763" t="s">
        <v>1939</v>
      </c>
      <c r="O1763" t="s">
        <v>1939</v>
      </c>
      <c r="P1763">
        <v>2012</v>
      </c>
      <c r="Q1763" t="s">
        <v>109</v>
      </c>
      <c r="R1763">
        <v>0</v>
      </c>
      <c r="S1763">
        <v>7.9</v>
      </c>
      <c r="T1763">
        <v>2</v>
      </c>
      <c r="U1763">
        <v>12.5</v>
      </c>
      <c r="V1763">
        <v>15</v>
      </c>
      <c r="W1763">
        <v>1.5</v>
      </c>
      <c r="X1763">
        <v>0.25274999999999997</v>
      </c>
      <c r="Y1763">
        <v>2</v>
      </c>
      <c r="Z1763">
        <v>1</v>
      </c>
    </row>
    <row r="1764" spans="1:26" x14ac:dyDescent="0.2">
      <c r="A1764">
        <v>1763</v>
      </c>
      <c r="B1764">
        <v>5090</v>
      </c>
      <c r="C1764" t="s">
        <v>38</v>
      </c>
      <c r="D1764">
        <v>2012</v>
      </c>
      <c r="E1764" t="s">
        <v>47</v>
      </c>
      <c r="F1764" t="s">
        <v>104</v>
      </c>
      <c r="G1764" t="s">
        <v>55</v>
      </c>
      <c r="H1764" t="s">
        <v>1941</v>
      </c>
      <c r="I1764" s="2">
        <v>39692</v>
      </c>
      <c r="J1764" t="s">
        <v>106</v>
      </c>
      <c r="K1764" t="s">
        <v>115</v>
      </c>
      <c r="L1764">
        <v>21.583493950000001</v>
      </c>
      <c r="M1764">
        <v>-158.16730686</v>
      </c>
      <c r="N1764" t="s">
        <v>129</v>
      </c>
      <c r="O1764" t="s">
        <v>129</v>
      </c>
      <c r="P1764">
        <v>2012</v>
      </c>
      <c r="Q1764" t="s">
        <v>116</v>
      </c>
      <c r="R1764">
        <v>0</v>
      </c>
      <c r="S1764">
        <v>3.8</v>
      </c>
      <c r="T1764">
        <v>12.5</v>
      </c>
      <c r="U1764">
        <v>10</v>
      </c>
      <c r="V1764">
        <v>3.5</v>
      </c>
      <c r="W1764">
        <v>1.5</v>
      </c>
      <c r="X1764">
        <v>0.3175</v>
      </c>
      <c r="Y1764">
        <v>2</v>
      </c>
      <c r="Z1764">
        <v>1</v>
      </c>
    </row>
    <row r="1765" spans="1:26" x14ac:dyDescent="0.2">
      <c r="A1765">
        <v>1764</v>
      </c>
      <c r="B1765">
        <v>5091</v>
      </c>
      <c r="C1765" t="s">
        <v>38</v>
      </c>
      <c r="D1765">
        <v>2012</v>
      </c>
      <c r="E1765" t="s">
        <v>47</v>
      </c>
      <c r="F1765" t="s">
        <v>104</v>
      </c>
      <c r="G1765" t="s">
        <v>55</v>
      </c>
      <c r="H1765" t="s">
        <v>1942</v>
      </c>
      <c r="I1765" s="2">
        <v>39692</v>
      </c>
      <c r="J1765" t="s">
        <v>106</v>
      </c>
      <c r="K1765" t="s">
        <v>115</v>
      </c>
      <c r="L1765">
        <v>21.58856995</v>
      </c>
      <c r="M1765">
        <v>-158.13836993000001</v>
      </c>
      <c r="N1765" t="s">
        <v>129</v>
      </c>
      <c r="O1765" t="s">
        <v>129</v>
      </c>
      <c r="P1765">
        <v>2012</v>
      </c>
      <c r="Q1765" t="s">
        <v>116</v>
      </c>
      <c r="R1765">
        <v>0</v>
      </c>
      <c r="S1765">
        <v>2.7</v>
      </c>
      <c r="T1765">
        <v>9</v>
      </c>
      <c r="U1765">
        <v>2.5</v>
      </c>
      <c r="V1765">
        <v>2.5</v>
      </c>
      <c r="W1765">
        <v>4</v>
      </c>
      <c r="X1765">
        <v>0.60750000000000004</v>
      </c>
      <c r="Y1765">
        <v>2</v>
      </c>
      <c r="Z1765">
        <v>1</v>
      </c>
    </row>
    <row r="1766" spans="1:26" x14ac:dyDescent="0.2">
      <c r="A1766">
        <v>1765</v>
      </c>
      <c r="B1766">
        <v>5092</v>
      </c>
      <c r="C1766" t="s">
        <v>38</v>
      </c>
      <c r="D1766">
        <v>2012</v>
      </c>
      <c r="E1766" t="s">
        <v>47</v>
      </c>
      <c r="F1766" t="s">
        <v>104</v>
      </c>
      <c r="G1766" t="s">
        <v>55</v>
      </c>
      <c r="H1766" t="s">
        <v>1943</v>
      </c>
      <c r="I1766" s="2">
        <v>39692</v>
      </c>
      <c r="J1766" t="s">
        <v>106</v>
      </c>
      <c r="K1766" t="s">
        <v>107</v>
      </c>
      <c r="L1766">
        <v>21.58794391</v>
      </c>
      <c r="M1766">
        <v>-158.17134987</v>
      </c>
      <c r="N1766" t="s">
        <v>129</v>
      </c>
      <c r="O1766" t="s">
        <v>129</v>
      </c>
      <c r="P1766">
        <v>2012</v>
      </c>
      <c r="Q1766" t="s">
        <v>109</v>
      </c>
      <c r="R1766">
        <v>0</v>
      </c>
      <c r="S1766">
        <v>7.35</v>
      </c>
      <c r="T1766">
        <v>12.5</v>
      </c>
      <c r="U1766">
        <v>5</v>
      </c>
      <c r="V1766">
        <v>47.5</v>
      </c>
      <c r="W1766">
        <v>0</v>
      </c>
      <c r="X1766">
        <v>0.28249999999999997</v>
      </c>
      <c r="Y1766">
        <v>2</v>
      </c>
      <c r="Z1766">
        <v>1</v>
      </c>
    </row>
    <row r="1767" spans="1:26" x14ac:dyDescent="0.2">
      <c r="A1767">
        <v>1766</v>
      </c>
      <c r="B1767">
        <v>5093</v>
      </c>
      <c r="C1767" t="s">
        <v>38</v>
      </c>
      <c r="D1767">
        <v>2012</v>
      </c>
      <c r="E1767" t="s">
        <v>47</v>
      </c>
      <c r="F1767" t="s">
        <v>104</v>
      </c>
      <c r="G1767" t="s">
        <v>55</v>
      </c>
      <c r="H1767" t="s">
        <v>1944</v>
      </c>
      <c r="I1767" s="2">
        <v>39692</v>
      </c>
      <c r="J1767" t="s">
        <v>106</v>
      </c>
      <c r="K1767" t="s">
        <v>107</v>
      </c>
      <c r="L1767">
        <v>21.652961990000001</v>
      </c>
      <c r="M1767">
        <v>-158.06338332999999</v>
      </c>
      <c r="N1767" t="s">
        <v>129</v>
      </c>
      <c r="O1767" t="s">
        <v>129</v>
      </c>
      <c r="P1767">
        <v>2012</v>
      </c>
      <c r="Q1767" t="s">
        <v>109</v>
      </c>
      <c r="R1767">
        <v>0</v>
      </c>
      <c r="S1767">
        <v>10.1</v>
      </c>
      <c r="T1767">
        <v>15</v>
      </c>
      <c r="U1767">
        <v>10</v>
      </c>
      <c r="V1767">
        <v>12.5</v>
      </c>
      <c r="W1767">
        <v>2.5</v>
      </c>
      <c r="X1767">
        <v>0.76875000000000004</v>
      </c>
      <c r="Y1767">
        <v>2</v>
      </c>
      <c r="Z1767">
        <v>1</v>
      </c>
    </row>
    <row r="1768" spans="1:26" x14ac:dyDescent="0.2">
      <c r="A1768">
        <v>1767</v>
      </c>
      <c r="B1768">
        <v>5094</v>
      </c>
      <c r="C1768" t="s">
        <v>38</v>
      </c>
      <c r="D1768">
        <v>2012</v>
      </c>
      <c r="E1768" t="s">
        <v>47</v>
      </c>
      <c r="F1768" t="s">
        <v>104</v>
      </c>
      <c r="G1768" t="s">
        <v>55</v>
      </c>
      <c r="H1768" t="s">
        <v>1945</v>
      </c>
      <c r="I1768" s="2">
        <v>39692</v>
      </c>
      <c r="J1768" t="s">
        <v>106</v>
      </c>
      <c r="K1768" t="s">
        <v>115</v>
      </c>
      <c r="L1768">
        <v>21.668156199999999</v>
      </c>
      <c r="M1768">
        <v>-158.04929905</v>
      </c>
      <c r="N1768" t="s">
        <v>129</v>
      </c>
      <c r="O1768" t="s">
        <v>129</v>
      </c>
      <c r="P1768">
        <v>2012</v>
      </c>
      <c r="Q1768" t="s">
        <v>116</v>
      </c>
      <c r="R1768">
        <v>0</v>
      </c>
      <c r="S1768">
        <v>2.9</v>
      </c>
      <c r="T1768">
        <v>0</v>
      </c>
      <c r="U1768">
        <v>10</v>
      </c>
      <c r="V1768">
        <v>7.5</v>
      </c>
      <c r="W1768">
        <v>2.5</v>
      </c>
      <c r="X1768">
        <v>0.30499999999999999</v>
      </c>
      <c r="Y1768">
        <v>2</v>
      </c>
      <c r="Z1768">
        <v>1</v>
      </c>
    </row>
    <row r="1769" spans="1:26" x14ac:dyDescent="0.2">
      <c r="A1769">
        <v>1768</v>
      </c>
      <c r="B1769">
        <v>5095</v>
      </c>
      <c r="C1769" t="s">
        <v>38</v>
      </c>
      <c r="D1769">
        <v>2012</v>
      </c>
      <c r="E1769" t="s">
        <v>47</v>
      </c>
      <c r="F1769" t="s">
        <v>104</v>
      </c>
      <c r="G1769" t="s">
        <v>55</v>
      </c>
      <c r="H1769" t="s">
        <v>1946</v>
      </c>
      <c r="I1769" s="2">
        <v>39692</v>
      </c>
      <c r="J1769" t="s">
        <v>106</v>
      </c>
      <c r="K1769" t="s">
        <v>115</v>
      </c>
      <c r="L1769">
        <v>21.694538080000001</v>
      </c>
      <c r="M1769">
        <v>-158.02673849000001</v>
      </c>
      <c r="N1769" t="s">
        <v>129</v>
      </c>
      <c r="O1769" t="s">
        <v>129</v>
      </c>
      <c r="P1769">
        <v>2012</v>
      </c>
      <c r="Q1769" t="s">
        <v>116</v>
      </c>
      <c r="R1769">
        <v>0</v>
      </c>
      <c r="S1769">
        <v>5</v>
      </c>
      <c r="T1769">
        <v>27.5</v>
      </c>
      <c r="U1769">
        <v>5</v>
      </c>
      <c r="V1769">
        <v>7.5</v>
      </c>
      <c r="W1769">
        <v>7.5</v>
      </c>
      <c r="X1769">
        <v>0.29875000000000002</v>
      </c>
      <c r="Y1769">
        <v>2</v>
      </c>
      <c r="Z1769">
        <v>1</v>
      </c>
    </row>
    <row r="1770" spans="1:26" x14ac:dyDescent="0.2">
      <c r="A1770">
        <v>1769</v>
      </c>
      <c r="B1770">
        <v>5097</v>
      </c>
      <c r="C1770" t="s">
        <v>38</v>
      </c>
      <c r="D1770">
        <v>2012</v>
      </c>
      <c r="E1770" t="s">
        <v>47</v>
      </c>
      <c r="F1770" t="s">
        <v>104</v>
      </c>
      <c r="G1770" t="s">
        <v>55</v>
      </c>
      <c r="H1770" t="s">
        <v>1947</v>
      </c>
      <c r="I1770" s="2">
        <v>39692</v>
      </c>
      <c r="J1770" t="s">
        <v>106</v>
      </c>
      <c r="K1770" t="s">
        <v>107</v>
      </c>
      <c r="L1770">
        <v>21.614975879999999</v>
      </c>
      <c r="M1770">
        <v>-158.10780306000001</v>
      </c>
      <c r="N1770" t="s">
        <v>129</v>
      </c>
      <c r="O1770" t="s">
        <v>129</v>
      </c>
      <c r="P1770">
        <v>2012</v>
      </c>
      <c r="Q1770" t="s">
        <v>109</v>
      </c>
      <c r="R1770">
        <v>0</v>
      </c>
      <c r="S1770">
        <v>20.8</v>
      </c>
      <c r="T1770">
        <v>10</v>
      </c>
      <c r="U1770">
        <v>5</v>
      </c>
      <c r="V1770">
        <v>52.5</v>
      </c>
      <c r="W1770">
        <v>2.5</v>
      </c>
      <c r="X1770">
        <v>0.23</v>
      </c>
      <c r="Y1770">
        <v>2</v>
      </c>
      <c r="Z1770">
        <v>1</v>
      </c>
    </row>
    <row r="1771" spans="1:26" x14ac:dyDescent="0.2">
      <c r="A1771">
        <v>1770</v>
      </c>
      <c r="B1771">
        <v>5098</v>
      </c>
      <c r="C1771" t="s">
        <v>38</v>
      </c>
      <c r="D1771">
        <v>2012</v>
      </c>
      <c r="E1771" t="s">
        <v>47</v>
      </c>
      <c r="F1771" t="s">
        <v>104</v>
      </c>
      <c r="G1771" t="s">
        <v>55</v>
      </c>
      <c r="H1771" t="s">
        <v>1948</v>
      </c>
      <c r="I1771" s="2">
        <v>39692</v>
      </c>
      <c r="J1771" t="s">
        <v>106</v>
      </c>
      <c r="K1771" t="s">
        <v>111</v>
      </c>
      <c r="L1771">
        <v>21.583290359999999</v>
      </c>
      <c r="M1771">
        <v>-158.26391483</v>
      </c>
      <c r="N1771" t="s">
        <v>1939</v>
      </c>
      <c r="O1771" t="s">
        <v>1939</v>
      </c>
      <c r="P1771">
        <v>2012</v>
      </c>
      <c r="Q1771" t="s">
        <v>112</v>
      </c>
      <c r="R1771">
        <v>0</v>
      </c>
      <c r="S1771">
        <v>19.75</v>
      </c>
      <c r="T1771">
        <v>25</v>
      </c>
      <c r="U1771">
        <v>5</v>
      </c>
      <c r="V1771">
        <v>8.5</v>
      </c>
      <c r="W1771">
        <v>3</v>
      </c>
      <c r="X1771">
        <v>0.39374999999999999</v>
      </c>
      <c r="Y1771">
        <v>2</v>
      </c>
      <c r="Z1771">
        <v>1</v>
      </c>
    </row>
    <row r="1772" spans="1:26" x14ac:dyDescent="0.2">
      <c r="A1772">
        <v>1771</v>
      </c>
      <c r="B1772">
        <v>5099</v>
      </c>
      <c r="C1772" t="s">
        <v>38</v>
      </c>
      <c r="D1772">
        <v>2012</v>
      </c>
      <c r="E1772" t="s">
        <v>47</v>
      </c>
      <c r="F1772" t="s">
        <v>104</v>
      </c>
      <c r="G1772" t="s">
        <v>55</v>
      </c>
      <c r="H1772" t="s">
        <v>1949</v>
      </c>
      <c r="I1772" s="2">
        <v>39692</v>
      </c>
      <c r="J1772" t="s">
        <v>106</v>
      </c>
      <c r="K1772" t="s">
        <v>111</v>
      </c>
      <c r="L1772">
        <v>21.59457407</v>
      </c>
      <c r="M1772">
        <v>-158.22061081999999</v>
      </c>
      <c r="N1772" t="s">
        <v>1939</v>
      </c>
      <c r="O1772" t="s">
        <v>1939</v>
      </c>
      <c r="P1772">
        <v>2012</v>
      </c>
      <c r="Q1772" t="s">
        <v>112</v>
      </c>
      <c r="R1772">
        <v>0</v>
      </c>
      <c r="S1772">
        <v>25.85</v>
      </c>
      <c r="T1772">
        <v>50</v>
      </c>
      <c r="U1772">
        <v>5</v>
      </c>
      <c r="V1772">
        <v>25</v>
      </c>
      <c r="W1772">
        <v>2.5</v>
      </c>
      <c r="X1772">
        <v>0.25</v>
      </c>
      <c r="Y1772">
        <v>2</v>
      </c>
      <c r="Z1772">
        <v>1</v>
      </c>
    </row>
    <row r="1773" spans="1:26" x14ac:dyDescent="0.2">
      <c r="A1773">
        <v>1772</v>
      </c>
      <c r="B1773">
        <v>5100</v>
      </c>
      <c r="C1773" t="s">
        <v>38</v>
      </c>
      <c r="D1773">
        <v>2012</v>
      </c>
      <c r="E1773" t="s">
        <v>47</v>
      </c>
      <c r="F1773" t="s">
        <v>104</v>
      </c>
      <c r="G1773" t="s">
        <v>55</v>
      </c>
      <c r="H1773" t="s">
        <v>1950</v>
      </c>
      <c r="I1773" s="2">
        <v>39692</v>
      </c>
      <c r="J1773" t="s">
        <v>106</v>
      </c>
      <c r="K1773" t="s">
        <v>107</v>
      </c>
      <c r="L1773">
        <v>21.593354000000001</v>
      </c>
      <c r="M1773">
        <v>-158.12832890999999</v>
      </c>
      <c r="N1773" t="s">
        <v>129</v>
      </c>
      <c r="O1773" t="s">
        <v>129</v>
      </c>
      <c r="P1773">
        <v>2012</v>
      </c>
      <c r="Q1773" t="s">
        <v>109</v>
      </c>
      <c r="R1773">
        <v>0</v>
      </c>
      <c r="S1773">
        <v>7.2</v>
      </c>
      <c r="T1773">
        <v>5</v>
      </c>
      <c r="U1773">
        <v>10</v>
      </c>
      <c r="V1773">
        <v>16</v>
      </c>
      <c r="W1773">
        <v>4.5</v>
      </c>
      <c r="X1773">
        <v>0.16250000000000001</v>
      </c>
      <c r="Y1773">
        <v>2</v>
      </c>
      <c r="Z1773">
        <v>1</v>
      </c>
    </row>
    <row r="1774" spans="1:26" x14ac:dyDescent="0.2">
      <c r="A1774">
        <v>1773</v>
      </c>
      <c r="B1774">
        <v>5102</v>
      </c>
      <c r="C1774" t="s">
        <v>38</v>
      </c>
      <c r="D1774">
        <v>2012</v>
      </c>
      <c r="E1774" t="s">
        <v>47</v>
      </c>
      <c r="F1774" t="s">
        <v>104</v>
      </c>
      <c r="G1774" t="s">
        <v>55</v>
      </c>
      <c r="H1774" t="s">
        <v>1951</v>
      </c>
      <c r="I1774" s="2">
        <v>39692</v>
      </c>
      <c r="J1774" t="s">
        <v>106</v>
      </c>
      <c r="K1774" t="s">
        <v>107</v>
      </c>
      <c r="L1774">
        <v>21.659867420000001</v>
      </c>
      <c r="M1774">
        <v>-158.05958473999999</v>
      </c>
      <c r="N1774" t="s">
        <v>129</v>
      </c>
      <c r="O1774" t="s">
        <v>129</v>
      </c>
      <c r="P1774">
        <v>2012</v>
      </c>
      <c r="Q1774" t="s">
        <v>109</v>
      </c>
      <c r="R1774">
        <v>0</v>
      </c>
      <c r="S1774">
        <v>6.15</v>
      </c>
      <c r="T1774">
        <v>1</v>
      </c>
      <c r="U1774">
        <v>0</v>
      </c>
      <c r="V1774">
        <v>10</v>
      </c>
      <c r="W1774">
        <v>0</v>
      </c>
      <c r="X1774">
        <v>0.125</v>
      </c>
      <c r="Y1774">
        <v>2</v>
      </c>
      <c r="Z1774">
        <v>1</v>
      </c>
    </row>
    <row r="1775" spans="1:26" x14ac:dyDescent="0.2">
      <c r="A1775">
        <v>1774</v>
      </c>
      <c r="B1775">
        <v>5103</v>
      </c>
      <c r="C1775" t="s">
        <v>38</v>
      </c>
      <c r="D1775">
        <v>2012</v>
      </c>
      <c r="E1775" t="s">
        <v>47</v>
      </c>
      <c r="F1775" t="s">
        <v>104</v>
      </c>
      <c r="G1775" t="s">
        <v>55</v>
      </c>
      <c r="H1775" t="s">
        <v>1952</v>
      </c>
      <c r="I1775" s="2">
        <v>39692</v>
      </c>
      <c r="J1775" t="s">
        <v>106</v>
      </c>
      <c r="K1775" t="s">
        <v>111</v>
      </c>
      <c r="L1775">
        <v>21.704478760000001</v>
      </c>
      <c r="M1775">
        <v>-158.02338907999999</v>
      </c>
      <c r="N1775" t="s">
        <v>129</v>
      </c>
      <c r="O1775" t="s">
        <v>129</v>
      </c>
      <c r="P1775">
        <v>2012</v>
      </c>
      <c r="Q1775" t="s">
        <v>112</v>
      </c>
      <c r="R1775">
        <v>0</v>
      </c>
      <c r="S1775">
        <v>23.4</v>
      </c>
      <c r="T1775">
        <v>2</v>
      </c>
      <c r="U1775">
        <v>7.5</v>
      </c>
      <c r="V1775">
        <v>6.5</v>
      </c>
      <c r="W1775">
        <v>3</v>
      </c>
      <c r="X1775">
        <v>0.3075</v>
      </c>
      <c r="Y1775">
        <v>2</v>
      </c>
      <c r="Z1775">
        <v>1</v>
      </c>
    </row>
    <row r="1776" spans="1:26" x14ac:dyDescent="0.2">
      <c r="A1776">
        <v>1775</v>
      </c>
      <c r="B1776">
        <v>5104</v>
      </c>
      <c r="C1776" t="s">
        <v>38</v>
      </c>
      <c r="D1776">
        <v>2012</v>
      </c>
      <c r="E1776" t="s">
        <v>47</v>
      </c>
      <c r="F1776" t="s">
        <v>104</v>
      </c>
      <c r="G1776" t="s">
        <v>52</v>
      </c>
      <c r="H1776" t="s">
        <v>1953</v>
      </c>
      <c r="I1776" s="2">
        <v>39693</v>
      </c>
      <c r="J1776" t="s">
        <v>106</v>
      </c>
      <c r="K1776" t="s">
        <v>107</v>
      </c>
      <c r="L1776">
        <v>20.923258730000001</v>
      </c>
      <c r="M1776">
        <v>-156.6978211</v>
      </c>
      <c r="N1776" t="s">
        <v>896</v>
      </c>
      <c r="O1776" t="s">
        <v>896</v>
      </c>
      <c r="P1776">
        <v>2012</v>
      </c>
      <c r="Q1776" t="s">
        <v>109</v>
      </c>
      <c r="R1776">
        <v>0</v>
      </c>
      <c r="S1776">
        <v>7.7</v>
      </c>
      <c r="T1776">
        <v>3</v>
      </c>
      <c r="U1776">
        <v>37.5</v>
      </c>
      <c r="V1776">
        <v>45</v>
      </c>
      <c r="W1776">
        <v>0</v>
      </c>
      <c r="X1776">
        <v>0.51875000000000004</v>
      </c>
      <c r="Y1776">
        <v>2</v>
      </c>
      <c r="Z1776">
        <v>1</v>
      </c>
    </row>
    <row r="1777" spans="1:26" x14ac:dyDescent="0.2">
      <c r="A1777">
        <v>1776</v>
      </c>
      <c r="B1777">
        <v>5105</v>
      </c>
      <c r="C1777" t="s">
        <v>38</v>
      </c>
      <c r="D1777">
        <v>2012</v>
      </c>
      <c r="E1777" t="s">
        <v>47</v>
      </c>
      <c r="F1777" t="s">
        <v>104</v>
      </c>
      <c r="G1777" t="s">
        <v>52</v>
      </c>
      <c r="H1777" t="s">
        <v>1954</v>
      </c>
      <c r="I1777" s="2">
        <v>39693</v>
      </c>
      <c r="J1777" t="s">
        <v>106</v>
      </c>
      <c r="K1777" t="s">
        <v>115</v>
      </c>
      <c r="L1777">
        <v>20.876267599999998</v>
      </c>
      <c r="M1777">
        <v>-156.68497055</v>
      </c>
      <c r="N1777" t="s">
        <v>896</v>
      </c>
      <c r="O1777" t="s">
        <v>896</v>
      </c>
      <c r="P1777">
        <v>2012</v>
      </c>
      <c r="Q1777" t="s">
        <v>116</v>
      </c>
      <c r="R1777">
        <v>0</v>
      </c>
      <c r="S1777">
        <v>5.2</v>
      </c>
      <c r="T1777">
        <v>37.5</v>
      </c>
      <c r="U1777">
        <v>12.5</v>
      </c>
      <c r="V1777">
        <v>1</v>
      </c>
      <c r="W1777">
        <v>0</v>
      </c>
      <c r="X1777">
        <v>0.55374999999999996</v>
      </c>
      <c r="Y1777">
        <v>2</v>
      </c>
      <c r="Z1777">
        <v>1</v>
      </c>
    </row>
    <row r="1778" spans="1:26" x14ac:dyDescent="0.2">
      <c r="A1778">
        <v>1777</v>
      </c>
      <c r="B1778">
        <v>5106</v>
      </c>
      <c r="C1778" t="s">
        <v>38</v>
      </c>
      <c r="D1778">
        <v>2012</v>
      </c>
      <c r="E1778" t="s">
        <v>47</v>
      </c>
      <c r="F1778" t="s">
        <v>104</v>
      </c>
      <c r="G1778" t="s">
        <v>52</v>
      </c>
      <c r="H1778" t="s">
        <v>1955</v>
      </c>
      <c r="I1778" s="2">
        <v>39693</v>
      </c>
      <c r="J1778" t="s">
        <v>106</v>
      </c>
      <c r="K1778" t="s">
        <v>115</v>
      </c>
      <c r="L1778">
        <v>20.846954159999999</v>
      </c>
      <c r="M1778">
        <v>-156.65869178</v>
      </c>
      <c r="N1778" t="s">
        <v>896</v>
      </c>
      <c r="O1778" t="s">
        <v>896</v>
      </c>
      <c r="P1778">
        <v>2012</v>
      </c>
      <c r="Q1778" t="s">
        <v>116</v>
      </c>
      <c r="R1778">
        <v>0</v>
      </c>
      <c r="S1778">
        <v>3.45</v>
      </c>
      <c r="T1778">
        <v>12.5</v>
      </c>
      <c r="U1778">
        <v>12.5</v>
      </c>
      <c r="V1778">
        <v>7.5</v>
      </c>
      <c r="W1778">
        <v>0</v>
      </c>
      <c r="X1778">
        <v>0.45374999999999999</v>
      </c>
      <c r="Y1778">
        <v>2</v>
      </c>
      <c r="Z1778">
        <v>1</v>
      </c>
    </row>
    <row r="1779" spans="1:26" x14ac:dyDescent="0.2">
      <c r="A1779">
        <v>1778</v>
      </c>
      <c r="B1779">
        <v>5107</v>
      </c>
      <c r="C1779" t="s">
        <v>38</v>
      </c>
      <c r="D1779">
        <v>2012</v>
      </c>
      <c r="E1779" t="s">
        <v>47</v>
      </c>
      <c r="F1779" t="s">
        <v>104</v>
      </c>
      <c r="G1779" t="s">
        <v>52</v>
      </c>
      <c r="H1779" t="s">
        <v>1956</v>
      </c>
      <c r="I1779" s="2">
        <v>39693</v>
      </c>
      <c r="J1779" t="s">
        <v>106</v>
      </c>
      <c r="K1779" t="s">
        <v>107</v>
      </c>
      <c r="L1779">
        <v>20.802720090000001</v>
      </c>
      <c r="M1779">
        <v>-156.59976474000001</v>
      </c>
      <c r="N1779" t="s">
        <v>903</v>
      </c>
      <c r="O1779" t="s">
        <v>903</v>
      </c>
      <c r="P1779">
        <v>2012</v>
      </c>
      <c r="Q1779" t="s">
        <v>109</v>
      </c>
      <c r="R1779">
        <v>0</v>
      </c>
      <c r="S1779">
        <v>5.8</v>
      </c>
      <c r="T1779">
        <v>42.5</v>
      </c>
      <c r="U1779">
        <v>25</v>
      </c>
      <c r="V1779">
        <v>0</v>
      </c>
      <c r="W1779">
        <v>0</v>
      </c>
      <c r="X1779">
        <v>0.93</v>
      </c>
      <c r="Y1779">
        <v>2</v>
      </c>
      <c r="Z1779">
        <v>1</v>
      </c>
    </row>
    <row r="1780" spans="1:26" x14ac:dyDescent="0.2">
      <c r="A1780">
        <v>1779</v>
      </c>
      <c r="B1780">
        <v>5108</v>
      </c>
      <c r="C1780" t="s">
        <v>38</v>
      </c>
      <c r="D1780">
        <v>2012</v>
      </c>
      <c r="E1780" t="s">
        <v>47</v>
      </c>
      <c r="F1780" t="s">
        <v>104</v>
      </c>
      <c r="G1780" t="s">
        <v>52</v>
      </c>
      <c r="H1780" t="s">
        <v>1957</v>
      </c>
      <c r="I1780" s="2">
        <v>39693</v>
      </c>
      <c r="J1780" t="s">
        <v>106</v>
      </c>
      <c r="K1780" t="s">
        <v>111</v>
      </c>
      <c r="L1780">
        <v>20.72466622</v>
      </c>
      <c r="M1780">
        <v>-156.46387756999999</v>
      </c>
      <c r="N1780" t="s">
        <v>903</v>
      </c>
      <c r="O1780" t="s">
        <v>903</v>
      </c>
      <c r="P1780">
        <v>2012</v>
      </c>
      <c r="Q1780" t="s">
        <v>112</v>
      </c>
      <c r="R1780">
        <v>0</v>
      </c>
      <c r="S1780">
        <v>22.9</v>
      </c>
      <c r="T1780">
        <v>65</v>
      </c>
      <c r="U1780">
        <v>16.5</v>
      </c>
      <c r="V1780">
        <v>0</v>
      </c>
      <c r="W1780">
        <v>10</v>
      </c>
      <c r="X1780">
        <v>0.47499999999999998</v>
      </c>
      <c r="Y1780">
        <v>2</v>
      </c>
      <c r="Z1780">
        <v>1</v>
      </c>
    </row>
    <row r="1781" spans="1:26" x14ac:dyDescent="0.2">
      <c r="A1781">
        <v>1780</v>
      </c>
      <c r="B1781">
        <v>5109</v>
      </c>
      <c r="C1781" t="s">
        <v>38</v>
      </c>
      <c r="D1781">
        <v>2012</v>
      </c>
      <c r="E1781" t="s">
        <v>47</v>
      </c>
      <c r="F1781" t="s">
        <v>104</v>
      </c>
      <c r="G1781" t="s">
        <v>52</v>
      </c>
      <c r="H1781" t="s">
        <v>1958</v>
      </c>
      <c r="I1781" s="2">
        <v>39693</v>
      </c>
      <c r="J1781" t="s">
        <v>106</v>
      </c>
      <c r="K1781" t="s">
        <v>107</v>
      </c>
      <c r="L1781">
        <v>20.843579859999998</v>
      </c>
      <c r="M1781">
        <v>-156.65918338</v>
      </c>
      <c r="N1781" t="s">
        <v>896</v>
      </c>
      <c r="O1781" t="s">
        <v>896</v>
      </c>
      <c r="P1781">
        <v>2012</v>
      </c>
      <c r="Q1781" t="s">
        <v>109</v>
      </c>
      <c r="R1781">
        <v>0</v>
      </c>
      <c r="S1781">
        <v>13.65</v>
      </c>
      <c r="T1781">
        <v>27.5</v>
      </c>
      <c r="U1781">
        <v>20</v>
      </c>
      <c r="V1781">
        <v>30</v>
      </c>
      <c r="W1781">
        <v>0</v>
      </c>
      <c r="X1781">
        <v>0.28249999999999997</v>
      </c>
      <c r="Y1781">
        <v>2</v>
      </c>
      <c r="Z1781">
        <v>1</v>
      </c>
    </row>
    <row r="1782" spans="1:26" x14ac:dyDescent="0.2">
      <c r="A1782">
        <v>1781</v>
      </c>
      <c r="B1782">
        <v>5110</v>
      </c>
      <c r="C1782" t="s">
        <v>38</v>
      </c>
      <c r="D1782">
        <v>2012</v>
      </c>
      <c r="E1782" t="s">
        <v>47</v>
      </c>
      <c r="F1782" t="s">
        <v>104</v>
      </c>
      <c r="G1782" t="s">
        <v>52</v>
      </c>
      <c r="H1782" t="s">
        <v>1959</v>
      </c>
      <c r="I1782" s="2">
        <v>39693</v>
      </c>
      <c r="J1782" t="s">
        <v>106</v>
      </c>
      <c r="K1782" t="s">
        <v>115</v>
      </c>
      <c r="L1782">
        <v>20.84568179</v>
      </c>
      <c r="M1782">
        <v>-156.65513634000001</v>
      </c>
      <c r="N1782" t="s">
        <v>896</v>
      </c>
      <c r="O1782" t="s">
        <v>896</v>
      </c>
      <c r="P1782">
        <v>2012</v>
      </c>
      <c r="Q1782" t="s">
        <v>116</v>
      </c>
      <c r="R1782">
        <v>0</v>
      </c>
      <c r="S1782">
        <v>2</v>
      </c>
      <c r="T1782">
        <v>15</v>
      </c>
      <c r="U1782">
        <v>12.5</v>
      </c>
      <c r="V1782">
        <v>0</v>
      </c>
      <c r="W1782">
        <v>12.5</v>
      </c>
      <c r="X1782">
        <v>0.44</v>
      </c>
      <c r="Y1782">
        <v>2</v>
      </c>
      <c r="Z1782">
        <v>1</v>
      </c>
    </row>
    <row r="1783" spans="1:26" x14ac:dyDescent="0.2">
      <c r="A1783">
        <v>1782</v>
      </c>
      <c r="B1783">
        <v>5111</v>
      </c>
      <c r="C1783" t="s">
        <v>38</v>
      </c>
      <c r="D1783">
        <v>2012</v>
      </c>
      <c r="E1783" t="s">
        <v>47</v>
      </c>
      <c r="F1783" t="s">
        <v>104</v>
      </c>
      <c r="G1783" t="s">
        <v>52</v>
      </c>
      <c r="H1783" t="s">
        <v>1960</v>
      </c>
      <c r="I1783" s="2">
        <v>39693</v>
      </c>
      <c r="J1783" t="s">
        <v>106</v>
      </c>
      <c r="K1783" t="s">
        <v>115</v>
      </c>
      <c r="L1783">
        <v>20.818961959999999</v>
      </c>
      <c r="M1783">
        <v>-156.63015006000001</v>
      </c>
      <c r="N1783" t="s">
        <v>903</v>
      </c>
      <c r="O1783" t="s">
        <v>903</v>
      </c>
      <c r="P1783">
        <v>2012</v>
      </c>
      <c r="Q1783" t="s">
        <v>116</v>
      </c>
      <c r="R1783">
        <v>0</v>
      </c>
      <c r="S1783">
        <v>1.8</v>
      </c>
      <c r="T1783">
        <v>17.5</v>
      </c>
      <c r="U1783">
        <v>2.5</v>
      </c>
      <c r="V1783">
        <v>2.5</v>
      </c>
      <c r="W1783">
        <v>7.5</v>
      </c>
      <c r="X1783">
        <v>0.89124999999999999</v>
      </c>
      <c r="Y1783">
        <v>2</v>
      </c>
      <c r="Z1783">
        <v>1</v>
      </c>
    </row>
    <row r="1784" spans="1:26" x14ac:dyDescent="0.2">
      <c r="A1784">
        <v>1783</v>
      </c>
      <c r="B1784">
        <v>5112</v>
      </c>
      <c r="C1784" t="s">
        <v>38</v>
      </c>
      <c r="D1784">
        <v>2012</v>
      </c>
      <c r="E1784" t="s">
        <v>47</v>
      </c>
      <c r="F1784" t="s">
        <v>104</v>
      </c>
      <c r="G1784" t="s">
        <v>52</v>
      </c>
      <c r="H1784" t="s">
        <v>1961</v>
      </c>
      <c r="I1784" s="2">
        <v>39693</v>
      </c>
      <c r="J1784" t="s">
        <v>106</v>
      </c>
      <c r="K1784" t="s">
        <v>115</v>
      </c>
      <c r="L1784">
        <v>20.789164289999999</v>
      </c>
      <c r="M1784">
        <v>-156.56121854</v>
      </c>
      <c r="N1784" t="s">
        <v>903</v>
      </c>
      <c r="O1784" t="s">
        <v>903</v>
      </c>
      <c r="P1784">
        <v>2012</v>
      </c>
      <c r="Q1784" t="s">
        <v>116</v>
      </c>
      <c r="R1784">
        <v>0</v>
      </c>
      <c r="S1784">
        <v>3.15</v>
      </c>
      <c r="T1784">
        <v>67.5</v>
      </c>
      <c r="U1784">
        <v>6</v>
      </c>
      <c r="V1784">
        <v>0</v>
      </c>
      <c r="W1784">
        <v>9</v>
      </c>
      <c r="X1784">
        <v>0.70874999999999999</v>
      </c>
      <c r="Y1784">
        <v>2</v>
      </c>
      <c r="Z1784">
        <v>1</v>
      </c>
    </row>
    <row r="1785" spans="1:26" x14ac:dyDescent="0.2">
      <c r="A1785">
        <v>1784</v>
      </c>
      <c r="B1785">
        <v>5113</v>
      </c>
      <c r="C1785" t="s">
        <v>38</v>
      </c>
      <c r="D1785">
        <v>2012</v>
      </c>
      <c r="E1785" t="s">
        <v>47</v>
      </c>
      <c r="F1785" t="s">
        <v>104</v>
      </c>
      <c r="G1785" t="s">
        <v>52</v>
      </c>
      <c r="H1785" t="s">
        <v>1962</v>
      </c>
      <c r="I1785" s="2">
        <v>39693</v>
      </c>
      <c r="J1785" t="s">
        <v>106</v>
      </c>
      <c r="K1785" t="s">
        <v>115</v>
      </c>
      <c r="L1785">
        <v>20.795861769999998</v>
      </c>
      <c r="M1785">
        <v>-156.49763652999999</v>
      </c>
      <c r="N1785" t="s">
        <v>903</v>
      </c>
      <c r="O1785" t="s">
        <v>903</v>
      </c>
      <c r="P1785">
        <v>2012</v>
      </c>
      <c r="Q1785" t="s">
        <v>116</v>
      </c>
      <c r="R1785">
        <v>0</v>
      </c>
      <c r="S1785">
        <v>3.6</v>
      </c>
      <c r="T1785">
        <v>5</v>
      </c>
      <c r="U1785">
        <v>27.5</v>
      </c>
      <c r="V1785">
        <v>0</v>
      </c>
      <c r="W1785">
        <v>1.5</v>
      </c>
      <c r="X1785">
        <v>0.19900000000000001</v>
      </c>
      <c r="Y1785">
        <v>2</v>
      </c>
      <c r="Z1785">
        <v>1</v>
      </c>
    </row>
    <row r="1786" spans="1:26" x14ac:dyDescent="0.2">
      <c r="A1786">
        <v>1785</v>
      </c>
      <c r="B1786">
        <v>5114</v>
      </c>
      <c r="C1786" t="s">
        <v>38</v>
      </c>
      <c r="D1786">
        <v>2012</v>
      </c>
      <c r="E1786" t="s">
        <v>47</v>
      </c>
      <c r="F1786" t="s">
        <v>104</v>
      </c>
      <c r="G1786" t="s">
        <v>52</v>
      </c>
      <c r="H1786" t="s">
        <v>1963</v>
      </c>
      <c r="I1786" s="2">
        <v>39693</v>
      </c>
      <c r="J1786" t="s">
        <v>106</v>
      </c>
      <c r="K1786" t="s">
        <v>107</v>
      </c>
      <c r="L1786">
        <v>20.87150677</v>
      </c>
      <c r="M1786">
        <v>-156.68472227999999</v>
      </c>
      <c r="N1786" t="s">
        <v>896</v>
      </c>
      <c r="O1786" t="s">
        <v>896</v>
      </c>
      <c r="P1786">
        <v>2012</v>
      </c>
      <c r="Q1786" t="s">
        <v>109</v>
      </c>
      <c r="R1786">
        <v>0</v>
      </c>
      <c r="S1786">
        <v>14.35</v>
      </c>
      <c r="T1786">
        <v>4</v>
      </c>
      <c r="U1786">
        <v>43.5</v>
      </c>
      <c r="V1786">
        <v>40</v>
      </c>
      <c r="W1786">
        <v>0</v>
      </c>
      <c r="X1786">
        <v>0.16250000000000001</v>
      </c>
      <c r="Y1786">
        <v>2</v>
      </c>
      <c r="Z1786">
        <v>1</v>
      </c>
    </row>
    <row r="1787" spans="1:26" x14ac:dyDescent="0.2">
      <c r="A1787">
        <v>1786</v>
      </c>
      <c r="B1787">
        <v>5115</v>
      </c>
      <c r="C1787" t="s">
        <v>38</v>
      </c>
      <c r="D1787">
        <v>2012</v>
      </c>
      <c r="E1787" t="s">
        <v>47</v>
      </c>
      <c r="F1787" t="s">
        <v>104</v>
      </c>
      <c r="G1787" t="s">
        <v>52</v>
      </c>
      <c r="H1787" t="s">
        <v>1964</v>
      </c>
      <c r="I1787" s="2">
        <v>39693</v>
      </c>
      <c r="J1787" t="s">
        <v>106</v>
      </c>
      <c r="K1787" t="s">
        <v>107</v>
      </c>
      <c r="L1787">
        <v>20.819267809999999</v>
      </c>
      <c r="M1787">
        <v>-156.63125488</v>
      </c>
      <c r="N1787" t="s">
        <v>896</v>
      </c>
      <c r="O1787" t="s">
        <v>896</v>
      </c>
      <c r="P1787">
        <v>2012</v>
      </c>
      <c r="Q1787" t="s">
        <v>109</v>
      </c>
      <c r="R1787">
        <v>0</v>
      </c>
      <c r="S1787">
        <v>6.25</v>
      </c>
      <c r="T1787">
        <v>15</v>
      </c>
      <c r="U1787">
        <v>45</v>
      </c>
      <c r="V1787">
        <v>1</v>
      </c>
      <c r="W1787">
        <v>3</v>
      </c>
      <c r="X1787">
        <v>0.29249999999999998</v>
      </c>
      <c r="Y1787">
        <v>2</v>
      </c>
      <c r="Z1787">
        <v>1</v>
      </c>
    </row>
    <row r="1788" spans="1:26" x14ac:dyDescent="0.2">
      <c r="A1788">
        <v>1787</v>
      </c>
      <c r="B1788">
        <v>5116</v>
      </c>
      <c r="C1788" t="s">
        <v>38</v>
      </c>
      <c r="D1788">
        <v>2012</v>
      </c>
      <c r="E1788" t="s">
        <v>47</v>
      </c>
      <c r="F1788" t="s">
        <v>104</v>
      </c>
      <c r="G1788" t="s">
        <v>52</v>
      </c>
      <c r="H1788" t="s">
        <v>1965</v>
      </c>
      <c r="I1788" s="2">
        <v>39693</v>
      </c>
      <c r="J1788" t="s">
        <v>106</v>
      </c>
      <c r="K1788" t="s">
        <v>115</v>
      </c>
      <c r="L1788">
        <v>20.789938280000001</v>
      </c>
      <c r="M1788">
        <v>-156.56461296000001</v>
      </c>
      <c r="N1788" t="s">
        <v>903</v>
      </c>
      <c r="O1788" t="s">
        <v>903</v>
      </c>
      <c r="P1788">
        <v>2012</v>
      </c>
      <c r="Q1788" t="s">
        <v>116</v>
      </c>
      <c r="R1788">
        <v>0</v>
      </c>
      <c r="S1788">
        <v>2.1</v>
      </c>
      <c r="T1788">
        <v>25</v>
      </c>
      <c r="U1788">
        <v>2.5</v>
      </c>
      <c r="V1788">
        <v>2.5</v>
      </c>
      <c r="W1788">
        <v>37.5</v>
      </c>
      <c r="X1788">
        <v>0.49125000000000002</v>
      </c>
      <c r="Y1788">
        <v>2</v>
      </c>
      <c r="Z1788">
        <v>1</v>
      </c>
    </row>
    <row r="1789" spans="1:26" x14ac:dyDescent="0.2">
      <c r="A1789">
        <v>1788</v>
      </c>
      <c r="B1789">
        <v>5118</v>
      </c>
      <c r="C1789" t="s">
        <v>38</v>
      </c>
      <c r="D1789">
        <v>2012</v>
      </c>
      <c r="E1789" t="s">
        <v>47</v>
      </c>
      <c r="F1789" t="s">
        <v>104</v>
      </c>
      <c r="G1789" t="s">
        <v>52</v>
      </c>
      <c r="H1789" t="s">
        <v>1966</v>
      </c>
      <c r="I1789" s="2">
        <v>39693</v>
      </c>
      <c r="J1789" t="s">
        <v>106</v>
      </c>
      <c r="K1789" t="s">
        <v>111</v>
      </c>
      <c r="L1789">
        <v>20.76039961</v>
      </c>
      <c r="M1789">
        <v>-156.4781807</v>
      </c>
      <c r="N1789" t="s">
        <v>903</v>
      </c>
      <c r="O1789" t="s">
        <v>903</v>
      </c>
      <c r="P1789">
        <v>2012</v>
      </c>
      <c r="Q1789" t="s">
        <v>112</v>
      </c>
      <c r="R1789">
        <v>0</v>
      </c>
      <c r="S1789">
        <v>19.25</v>
      </c>
      <c r="T1789">
        <v>55</v>
      </c>
      <c r="U1789">
        <v>27.5</v>
      </c>
      <c r="V1789">
        <v>0.5</v>
      </c>
      <c r="W1789">
        <v>1</v>
      </c>
      <c r="X1789">
        <v>0.46375</v>
      </c>
      <c r="Y1789">
        <v>2</v>
      </c>
      <c r="Z1789">
        <v>1</v>
      </c>
    </row>
    <row r="1790" spans="1:26" x14ac:dyDescent="0.2">
      <c r="A1790">
        <v>1789</v>
      </c>
      <c r="B1790">
        <v>5119</v>
      </c>
      <c r="C1790" t="s">
        <v>38</v>
      </c>
      <c r="D1790">
        <v>2012</v>
      </c>
      <c r="E1790" t="s">
        <v>47</v>
      </c>
      <c r="F1790" t="s">
        <v>104</v>
      </c>
      <c r="G1790" t="s">
        <v>52</v>
      </c>
      <c r="H1790" t="s">
        <v>1967</v>
      </c>
      <c r="I1790" s="2">
        <v>39693</v>
      </c>
      <c r="J1790" t="s">
        <v>106</v>
      </c>
      <c r="K1790" t="s">
        <v>107</v>
      </c>
      <c r="L1790">
        <v>20.700142110000002</v>
      </c>
      <c r="M1790">
        <v>-156.45153630999999</v>
      </c>
      <c r="N1790" t="s">
        <v>903</v>
      </c>
      <c r="O1790" t="s">
        <v>903</v>
      </c>
      <c r="P1790">
        <v>2012</v>
      </c>
      <c r="Q1790" t="s">
        <v>109</v>
      </c>
      <c r="R1790">
        <v>0</v>
      </c>
      <c r="S1790">
        <v>17.100000000000001</v>
      </c>
      <c r="T1790">
        <v>45</v>
      </c>
      <c r="U1790">
        <v>10</v>
      </c>
      <c r="V1790">
        <v>2.5</v>
      </c>
      <c r="W1790">
        <v>5.5</v>
      </c>
      <c r="X1790">
        <v>0.44124999999999998</v>
      </c>
      <c r="Y1790">
        <v>2</v>
      </c>
      <c r="Z1790">
        <v>1</v>
      </c>
    </row>
    <row r="1791" spans="1:26" x14ac:dyDescent="0.2">
      <c r="A1791">
        <v>1790</v>
      </c>
      <c r="B1791">
        <v>5120</v>
      </c>
      <c r="C1791" t="s">
        <v>38</v>
      </c>
      <c r="D1791">
        <v>2012</v>
      </c>
      <c r="E1791" t="s">
        <v>47</v>
      </c>
      <c r="F1791" t="s">
        <v>104</v>
      </c>
      <c r="G1791" t="s">
        <v>52</v>
      </c>
      <c r="H1791" t="s">
        <v>1968</v>
      </c>
      <c r="I1791" s="2">
        <v>39693</v>
      </c>
      <c r="J1791" t="s">
        <v>106</v>
      </c>
      <c r="K1791" t="s">
        <v>107</v>
      </c>
      <c r="L1791">
        <v>20.649862760000001</v>
      </c>
      <c r="M1791">
        <v>-156.44550335</v>
      </c>
      <c r="N1791" t="s">
        <v>903</v>
      </c>
      <c r="O1791" t="s">
        <v>903</v>
      </c>
      <c r="P1791">
        <v>2012</v>
      </c>
      <c r="Q1791" t="s">
        <v>109</v>
      </c>
      <c r="R1791">
        <v>0</v>
      </c>
      <c r="S1791">
        <v>7</v>
      </c>
      <c r="T1791">
        <v>3.5</v>
      </c>
      <c r="U1791">
        <v>5</v>
      </c>
      <c r="V1791">
        <v>2</v>
      </c>
      <c r="W1791">
        <v>0.5</v>
      </c>
      <c r="X1791">
        <v>0.11899999999999999</v>
      </c>
      <c r="Y1791">
        <v>2</v>
      </c>
      <c r="Z1791">
        <v>1</v>
      </c>
    </row>
    <row r="1792" spans="1:26" x14ac:dyDescent="0.2">
      <c r="A1792">
        <v>1791</v>
      </c>
      <c r="B1792">
        <v>5121</v>
      </c>
      <c r="C1792" t="s">
        <v>38</v>
      </c>
      <c r="D1792">
        <v>2012</v>
      </c>
      <c r="E1792" t="s">
        <v>47</v>
      </c>
      <c r="F1792" t="s">
        <v>104</v>
      </c>
      <c r="G1792" t="s">
        <v>51</v>
      </c>
      <c r="H1792" t="s">
        <v>1969</v>
      </c>
      <c r="I1792" s="2">
        <v>39694</v>
      </c>
      <c r="J1792" t="s">
        <v>106</v>
      </c>
      <c r="K1792" t="s">
        <v>115</v>
      </c>
      <c r="L1792">
        <v>20.737174360000001</v>
      </c>
      <c r="M1792">
        <v>-156.91803171999999</v>
      </c>
      <c r="N1792" t="s">
        <v>917</v>
      </c>
      <c r="O1792" t="s">
        <v>917</v>
      </c>
      <c r="P1792">
        <v>2012</v>
      </c>
      <c r="Q1792" t="s">
        <v>116</v>
      </c>
      <c r="R1792">
        <v>0</v>
      </c>
      <c r="S1792">
        <v>5.75</v>
      </c>
      <c r="T1792">
        <v>5.5</v>
      </c>
      <c r="U1792">
        <v>5</v>
      </c>
      <c r="V1792">
        <v>0</v>
      </c>
      <c r="W1792">
        <v>2</v>
      </c>
      <c r="X1792">
        <v>0.65500000000000003</v>
      </c>
      <c r="Y1792">
        <v>2</v>
      </c>
      <c r="Z1792">
        <v>1</v>
      </c>
    </row>
    <row r="1793" spans="1:26" x14ac:dyDescent="0.2">
      <c r="A1793">
        <v>1792</v>
      </c>
      <c r="B1793">
        <v>5122</v>
      </c>
      <c r="C1793" t="s">
        <v>38</v>
      </c>
      <c r="D1793">
        <v>2012</v>
      </c>
      <c r="E1793" t="s">
        <v>47</v>
      </c>
      <c r="F1793" t="s">
        <v>104</v>
      </c>
      <c r="G1793" t="s">
        <v>51</v>
      </c>
      <c r="H1793" t="s">
        <v>1970</v>
      </c>
      <c r="I1793" s="2">
        <v>39694</v>
      </c>
      <c r="J1793" t="s">
        <v>106</v>
      </c>
      <c r="K1793" t="s">
        <v>115</v>
      </c>
      <c r="L1793">
        <v>20.742342140000002</v>
      </c>
      <c r="M1793">
        <v>-156.9706601</v>
      </c>
      <c r="N1793" t="s">
        <v>917</v>
      </c>
      <c r="O1793" t="s">
        <v>917</v>
      </c>
      <c r="P1793">
        <v>2012</v>
      </c>
      <c r="Q1793" t="s">
        <v>116</v>
      </c>
      <c r="R1793">
        <v>0</v>
      </c>
      <c r="S1793">
        <v>2.9</v>
      </c>
      <c r="T1793">
        <v>8</v>
      </c>
      <c r="U1793">
        <v>0</v>
      </c>
      <c r="V1793">
        <v>2</v>
      </c>
      <c r="W1793">
        <v>5.5</v>
      </c>
      <c r="X1793">
        <v>0.69125000000000003</v>
      </c>
      <c r="Y1793">
        <v>2</v>
      </c>
      <c r="Z1793">
        <v>1</v>
      </c>
    </row>
    <row r="1794" spans="1:26" x14ac:dyDescent="0.2">
      <c r="A1794">
        <v>1793</v>
      </c>
      <c r="B1794">
        <v>5123</v>
      </c>
      <c r="C1794" t="s">
        <v>38</v>
      </c>
      <c r="D1794">
        <v>2012</v>
      </c>
      <c r="E1794" t="s">
        <v>47</v>
      </c>
      <c r="F1794" t="s">
        <v>104</v>
      </c>
      <c r="G1794" t="s">
        <v>51</v>
      </c>
      <c r="H1794" t="s">
        <v>1971</v>
      </c>
      <c r="I1794" s="2">
        <v>39694</v>
      </c>
      <c r="J1794" t="s">
        <v>106</v>
      </c>
      <c r="K1794" t="s">
        <v>107</v>
      </c>
      <c r="L1794">
        <v>20.795000779999999</v>
      </c>
      <c r="M1794">
        <v>-156.99099795000001</v>
      </c>
      <c r="N1794" t="s">
        <v>917</v>
      </c>
      <c r="O1794" t="s">
        <v>917</v>
      </c>
      <c r="P1794">
        <v>2012</v>
      </c>
      <c r="Q1794" t="s">
        <v>109</v>
      </c>
      <c r="R1794">
        <v>0</v>
      </c>
      <c r="S1794">
        <v>11.65</v>
      </c>
      <c r="T1794">
        <v>11.5</v>
      </c>
      <c r="U1794">
        <v>7.5</v>
      </c>
      <c r="V1794">
        <v>6</v>
      </c>
      <c r="W1794">
        <v>2.5</v>
      </c>
      <c r="X1794">
        <v>0.44</v>
      </c>
      <c r="Y1794">
        <v>2</v>
      </c>
      <c r="Z1794">
        <v>1</v>
      </c>
    </row>
    <row r="1795" spans="1:26" x14ac:dyDescent="0.2">
      <c r="A1795">
        <v>1794</v>
      </c>
      <c r="B1795">
        <v>5124</v>
      </c>
      <c r="C1795" t="s">
        <v>38</v>
      </c>
      <c r="D1795">
        <v>2012</v>
      </c>
      <c r="E1795" t="s">
        <v>47</v>
      </c>
      <c r="F1795" t="s">
        <v>104</v>
      </c>
      <c r="G1795" t="s">
        <v>51</v>
      </c>
      <c r="H1795" t="s">
        <v>1972</v>
      </c>
      <c r="I1795" s="2">
        <v>39694</v>
      </c>
      <c r="J1795" t="s">
        <v>106</v>
      </c>
      <c r="K1795" t="s">
        <v>107</v>
      </c>
      <c r="L1795">
        <v>20.80893712</v>
      </c>
      <c r="M1795">
        <v>-156.98789705999999</v>
      </c>
      <c r="N1795" t="s">
        <v>917</v>
      </c>
      <c r="O1795" t="s">
        <v>917</v>
      </c>
      <c r="P1795">
        <v>2012</v>
      </c>
      <c r="Q1795" t="s">
        <v>109</v>
      </c>
      <c r="R1795">
        <v>0</v>
      </c>
      <c r="S1795">
        <v>11.75</v>
      </c>
      <c r="T1795">
        <v>15</v>
      </c>
      <c r="U1795">
        <v>7.5</v>
      </c>
      <c r="V1795">
        <v>3.5</v>
      </c>
      <c r="W1795">
        <v>1.5</v>
      </c>
      <c r="X1795">
        <v>0.74250000000000005</v>
      </c>
      <c r="Y1795">
        <v>2</v>
      </c>
      <c r="Z1795">
        <v>1</v>
      </c>
    </row>
    <row r="1796" spans="1:26" x14ac:dyDescent="0.2">
      <c r="A1796">
        <v>1795</v>
      </c>
      <c r="B1796">
        <v>5125</v>
      </c>
      <c r="C1796" t="s">
        <v>38</v>
      </c>
      <c r="D1796">
        <v>2012</v>
      </c>
      <c r="E1796" t="s">
        <v>47</v>
      </c>
      <c r="F1796" t="s">
        <v>104</v>
      </c>
      <c r="G1796" t="s">
        <v>51</v>
      </c>
      <c r="H1796" t="s">
        <v>1973</v>
      </c>
      <c r="I1796" s="2">
        <v>39694</v>
      </c>
      <c r="J1796" t="s">
        <v>106</v>
      </c>
      <c r="K1796" t="s">
        <v>115</v>
      </c>
      <c r="L1796">
        <v>20.83457795</v>
      </c>
      <c r="M1796">
        <v>-156.99693819999999</v>
      </c>
      <c r="N1796" t="s">
        <v>917</v>
      </c>
      <c r="O1796" t="s">
        <v>917</v>
      </c>
      <c r="P1796">
        <v>2012</v>
      </c>
      <c r="Q1796" t="s">
        <v>116</v>
      </c>
      <c r="R1796">
        <v>0</v>
      </c>
      <c r="S1796">
        <v>2.5499999999999998</v>
      </c>
      <c r="T1796">
        <v>12.5</v>
      </c>
      <c r="U1796">
        <v>0</v>
      </c>
      <c r="V1796">
        <v>0</v>
      </c>
      <c r="W1796">
        <v>7.5</v>
      </c>
      <c r="X1796">
        <v>0.62749999999999995</v>
      </c>
      <c r="Y1796">
        <v>2</v>
      </c>
      <c r="Z1796">
        <v>1</v>
      </c>
    </row>
    <row r="1797" spans="1:26" x14ac:dyDescent="0.2">
      <c r="A1797">
        <v>1796</v>
      </c>
      <c r="B1797">
        <v>5127</v>
      </c>
      <c r="C1797" t="s">
        <v>38</v>
      </c>
      <c r="D1797">
        <v>2012</v>
      </c>
      <c r="E1797" t="s">
        <v>47</v>
      </c>
      <c r="F1797" t="s">
        <v>104</v>
      </c>
      <c r="G1797" t="s">
        <v>51</v>
      </c>
      <c r="H1797" t="s">
        <v>1974</v>
      </c>
      <c r="I1797" s="2">
        <v>39694</v>
      </c>
      <c r="J1797" t="s">
        <v>106</v>
      </c>
      <c r="K1797" t="s">
        <v>107</v>
      </c>
      <c r="L1797">
        <v>20.74177066</v>
      </c>
      <c r="M1797">
        <v>-156.87530891</v>
      </c>
      <c r="N1797" t="s">
        <v>917</v>
      </c>
      <c r="O1797" t="s">
        <v>917</v>
      </c>
      <c r="P1797">
        <v>2012</v>
      </c>
      <c r="Q1797" t="s">
        <v>109</v>
      </c>
      <c r="R1797">
        <v>0</v>
      </c>
      <c r="S1797">
        <v>11.7</v>
      </c>
      <c r="T1797">
        <v>15</v>
      </c>
      <c r="U1797">
        <v>4</v>
      </c>
      <c r="V1797">
        <v>6.5</v>
      </c>
      <c r="W1797">
        <v>0</v>
      </c>
      <c r="X1797">
        <v>0.9425</v>
      </c>
      <c r="Y1797">
        <v>2</v>
      </c>
      <c r="Z1797">
        <v>1</v>
      </c>
    </row>
    <row r="1798" spans="1:26" x14ac:dyDescent="0.2">
      <c r="A1798">
        <v>1797</v>
      </c>
      <c r="B1798">
        <v>5128</v>
      </c>
      <c r="C1798" t="s">
        <v>38</v>
      </c>
      <c r="D1798">
        <v>2012</v>
      </c>
      <c r="E1798" t="s">
        <v>47</v>
      </c>
      <c r="F1798" t="s">
        <v>104</v>
      </c>
      <c r="G1798" t="s">
        <v>51</v>
      </c>
      <c r="H1798" t="s">
        <v>1975</v>
      </c>
      <c r="I1798" s="2">
        <v>39694</v>
      </c>
      <c r="J1798" t="s">
        <v>106</v>
      </c>
      <c r="K1798" t="s">
        <v>107</v>
      </c>
      <c r="L1798">
        <v>20.734051099999999</v>
      </c>
      <c r="M1798">
        <v>-156.88769500999999</v>
      </c>
      <c r="N1798" t="s">
        <v>917</v>
      </c>
      <c r="O1798" t="s">
        <v>917</v>
      </c>
      <c r="P1798">
        <v>2012</v>
      </c>
      <c r="Q1798" t="s">
        <v>109</v>
      </c>
      <c r="R1798">
        <v>0</v>
      </c>
      <c r="S1798">
        <v>10.6</v>
      </c>
      <c r="T1798">
        <v>45</v>
      </c>
      <c r="U1798">
        <v>0</v>
      </c>
      <c r="V1798">
        <v>15</v>
      </c>
      <c r="W1798">
        <v>10</v>
      </c>
      <c r="X1798">
        <v>0.56374999999999997</v>
      </c>
      <c r="Y1798">
        <v>2</v>
      </c>
      <c r="Z1798">
        <v>1</v>
      </c>
    </row>
    <row r="1799" spans="1:26" x14ac:dyDescent="0.2">
      <c r="A1799">
        <v>1798</v>
      </c>
      <c r="B1799">
        <v>5129</v>
      </c>
      <c r="C1799" t="s">
        <v>38</v>
      </c>
      <c r="D1799">
        <v>2012</v>
      </c>
      <c r="E1799" t="s">
        <v>47</v>
      </c>
      <c r="F1799" t="s">
        <v>104</v>
      </c>
      <c r="G1799" t="s">
        <v>51</v>
      </c>
      <c r="H1799" t="s">
        <v>1976</v>
      </c>
      <c r="I1799" s="2">
        <v>39694</v>
      </c>
      <c r="J1799" t="s">
        <v>106</v>
      </c>
      <c r="K1799" t="s">
        <v>115</v>
      </c>
      <c r="L1799">
        <v>20.73700513</v>
      </c>
      <c r="M1799">
        <v>-156.96766725000001</v>
      </c>
      <c r="N1799" t="s">
        <v>917</v>
      </c>
      <c r="O1799" t="s">
        <v>917</v>
      </c>
      <c r="P1799">
        <v>2012</v>
      </c>
      <c r="Q1799" t="s">
        <v>116</v>
      </c>
      <c r="R1799">
        <v>0</v>
      </c>
      <c r="S1799">
        <v>5.55</v>
      </c>
      <c r="T1799">
        <v>25</v>
      </c>
      <c r="U1799">
        <v>0</v>
      </c>
      <c r="V1799">
        <v>2.5</v>
      </c>
      <c r="W1799">
        <v>10</v>
      </c>
      <c r="X1799">
        <v>0.69874999999999998</v>
      </c>
      <c r="Y1799">
        <v>2</v>
      </c>
      <c r="Z1799">
        <v>1</v>
      </c>
    </row>
    <row r="1800" spans="1:26" x14ac:dyDescent="0.2">
      <c r="A1800">
        <v>1799</v>
      </c>
      <c r="B1800">
        <v>5132</v>
      </c>
      <c r="C1800" t="s">
        <v>38</v>
      </c>
      <c r="D1800">
        <v>2012</v>
      </c>
      <c r="E1800" t="s">
        <v>47</v>
      </c>
      <c r="F1800" t="s">
        <v>104</v>
      </c>
      <c r="G1800" t="s">
        <v>51</v>
      </c>
      <c r="H1800" t="s">
        <v>1977</v>
      </c>
      <c r="I1800" s="2">
        <v>39694</v>
      </c>
      <c r="J1800" t="s">
        <v>106</v>
      </c>
      <c r="K1800" t="s">
        <v>115</v>
      </c>
      <c r="L1800">
        <v>20.817301839999999</v>
      </c>
      <c r="M1800">
        <v>-156.98858454000001</v>
      </c>
      <c r="N1800" t="s">
        <v>917</v>
      </c>
      <c r="O1800" t="s">
        <v>917</v>
      </c>
      <c r="P1800">
        <v>2012</v>
      </c>
      <c r="Q1800" t="s">
        <v>116</v>
      </c>
      <c r="R1800">
        <v>0</v>
      </c>
      <c r="S1800">
        <v>5.4</v>
      </c>
      <c r="T1800">
        <v>16</v>
      </c>
      <c r="U1800">
        <v>7.5</v>
      </c>
      <c r="V1800">
        <v>2</v>
      </c>
      <c r="W1800">
        <v>3</v>
      </c>
      <c r="X1800">
        <v>0.9325</v>
      </c>
      <c r="Y1800">
        <v>2</v>
      </c>
      <c r="Z1800">
        <v>1</v>
      </c>
    </row>
    <row r="1801" spans="1:26" x14ac:dyDescent="0.2">
      <c r="A1801">
        <v>1800</v>
      </c>
      <c r="B1801">
        <v>5133</v>
      </c>
      <c r="C1801" t="s">
        <v>38</v>
      </c>
      <c r="D1801">
        <v>2012</v>
      </c>
      <c r="E1801" t="s">
        <v>47</v>
      </c>
      <c r="F1801" t="s">
        <v>104</v>
      </c>
      <c r="G1801" t="s">
        <v>51</v>
      </c>
      <c r="H1801" t="s">
        <v>1978</v>
      </c>
      <c r="I1801" s="2">
        <v>39694</v>
      </c>
      <c r="J1801" t="s">
        <v>106</v>
      </c>
      <c r="K1801" t="s">
        <v>107</v>
      </c>
      <c r="L1801">
        <v>20.794376830000001</v>
      </c>
      <c r="M1801">
        <v>-156.99135862</v>
      </c>
      <c r="N1801" t="s">
        <v>917</v>
      </c>
      <c r="O1801" t="s">
        <v>917</v>
      </c>
      <c r="P1801">
        <v>2012</v>
      </c>
      <c r="Q1801" t="s">
        <v>109</v>
      </c>
      <c r="R1801">
        <v>0</v>
      </c>
      <c r="S1801">
        <v>9.35</v>
      </c>
      <c r="T1801">
        <v>22.5</v>
      </c>
      <c r="U1801">
        <v>5</v>
      </c>
      <c r="V1801">
        <v>3.5</v>
      </c>
      <c r="W1801">
        <v>0</v>
      </c>
      <c r="X1801">
        <v>0.95625000000000004</v>
      </c>
      <c r="Y1801">
        <v>2</v>
      </c>
      <c r="Z1801">
        <v>1</v>
      </c>
    </row>
    <row r="1802" spans="1:26" x14ac:dyDescent="0.2">
      <c r="A1802">
        <v>1801</v>
      </c>
      <c r="B1802">
        <v>5134</v>
      </c>
      <c r="C1802" t="s">
        <v>38</v>
      </c>
      <c r="D1802">
        <v>2012</v>
      </c>
      <c r="E1802" t="s">
        <v>47</v>
      </c>
      <c r="F1802" t="s">
        <v>104</v>
      </c>
      <c r="G1802" t="s">
        <v>51</v>
      </c>
      <c r="H1802" t="s">
        <v>1979</v>
      </c>
      <c r="I1802" s="2">
        <v>39694</v>
      </c>
      <c r="J1802" t="s">
        <v>106</v>
      </c>
      <c r="K1802" t="s">
        <v>107</v>
      </c>
      <c r="L1802">
        <v>20.76771802</v>
      </c>
      <c r="M1802">
        <v>-156.82727062999999</v>
      </c>
      <c r="N1802" t="s">
        <v>917</v>
      </c>
      <c r="O1802" t="s">
        <v>917</v>
      </c>
      <c r="P1802">
        <v>2012</v>
      </c>
      <c r="Q1802" t="s">
        <v>109</v>
      </c>
      <c r="R1802">
        <v>0</v>
      </c>
      <c r="S1802">
        <v>10.15</v>
      </c>
      <c r="T1802">
        <v>37</v>
      </c>
      <c r="U1802">
        <v>5</v>
      </c>
      <c r="V1802">
        <v>12</v>
      </c>
      <c r="W1802">
        <v>15.5</v>
      </c>
      <c r="X1802">
        <v>0.65749999999999997</v>
      </c>
      <c r="Y1802">
        <v>4</v>
      </c>
      <c r="Z1802">
        <v>2</v>
      </c>
    </row>
    <row r="1803" spans="1:26" x14ac:dyDescent="0.2">
      <c r="A1803">
        <v>1802</v>
      </c>
      <c r="B1803">
        <v>5135</v>
      </c>
      <c r="C1803" t="s">
        <v>38</v>
      </c>
      <c r="D1803">
        <v>2012</v>
      </c>
      <c r="E1803" t="s">
        <v>47</v>
      </c>
      <c r="F1803" t="s">
        <v>104</v>
      </c>
      <c r="G1803" t="s">
        <v>51</v>
      </c>
      <c r="H1803" t="s">
        <v>1980</v>
      </c>
      <c r="I1803" s="2">
        <v>39694</v>
      </c>
      <c r="J1803" t="s">
        <v>106</v>
      </c>
      <c r="K1803" t="s">
        <v>111</v>
      </c>
      <c r="L1803">
        <v>20.730681659999998</v>
      </c>
      <c r="M1803">
        <v>-156.89277797</v>
      </c>
      <c r="N1803" t="s">
        <v>917</v>
      </c>
      <c r="O1803" t="s">
        <v>917</v>
      </c>
      <c r="P1803">
        <v>2012</v>
      </c>
      <c r="Q1803" t="s">
        <v>112</v>
      </c>
      <c r="R1803">
        <v>0</v>
      </c>
      <c r="S1803">
        <v>24.75</v>
      </c>
      <c r="T1803">
        <v>17.5</v>
      </c>
      <c r="U1803">
        <v>20</v>
      </c>
      <c r="V1803">
        <v>8.5</v>
      </c>
      <c r="W1803">
        <v>2.5</v>
      </c>
      <c r="X1803">
        <v>0.65625</v>
      </c>
      <c r="Y1803">
        <v>2</v>
      </c>
      <c r="Z1803">
        <v>1</v>
      </c>
    </row>
    <row r="1804" spans="1:26" x14ac:dyDescent="0.2">
      <c r="A1804">
        <v>1803</v>
      </c>
      <c r="B1804">
        <v>5136</v>
      </c>
      <c r="C1804" t="s">
        <v>38</v>
      </c>
      <c r="D1804">
        <v>2012</v>
      </c>
      <c r="E1804" t="s">
        <v>47</v>
      </c>
      <c r="F1804" t="s">
        <v>104</v>
      </c>
      <c r="G1804" t="s">
        <v>51</v>
      </c>
      <c r="H1804" t="s">
        <v>1981</v>
      </c>
      <c r="I1804" s="2">
        <v>39694</v>
      </c>
      <c r="J1804" t="s">
        <v>106</v>
      </c>
      <c r="K1804" t="s">
        <v>111</v>
      </c>
      <c r="L1804">
        <v>20.791291950000002</v>
      </c>
      <c r="M1804">
        <v>-156.99096374999999</v>
      </c>
      <c r="N1804" t="s">
        <v>917</v>
      </c>
      <c r="O1804" t="s">
        <v>917</v>
      </c>
      <c r="P1804">
        <v>2012</v>
      </c>
      <c r="Q1804" t="s">
        <v>112</v>
      </c>
      <c r="R1804">
        <v>0</v>
      </c>
      <c r="S1804">
        <v>19.75</v>
      </c>
      <c r="T1804">
        <v>13</v>
      </c>
      <c r="U1804">
        <v>32.5</v>
      </c>
      <c r="V1804">
        <v>4</v>
      </c>
      <c r="W1804">
        <v>0</v>
      </c>
      <c r="X1804">
        <v>0.30249999999999999</v>
      </c>
      <c r="Y1804">
        <v>2</v>
      </c>
      <c r="Z1804">
        <v>1</v>
      </c>
    </row>
    <row r="1805" spans="1:26" x14ac:dyDescent="0.2">
      <c r="A1805">
        <v>1804</v>
      </c>
      <c r="B1805">
        <v>5137</v>
      </c>
      <c r="C1805" t="s">
        <v>38</v>
      </c>
      <c r="D1805">
        <v>2012</v>
      </c>
      <c r="E1805" t="s">
        <v>47</v>
      </c>
      <c r="F1805" t="s">
        <v>104</v>
      </c>
      <c r="G1805" t="s">
        <v>51</v>
      </c>
      <c r="H1805" t="s">
        <v>1982</v>
      </c>
      <c r="I1805" s="2">
        <v>39694</v>
      </c>
      <c r="J1805" t="s">
        <v>106</v>
      </c>
      <c r="K1805" t="s">
        <v>111</v>
      </c>
      <c r="L1805">
        <v>20.881395990000001</v>
      </c>
      <c r="M1805">
        <v>-157.05893477999999</v>
      </c>
      <c r="N1805" t="s">
        <v>917</v>
      </c>
      <c r="O1805" t="s">
        <v>917</v>
      </c>
      <c r="P1805">
        <v>2012</v>
      </c>
      <c r="Q1805" t="s">
        <v>112</v>
      </c>
      <c r="R1805">
        <v>0</v>
      </c>
      <c r="S1805">
        <v>22.65</v>
      </c>
      <c r="T1805">
        <v>13.5</v>
      </c>
      <c r="U1805">
        <v>8.5</v>
      </c>
      <c r="V1805">
        <v>12.5</v>
      </c>
      <c r="W1805">
        <v>3</v>
      </c>
      <c r="X1805">
        <v>0.49875000000000003</v>
      </c>
      <c r="Y1805">
        <v>2</v>
      </c>
      <c r="Z1805">
        <v>1</v>
      </c>
    </row>
    <row r="1806" spans="1:26" x14ac:dyDescent="0.2">
      <c r="A1806">
        <v>1805</v>
      </c>
      <c r="B1806">
        <v>5138</v>
      </c>
      <c r="C1806" t="s">
        <v>38</v>
      </c>
      <c r="D1806">
        <v>2012</v>
      </c>
      <c r="E1806" t="s">
        <v>47</v>
      </c>
      <c r="F1806" t="s">
        <v>104</v>
      </c>
      <c r="G1806" t="s">
        <v>51</v>
      </c>
      <c r="H1806" t="s">
        <v>1983</v>
      </c>
      <c r="I1806" s="2">
        <v>39694</v>
      </c>
      <c r="J1806" t="s">
        <v>106</v>
      </c>
      <c r="K1806" t="s">
        <v>115</v>
      </c>
      <c r="L1806">
        <v>20.884226559999998</v>
      </c>
      <c r="M1806">
        <v>-157.05839933999999</v>
      </c>
      <c r="N1806" t="s">
        <v>917</v>
      </c>
      <c r="O1806" t="s">
        <v>917</v>
      </c>
      <c r="P1806">
        <v>2012</v>
      </c>
      <c r="Q1806" t="s">
        <v>116</v>
      </c>
      <c r="R1806">
        <v>0</v>
      </c>
      <c r="S1806">
        <v>5.25</v>
      </c>
      <c r="T1806">
        <v>10</v>
      </c>
      <c r="U1806">
        <v>7.5</v>
      </c>
      <c r="V1806">
        <v>3.5</v>
      </c>
      <c r="W1806">
        <v>3</v>
      </c>
      <c r="X1806">
        <v>1.2862499999999999</v>
      </c>
      <c r="Y1806">
        <v>2</v>
      </c>
      <c r="Z1806">
        <v>1</v>
      </c>
    </row>
    <row r="1807" spans="1:26" x14ac:dyDescent="0.2">
      <c r="A1807">
        <v>1806</v>
      </c>
      <c r="B1807">
        <v>5139</v>
      </c>
      <c r="C1807" t="s">
        <v>38</v>
      </c>
      <c r="D1807">
        <v>2012</v>
      </c>
      <c r="E1807" t="s">
        <v>47</v>
      </c>
      <c r="F1807" t="s">
        <v>104</v>
      </c>
      <c r="G1807" t="s">
        <v>51</v>
      </c>
      <c r="H1807" t="s">
        <v>1984</v>
      </c>
      <c r="I1807" s="2">
        <v>39694</v>
      </c>
      <c r="J1807" t="s">
        <v>106</v>
      </c>
      <c r="K1807" t="s">
        <v>111</v>
      </c>
      <c r="L1807">
        <v>20.90005201</v>
      </c>
      <c r="M1807">
        <v>-157.06158413</v>
      </c>
      <c r="N1807" t="s">
        <v>917</v>
      </c>
      <c r="O1807" t="s">
        <v>917</v>
      </c>
      <c r="P1807">
        <v>2012</v>
      </c>
      <c r="Q1807" t="s">
        <v>112</v>
      </c>
      <c r="R1807">
        <v>0</v>
      </c>
      <c r="S1807">
        <v>19.45</v>
      </c>
      <c r="T1807">
        <v>7.5</v>
      </c>
      <c r="U1807">
        <v>17.5</v>
      </c>
      <c r="V1807">
        <v>11</v>
      </c>
      <c r="W1807">
        <v>0.5</v>
      </c>
      <c r="X1807">
        <v>0.59775</v>
      </c>
      <c r="Y1807">
        <v>2</v>
      </c>
      <c r="Z1807">
        <v>1</v>
      </c>
    </row>
    <row r="1808" spans="1:26" x14ac:dyDescent="0.2">
      <c r="A1808">
        <v>1807</v>
      </c>
      <c r="B1808">
        <v>5141</v>
      </c>
      <c r="C1808" t="s">
        <v>38</v>
      </c>
      <c r="D1808">
        <v>2012</v>
      </c>
      <c r="E1808" t="s">
        <v>47</v>
      </c>
      <c r="F1808" t="s">
        <v>104</v>
      </c>
      <c r="G1808" t="s">
        <v>52</v>
      </c>
      <c r="H1808" t="s">
        <v>1985</v>
      </c>
      <c r="I1808" s="2">
        <v>39695</v>
      </c>
      <c r="J1808" t="s">
        <v>106</v>
      </c>
      <c r="K1808" t="s">
        <v>107</v>
      </c>
      <c r="L1808">
        <v>20.63658616</v>
      </c>
      <c r="M1808">
        <v>-156.45375332</v>
      </c>
      <c r="N1808" t="s">
        <v>903</v>
      </c>
      <c r="O1808" t="s">
        <v>903</v>
      </c>
      <c r="P1808">
        <v>2012</v>
      </c>
      <c r="Q1808" t="s">
        <v>109</v>
      </c>
      <c r="R1808">
        <v>0</v>
      </c>
      <c r="S1808">
        <v>9.9</v>
      </c>
      <c r="T1808">
        <v>50</v>
      </c>
      <c r="U1808">
        <v>17.5</v>
      </c>
      <c r="V1808">
        <v>1.5</v>
      </c>
      <c r="W1808">
        <v>6</v>
      </c>
      <c r="X1808">
        <v>0.43375000000000002</v>
      </c>
      <c r="Y1808">
        <v>2</v>
      </c>
      <c r="Z1808">
        <v>1</v>
      </c>
    </row>
    <row r="1809" spans="1:26" x14ac:dyDescent="0.2">
      <c r="A1809">
        <v>1808</v>
      </c>
      <c r="B1809">
        <v>5142</v>
      </c>
      <c r="C1809" t="s">
        <v>38</v>
      </c>
      <c r="D1809">
        <v>2012</v>
      </c>
      <c r="E1809" t="s">
        <v>47</v>
      </c>
      <c r="F1809" t="s">
        <v>104</v>
      </c>
      <c r="G1809" t="s">
        <v>52</v>
      </c>
      <c r="H1809" t="s">
        <v>1986</v>
      </c>
      <c r="I1809" s="2">
        <v>39695</v>
      </c>
      <c r="J1809" t="s">
        <v>106</v>
      </c>
      <c r="K1809" t="s">
        <v>111</v>
      </c>
      <c r="L1809">
        <v>20.631275389999999</v>
      </c>
      <c r="M1809">
        <v>-156.49324240000001</v>
      </c>
      <c r="N1809" t="s">
        <v>1987</v>
      </c>
      <c r="O1809" t="s">
        <v>1987</v>
      </c>
      <c r="P1809">
        <v>2012</v>
      </c>
      <c r="Q1809" t="s">
        <v>112</v>
      </c>
      <c r="R1809">
        <v>0</v>
      </c>
      <c r="S1809">
        <v>24.3</v>
      </c>
      <c r="T1809">
        <v>40</v>
      </c>
      <c r="U1809">
        <v>0</v>
      </c>
      <c r="V1809">
        <v>6</v>
      </c>
      <c r="W1809">
        <v>16</v>
      </c>
      <c r="X1809">
        <v>0.98250000000000004</v>
      </c>
      <c r="Y1809">
        <v>2</v>
      </c>
      <c r="Z1809">
        <v>1</v>
      </c>
    </row>
    <row r="1810" spans="1:26" x14ac:dyDescent="0.2">
      <c r="A1810">
        <v>1809</v>
      </c>
      <c r="B1810">
        <v>5143</v>
      </c>
      <c r="C1810" t="s">
        <v>38</v>
      </c>
      <c r="D1810">
        <v>2012</v>
      </c>
      <c r="E1810" t="s">
        <v>47</v>
      </c>
      <c r="F1810" t="s">
        <v>104</v>
      </c>
      <c r="G1810" t="s">
        <v>52</v>
      </c>
      <c r="H1810" t="s">
        <v>1988</v>
      </c>
      <c r="I1810" s="2">
        <v>39695</v>
      </c>
      <c r="J1810" t="s">
        <v>106</v>
      </c>
      <c r="K1810" t="s">
        <v>107</v>
      </c>
      <c r="L1810">
        <v>20.722699240000001</v>
      </c>
      <c r="M1810">
        <v>-156.45721497</v>
      </c>
      <c r="N1810" t="s">
        <v>903</v>
      </c>
      <c r="O1810" t="s">
        <v>903</v>
      </c>
      <c r="P1810">
        <v>2012</v>
      </c>
      <c r="Q1810" t="s">
        <v>109</v>
      </c>
      <c r="R1810">
        <v>0</v>
      </c>
      <c r="S1810">
        <v>13.4</v>
      </c>
      <c r="T1810">
        <v>65</v>
      </c>
      <c r="U1810">
        <v>5</v>
      </c>
      <c r="V1810">
        <v>1</v>
      </c>
      <c r="W1810">
        <v>3.5</v>
      </c>
      <c r="X1810">
        <v>0.62250000000000005</v>
      </c>
      <c r="Y1810">
        <v>2</v>
      </c>
      <c r="Z1810">
        <v>1</v>
      </c>
    </row>
    <row r="1811" spans="1:26" x14ac:dyDescent="0.2">
      <c r="A1811">
        <v>1810</v>
      </c>
      <c r="B1811">
        <v>5144</v>
      </c>
      <c r="C1811" t="s">
        <v>38</v>
      </c>
      <c r="D1811">
        <v>2012</v>
      </c>
      <c r="E1811" t="s">
        <v>47</v>
      </c>
      <c r="F1811" t="s">
        <v>104</v>
      </c>
      <c r="G1811" t="s">
        <v>52</v>
      </c>
      <c r="H1811" t="s">
        <v>1989</v>
      </c>
      <c r="I1811" s="2">
        <v>39695</v>
      </c>
      <c r="J1811" t="s">
        <v>106</v>
      </c>
      <c r="K1811" t="s">
        <v>107</v>
      </c>
      <c r="L1811">
        <v>20.618769589999999</v>
      </c>
      <c r="M1811">
        <v>-156.44721267</v>
      </c>
      <c r="N1811" t="s">
        <v>903</v>
      </c>
      <c r="O1811" t="s">
        <v>903</v>
      </c>
      <c r="P1811">
        <v>2012</v>
      </c>
      <c r="Q1811" t="s">
        <v>109</v>
      </c>
      <c r="R1811">
        <v>0</v>
      </c>
      <c r="S1811">
        <v>16.149999999999999</v>
      </c>
      <c r="T1811">
        <v>3</v>
      </c>
      <c r="U1811">
        <v>20</v>
      </c>
      <c r="V1811">
        <v>0.5</v>
      </c>
      <c r="W1811">
        <v>3</v>
      </c>
      <c r="X1811">
        <v>0.11375</v>
      </c>
      <c r="Y1811">
        <v>2</v>
      </c>
      <c r="Z1811">
        <v>1</v>
      </c>
    </row>
    <row r="1812" spans="1:26" x14ac:dyDescent="0.2">
      <c r="A1812">
        <v>1811</v>
      </c>
      <c r="B1812">
        <v>5145</v>
      </c>
      <c r="C1812" t="s">
        <v>38</v>
      </c>
      <c r="D1812">
        <v>2012</v>
      </c>
      <c r="E1812" t="s">
        <v>47</v>
      </c>
      <c r="F1812" t="s">
        <v>104</v>
      </c>
      <c r="G1812" t="s">
        <v>52</v>
      </c>
      <c r="H1812" t="s">
        <v>1990</v>
      </c>
      <c r="I1812" s="2">
        <v>39695</v>
      </c>
      <c r="J1812" t="s">
        <v>106</v>
      </c>
      <c r="K1812" t="s">
        <v>107</v>
      </c>
      <c r="L1812">
        <v>20.62010935</v>
      </c>
      <c r="M1812">
        <v>-156.4480538</v>
      </c>
      <c r="N1812" t="s">
        <v>903</v>
      </c>
      <c r="O1812" t="s">
        <v>903</v>
      </c>
      <c r="P1812">
        <v>2012</v>
      </c>
      <c r="Q1812" t="s">
        <v>109</v>
      </c>
      <c r="R1812">
        <v>0</v>
      </c>
      <c r="S1812">
        <v>15.35</v>
      </c>
      <c r="T1812">
        <v>3</v>
      </c>
      <c r="U1812">
        <v>20</v>
      </c>
      <c r="V1812">
        <v>1</v>
      </c>
      <c r="W1812">
        <v>3</v>
      </c>
      <c r="X1812">
        <v>0.13750000000000001</v>
      </c>
      <c r="Y1812">
        <v>2</v>
      </c>
      <c r="Z1812">
        <v>1</v>
      </c>
    </row>
    <row r="1813" spans="1:26" x14ac:dyDescent="0.2">
      <c r="A1813">
        <v>1812</v>
      </c>
      <c r="B1813">
        <v>5146</v>
      </c>
      <c r="C1813" t="s">
        <v>38</v>
      </c>
      <c r="D1813">
        <v>2012</v>
      </c>
      <c r="E1813" t="s">
        <v>47</v>
      </c>
      <c r="F1813" t="s">
        <v>104</v>
      </c>
      <c r="G1813" t="s">
        <v>52</v>
      </c>
      <c r="H1813" t="s">
        <v>1991</v>
      </c>
      <c r="I1813" s="2">
        <v>39695</v>
      </c>
      <c r="J1813" t="s">
        <v>106</v>
      </c>
      <c r="K1813" t="s">
        <v>115</v>
      </c>
      <c r="L1813">
        <v>20.639939259999998</v>
      </c>
      <c r="M1813">
        <v>-156.44934653999999</v>
      </c>
      <c r="N1813" t="s">
        <v>903</v>
      </c>
      <c r="O1813" t="s">
        <v>903</v>
      </c>
      <c r="P1813">
        <v>2012</v>
      </c>
      <c r="Q1813" t="s">
        <v>116</v>
      </c>
      <c r="R1813">
        <v>0</v>
      </c>
      <c r="S1813">
        <v>3.35</v>
      </c>
      <c r="T1813">
        <v>70</v>
      </c>
      <c r="U1813">
        <v>5.5</v>
      </c>
      <c r="V1813">
        <v>2.5</v>
      </c>
      <c r="W1813">
        <v>3.5</v>
      </c>
      <c r="X1813">
        <v>0.77375000000000005</v>
      </c>
      <c r="Y1813">
        <v>2</v>
      </c>
      <c r="Z1813">
        <v>1</v>
      </c>
    </row>
    <row r="1814" spans="1:26" x14ac:dyDescent="0.2">
      <c r="A1814">
        <v>1813</v>
      </c>
      <c r="B1814">
        <v>5147</v>
      </c>
      <c r="C1814" t="s">
        <v>38</v>
      </c>
      <c r="D1814">
        <v>2012</v>
      </c>
      <c r="E1814" t="s">
        <v>47</v>
      </c>
      <c r="F1814" t="s">
        <v>104</v>
      </c>
      <c r="G1814" t="s">
        <v>52</v>
      </c>
      <c r="H1814" t="s">
        <v>1992</v>
      </c>
      <c r="I1814" s="2">
        <v>39695</v>
      </c>
      <c r="J1814" t="s">
        <v>106</v>
      </c>
      <c r="K1814" t="s">
        <v>115</v>
      </c>
      <c r="L1814">
        <v>20.624478589999999</v>
      </c>
      <c r="M1814">
        <v>-156.44336286000001</v>
      </c>
      <c r="N1814" t="s">
        <v>903</v>
      </c>
      <c r="O1814" t="s">
        <v>903</v>
      </c>
      <c r="P1814">
        <v>2012</v>
      </c>
      <c r="Q1814" t="s">
        <v>116</v>
      </c>
      <c r="R1814">
        <v>0</v>
      </c>
      <c r="S1814">
        <v>4.3499999999999996</v>
      </c>
      <c r="T1814">
        <v>25</v>
      </c>
      <c r="U1814">
        <v>1.5</v>
      </c>
      <c r="V1814">
        <v>0.5</v>
      </c>
      <c r="W1814">
        <v>7.5</v>
      </c>
      <c r="X1814">
        <v>0.58125000000000004</v>
      </c>
      <c r="Y1814">
        <v>2</v>
      </c>
      <c r="Z1814">
        <v>1</v>
      </c>
    </row>
    <row r="1815" spans="1:26" x14ac:dyDescent="0.2">
      <c r="A1815">
        <v>1814</v>
      </c>
      <c r="B1815">
        <v>5148</v>
      </c>
      <c r="C1815" t="s">
        <v>38</v>
      </c>
      <c r="D1815">
        <v>2012</v>
      </c>
      <c r="E1815" t="s">
        <v>47</v>
      </c>
      <c r="F1815" t="s">
        <v>104</v>
      </c>
      <c r="G1815" t="s">
        <v>52</v>
      </c>
      <c r="H1815" t="s">
        <v>1993</v>
      </c>
      <c r="I1815" s="2">
        <v>39695</v>
      </c>
      <c r="J1815" t="s">
        <v>106</v>
      </c>
      <c r="K1815" t="s">
        <v>111</v>
      </c>
      <c r="L1815">
        <v>20.715826409999998</v>
      </c>
      <c r="M1815">
        <v>-156.45805365999999</v>
      </c>
      <c r="N1815" t="s">
        <v>903</v>
      </c>
      <c r="O1815" t="s">
        <v>903</v>
      </c>
      <c r="P1815">
        <v>2012</v>
      </c>
      <c r="Q1815" t="s">
        <v>112</v>
      </c>
      <c r="R1815">
        <v>0</v>
      </c>
      <c r="S1815">
        <v>20.7</v>
      </c>
      <c r="T1815">
        <v>65</v>
      </c>
      <c r="U1815">
        <v>2.5</v>
      </c>
      <c r="V1815">
        <v>0</v>
      </c>
      <c r="W1815">
        <v>10</v>
      </c>
      <c r="X1815">
        <v>0.39250000000000002</v>
      </c>
      <c r="Y1815">
        <v>2</v>
      </c>
      <c r="Z1815">
        <v>1</v>
      </c>
    </row>
    <row r="1816" spans="1:26" x14ac:dyDescent="0.2">
      <c r="A1816">
        <v>1815</v>
      </c>
      <c r="B1816">
        <v>5149</v>
      </c>
      <c r="C1816" t="s">
        <v>38</v>
      </c>
      <c r="D1816">
        <v>2012</v>
      </c>
      <c r="E1816" t="s">
        <v>47</v>
      </c>
      <c r="F1816" t="s">
        <v>104</v>
      </c>
      <c r="G1816" t="s">
        <v>52</v>
      </c>
      <c r="H1816" t="s">
        <v>1994</v>
      </c>
      <c r="I1816" s="2">
        <v>39695</v>
      </c>
      <c r="J1816" t="s">
        <v>106</v>
      </c>
      <c r="K1816" t="s">
        <v>107</v>
      </c>
      <c r="L1816">
        <v>20.703939869999999</v>
      </c>
      <c r="M1816">
        <v>-156.45061480000001</v>
      </c>
      <c r="N1816" t="s">
        <v>903</v>
      </c>
      <c r="O1816" t="s">
        <v>903</v>
      </c>
      <c r="P1816">
        <v>2012</v>
      </c>
      <c r="Q1816" t="s">
        <v>109</v>
      </c>
      <c r="R1816">
        <v>0</v>
      </c>
      <c r="S1816">
        <v>11.6</v>
      </c>
      <c r="T1816">
        <v>60</v>
      </c>
      <c r="U1816">
        <v>22.5</v>
      </c>
      <c r="V1816">
        <v>0</v>
      </c>
      <c r="W1816">
        <v>7.5</v>
      </c>
      <c r="X1816">
        <v>0.84499999999999997</v>
      </c>
      <c r="Y1816">
        <v>2</v>
      </c>
      <c r="Z1816">
        <v>1</v>
      </c>
    </row>
    <row r="1817" spans="1:26" x14ac:dyDescent="0.2">
      <c r="A1817">
        <v>1816</v>
      </c>
      <c r="B1817">
        <v>5150</v>
      </c>
      <c r="C1817" t="s">
        <v>38</v>
      </c>
      <c r="D1817">
        <v>2012</v>
      </c>
      <c r="E1817" t="s">
        <v>47</v>
      </c>
      <c r="F1817" t="s">
        <v>104</v>
      </c>
      <c r="G1817" t="s">
        <v>52</v>
      </c>
      <c r="H1817" t="s">
        <v>1995</v>
      </c>
      <c r="I1817" s="2">
        <v>39695</v>
      </c>
      <c r="J1817" t="s">
        <v>106</v>
      </c>
      <c r="K1817" t="s">
        <v>107</v>
      </c>
      <c r="L1817">
        <v>20.718042669999999</v>
      </c>
      <c r="M1817">
        <v>-156.45505109000001</v>
      </c>
      <c r="N1817" t="s">
        <v>903</v>
      </c>
      <c r="O1817" t="s">
        <v>903</v>
      </c>
      <c r="P1817">
        <v>2012</v>
      </c>
      <c r="Q1817" t="s">
        <v>109</v>
      </c>
      <c r="R1817">
        <v>0</v>
      </c>
      <c r="S1817">
        <v>14.4</v>
      </c>
      <c r="T1817">
        <v>65</v>
      </c>
      <c r="U1817">
        <v>4</v>
      </c>
      <c r="V1817">
        <v>0</v>
      </c>
      <c r="W1817">
        <v>1</v>
      </c>
      <c r="X1817">
        <v>0.5675</v>
      </c>
      <c r="Y1817">
        <v>2</v>
      </c>
      <c r="Z1817">
        <v>1</v>
      </c>
    </row>
    <row r="1818" spans="1:26" x14ac:dyDescent="0.2">
      <c r="A1818">
        <v>1817</v>
      </c>
      <c r="B1818">
        <v>5151</v>
      </c>
      <c r="C1818" t="s">
        <v>38</v>
      </c>
      <c r="D1818">
        <v>2012</v>
      </c>
      <c r="E1818" t="s">
        <v>47</v>
      </c>
      <c r="F1818" t="s">
        <v>104</v>
      </c>
      <c r="G1818" t="s">
        <v>53</v>
      </c>
      <c r="H1818" t="s">
        <v>1996</v>
      </c>
      <c r="I1818" s="2">
        <v>39696</v>
      </c>
      <c r="J1818" t="s">
        <v>106</v>
      </c>
      <c r="K1818" t="s">
        <v>115</v>
      </c>
      <c r="L1818">
        <v>21.186166929999999</v>
      </c>
      <c r="M1818">
        <v>-157.25024753</v>
      </c>
      <c r="N1818" t="s">
        <v>933</v>
      </c>
      <c r="O1818" t="s">
        <v>933</v>
      </c>
      <c r="P1818">
        <v>2012</v>
      </c>
      <c r="Q1818" t="s">
        <v>116</v>
      </c>
      <c r="R1818">
        <v>0</v>
      </c>
      <c r="S1818">
        <v>4.95</v>
      </c>
      <c r="T1818">
        <v>1</v>
      </c>
      <c r="U1818">
        <v>10</v>
      </c>
      <c r="V1818">
        <v>39.5</v>
      </c>
      <c r="W1818">
        <v>5.5</v>
      </c>
      <c r="X1818">
        <v>0.15125</v>
      </c>
      <c r="Y1818">
        <v>2</v>
      </c>
      <c r="Z1818">
        <v>1</v>
      </c>
    </row>
    <row r="1819" spans="1:26" x14ac:dyDescent="0.2">
      <c r="A1819">
        <v>1818</v>
      </c>
      <c r="B1819">
        <v>5152</v>
      </c>
      <c r="C1819" t="s">
        <v>38</v>
      </c>
      <c r="D1819">
        <v>2012</v>
      </c>
      <c r="E1819" t="s">
        <v>47</v>
      </c>
      <c r="F1819" t="s">
        <v>104</v>
      </c>
      <c r="G1819" t="s">
        <v>53</v>
      </c>
      <c r="H1819" t="s">
        <v>1997</v>
      </c>
      <c r="I1819" s="2">
        <v>39696</v>
      </c>
      <c r="J1819" t="s">
        <v>106</v>
      </c>
      <c r="K1819" t="s">
        <v>107</v>
      </c>
      <c r="L1819">
        <v>21.18242575</v>
      </c>
      <c r="M1819">
        <v>-157.25499092999999</v>
      </c>
      <c r="N1819" t="s">
        <v>933</v>
      </c>
      <c r="O1819" t="s">
        <v>933</v>
      </c>
      <c r="P1819">
        <v>2012</v>
      </c>
      <c r="Q1819" t="s">
        <v>109</v>
      </c>
      <c r="R1819">
        <v>0</v>
      </c>
      <c r="S1819">
        <v>11.45</v>
      </c>
      <c r="T1819">
        <v>3.5</v>
      </c>
      <c r="U1819">
        <v>3.5</v>
      </c>
      <c r="V1819">
        <v>70</v>
      </c>
      <c r="W1819">
        <v>0.5</v>
      </c>
      <c r="X1819">
        <v>0.11874999999999999</v>
      </c>
      <c r="Y1819">
        <v>2</v>
      </c>
      <c r="Z1819">
        <v>1</v>
      </c>
    </row>
    <row r="1820" spans="1:26" x14ac:dyDescent="0.2">
      <c r="A1820">
        <v>1819</v>
      </c>
      <c r="B1820">
        <v>5153</v>
      </c>
      <c r="C1820" t="s">
        <v>38</v>
      </c>
      <c r="D1820">
        <v>2012</v>
      </c>
      <c r="E1820" t="s">
        <v>47</v>
      </c>
      <c r="F1820" t="s">
        <v>104</v>
      </c>
      <c r="G1820" t="s">
        <v>53</v>
      </c>
      <c r="H1820" t="s">
        <v>1998</v>
      </c>
      <c r="I1820" s="2">
        <v>39696</v>
      </c>
      <c r="J1820" t="s">
        <v>106</v>
      </c>
      <c r="K1820" t="s">
        <v>115</v>
      </c>
      <c r="L1820">
        <v>21.172877509999999</v>
      </c>
      <c r="M1820">
        <v>-157.25684785999999</v>
      </c>
      <c r="N1820" t="s">
        <v>933</v>
      </c>
      <c r="O1820" t="s">
        <v>933</v>
      </c>
      <c r="P1820">
        <v>2012</v>
      </c>
      <c r="Q1820" t="s">
        <v>116</v>
      </c>
      <c r="R1820">
        <v>0</v>
      </c>
      <c r="S1820">
        <v>4.45</v>
      </c>
      <c r="T1820">
        <v>2.5</v>
      </c>
      <c r="U1820">
        <v>9</v>
      </c>
      <c r="V1820">
        <v>23.5</v>
      </c>
      <c r="W1820">
        <v>0.5</v>
      </c>
      <c r="X1820">
        <v>0.315</v>
      </c>
      <c r="Y1820">
        <v>2</v>
      </c>
      <c r="Z1820">
        <v>1</v>
      </c>
    </row>
    <row r="1821" spans="1:26" x14ac:dyDescent="0.2">
      <c r="A1821">
        <v>1820</v>
      </c>
      <c r="B1821">
        <v>5154</v>
      </c>
      <c r="C1821" t="s">
        <v>38</v>
      </c>
      <c r="D1821">
        <v>2012</v>
      </c>
      <c r="E1821" t="s">
        <v>47</v>
      </c>
      <c r="F1821" t="s">
        <v>104</v>
      </c>
      <c r="G1821" t="s">
        <v>53</v>
      </c>
      <c r="H1821" t="s">
        <v>1999</v>
      </c>
      <c r="I1821" s="2">
        <v>39696</v>
      </c>
      <c r="J1821" t="s">
        <v>106</v>
      </c>
      <c r="K1821" t="s">
        <v>111</v>
      </c>
      <c r="L1821">
        <v>21.167835289999999</v>
      </c>
      <c r="M1821">
        <v>-157.28179542000001</v>
      </c>
      <c r="N1821" t="s">
        <v>933</v>
      </c>
      <c r="O1821" t="s">
        <v>933</v>
      </c>
      <c r="P1821">
        <v>2012</v>
      </c>
      <c r="Q1821" t="s">
        <v>112</v>
      </c>
      <c r="R1821">
        <v>0</v>
      </c>
      <c r="S1821">
        <v>24.7</v>
      </c>
      <c r="T1821">
        <v>5.5</v>
      </c>
      <c r="U1821">
        <v>3.5</v>
      </c>
      <c r="V1821">
        <v>55</v>
      </c>
      <c r="W1821">
        <v>1</v>
      </c>
      <c r="X1821">
        <v>0.115</v>
      </c>
      <c r="Y1821">
        <v>2</v>
      </c>
      <c r="Z1821">
        <v>1</v>
      </c>
    </row>
    <row r="1822" spans="1:26" x14ac:dyDescent="0.2">
      <c r="A1822">
        <v>1821</v>
      </c>
      <c r="B1822">
        <v>5155</v>
      </c>
      <c r="C1822" t="s">
        <v>38</v>
      </c>
      <c r="D1822">
        <v>2012</v>
      </c>
      <c r="E1822" t="s">
        <v>47</v>
      </c>
      <c r="F1822" t="s">
        <v>104</v>
      </c>
      <c r="G1822" t="s">
        <v>53</v>
      </c>
      <c r="H1822" t="s">
        <v>2000</v>
      </c>
      <c r="I1822" s="2">
        <v>39696</v>
      </c>
      <c r="J1822" t="s">
        <v>106</v>
      </c>
      <c r="K1822" t="s">
        <v>115</v>
      </c>
      <c r="L1822">
        <v>21.176396319999998</v>
      </c>
      <c r="M1822">
        <v>-157.25353985999999</v>
      </c>
      <c r="N1822" t="s">
        <v>933</v>
      </c>
      <c r="O1822" t="s">
        <v>933</v>
      </c>
      <c r="P1822">
        <v>2012</v>
      </c>
      <c r="Q1822" t="s">
        <v>116</v>
      </c>
      <c r="R1822">
        <v>0</v>
      </c>
      <c r="S1822">
        <v>3.4</v>
      </c>
      <c r="T1822">
        <v>0</v>
      </c>
      <c r="U1822">
        <v>22.5</v>
      </c>
      <c r="V1822">
        <v>6.5</v>
      </c>
      <c r="W1822">
        <v>1</v>
      </c>
      <c r="X1822">
        <v>0.50124999999999997</v>
      </c>
      <c r="Y1822">
        <v>2</v>
      </c>
      <c r="Z1822">
        <v>1</v>
      </c>
    </row>
    <row r="1823" spans="1:26" x14ac:dyDescent="0.2">
      <c r="A1823">
        <v>1822</v>
      </c>
      <c r="B1823">
        <v>5156</v>
      </c>
      <c r="C1823" t="s">
        <v>38</v>
      </c>
      <c r="D1823">
        <v>2012</v>
      </c>
      <c r="E1823" t="s">
        <v>47</v>
      </c>
      <c r="F1823" t="s">
        <v>104</v>
      </c>
      <c r="G1823" t="s">
        <v>53</v>
      </c>
      <c r="H1823" t="s">
        <v>2001</v>
      </c>
      <c r="I1823" s="2">
        <v>39696</v>
      </c>
      <c r="J1823" t="s">
        <v>106</v>
      </c>
      <c r="K1823" t="s">
        <v>107</v>
      </c>
      <c r="L1823">
        <v>21.193579969999998</v>
      </c>
      <c r="M1823">
        <v>-157.25501313999999</v>
      </c>
      <c r="N1823" t="s">
        <v>933</v>
      </c>
      <c r="O1823" t="s">
        <v>933</v>
      </c>
      <c r="P1823">
        <v>2012</v>
      </c>
      <c r="Q1823" t="s">
        <v>109</v>
      </c>
      <c r="R1823">
        <v>0</v>
      </c>
      <c r="S1823">
        <v>12.35</v>
      </c>
      <c r="T1823">
        <v>3.5</v>
      </c>
      <c r="U1823">
        <v>9</v>
      </c>
      <c r="V1823">
        <v>40</v>
      </c>
      <c r="W1823">
        <v>2</v>
      </c>
      <c r="X1823">
        <v>0.23</v>
      </c>
      <c r="Y1823">
        <v>2</v>
      </c>
      <c r="Z1823">
        <v>1</v>
      </c>
    </row>
    <row r="1824" spans="1:26" x14ac:dyDescent="0.2">
      <c r="A1824">
        <v>1823</v>
      </c>
      <c r="B1824">
        <v>5157</v>
      </c>
      <c r="C1824" t="s">
        <v>38</v>
      </c>
      <c r="D1824">
        <v>2012</v>
      </c>
      <c r="E1824" t="s">
        <v>47</v>
      </c>
      <c r="F1824" t="s">
        <v>104</v>
      </c>
      <c r="G1824" t="s">
        <v>53</v>
      </c>
      <c r="H1824" t="s">
        <v>2002</v>
      </c>
      <c r="I1824" s="2">
        <v>39696</v>
      </c>
      <c r="J1824" t="s">
        <v>106</v>
      </c>
      <c r="K1824" t="s">
        <v>107</v>
      </c>
      <c r="L1824">
        <v>21.17985947</v>
      </c>
      <c r="M1824">
        <v>-157.25392475000001</v>
      </c>
      <c r="N1824" t="s">
        <v>933</v>
      </c>
      <c r="O1824" t="s">
        <v>933</v>
      </c>
      <c r="P1824">
        <v>2012</v>
      </c>
      <c r="Q1824" t="s">
        <v>109</v>
      </c>
      <c r="R1824">
        <v>0</v>
      </c>
      <c r="S1824">
        <v>7.4</v>
      </c>
      <c r="T1824">
        <v>3.5</v>
      </c>
      <c r="U1824">
        <v>15</v>
      </c>
      <c r="V1824">
        <v>11.5</v>
      </c>
      <c r="W1824">
        <v>10</v>
      </c>
      <c r="X1824">
        <v>0.20374999999999999</v>
      </c>
      <c r="Y1824">
        <v>2</v>
      </c>
      <c r="Z1824">
        <v>1</v>
      </c>
    </row>
    <row r="1825" spans="1:26" x14ac:dyDescent="0.2">
      <c r="A1825">
        <v>1824</v>
      </c>
      <c r="B1825">
        <v>5158</v>
      </c>
      <c r="C1825" t="s">
        <v>38</v>
      </c>
      <c r="D1825">
        <v>2012</v>
      </c>
      <c r="E1825" t="s">
        <v>47</v>
      </c>
      <c r="F1825" t="s">
        <v>104</v>
      </c>
      <c r="G1825" t="s">
        <v>53</v>
      </c>
      <c r="H1825" t="s">
        <v>2003</v>
      </c>
      <c r="I1825" s="2">
        <v>39696</v>
      </c>
      <c r="J1825" t="s">
        <v>106</v>
      </c>
      <c r="K1825" t="s">
        <v>107</v>
      </c>
      <c r="L1825">
        <v>21.15869541</v>
      </c>
      <c r="M1825">
        <v>-157.28299303</v>
      </c>
      <c r="N1825" t="s">
        <v>933</v>
      </c>
      <c r="O1825" t="s">
        <v>933</v>
      </c>
      <c r="P1825">
        <v>2012</v>
      </c>
      <c r="Q1825" t="s">
        <v>109</v>
      </c>
      <c r="R1825">
        <v>0</v>
      </c>
      <c r="S1825">
        <v>14.4</v>
      </c>
      <c r="T1825">
        <v>3.5</v>
      </c>
      <c r="U1825">
        <v>7.5</v>
      </c>
      <c r="V1825">
        <v>51.5</v>
      </c>
      <c r="W1825">
        <v>0</v>
      </c>
      <c r="X1825">
        <v>0.80900000000000005</v>
      </c>
      <c r="Y1825">
        <v>2</v>
      </c>
      <c r="Z1825">
        <v>1</v>
      </c>
    </row>
    <row r="1826" spans="1:26" x14ac:dyDescent="0.2">
      <c r="A1826">
        <v>1825</v>
      </c>
      <c r="B1826">
        <v>5159</v>
      </c>
      <c r="C1826" t="s">
        <v>38</v>
      </c>
      <c r="D1826">
        <v>2012</v>
      </c>
      <c r="E1826" t="s">
        <v>47</v>
      </c>
      <c r="F1826" t="s">
        <v>104</v>
      </c>
      <c r="G1826" t="s">
        <v>53</v>
      </c>
      <c r="H1826" t="s">
        <v>2004</v>
      </c>
      <c r="I1826" s="2">
        <v>39696</v>
      </c>
      <c r="J1826" t="s">
        <v>106</v>
      </c>
      <c r="K1826" t="s">
        <v>115</v>
      </c>
      <c r="L1826">
        <v>21.11505202</v>
      </c>
      <c r="M1826">
        <v>-157.30296551000001</v>
      </c>
      <c r="N1826" t="s">
        <v>933</v>
      </c>
      <c r="O1826" t="s">
        <v>933</v>
      </c>
      <c r="P1826">
        <v>2012</v>
      </c>
      <c r="Q1826" t="s">
        <v>116</v>
      </c>
      <c r="R1826">
        <v>0</v>
      </c>
      <c r="S1826">
        <v>3.7</v>
      </c>
      <c r="T1826">
        <v>7.5</v>
      </c>
      <c r="U1826">
        <v>2.5</v>
      </c>
      <c r="V1826">
        <v>20</v>
      </c>
      <c r="W1826">
        <v>4.5</v>
      </c>
      <c r="X1826">
        <v>0.51124999999999998</v>
      </c>
      <c r="Y1826">
        <v>2</v>
      </c>
      <c r="Z1826">
        <v>1</v>
      </c>
    </row>
    <row r="1827" spans="1:26" x14ac:dyDescent="0.2">
      <c r="A1827">
        <v>1826</v>
      </c>
      <c r="B1827">
        <v>5160</v>
      </c>
      <c r="C1827" t="s">
        <v>38</v>
      </c>
      <c r="D1827">
        <v>2012</v>
      </c>
      <c r="E1827" t="s">
        <v>47</v>
      </c>
      <c r="F1827" t="s">
        <v>104</v>
      </c>
      <c r="G1827" t="s">
        <v>53</v>
      </c>
      <c r="H1827" t="s">
        <v>2005</v>
      </c>
      <c r="I1827" s="2">
        <v>39696</v>
      </c>
      <c r="J1827" t="s">
        <v>106</v>
      </c>
      <c r="K1827" t="s">
        <v>111</v>
      </c>
      <c r="L1827">
        <v>21.13264672</v>
      </c>
      <c r="M1827">
        <v>-157.3101006</v>
      </c>
      <c r="N1827" t="s">
        <v>933</v>
      </c>
      <c r="O1827" t="s">
        <v>933</v>
      </c>
      <c r="P1827">
        <v>2012</v>
      </c>
      <c r="Q1827" t="s">
        <v>112</v>
      </c>
      <c r="R1827">
        <v>0</v>
      </c>
      <c r="S1827">
        <v>28.85</v>
      </c>
      <c r="T1827">
        <v>7</v>
      </c>
      <c r="U1827">
        <v>7.5</v>
      </c>
      <c r="V1827">
        <v>6.5</v>
      </c>
      <c r="W1827">
        <v>4</v>
      </c>
      <c r="X1827">
        <v>0.33</v>
      </c>
      <c r="Y1827">
        <v>2</v>
      </c>
      <c r="Z1827">
        <v>1</v>
      </c>
    </row>
    <row r="1828" spans="1:26" x14ac:dyDescent="0.2">
      <c r="A1828">
        <v>1827</v>
      </c>
      <c r="B1828">
        <v>5161</v>
      </c>
      <c r="C1828" t="s">
        <v>38</v>
      </c>
      <c r="D1828">
        <v>2012</v>
      </c>
      <c r="E1828" t="s">
        <v>47</v>
      </c>
      <c r="F1828" t="s">
        <v>104</v>
      </c>
      <c r="G1828" t="s">
        <v>53</v>
      </c>
      <c r="H1828" t="s">
        <v>2006</v>
      </c>
      <c r="I1828" s="2">
        <v>39696</v>
      </c>
      <c r="J1828" t="s">
        <v>106</v>
      </c>
      <c r="K1828" t="s">
        <v>115</v>
      </c>
      <c r="L1828">
        <v>21.142643899999999</v>
      </c>
      <c r="M1828">
        <v>-157.29200885</v>
      </c>
      <c r="N1828" t="s">
        <v>933</v>
      </c>
      <c r="O1828" t="s">
        <v>933</v>
      </c>
      <c r="P1828">
        <v>2012</v>
      </c>
      <c r="Q1828" t="s">
        <v>116</v>
      </c>
      <c r="R1828">
        <v>0</v>
      </c>
      <c r="S1828">
        <v>3.2</v>
      </c>
      <c r="T1828">
        <v>8</v>
      </c>
      <c r="U1828">
        <v>1</v>
      </c>
      <c r="V1828">
        <v>0</v>
      </c>
      <c r="W1828">
        <v>12.5</v>
      </c>
      <c r="X1828">
        <v>0.92249999999999999</v>
      </c>
      <c r="Y1828">
        <v>2</v>
      </c>
      <c r="Z1828">
        <v>1</v>
      </c>
    </row>
    <row r="1829" spans="1:26" x14ac:dyDescent="0.2">
      <c r="A1829">
        <v>1828</v>
      </c>
      <c r="B1829">
        <v>5162</v>
      </c>
      <c r="C1829" t="s">
        <v>38</v>
      </c>
      <c r="D1829">
        <v>2012</v>
      </c>
      <c r="E1829" t="s">
        <v>47</v>
      </c>
      <c r="F1829" t="s">
        <v>104</v>
      </c>
      <c r="G1829" t="s">
        <v>53</v>
      </c>
      <c r="H1829" t="s">
        <v>2007</v>
      </c>
      <c r="I1829" s="2">
        <v>39696</v>
      </c>
      <c r="J1829" t="s">
        <v>106</v>
      </c>
      <c r="K1829" t="s">
        <v>107</v>
      </c>
      <c r="L1829">
        <v>21.213545920000001</v>
      </c>
      <c r="M1829">
        <v>-157.25992267999999</v>
      </c>
      <c r="N1829" t="s">
        <v>933</v>
      </c>
      <c r="O1829" t="s">
        <v>933</v>
      </c>
      <c r="P1829">
        <v>2012</v>
      </c>
      <c r="Q1829" t="s">
        <v>109</v>
      </c>
      <c r="R1829">
        <v>0</v>
      </c>
      <c r="S1829">
        <v>15.2</v>
      </c>
      <c r="T1829">
        <v>8.5</v>
      </c>
      <c r="U1829">
        <v>17.5</v>
      </c>
      <c r="V1829">
        <v>62.5</v>
      </c>
      <c r="W1829">
        <v>0</v>
      </c>
      <c r="X1829">
        <v>0.27250000000000002</v>
      </c>
      <c r="Y1829">
        <v>2</v>
      </c>
      <c r="Z1829">
        <v>1</v>
      </c>
    </row>
    <row r="1830" spans="1:26" x14ac:dyDescent="0.2">
      <c r="A1830">
        <v>1829</v>
      </c>
      <c r="B1830">
        <v>5163</v>
      </c>
      <c r="C1830" t="s">
        <v>38</v>
      </c>
      <c r="D1830">
        <v>2012</v>
      </c>
      <c r="E1830" t="s">
        <v>47</v>
      </c>
      <c r="F1830" t="s">
        <v>104</v>
      </c>
      <c r="G1830" t="s">
        <v>53</v>
      </c>
      <c r="H1830" t="s">
        <v>2008</v>
      </c>
      <c r="I1830" s="2">
        <v>39696</v>
      </c>
      <c r="J1830" t="s">
        <v>106</v>
      </c>
      <c r="K1830" t="s">
        <v>111</v>
      </c>
      <c r="L1830">
        <v>21.16681672</v>
      </c>
      <c r="M1830">
        <v>-157.27989264000001</v>
      </c>
      <c r="N1830" t="s">
        <v>933</v>
      </c>
      <c r="O1830" t="s">
        <v>933</v>
      </c>
      <c r="P1830">
        <v>2012</v>
      </c>
      <c r="Q1830" t="s">
        <v>112</v>
      </c>
      <c r="R1830">
        <v>0</v>
      </c>
      <c r="S1830">
        <v>21.05</v>
      </c>
      <c r="T1830">
        <v>4.5</v>
      </c>
      <c r="U1830">
        <v>7.5</v>
      </c>
      <c r="V1830">
        <v>25</v>
      </c>
      <c r="W1830">
        <v>1.5</v>
      </c>
      <c r="X1830">
        <v>0.27500000000000002</v>
      </c>
      <c r="Y1830">
        <v>2</v>
      </c>
      <c r="Z1830">
        <v>1</v>
      </c>
    </row>
    <row r="1831" spans="1:26" x14ac:dyDescent="0.2">
      <c r="A1831">
        <v>1830</v>
      </c>
      <c r="B1831">
        <v>5164</v>
      </c>
      <c r="C1831" t="s">
        <v>38</v>
      </c>
      <c r="D1831">
        <v>2012</v>
      </c>
      <c r="E1831" t="s">
        <v>47</v>
      </c>
      <c r="F1831" t="s">
        <v>104</v>
      </c>
      <c r="G1831" t="s">
        <v>53</v>
      </c>
      <c r="H1831" t="s">
        <v>2009</v>
      </c>
      <c r="I1831" s="2">
        <v>39696</v>
      </c>
      <c r="J1831" t="s">
        <v>106</v>
      </c>
      <c r="K1831" t="s">
        <v>107</v>
      </c>
      <c r="L1831">
        <v>21.145055209999999</v>
      </c>
      <c r="M1831">
        <v>-157.29234488</v>
      </c>
      <c r="N1831" t="s">
        <v>933</v>
      </c>
      <c r="O1831" t="s">
        <v>933</v>
      </c>
      <c r="P1831">
        <v>2012</v>
      </c>
      <c r="Q1831" t="s">
        <v>109</v>
      </c>
      <c r="R1831">
        <v>0</v>
      </c>
      <c r="S1831">
        <v>11.8</v>
      </c>
      <c r="T1831">
        <v>3</v>
      </c>
      <c r="U1831">
        <v>10</v>
      </c>
      <c r="V1831">
        <v>27.5</v>
      </c>
      <c r="W1831">
        <v>0.5</v>
      </c>
      <c r="X1831">
        <v>0.125</v>
      </c>
      <c r="Y1831">
        <v>2</v>
      </c>
      <c r="Z1831">
        <v>1</v>
      </c>
    </row>
    <row r="1832" spans="1:26" x14ac:dyDescent="0.2">
      <c r="A1832">
        <v>1831</v>
      </c>
      <c r="B1832">
        <v>5165</v>
      </c>
      <c r="C1832" t="s">
        <v>38</v>
      </c>
      <c r="D1832">
        <v>2012</v>
      </c>
      <c r="E1832" t="s">
        <v>47</v>
      </c>
      <c r="F1832" t="s">
        <v>104</v>
      </c>
      <c r="G1832" t="s">
        <v>53</v>
      </c>
      <c r="H1832" t="s">
        <v>2010</v>
      </c>
      <c r="I1832" s="2">
        <v>39696</v>
      </c>
      <c r="J1832" t="s">
        <v>106</v>
      </c>
      <c r="K1832" t="s">
        <v>111</v>
      </c>
      <c r="L1832">
        <v>21.148300509999999</v>
      </c>
      <c r="M1832">
        <v>-157.29995220999999</v>
      </c>
      <c r="N1832" t="s">
        <v>933</v>
      </c>
      <c r="O1832" t="s">
        <v>933</v>
      </c>
      <c r="P1832">
        <v>2012</v>
      </c>
      <c r="Q1832" t="s">
        <v>112</v>
      </c>
      <c r="R1832">
        <v>0</v>
      </c>
      <c r="S1832">
        <v>28.9</v>
      </c>
      <c r="T1832">
        <v>1</v>
      </c>
      <c r="U1832">
        <v>9.5</v>
      </c>
      <c r="V1832">
        <v>31.5</v>
      </c>
      <c r="W1832">
        <v>1</v>
      </c>
      <c r="X1832">
        <v>0.13125000000000001</v>
      </c>
      <c r="Y1832">
        <v>2</v>
      </c>
      <c r="Z1832">
        <v>1</v>
      </c>
    </row>
    <row r="1833" spans="1:26" x14ac:dyDescent="0.2">
      <c r="A1833">
        <v>1832</v>
      </c>
      <c r="B1833">
        <v>5166</v>
      </c>
      <c r="C1833" t="s">
        <v>38</v>
      </c>
      <c r="D1833">
        <v>2012</v>
      </c>
      <c r="E1833" t="s">
        <v>47</v>
      </c>
      <c r="F1833" t="s">
        <v>104</v>
      </c>
      <c r="G1833" t="s">
        <v>53</v>
      </c>
      <c r="H1833" t="s">
        <v>2011</v>
      </c>
      <c r="I1833" s="2">
        <v>39696</v>
      </c>
      <c r="J1833" t="s">
        <v>106</v>
      </c>
      <c r="K1833" t="s">
        <v>111</v>
      </c>
      <c r="L1833">
        <v>21.138311040000001</v>
      </c>
      <c r="M1833">
        <v>-157.30898832</v>
      </c>
      <c r="N1833" t="s">
        <v>933</v>
      </c>
      <c r="O1833" t="s">
        <v>933</v>
      </c>
      <c r="P1833">
        <v>2012</v>
      </c>
      <c r="Q1833" t="s">
        <v>112</v>
      </c>
      <c r="R1833">
        <v>0</v>
      </c>
      <c r="S1833">
        <v>29.25</v>
      </c>
      <c r="T1833">
        <v>1</v>
      </c>
      <c r="U1833">
        <v>27.5</v>
      </c>
      <c r="V1833">
        <v>5</v>
      </c>
      <c r="W1833">
        <v>0.5</v>
      </c>
      <c r="X1833">
        <v>0.15125</v>
      </c>
      <c r="Y1833">
        <v>2</v>
      </c>
      <c r="Z1833">
        <v>1</v>
      </c>
    </row>
    <row r="1834" spans="1:26" x14ac:dyDescent="0.2">
      <c r="A1834">
        <v>1833</v>
      </c>
      <c r="B1834">
        <v>5167</v>
      </c>
      <c r="C1834" t="s">
        <v>38</v>
      </c>
      <c r="D1834">
        <v>2012</v>
      </c>
      <c r="E1834" t="s">
        <v>47</v>
      </c>
      <c r="F1834" t="s">
        <v>104</v>
      </c>
      <c r="G1834" t="s">
        <v>53</v>
      </c>
      <c r="H1834" t="s">
        <v>2012</v>
      </c>
      <c r="I1834" s="2">
        <v>39696</v>
      </c>
      <c r="J1834" t="s">
        <v>106</v>
      </c>
      <c r="K1834" t="s">
        <v>111</v>
      </c>
      <c r="L1834">
        <v>21.127254560000001</v>
      </c>
      <c r="M1834">
        <v>-157.30789977000001</v>
      </c>
      <c r="N1834" t="s">
        <v>933</v>
      </c>
      <c r="O1834" t="s">
        <v>933</v>
      </c>
      <c r="P1834">
        <v>2012</v>
      </c>
      <c r="Q1834" t="s">
        <v>112</v>
      </c>
      <c r="R1834">
        <v>0</v>
      </c>
      <c r="S1834">
        <v>22.8</v>
      </c>
      <c r="T1834">
        <v>3</v>
      </c>
      <c r="U1834">
        <v>7</v>
      </c>
      <c r="V1834">
        <v>40</v>
      </c>
      <c r="W1834">
        <v>0.5</v>
      </c>
      <c r="X1834">
        <v>0.14374999999999999</v>
      </c>
      <c r="Y1834">
        <v>2</v>
      </c>
      <c r="Z1834">
        <v>1</v>
      </c>
    </row>
    <row r="1835" spans="1:26" x14ac:dyDescent="0.2">
      <c r="A1835">
        <v>1834</v>
      </c>
      <c r="B1835">
        <v>5168</v>
      </c>
      <c r="C1835" t="s">
        <v>38</v>
      </c>
      <c r="D1835">
        <v>2012</v>
      </c>
      <c r="E1835" t="s">
        <v>47</v>
      </c>
      <c r="F1835" t="s">
        <v>104</v>
      </c>
      <c r="G1835" t="s">
        <v>53</v>
      </c>
      <c r="H1835" t="s">
        <v>2013</v>
      </c>
      <c r="I1835" s="2">
        <v>39696</v>
      </c>
      <c r="J1835" t="s">
        <v>106</v>
      </c>
      <c r="K1835" t="s">
        <v>115</v>
      </c>
      <c r="L1835">
        <v>21.10672074</v>
      </c>
      <c r="M1835">
        <v>-157.30774185000001</v>
      </c>
      <c r="N1835" t="s">
        <v>933</v>
      </c>
      <c r="O1835" t="s">
        <v>933</v>
      </c>
      <c r="P1835">
        <v>2012</v>
      </c>
      <c r="Q1835" t="s">
        <v>116</v>
      </c>
      <c r="R1835">
        <v>0</v>
      </c>
      <c r="S1835">
        <v>3.05</v>
      </c>
      <c r="T1835">
        <v>1.5</v>
      </c>
      <c r="U1835">
        <v>2.5</v>
      </c>
      <c r="V1835">
        <v>14</v>
      </c>
      <c r="W1835">
        <v>1.5</v>
      </c>
      <c r="X1835">
        <v>0.26050000000000001</v>
      </c>
      <c r="Y1835">
        <v>2</v>
      </c>
      <c r="Z1835">
        <v>1</v>
      </c>
    </row>
    <row r="1836" spans="1:26" x14ac:dyDescent="0.2">
      <c r="A1836">
        <v>1835</v>
      </c>
      <c r="B1836">
        <v>5170</v>
      </c>
      <c r="C1836" t="s">
        <v>38</v>
      </c>
      <c r="D1836">
        <v>2012</v>
      </c>
      <c r="E1836" t="s">
        <v>47</v>
      </c>
      <c r="F1836" t="s">
        <v>104</v>
      </c>
      <c r="G1836" t="s">
        <v>53</v>
      </c>
      <c r="H1836" t="s">
        <v>2014</v>
      </c>
      <c r="I1836" s="2">
        <v>39697</v>
      </c>
      <c r="J1836" t="s">
        <v>106</v>
      </c>
      <c r="K1836" t="s">
        <v>107</v>
      </c>
      <c r="L1836">
        <v>21.166966420000001</v>
      </c>
      <c r="M1836">
        <v>-156.85434468</v>
      </c>
      <c r="N1836" t="s">
        <v>2015</v>
      </c>
      <c r="O1836" t="s">
        <v>2015</v>
      </c>
      <c r="P1836">
        <v>2012</v>
      </c>
      <c r="Q1836" t="s">
        <v>109</v>
      </c>
      <c r="R1836">
        <v>0</v>
      </c>
      <c r="S1836">
        <v>11.5</v>
      </c>
      <c r="T1836">
        <v>4.5</v>
      </c>
      <c r="U1836">
        <v>5</v>
      </c>
      <c r="V1836">
        <v>6.5</v>
      </c>
      <c r="W1836">
        <v>4</v>
      </c>
      <c r="X1836">
        <v>0.74</v>
      </c>
      <c r="Y1836">
        <v>2</v>
      </c>
      <c r="Z1836">
        <v>1</v>
      </c>
    </row>
    <row r="1837" spans="1:26" x14ac:dyDescent="0.2">
      <c r="A1837">
        <v>1836</v>
      </c>
      <c r="B1837">
        <v>5171</v>
      </c>
      <c r="C1837" t="s">
        <v>38</v>
      </c>
      <c r="D1837">
        <v>2012</v>
      </c>
      <c r="E1837" t="s">
        <v>47</v>
      </c>
      <c r="F1837" t="s">
        <v>104</v>
      </c>
      <c r="G1837" t="s">
        <v>53</v>
      </c>
      <c r="H1837" t="s">
        <v>2016</v>
      </c>
      <c r="I1837" s="2">
        <v>39697</v>
      </c>
      <c r="J1837" t="s">
        <v>106</v>
      </c>
      <c r="K1837" t="s">
        <v>107</v>
      </c>
      <c r="L1837">
        <v>21.17483829</v>
      </c>
      <c r="M1837">
        <v>-156.80922229000001</v>
      </c>
      <c r="N1837" t="s">
        <v>2015</v>
      </c>
      <c r="O1837" t="s">
        <v>2015</v>
      </c>
      <c r="P1837">
        <v>2012</v>
      </c>
      <c r="Q1837" t="s">
        <v>109</v>
      </c>
      <c r="R1837">
        <v>0</v>
      </c>
      <c r="S1837">
        <v>10</v>
      </c>
      <c r="T1837">
        <v>3.5</v>
      </c>
      <c r="U1837">
        <v>7.5</v>
      </c>
      <c r="V1837">
        <v>6.5</v>
      </c>
      <c r="W1837">
        <v>5</v>
      </c>
      <c r="X1837">
        <v>1.3374999999999999</v>
      </c>
      <c r="Y1837">
        <v>2</v>
      </c>
      <c r="Z1837">
        <v>1</v>
      </c>
    </row>
    <row r="1838" spans="1:26" x14ac:dyDescent="0.2">
      <c r="A1838">
        <v>1837</v>
      </c>
      <c r="B1838">
        <v>5172</v>
      </c>
      <c r="C1838" t="s">
        <v>38</v>
      </c>
      <c r="D1838">
        <v>2012</v>
      </c>
      <c r="E1838" t="s">
        <v>47</v>
      </c>
      <c r="F1838" t="s">
        <v>104</v>
      </c>
      <c r="G1838" t="s">
        <v>53</v>
      </c>
      <c r="H1838" t="s">
        <v>2017</v>
      </c>
      <c r="I1838" s="2">
        <v>39697</v>
      </c>
      <c r="J1838" t="s">
        <v>106</v>
      </c>
      <c r="K1838" t="s">
        <v>111</v>
      </c>
      <c r="L1838">
        <v>21.180484249999999</v>
      </c>
      <c r="M1838">
        <v>-156.80197906999999</v>
      </c>
      <c r="N1838" t="s">
        <v>2015</v>
      </c>
      <c r="O1838" t="s">
        <v>2015</v>
      </c>
      <c r="P1838">
        <v>2012</v>
      </c>
      <c r="Q1838" t="s">
        <v>112</v>
      </c>
      <c r="R1838">
        <v>0</v>
      </c>
      <c r="S1838">
        <v>22.3</v>
      </c>
      <c r="T1838">
        <v>22.5</v>
      </c>
      <c r="U1838">
        <v>0</v>
      </c>
      <c r="V1838">
        <v>7.5</v>
      </c>
      <c r="W1838">
        <v>2.5</v>
      </c>
      <c r="X1838">
        <v>0.74750000000000005</v>
      </c>
      <c r="Y1838">
        <v>2</v>
      </c>
      <c r="Z1838">
        <v>1</v>
      </c>
    </row>
    <row r="1839" spans="1:26" x14ac:dyDescent="0.2">
      <c r="A1839">
        <v>1838</v>
      </c>
      <c r="B1839">
        <v>5173</v>
      </c>
      <c r="C1839" t="s">
        <v>38</v>
      </c>
      <c r="D1839">
        <v>2012</v>
      </c>
      <c r="E1839" t="s">
        <v>47</v>
      </c>
      <c r="F1839" t="s">
        <v>104</v>
      </c>
      <c r="G1839" t="s">
        <v>53</v>
      </c>
      <c r="H1839" t="s">
        <v>2018</v>
      </c>
      <c r="I1839" s="2">
        <v>39697</v>
      </c>
      <c r="J1839" t="s">
        <v>106</v>
      </c>
      <c r="K1839" t="s">
        <v>115</v>
      </c>
      <c r="L1839">
        <v>21.165885410000001</v>
      </c>
      <c r="M1839">
        <v>-156.87392824</v>
      </c>
      <c r="N1839" t="s">
        <v>2015</v>
      </c>
      <c r="O1839" t="s">
        <v>2015</v>
      </c>
      <c r="P1839">
        <v>2012</v>
      </c>
      <c r="Q1839" t="s">
        <v>116</v>
      </c>
      <c r="R1839">
        <v>0</v>
      </c>
      <c r="S1839">
        <v>4.75</v>
      </c>
      <c r="T1839">
        <v>17.5</v>
      </c>
      <c r="U1839">
        <v>2.5</v>
      </c>
      <c r="V1839">
        <v>0</v>
      </c>
      <c r="W1839">
        <v>15</v>
      </c>
      <c r="X1839">
        <v>1.1725000000000001</v>
      </c>
      <c r="Y1839">
        <v>2</v>
      </c>
      <c r="Z1839">
        <v>1</v>
      </c>
    </row>
    <row r="1840" spans="1:26" x14ac:dyDescent="0.2">
      <c r="A1840">
        <v>1839</v>
      </c>
      <c r="B1840">
        <v>5174</v>
      </c>
      <c r="C1840" t="s">
        <v>38</v>
      </c>
      <c r="D1840">
        <v>2012</v>
      </c>
      <c r="E1840" t="s">
        <v>47</v>
      </c>
      <c r="F1840" t="s">
        <v>104</v>
      </c>
      <c r="G1840" t="s">
        <v>53</v>
      </c>
      <c r="H1840" t="s">
        <v>2019</v>
      </c>
      <c r="I1840" s="2">
        <v>39697</v>
      </c>
      <c r="J1840" t="s">
        <v>106</v>
      </c>
      <c r="K1840" t="s">
        <v>107</v>
      </c>
      <c r="L1840">
        <v>21.169543860000001</v>
      </c>
      <c r="M1840">
        <v>-156.84492861000001</v>
      </c>
      <c r="N1840" t="s">
        <v>2015</v>
      </c>
      <c r="O1840" t="s">
        <v>2015</v>
      </c>
      <c r="P1840">
        <v>2012</v>
      </c>
      <c r="Q1840" t="s">
        <v>109</v>
      </c>
      <c r="R1840">
        <v>0</v>
      </c>
      <c r="S1840">
        <v>10.65</v>
      </c>
      <c r="T1840">
        <v>1.5</v>
      </c>
      <c r="U1840">
        <v>52.5</v>
      </c>
      <c r="V1840">
        <v>19.5</v>
      </c>
      <c r="W1840">
        <v>0</v>
      </c>
      <c r="X1840">
        <v>0.42625000000000002</v>
      </c>
      <c r="Y1840">
        <v>2</v>
      </c>
      <c r="Z1840">
        <v>1</v>
      </c>
    </row>
    <row r="1841" spans="1:26" x14ac:dyDescent="0.2">
      <c r="A1841">
        <v>1840</v>
      </c>
      <c r="B1841">
        <v>5175</v>
      </c>
      <c r="C1841" t="s">
        <v>38</v>
      </c>
      <c r="D1841">
        <v>2012</v>
      </c>
      <c r="E1841" t="s">
        <v>47</v>
      </c>
      <c r="F1841" t="s">
        <v>104</v>
      </c>
      <c r="G1841" t="s">
        <v>53</v>
      </c>
      <c r="H1841" t="s">
        <v>2020</v>
      </c>
      <c r="I1841" s="2">
        <v>39697</v>
      </c>
      <c r="J1841" t="s">
        <v>106</v>
      </c>
      <c r="K1841" t="s">
        <v>115</v>
      </c>
      <c r="L1841">
        <v>21.175805059999998</v>
      </c>
      <c r="M1841">
        <v>-156.75344014000001</v>
      </c>
      <c r="N1841" t="s">
        <v>2015</v>
      </c>
      <c r="O1841" t="s">
        <v>2015</v>
      </c>
      <c r="P1841">
        <v>2012</v>
      </c>
      <c r="Q1841" t="s">
        <v>116</v>
      </c>
      <c r="R1841">
        <v>0</v>
      </c>
      <c r="S1841">
        <v>5.5</v>
      </c>
      <c r="T1841">
        <v>6</v>
      </c>
      <c r="U1841">
        <v>2.5</v>
      </c>
      <c r="V1841">
        <v>0</v>
      </c>
      <c r="W1841">
        <v>14</v>
      </c>
      <c r="X1841">
        <v>1.1737500000000001</v>
      </c>
      <c r="Y1841">
        <v>2</v>
      </c>
      <c r="Z1841">
        <v>1</v>
      </c>
    </row>
    <row r="1842" spans="1:26" x14ac:dyDescent="0.2">
      <c r="A1842">
        <v>1841</v>
      </c>
      <c r="B1842">
        <v>5176</v>
      </c>
      <c r="C1842" t="s">
        <v>38</v>
      </c>
      <c r="D1842">
        <v>2012</v>
      </c>
      <c r="E1842" t="s">
        <v>47</v>
      </c>
      <c r="F1842" t="s">
        <v>104</v>
      </c>
      <c r="G1842" t="s">
        <v>53</v>
      </c>
      <c r="H1842" t="s">
        <v>2021</v>
      </c>
      <c r="I1842" s="2">
        <v>39697</v>
      </c>
      <c r="J1842" t="s">
        <v>106</v>
      </c>
      <c r="K1842" t="s">
        <v>111</v>
      </c>
      <c r="L1842">
        <v>21.178416940000002</v>
      </c>
      <c r="M1842">
        <v>-156.80692188</v>
      </c>
      <c r="N1842" t="s">
        <v>2015</v>
      </c>
      <c r="O1842" t="s">
        <v>2015</v>
      </c>
      <c r="P1842">
        <v>2012</v>
      </c>
      <c r="Q1842" t="s">
        <v>112</v>
      </c>
      <c r="R1842">
        <v>0</v>
      </c>
      <c r="S1842">
        <v>21.1</v>
      </c>
      <c r="T1842">
        <v>5</v>
      </c>
      <c r="U1842">
        <v>27.5</v>
      </c>
      <c r="V1842">
        <v>27.5</v>
      </c>
      <c r="W1842">
        <v>3.5</v>
      </c>
      <c r="X1842">
        <v>0.59450000000000003</v>
      </c>
      <c r="Y1842">
        <v>2</v>
      </c>
      <c r="Z1842">
        <v>1</v>
      </c>
    </row>
    <row r="1843" spans="1:26" x14ac:dyDescent="0.2">
      <c r="A1843">
        <v>1842</v>
      </c>
      <c r="B1843">
        <v>5177</v>
      </c>
      <c r="C1843" t="s">
        <v>38</v>
      </c>
      <c r="D1843">
        <v>2012</v>
      </c>
      <c r="E1843" t="s">
        <v>47</v>
      </c>
      <c r="F1843" t="s">
        <v>104</v>
      </c>
      <c r="G1843" t="s">
        <v>53</v>
      </c>
      <c r="H1843" t="s">
        <v>2022</v>
      </c>
      <c r="I1843" s="2">
        <v>39697</v>
      </c>
      <c r="J1843" t="s">
        <v>106</v>
      </c>
      <c r="K1843" t="s">
        <v>111</v>
      </c>
      <c r="L1843">
        <v>21.167987</v>
      </c>
      <c r="M1843">
        <v>-156.8759834</v>
      </c>
      <c r="N1843" t="s">
        <v>2015</v>
      </c>
      <c r="O1843" t="s">
        <v>2015</v>
      </c>
      <c r="P1843">
        <v>2012</v>
      </c>
      <c r="Q1843" t="s">
        <v>112</v>
      </c>
      <c r="R1843">
        <v>0</v>
      </c>
      <c r="S1843">
        <v>18.75</v>
      </c>
      <c r="T1843">
        <v>2.5</v>
      </c>
      <c r="U1843">
        <v>2.5</v>
      </c>
      <c r="V1843">
        <v>3</v>
      </c>
      <c r="W1843">
        <v>0.5</v>
      </c>
      <c r="X1843">
        <v>0.2525</v>
      </c>
      <c r="Y1843">
        <v>2</v>
      </c>
      <c r="Z1843">
        <v>1</v>
      </c>
    </row>
    <row r="1844" spans="1:26" x14ac:dyDescent="0.2">
      <c r="A1844">
        <v>1843</v>
      </c>
      <c r="B1844">
        <v>5178</v>
      </c>
      <c r="C1844" t="s">
        <v>38</v>
      </c>
      <c r="D1844">
        <v>2012</v>
      </c>
      <c r="E1844" t="s">
        <v>47</v>
      </c>
      <c r="F1844" t="s">
        <v>104</v>
      </c>
      <c r="G1844" t="s">
        <v>53</v>
      </c>
      <c r="H1844" t="s">
        <v>2023</v>
      </c>
      <c r="I1844" s="2">
        <v>39697</v>
      </c>
      <c r="J1844" t="s">
        <v>106</v>
      </c>
      <c r="K1844" t="s">
        <v>115</v>
      </c>
      <c r="L1844">
        <v>21.169661120000001</v>
      </c>
      <c r="M1844">
        <v>-156.73521378000001</v>
      </c>
      <c r="N1844" t="s">
        <v>2015</v>
      </c>
      <c r="O1844" t="s">
        <v>2015</v>
      </c>
      <c r="P1844">
        <v>2012</v>
      </c>
      <c r="Q1844" t="s">
        <v>116</v>
      </c>
      <c r="R1844">
        <v>0</v>
      </c>
      <c r="S1844">
        <v>4.45</v>
      </c>
      <c r="T1844">
        <v>11</v>
      </c>
      <c r="U1844">
        <v>0</v>
      </c>
      <c r="V1844">
        <v>0</v>
      </c>
      <c r="W1844">
        <v>26.5</v>
      </c>
      <c r="X1844">
        <v>1.1087499999999999</v>
      </c>
      <c r="Y1844">
        <v>2</v>
      </c>
      <c r="Z1844">
        <v>1</v>
      </c>
    </row>
    <row r="1845" spans="1:26" x14ac:dyDescent="0.2">
      <c r="A1845">
        <v>1844</v>
      </c>
      <c r="B1845">
        <v>5179</v>
      </c>
      <c r="C1845" t="s">
        <v>38</v>
      </c>
      <c r="D1845">
        <v>2012</v>
      </c>
      <c r="E1845" t="s">
        <v>47</v>
      </c>
      <c r="F1845" t="s">
        <v>104</v>
      </c>
      <c r="G1845" t="s">
        <v>53</v>
      </c>
      <c r="H1845" t="s">
        <v>2024</v>
      </c>
      <c r="I1845" s="2">
        <v>39697</v>
      </c>
      <c r="J1845" t="s">
        <v>106</v>
      </c>
      <c r="K1845" t="s">
        <v>107</v>
      </c>
      <c r="L1845">
        <v>21.168581029999999</v>
      </c>
      <c r="M1845">
        <v>-156.90730255</v>
      </c>
      <c r="N1845" t="s">
        <v>2015</v>
      </c>
      <c r="O1845" t="s">
        <v>2015</v>
      </c>
      <c r="P1845">
        <v>2012</v>
      </c>
      <c r="Q1845" t="s">
        <v>109</v>
      </c>
      <c r="R1845">
        <v>0</v>
      </c>
      <c r="S1845">
        <v>13.5</v>
      </c>
      <c r="T1845">
        <v>4</v>
      </c>
      <c r="U1845">
        <v>2.5</v>
      </c>
      <c r="V1845">
        <v>11</v>
      </c>
      <c r="W1845">
        <v>6</v>
      </c>
      <c r="X1845">
        <v>0.8075</v>
      </c>
      <c r="Y1845">
        <v>2</v>
      </c>
      <c r="Z1845">
        <v>1</v>
      </c>
    </row>
    <row r="1846" spans="1:26" x14ac:dyDescent="0.2">
      <c r="A1846">
        <v>1845</v>
      </c>
      <c r="B1846">
        <v>5180</v>
      </c>
      <c r="C1846" t="s">
        <v>38</v>
      </c>
      <c r="D1846">
        <v>2012</v>
      </c>
      <c r="E1846" t="s">
        <v>47</v>
      </c>
      <c r="F1846" t="s">
        <v>104</v>
      </c>
      <c r="G1846" t="s">
        <v>53</v>
      </c>
      <c r="H1846" t="s">
        <v>2025</v>
      </c>
      <c r="I1846" s="2">
        <v>39697</v>
      </c>
      <c r="J1846" t="s">
        <v>106</v>
      </c>
      <c r="K1846" t="s">
        <v>111</v>
      </c>
      <c r="L1846">
        <v>21.163759089999999</v>
      </c>
      <c r="M1846">
        <v>-156.72789981</v>
      </c>
      <c r="N1846" t="s">
        <v>2015</v>
      </c>
      <c r="O1846" t="s">
        <v>2015</v>
      </c>
      <c r="P1846">
        <v>2012</v>
      </c>
      <c r="Q1846" t="s">
        <v>112</v>
      </c>
      <c r="R1846">
        <v>0</v>
      </c>
      <c r="S1846">
        <v>27.1</v>
      </c>
      <c r="T1846">
        <v>1.5</v>
      </c>
      <c r="U1846">
        <v>32.5</v>
      </c>
      <c r="V1846">
        <v>4.5</v>
      </c>
      <c r="W1846">
        <v>0</v>
      </c>
      <c r="X1846">
        <v>0.1225</v>
      </c>
      <c r="Y1846">
        <v>2</v>
      </c>
      <c r="Z1846">
        <v>1</v>
      </c>
    </row>
    <row r="1847" spans="1:26" x14ac:dyDescent="0.2">
      <c r="A1847">
        <v>1846</v>
      </c>
      <c r="B1847">
        <v>5182</v>
      </c>
      <c r="C1847" t="s">
        <v>38</v>
      </c>
      <c r="D1847">
        <v>2012</v>
      </c>
      <c r="E1847" t="s">
        <v>47</v>
      </c>
      <c r="F1847" t="s">
        <v>104</v>
      </c>
      <c r="G1847" t="s">
        <v>53</v>
      </c>
      <c r="H1847" t="s">
        <v>2026</v>
      </c>
      <c r="I1847" s="2">
        <v>39697</v>
      </c>
      <c r="J1847" t="s">
        <v>106</v>
      </c>
      <c r="K1847" t="s">
        <v>107</v>
      </c>
      <c r="L1847">
        <v>21.17599499</v>
      </c>
      <c r="M1847">
        <v>-156.82094774000001</v>
      </c>
      <c r="N1847" t="s">
        <v>2015</v>
      </c>
      <c r="O1847" t="s">
        <v>2015</v>
      </c>
      <c r="P1847">
        <v>2012</v>
      </c>
      <c r="Q1847" t="s">
        <v>109</v>
      </c>
      <c r="R1847">
        <v>0</v>
      </c>
      <c r="S1847">
        <v>16.850000000000001</v>
      </c>
      <c r="T1847">
        <v>4</v>
      </c>
      <c r="U1847">
        <v>10</v>
      </c>
      <c r="V1847">
        <v>12.5</v>
      </c>
      <c r="W1847">
        <v>3</v>
      </c>
      <c r="X1847">
        <v>0.81125000000000003</v>
      </c>
      <c r="Y1847">
        <v>2</v>
      </c>
      <c r="Z1847">
        <v>1</v>
      </c>
    </row>
    <row r="1848" spans="1:26" x14ac:dyDescent="0.2">
      <c r="A1848">
        <v>1847</v>
      </c>
      <c r="B1848">
        <v>5183</v>
      </c>
      <c r="C1848" t="s">
        <v>38</v>
      </c>
      <c r="D1848">
        <v>2012</v>
      </c>
      <c r="E1848" t="s">
        <v>47</v>
      </c>
      <c r="F1848" t="s">
        <v>104</v>
      </c>
      <c r="G1848" t="s">
        <v>53</v>
      </c>
      <c r="H1848" t="s">
        <v>2027</v>
      </c>
      <c r="I1848" s="2">
        <v>39697</v>
      </c>
      <c r="J1848" t="s">
        <v>106</v>
      </c>
      <c r="K1848" t="s">
        <v>111</v>
      </c>
      <c r="L1848">
        <v>21.165362129999998</v>
      </c>
      <c r="M1848">
        <v>-156.90208129000001</v>
      </c>
      <c r="N1848" t="s">
        <v>2015</v>
      </c>
      <c r="O1848" t="s">
        <v>2015</v>
      </c>
      <c r="P1848">
        <v>2012</v>
      </c>
      <c r="Q1848" t="s">
        <v>112</v>
      </c>
      <c r="R1848">
        <v>0</v>
      </c>
      <c r="S1848">
        <v>20.9</v>
      </c>
      <c r="T1848">
        <v>0.5</v>
      </c>
      <c r="U1848">
        <v>10</v>
      </c>
      <c r="V1848">
        <v>20</v>
      </c>
      <c r="W1848">
        <v>0</v>
      </c>
      <c r="X1848">
        <v>0.39750000000000002</v>
      </c>
      <c r="Y1848">
        <v>2</v>
      </c>
      <c r="Z1848">
        <v>1</v>
      </c>
    </row>
    <row r="1849" spans="1:26" x14ac:dyDescent="0.2">
      <c r="A1849">
        <v>1848</v>
      </c>
      <c r="B1849">
        <v>5184</v>
      </c>
      <c r="C1849" t="s">
        <v>38</v>
      </c>
      <c r="D1849">
        <v>2012</v>
      </c>
      <c r="E1849" t="s">
        <v>47</v>
      </c>
      <c r="F1849" t="s">
        <v>104</v>
      </c>
      <c r="G1849" t="s">
        <v>53</v>
      </c>
      <c r="H1849" t="s">
        <v>2028</v>
      </c>
      <c r="I1849" s="2">
        <v>39697</v>
      </c>
      <c r="J1849" t="s">
        <v>106</v>
      </c>
      <c r="K1849" t="s">
        <v>111</v>
      </c>
      <c r="L1849">
        <v>21.171048160000002</v>
      </c>
      <c r="M1849">
        <v>-156.91324641</v>
      </c>
      <c r="N1849" t="s">
        <v>2015</v>
      </c>
      <c r="O1849" t="s">
        <v>2015</v>
      </c>
      <c r="P1849">
        <v>2012</v>
      </c>
      <c r="Q1849" t="s">
        <v>112</v>
      </c>
      <c r="R1849">
        <v>0</v>
      </c>
      <c r="S1849">
        <v>23.65</v>
      </c>
      <c r="T1849">
        <v>1</v>
      </c>
      <c r="U1849">
        <v>6.5</v>
      </c>
      <c r="V1849">
        <v>19</v>
      </c>
      <c r="W1849">
        <v>1</v>
      </c>
      <c r="X1849">
        <v>1.2725</v>
      </c>
      <c r="Y1849">
        <v>2</v>
      </c>
      <c r="Z1849">
        <v>1</v>
      </c>
    </row>
    <row r="1850" spans="1:26" x14ac:dyDescent="0.2">
      <c r="A1850">
        <v>1849</v>
      </c>
      <c r="B1850">
        <v>5185</v>
      </c>
      <c r="C1850" t="s">
        <v>38</v>
      </c>
      <c r="D1850">
        <v>2012</v>
      </c>
      <c r="E1850" t="s">
        <v>47</v>
      </c>
      <c r="F1850" t="s">
        <v>104</v>
      </c>
      <c r="G1850" t="s">
        <v>53</v>
      </c>
      <c r="H1850" t="s">
        <v>2029</v>
      </c>
      <c r="I1850" s="2">
        <v>39697</v>
      </c>
      <c r="J1850" t="s">
        <v>106</v>
      </c>
      <c r="K1850" t="s">
        <v>107</v>
      </c>
      <c r="L1850">
        <v>21.188773699999999</v>
      </c>
      <c r="M1850">
        <v>-156.94794941000001</v>
      </c>
      <c r="N1850" t="s">
        <v>2015</v>
      </c>
      <c r="O1850" t="s">
        <v>2015</v>
      </c>
      <c r="P1850">
        <v>2012</v>
      </c>
      <c r="Q1850" t="s">
        <v>109</v>
      </c>
      <c r="R1850">
        <v>0</v>
      </c>
      <c r="S1850">
        <v>14.5</v>
      </c>
      <c r="T1850">
        <v>5</v>
      </c>
      <c r="U1850">
        <v>2.5</v>
      </c>
      <c r="V1850">
        <v>2.5</v>
      </c>
      <c r="W1850">
        <v>2.5</v>
      </c>
      <c r="X1850">
        <v>0.66374999999999995</v>
      </c>
      <c r="Y1850">
        <v>2</v>
      </c>
      <c r="Z1850">
        <v>1</v>
      </c>
    </row>
    <row r="1851" spans="1:26" x14ac:dyDescent="0.2">
      <c r="A1851">
        <v>1850</v>
      </c>
      <c r="B1851">
        <v>5186</v>
      </c>
      <c r="C1851" t="s">
        <v>38</v>
      </c>
      <c r="D1851">
        <v>2012</v>
      </c>
      <c r="E1851" t="s">
        <v>47</v>
      </c>
      <c r="F1851" t="s">
        <v>104</v>
      </c>
      <c r="G1851" t="s">
        <v>52</v>
      </c>
      <c r="H1851" t="s">
        <v>2030</v>
      </c>
      <c r="I1851" s="2">
        <v>39698</v>
      </c>
      <c r="J1851" t="s">
        <v>106</v>
      </c>
      <c r="K1851" t="s">
        <v>115</v>
      </c>
      <c r="L1851">
        <v>20.798501229999999</v>
      </c>
      <c r="M1851">
        <v>-156.01598672</v>
      </c>
      <c r="N1851" t="s">
        <v>883</v>
      </c>
      <c r="O1851" t="s">
        <v>883</v>
      </c>
      <c r="P1851">
        <v>2012</v>
      </c>
      <c r="Q1851" t="s">
        <v>116</v>
      </c>
      <c r="R1851">
        <v>0</v>
      </c>
      <c r="S1851">
        <v>4.8</v>
      </c>
      <c r="T1851">
        <v>1.5</v>
      </c>
      <c r="U1851">
        <v>0</v>
      </c>
      <c r="V1851">
        <v>2.5</v>
      </c>
      <c r="W1851">
        <v>9</v>
      </c>
      <c r="X1851">
        <v>0.97824999999999995</v>
      </c>
      <c r="Y1851">
        <v>2</v>
      </c>
      <c r="Z1851">
        <v>1</v>
      </c>
    </row>
    <row r="1852" spans="1:26" x14ac:dyDescent="0.2">
      <c r="A1852">
        <v>1851</v>
      </c>
      <c r="B1852">
        <v>5187</v>
      </c>
      <c r="C1852" t="s">
        <v>38</v>
      </c>
      <c r="D1852">
        <v>2012</v>
      </c>
      <c r="E1852" t="s">
        <v>47</v>
      </c>
      <c r="F1852" t="s">
        <v>104</v>
      </c>
      <c r="G1852" t="s">
        <v>52</v>
      </c>
      <c r="H1852" t="s">
        <v>2031</v>
      </c>
      <c r="I1852" s="2">
        <v>39698</v>
      </c>
      <c r="J1852" t="s">
        <v>106</v>
      </c>
      <c r="K1852" t="s">
        <v>111</v>
      </c>
      <c r="L1852">
        <v>20.831844190000002</v>
      </c>
      <c r="M1852">
        <v>-156.09688868000001</v>
      </c>
      <c r="N1852" t="s">
        <v>883</v>
      </c>
      <c r="O1852" t="s">
        <v>883</v>
      </c>
      <c r="P1852">
        <v>2012</v>
      </c>
      <c r="Q1852" t="s">
        <v>112</v>
      </c>
      <c r="R1852">
        <v>0</v>
      </c>
      <c r="S1852">
        <v>26.2</v>
      </c>
      <c r="T1852">
        <v>6.5</v>
      </c>
      <c r="U1852">
        <v>12.5</v>
      </c>
      <c r="V1852">
        <v>8.5</v>
      </c>
      <c r="W1852">
        <v>5</v>
      </c>
      <c r="X1852">
        <v>0.5675</v>
      </c>
      <c r="Y1852">
        <v>2</v>
      </c>
      <c r="Z1852">
        <v>1</v>
      </c>
    </row>
    <row r="1853" spans="1:26" x14ac:dyDescent="0.2">
      <c r="A1853">
        <v>1852</v>
      </c>
      <c r="B1853">
        <v>5189</v>
      </c>
      <c r="C1853" t="s">
        <v>38</v>
      </c>
      <c r="D1853">
        <v>2012</v>
      </c>
      <c r="E1853" t="s">
        <v>47</v>
      </c>
      <c r="F1853" t="s">
        <v>104</v>
      </c>
      <c r="G1853" t="s">
        <v>52</v>
      </c>
      <c r="H1853" t="s">
        <v>2032</v>
      </c>
      <c r="I1853" s="2">
        <v>39698</v>
      </c>
      <c r="J1853" t="s">
        <v>106</v>
      </c>
      <c r="K1853" t="s">
        <v>107</v>
      </c>
      <c r="L1853">
        <v>20.883380240000001</v>
      </c>
      <c r="M1853">
        <v>-156.18363753</v>
      </c>
      <c r="N1853" t="s">
        <v>883</v>
      </c>
      <c r="O1853" t="s">
        <v>883</v>
      </c>
      <c r="P1853">
        <v>2012</v>
      </c>
      <c r="Q1853" t="s">
        <v>109</v>
      </c>
      <c r="R1853">
        <v>0</v>
      </c>
      <c r="S1853">
        <v>7.15</v>
      </c>
      <c r="T1853">
        <v>4.5</v>
      </c>
      <c r="U1853">
        <v>0</v>
      </c>
      <c r="V1853">
        <v>3.5</v>
      </c>
      <c r="W1853">
        <v>7.5</v>
      </c>
      <c r="X1853">
        <v>1.0325</v>
      </c>
      <c r="Y1853">
        <v>2</v>
      </c>
      <c r="Z1853">
        <v>1</v>
      </c>
    </row>
    <row r="1854" spans="1:26" x14ac:dyDescent="0.2">
      <c r="A1854">
        <v>1853</v>
      </c>
      <c r="B1854">
        <v>5190</v>
      </c>
      <c r="C1854" t="s">
        <v>38</v>
      </c>
      <c r="D1854">
        <v>2012</v>
      </c>
      <c r="E1854" t="s">
        <v>47</v>
      </c>
      <c r="F1854" t="s">
        <v>104</v>
      </c>
      <c r="G1854" t="s">
        <v>52</v>
      </c>
      <c r="H1854" t="s">
        <v>2033</v>
      </c>
      <c r="I1854" s="2">
        <v>39698</v>
      </c>
      <c r="J1854" t="s">
        <v>106</v>
      </c>
      <c r="K1854" t="s">
        <v>111</v>
      </c>
      <c r="L1854">
        <v>20.812590790000002</v>
      </c>
      <c r="M1854">
        <v>-156.05649453000001</v>
      </c>
      <c r="N1854" t="s">
        <v>883</v>
      </c>
      <c r="O1854" t="s">
        <v>883</v>
      </c>
      <c r="P1854">
        <v>2012</v>
      </c>
      <c r="Q1854" t="s">
        <v>112</v>
      </c>
      <c r="R1854">
        <v>0</v>
      </c>
      <c r="S1854">
        <v>23</v>
      </c>
      <c r="T1854">
        <v>3.5</v>
      </c>
      <c r="U1854">
        <v>5.5</v>
      </c>
      <c r="V1854">
        <v>2.5</v>
      </c>
      <c r="W1854">
        <v>1</v>
      </c>
      <c r="X1854">
        <v>0.66374999999999995</v>
      </c>
      <c r="Y1854">
        <v>2</v>
      </c>
      <c r="Z1854">
        <v>1</v>
      </c>
    </row>
    <row r="1855" spans="1:26" x14ac:dyDescent="0.2">
      <c r="A1855">
        <v>1854</v>
      </c>
      <c r="B1855">
        <v>5191</v>
      </c>
      <c r="C1855" t="s">
        <v>38</v>
      </c>
      <c r="D1855">
        <v>2012</v>
      </c>
      <c r="E1855" t="s">
        <v>47</v>
      </c>
      <c r="F1855" t="s">
        <v>104</v>
      </c>
      <c r="G1855" t="s">
        <v>52</v>
      </c>
      <c r="H1855" t="s">
        <v>2034</v>
      </c>
      <c r="I1855" s="2">
        <v>39698</v>
      </c>
      <c r="J1855" t="s">
        <v>106</v>
      </c>
      <c r="K1855" t="s">
        <v>115</v>
      </c>
      <c r="L1855">
        <v>20.831689539999999</v>
      </c>
      <c r="M1855">
        <v>-156.11517724000001</v>
      </c>
      <c r="N1855" t="s">
        <v>883</v>
      </c>
      <c r="O1855" t="s">
        <v>883</v>
      </c>
      <c r="P1855">
        <v>2012</v>
      </c>
      <c r="Q1855" t="s">
        <v>116</v>
      </c>
      <c r="R1855">
        <v>0</v>
      </c>
      <c r="S1855">
        <v>4.8499999999999996</v>
      </c>
      <c r="T1855">
        <v>4.5</v>
      </c>
      <c r="U1855">
        <v>3</v>
      </c>
      <c r="V1855">
        <v>0</v>
      </c>
      <c r="W1855">
        <v>4</v>
      </c>
      <c r="X1855">
        <v>0.89</v>
      </c>
      <c r="Y1855">
        <v>2</v>
      </c>
      <c r="Z1855">
        <v>1</v>
      </c>
    </row>
    <row r="1856" spans="1:26" x14ac:dyDescent="0.2">
      <c r="A1856">
        <v>1855</v>
      </c>
      <c r="B1856">
        <v>5192</v>
      </c>
      <c r="C1856" t="s">
        <v>38</v>
      </c>
      <c r="D1856">
        <v>2012</v>
      </c>
      <c r="E1856" t="s">
        <v>47</v>
      </c>
      <c r="F1856" t="s">
        <v>104</v>
      </c>
      <c r="G1856" t="s">
        <v>52</v>
      </c>
      <c r="H1856" t="s">
        <v>2035</v>
      </c>
      <c r="I1856" s="2">
        <v>39698</v>
      </c>
      <c r="J1856" t="s">
        <v>106</v>
      </c>
      <c r="K1856" t="s">
        <v>107</v>
      </c>
      <c r="L1856">
        <v>20.85596571</v>
      </c>
      <c r="M1856">
        <v>-156.12773709999999</v>
      </c>
      <c r="N1856" t="s">
        <v>883</v>
      </c>
      <c r="O1856" t="s">
        <v>883</v>
      </c>
      <c r="P1856">
        <v>2012</v>
      </c>
      <c r="Q1856" t="s">
        <v>109</v>
      </c>
      <c r="R1856">
        <v>0</v>
      </c>
      <c r="S1856">
        <v>10.6</v>
      </c>
      <c r="T1856">
        <v>1.5</v>
      </c>
      <c r="U1856">
        <v>2.5</v>
      </c>
      <c r="V1856">
        <v>15</v>
      </c>
      <c r="W1856">
        <v>1</v>
      </c>
      <c r="X1856">
        <v>0.73624999999999996</v>
      </c>
      <c r="Y1856">
        <v>2</v>
      </c>
      <c r="Z1856">
        <v>1</v>
      </c>
    </row>
    <row r="1857" spans="1:26" x14ac:dyDescent="0.2">
      <c r="A1857">
        <v>1856</v>
      </c>
      <c r="B1857">
        <v>5193</v>
      </c>
      <c r="C1857" t="s">
        <v>38</v>
      </c>
      <c r="D1857">
        <v>2012</v>
      </c>
      <c r="E1857" t="s">
        <v>47</v>
      </c>
      <c r="F1857" t="s">
        <v>104</v>
      </c>
      <c r="G1857" t="s">
        <v>52</v>
      </c>
      <c r="H1857" t="s">
        <v>2036</v>
      </c>
      <c r="I1857" s="2">
        <v>39698</v>
      </c>
      <c r="J1857" t="s">
        <v>106</v>
      </c>
      <c r="K1857" t="s">
        <v>107</v>
      </c>
      <c r="L1857">
        <v>20.86596231</v>
      </c>
      <c r="M1857">
        <v>-156.14879010000001</v>
      </c>
      <c r="N1857" t="s">
        <v>883</v>
      </c>
      <c r="O1857" t="s">
        <v>883</v>
      </c>
      <c r="P1857">
        <v>2012</v>
      </c>
      <c r="Q1857" t="s">
        <v>109</v>
      </c>
      <c r="R1857">
        <v>0</v>
      </c>
      <c r="S1857">
        <v>11.25</v>
      </c>
      <c r="T1857">
        <v>7.5</v>
      </c>
      <c r="U1857">
        <v>2.5</v>
      </c>
      <c r="V1857">
        <v>3.5</v>
      </c>
      <c r="W1857">
        <v>0.5</v>
      </c>
      <c r="X1857">
        <v>0.44500000000000001</v>
      </c>
      <c r="Y1857">
        <v>2</v>
      </c>
      <c r="Z1857">
        <v>1</v>
      </c>
    </row>
    <row r="1858" spans="1:26" x14ac:dyDescent="0.2">
      <c r="A1858">
        <v>1857</v>
      </c>
      <c r="B1858">
        <v>5195</v>
      </c>
      <c r="C1858" t="s">
        <v>38</v>
      </c>
      <c r="D1858">
        <v>2012</v>
      </c>
      <c r="E1858" t="s">
        <v>47</v>
      </c>
      <c r="F1858" t="s">
        <v>104</v>
      </c>
      <c r="G1858" t="s">
        <v>52</v>
      </c>
      <c r="H1858" t="s">
        <v>2037</v>
      </c>
      <c r="I1858" s="2">
        <v>39698</v>
      </c>
      <c r="J1858" t="s">
        <v>106</v>
      </c>
      <c r="K1858" t="s">
        <v>107</v>
      </c>
      <c r="L1858">
        <v>20.782796640000001</v>
      </c>
      <c r="M1858">
        <v>-155.99284729999999</v>
      </c>
      <c r="N1858" t="s">
        <v>875</v>
      </c>
      <c r="O1858" t="s">
        <v>875</v>
      </c>
      <c r="P1858">
        <v>2012</v>
      </c>
      <c r="Q1858" t="s">
        <v>109</v>
      </c>
      <c r="R1858">
        <v>0</v>
      </c>
      <c r="S1858">
        <v>7.55</v>
      </c>
      <c r="T1858">
        <v>15</v>
      </c>
      <c r="U1858">
        <v>2.5</v>
      </c>
      <c r="V1858">
        <v>5</v>
      </c>
      <c r="W1858">
        <v>5</v>
      </c>
      <c r="X1858">
        <v>1.3712500000000001</v>
      </c>
      <c r="Y1858">
        <v>2</v>
      </c>
      <c r="Z1858">
        <v>1</v>
      </c>
    </row>
    <row r="1859" spans="1:26" x14ac:dyDescent="0.2">
      <c r="A1859">
        <v>1858</v>
      </c>
      <c r="B1859">
        <v>5196</v>
      </c>
      <c r="C1859" t="s">
        <v>38</v>
      </c>
      <c r="D1859">
        <v>2012</v>
      </c>
      <c r="E1859" t="s">
        <v>47</v>
      </c>
      <c r="F1859" t="s">
        <v>104</v>
      </c>
      <c r="G1859" t="s">
        <v>52</v>
      </c>
      <c r="H1859" t="s">
        <v>2038</v>
      </c>
      <c r="I1859" s="2">
        <v>39698</v>
      </c>
      <c r="J1859" t="s">
        <v>106</v>
      </c>
      <c r="K1859" t="s">
        <v>107</v>
      </c>
      <c r="L1859">
        <v>20.80351671</v>
      </c>
      <c r="M1859">
        <v>-156.02235479000001</v>
      </c>
      <c r="N1859" t="s">
        <v>883</v>
      </c>
      <c r="O1859" t="s">
        <v>883</v>
      </c>
      <c r="P1859">
        <v>2012</v>
      </c>
      <c r="Q1859" t="s">
        <v>109</v>
      </c>
      <c r="R1859">
        <v>0</v>
      </c>
      <c r="S1859">
        <v>13.7</v>
      </c>
      <c r="T1859">
        <v>9</v>
      </c>
      <c r="U1859">
        <v>3.5</v>
      </c>
      <c r="V1859">
        <v>13.5</v>
      </c>
      <c r="W1859">
        <v>5</v>
      </c>
      <c r="X1859">
        <v>0.72375</v>
      </c>
      <c r="Y1859">
        <v>2</v>
      </c>
      <c r="Z1859">
        <v>1</v>
      </c>
    </row>
    <row r="1860" spans="1:26" x14ac:dyDescent="0.2">
      <c r="A1860">
        <v>1859</v>
      </c>
      <c r="B1860">
        <v>5197</v>
      </c>
      <c r="C1860" t="s">
        <v>38</v>
      </c>
      <c r="D1860">
        <v>2012</v>
      </c>
      <c r="E1860" t="s">
        <v>47</v>
      </c>
      <c r="F1860" t="s">
        <v>104</v>
      </c>
      <c r="G1860" t="s">
        <v>52</v>
      </c>
      <c r="H1860" t="s">
        <v>2039</v>
      </c>
      <c r="I1860" s="2">
        <v>39698</v>
      </c>
      <c r="J1860" t="s">
        <v>106</v>
      </c>
      <c r="K1860" t="s">
        <v>111</v>
      </c>
      <c r="L1860">
        <v>20.829834460000001</v>
      </c>
      <c r="M1860">
        <v>-156.08630669999999</v>
      </c>
      <c r="N1860" t="s">
        <v>883</v>
      </c>
      <c r="O1860" t="s">
        <v>883</v>
      </c>
      <c r="P1860">
        <v>2012</v>
      </c>
      <c r="Q1860" t="s">
        <v>112</v>
      </c>
      <c r="R1860">
        <v>0</v>
      </c>
      <c r="S1860">
        <v>20.45</v>
      </c>
      <c r="T1860">
        <v>3</v>
      </c>
      <c r="U1860">
        <v>5</v>
      </c>
      <c r="V1860">
        <v>2.5</v>
      </c>
      <c r="W1860">
        <v>0.5</v>
      </c>
      <c r="X1860">
        <v>1.2475000000000001</v>
      </c>
      <c r="Y1860">
        <v>2</v>
      </c>
      <c r="Z1860">
        <v>1</v>
      </c>
    </row>
    <row r="1861" spans="1:26" x14ac:dyDescent="0.2">
      <c r="A1861">
        <v>1860</v>
      </c>
      <c r="B1861">
        <v>5198</v>
      </c>
      <c r="C1861" t="s">
        <v>38</v>
      </c>
      <c r="D1861">
        <v>2012</v>
      </c>
      <c r="E1861" t="s">
        <v>47</v>
      </c>
      <c r="F1861" t="s">
        <v>104</v>
      </c>
      <c r="G1861" t="s">
        <v>52</v>
      </c>
      <c r="H1861" t="s">
        <v>2040</v>
      </c>
      <c r="I1861" s="2">
        <v>39698</v>
      </c>
      <c r="J1861" t="s">
        <v>106</v>
      </c>
      <c r="K1861" t="s">
        <v>111</v>
      </c>
      <c r="L1861">
        <v>20.887700349999999</v>
      </c>
      <c r="M1861">
        <v>-156.18731650999999</v>
      </c>
      <c r="N1861" t="s">
        <v>883</v>
      </c>
      <c r="O1861" t="s">
        <v>883</v>
      </c>
      <c r="P1861">
        <v>2012</v>
      </c>
      <c r="Q1861" t="s">
        <v>112</v>
      </c>
      <c r="R1861">
        <v>0</v>
      </c>
      <c r="S1861">
        <v>21.85</v>
      </c>
      <c r="T1861">
        <v>3.5</v>
      </c>
      <c r="U1861">
        <v>20</v>
      </c>
      <c r="V1861">
        <v>22</v>
      </c>
      <c r="W1861">
        <v>3.5</v>
      </c>
      <c r="X1861">
        <v>0.91125</v>
      </c>
      <c r="Y1861">
        <v>2</v>
      </c>
      <c r="Z1861">
        <v>1</v>
      </c>
    </row>
    <row r="1862" spans="1:26" x14ac:dyDescent="0.2">
      <c r="A1862">
        <v>1861</v>
      </c>
      <c r="B1862">
        <v>5199</v>
      </c>
      <c r="C1862" t="s">
        <v>38</v>
      </c>
      <c r="D1862">
        <v>2012</v>
      </c>
      <c r="E1862" t="s">
        <v>47</v>
      </c>
      <c r="F1862" t="s">
        <v>104</v>
      </c>
      <c r="G1862" t="s">
        <v>52</v>
      </c>
      <c r="H1862" t="s">
        <v>2041</v>
      </c>
      <c r="I1862" s="2">
        <v>39698</v>
      </c>
      <c r="J1862" t="s">
        <v>106</v>
      </c>
      <c r="K1862" t="s">
        <v>111</v>
      </c>
      <c r="L1862">
        <v>20.900178159999999</v>
      </c>
      <c r="M1862">
        <v>-156.20058170999999</v>
      </c>
      <c r="N1862" t="s">
        <v>883</v>
      </c>
      <c r="O1862" t="s">
        <v>883</v>
      </c>
      <c r="P1862">
        <v>2012</v>
      </c>
      <c r="Q1862" t="s">
        <v>112</v>
      </c>
      <c r="R1862">
        <v>0</v>
      </c>
      <c r="S1862">
        <v>23.55</v>
      </c>
      <c r="T1862">
        <v>3.5</v>
      </c>
      <c r="U1862">
        <v>9</v>
      </c>
      <c r="V1862">
        <v>10</v>
      </c>
      <c r="W1862">
        <v>1</v>
      </c>
      <c r="X1862">
        <v>0.81125000000000003</v>
      </c>
      <c r="Y1862">
        <v>2</v>
      </c>
      <c r="Z1862">
        <v>1</v>
      </c>
    </row>
    <row r="1863" spans="1:26" x14ac:dyDescent="0.2">
      <c r="A1863">
        <v>1862</v>
      </c>
      <c r="B1863">
        <v>5200</v>
      </c>
      <c r="C1863" t="s">
        <v>38</v>
      </c>
      <c r="D1863">
        <v>2012</v>
      </c>
      <c r="E1863" t="s">
        <v>47</v>
      </c>
      <c r="F1863" t="s">
        <v>104</v>
      </c>
      <c r="G1863" t="s">
        <v>52</v>
      </c>
      <c r="H1863" t="s">
        <v>2042</v>
      </c>
      <c r="I1863" s="2">
        <v>39699</v>
      </c>
      <c r="J1863" t="s">
        <v>106</v>
      </c>
      <c r="K1863" t="s">
        <v>107</v>
      </c>
      <c r="L1863">
        <v>21.025436899999999</v>
      </c>
      <c r="M1863">
        <v>-156.61466523999999</v>
      </c>
      <c r="N1863" t="s">
        <v>893</v>
      </c>
      <c r="O1863" t="s">
        <v>893</v>
      </c>
      <c r="P1863">
        <v>2012</v>
      </c>
      <c r="Q1863" t="s">
        <v>109</v>
      </c>
      <c r="R1863">
        <v>0</v>
      </c>
      <c r="S1863">
        <v>13.65</v>
      </c>
      <c r="T1863">
        <v>4</v>
      </c>
      <c r="U1863">
        <v>17.5</v>
      </c>
      <c r="V1863">
        <v>17.5</v>
      </c>
      <c r="W1863">
        <v>0.5</v>
      </c>
      <c r="X1863">
        <v>0.90249999999999997</v>
      </c>
      <c r="Y1863">
        <v>2</v>
      </c>
      <c r="Z1863">
        <v>1</v>
      </c>
    </row>
    <row r="1864" spans="1:26" x14ac:dyDescent="0.2">
      <c r="A1864">
        <v>1863</v>
      </c>
      <c r="B1864">
        <v>5201</v>
      </c>
      <c r="C1864" t="s">
        <v>38</v>
      </c>
      <c r="D1864">
        <v>2012</v>
      </c>
      <c r="E1864" t="s">
        <v>47</v>
      </c>
      <c r="F1864" t="s">
        <v>104</v>
      </c>
      <c r="G1864" t="s">
        <v>52</v>
      </c>
      <c r="H1864" t="s">
        <v>2043</v>
      </c>
      <c r="I1864" s="2">
        <v>39699</v>
      </c>
      <c r="J1864" t="s">
        <v>106</v>
      </c>
      <c r="K1864" t="s">
        <v>115</v>
      </c>
      <c r="L1864">
        <v>20.992396939999999</v>
      </c>
      <c r="M1864">
        <v>-156.66962538000001</v>
      </c>
      <c r="N1864" t="s">
        <v>896</v>
      </c>
      <c r="O1864" t="s">
        <v>896</v>
      </c>
      <c r="P1864">
        <v>2012</v>
      </c>
      <c r="Q1864" t="s">
        <v>116</v>
      </c>
      <c r="R1864">
        <v>0</v>
      </c>
      <c r="S1864">
        <v>3.75</v>
      </c>
      <c r="T1864">
        <v>11</v>
      </c>
      <c r="U1864">
        <v>17.5</v>
      </c>
      <c r="V1864">
        <v>22.5</v>
      </c>
      <c r="W1864">
        <v>0.5</v>
      </c>
      <c r="X1864">
        <v>0.91374999999999995</v>
      </c>
      <c r="Y1864">
        <v>2</v>
      </c>
      <c r="Z1864">
        <v>1</v>
      </c>
    </row>
    <row r="1865" spans="1:26" x14ac:dyDescent="0.2">
      <c r="A1865">
        <v>1864</v>
      </c>
      <c r="B1865">
        <v>5202</v>
      </c>
      <c r="C1865" t="s">
        <v>38</v>
      </c>
      <c r="D1865">
        <v>2012</v>
      </c>
      <c r="E1865" t="s">
        <v>47</v>
      </c>
      <c r="F1865" t="s">
        <v>104</v>
      </c>
      <c r="G1865" t="s">
        <v>52</v>
      </c>
      <c r="H1865" t="s">
        <v>2044</v>
      </c>
      <c r="I1865" s="2">
        <v>39699</v>
      </c>
      <c r="J1865" t="s">
        <v>106</v>
      </c>
      <c r="K1865" t="s">
        <v>115</v>
      </c>
      <c r="L1865">
        <v>20.979426119999999</v>
      </c>
      <c r="M1865">
        <v>-156.68046301999999</v>
      </c>
      <c r="N1865" t="s">
        <v>896</v>
      </c>
      <c r="O1865" t="s">
        <v>896</v>
      </c>
      <c r="P1865">
        <v>2012</v>
      </c>
      <c r="Q1865" t="s">
        <v>116</v>
      </c>
      <c r="R1865">
        <v>0</v>
      </c>
      <c r="S1865">
        <v>2.9</v>
      </c>
      <c r="T1865">
        <v>4.5</v>
      </c>
      <c r="U1865">
        <v>5</v>
      </c>
      <c r="V1865">
        <v>10.5</v>
      </c>
      <c r="W1865">
        <v>0</v>
      </c>
      <c r="X1865">
        <v>0.22750000000000001</v>
      </c>
      <c r="Y1865">
        <v>2</v>
      </c>
      <c r="Z1865">
        <v>1</v>
      </c>
    </row>
    <row r="1866" spans="1:26" x14ac:dyDescent="0.2">
      <c r="A1866">
        <v>1865</v>
      </c>
      <c r="B1866">
        <v>5203</v>
      </c>
      <c r="C1866" t="s">
        <v>38</v>
      </c>
      <c r="D1866">
        <v>2012</v>
      </c>
      <c r="E1866" t="s">
        <v>47</v>
      </c>
      <c r="F1866" t="s">
        <v>104</v>
      </c>
      <c r="G1866" t="s">
        <v>52</v>
      </c>
      <c r="H1866" t="s">
        <v>2045</v>
      </c>
      <c r="I1866" s="2">
        <v>39699</v>
      </c>
      <c r="J1866" t="s">
        <v>106</v>
      </c>
      <c r="K1866" t="s">
        <v>111</v>
      </c>
      <c r="L1866">
        <v>21.01638788</v>
      </c>
      <c r="M1866">
        <v>-156.56380905</v>
      </c>
      <c r="N1866" t="s">
        <v>893</v>
      </c>
      <c r="O1866" t="s">
        <v>893</v>
      </c>
      <c r="P1866">
        <v>2012</v>
      </c>
      <c r="Q1866" t="s">
        <v>112</v>
      </c>
      <c r="R1866">
        <v>0</v>
      </c>
      <c r="S1866">
        <v>21.5</v>
      </c>
      <c r="T1866">
        <v>3.5</v>
      </c>
      <c r="U1866">
        <v>12.5</v>
      </c>
      <c r="V1866">
        <v>4</v>
      </c>
      <c r="W1866">
        <v>1.5</v>
      </c>
      <c r="X1866">
        <v>0.98875000000000002</v>
      </c>
      <c r="Y1866">
        <v>2</v>
      </c>
      <c r="Z1866">
        <v>1</v>
      </c>
    </row>
    <row r="1867" spans="1:26" x14ac:dyDescent="0.2">
      <c r="A1867">
        <v>1866</v>
      </c>
      <c r="B1867">
        <v>5204</v>
      </c>
      <c r="C1867" t="s">
        <v>38</v>
      </c>
      <c r="D1867">
        <v>2012</v>
      </c>
      <c r="E1867" t="s">
        <v>47</v>
      </c>
      <c r="F1867" t="s">
        <v>104</v>
      </c>
      <c r="G1867" t="s">
        <v>52</v>
      </c>
      <c r="H1867" t="s">
        <v>2046</v>
      </c>
      <c r="I1867" s="2">
        <v>39699</v>
      </c>
      <c r="J1867" t="s">
        <v>106</v>
      </c>
      <c r="K1867" t="s">
        <v>107</v>
      </c>
      <c r="L1867">
        <v>21.024233590000001</v>
      </c>
      <c r="M1867">
        <v>-156.58595136</v>
      </c>
      <c r="N1867" t="s">
        <v>893</v>
      </c>
      <c r="O1867" t="s">
        <v>893</v>
      </c>
      <c r="P1867">
        <v>2012</v>
      </c>
      <c r="Q1867" t="s">
        <v>109</v>
      </c>
      <c r="R1867">
        <v>0</v>
      </c>
      <c r="S1867">
        <v>16.350000000000001</v>
      </c>
      <c r="T1867">
        <v>13.5</v>
      </c>
      <c r="U1867">
        <v>8.5</v>
      </c>
      <c r="V1867">
        <v>2</v>
      </c>
      <c r="W1867">
        <v>7.5</v>
      </c>
      <c r="X1867">
        <v>0.79874999999999996</v>
      </c>
      <c r="Y1867">
        <v>2</v>
      </c>
      <c r="Z1867">
        <v>1</v>
      </c>
    </row>
    <row r="1868" spans="1:26" x14ac:dyDescent="0.2">
      <c r="A1868">
        <v>1867</v>
      </c>
      <c r="B1868">
        <v>5205</v>
      </c>
      <c r="C1868" t="s">
        <v>38</v>
      </c>
      <c r="D1868">
        <v>2012</v>
      </c>
      <c r="E1868" t="s">
        <v>47</v>
      </c>
      <c r="F1868" t="s">
        <v>104</v>
      </c>
      <c r="G1868" t="s">
        <v>52</v>
      </c>
      <c r="H1868" t="s">
        <v>2047</v>
      </c>
      <c r="I1868" s="2">
        <v>39699</v>
      </c>
      <c r="J1868" t="s">
        <v>106</v>
      </c>
      <c r="K1868" t="s">
        <v>107</v>
      </c>
      <c r="L1868">
        <v>21.003058809999999</v>
      </c>
      <c r="M1868">
        <v>-156.67488419</v>
      </c>
      <c r="N1868" t="s">
        <v>896</v>
      </c>
      <c r="O1868" t="s">
        <v>896</v>
      </c>
      <c r="P1868">
        <v>2012</v>
      </c>
      <c r="Q1868" t="s">
        <v>109</v>
      </c>
      <c r="R1868">
        <v>0</v>
      </c>
      <c r="S1868">
        <v>24.1</v>
      </c>
      <c r="T1868">
        <v>4.5</v>
      </c>
      <c r="U1868">
        <v>14</v>
      </c>
      <c r="V1868">
        <v>45</v>
      </c>
      <c r="W1868">
        <v>0</v>
      </c>
      <c r="X1868">
        <v>0.13750000000000001</v>
      </c>
      <c r="Y1868">
        <v>2</v>
      </c>
      <c r="Z1868">
        <v>1</v>
      </c>
    </row>
    <row r="1869" spans="1:26" x14ac:dyDescent="0.2">
      <c r="A1869">
        <v>1868</v>
      </c>
      <c r="B1869">
        <v>5206</v>
      </c>
      <c r="C1869" t="s">
        <v>38</v>
      </c>
      <c r="D1869">
        <v>2012</v>
      </c>
      <c r="E1869" t="s">
        <v>47</v>
      </c>
      <c r="F1869" t="s">
        <v>104</v>
      </c>
      <c r="G1869" t="s">
        <v>52</v>
      </c>
      <c r="H1869" t="s">
        <v>2048</v>
      </c>
      <c r="I1869" s="2">
        <v>39699</v>
      </c>
      <c r="J1869" t="s">
        <v>106</v>
      </c>
      <c r="K1869" t="s">
        <v>107</v>
      </c>
      <c r="L1869">
        <v>20.985455559999998</v>
      </c>
      <c r="M1869">
        <v>-156.67975960999999</v>
      </c>
      <c r="N1869" t="s">
        <v>896</v>
      </c>
      <c r="O1869" t="s">
        <v>896</v>
      </c>
      <c r="P1869">
        <v>2012</v>
      </c>
      <c r="Q1869" t="s">
        <v>109</v>
      </c>
      <c r="R1869">
        <v>0</v>
      </c>
      <c r="S1869">
        <v>10.85</v>
      </c>
      <c r="T1869">
        <v>3.5</v>
      </c>
      <c r="U1869">
        <v>15</v>
      </c>
      <c r="V1869">
        <v>24</v>
      </c>
      <c r="W1869">
        <v>0</v>
      </c>
      <c r="X1869">
        <v>0.13150000000000001</v>
      </c>
      <c r="Y1869">
        <v>2</v>
      </c>
      <c r="Z1869">
        <v>1</v>
      </c>
    </row>
    <row r="1870" spans="1:26" x14ac:dyDescent="0.2">
      <c r="A1870">
        <v>1869</v>
      </c>
      <c r="B1870">
        <v>5207</v>
      </c>
      <c r="C1870" t="s">
        <v>38</v>
      </c>
      <c r="D1870">
        <v>2012</v>
      </c>
      <c r="E1870" t="s">
        <v>47</v>
      </c>
      <c r="F1870" t="s">
        <v>104</v>
      </c>
      <c r="G1870" t="s">
        <v>52</v>
      </c>
      <c r="H1870" t="s">
        <v>2049</v>
      </c>
      <c r="I1870" s="2">
        <v>39699</v>
      </c>
      <c r="J1870" t="s">
        <v>106</v>
      </c>
      <c r="K1870" t="s">
        <v>107</v>
      </c>
      <c r="L1870">
        <v>21.03291926</v>
      </c>
      <c r="M1870">
        <v>-156.60306979999999</v>
      </c>
      <c r="N1870" t="s">
        <v>893</v>
      </c>
      <c r="O1870" t="s">
        <v>893</v>
      </c>
      <c r="P1870">
        <v>2012</v>
      </c>
      <c r="Q1870" t="s">
        <v>109</v>
      </c>
      <c r="R1870">
        <v>0</v>
      </c>
      <c r="S1870">
        <v>11.6</v>
      </c>
      <c r="T1870">
        <v>9</v>
      </c>
      <c r="U1870">
        <v>5.5</v>
      </c>
      <c r="V1870">
        <v>1.5</v>
      </c>
      <c r="W1870">
        <v>8.5</v>
      </c>
      <c r="X1870">
        <v>1.1425000000000001</v>
      </c>
      <c r="Y1870">
        <v>2</v>
      </c>
      <c r="Z1870">
        <v>1</v>
      </c>
    </row>
    <row r="1871" spans="1:26" x14ac:dyDescent="0.2">
      <c r="A1871">
        <v>1870</v>
      </c>
      <c r="B1871">
        <v>5208</v>
      </c>
      <c r="C1871" t="s">
        <v>38</v>
      </c>
      <c r="D1871">
        <v>2012</v>
      </c>
      <c r="E1871" t="s">
        <v>47</v>
      </c>
      <c r="F1871" t="s">
        <v>104</v>
      </c>
      <c r="G1871" t="s">
        <v>52</v>
      </c>
      <c r="H1871" t="s">
        <v>2050</v>
      </c>
      <c r="I1871" s="2">
        <v>39699</v>
      </c>
      <c r="J1871" t="s">
        <v>106</v>
      </c>
      <c r="K1871" t="s">
        <v>111</v>
      </c>
      <c r="L1871">
        <v>21.028867689999998</v>
      </c>
      <c r="M1871">
        <v>-156.63646205000001</v>
      </c>
      <c r="N1871" t="s">
        <v>893</v>
      </c>
      <c r="O1871" t="s">
        <v>893</v>
      </c>
      <c r="P1871">
        <v>2012</v>
      </c>
      <c r="Q1871" t="s">
        <v>112</v>
      </c>
      <c r="R1871">
        <v>0</v>
      </c>
      <c r="S1871">
        <v>23.8</v>
      </c>
      <c r="T1871">
        <v>10</v>
      </c>
      <c r="U1871">
        <v>7.5</v>
      </c>
      <c r="V1871">
        <v>25</v>
      </c>
      <c r="W1871">
        <v>5</v>
      </c>
      <c r="X1871">
        <v>0.59125000000000005</v>
      </c>
      <c r="Y1871">
        <v>2</v>
      </c>
      <c r="Z1871">
        <v>1</v>
      </c>
    </row>
    <row r="1872" spans="1:26" x14ac:dyDescent="0.2">
      <c r="A1872">
        <v>1871</v>
      </c>
      <c r="B1872">
        <v>5209</v>
      </c>
      <c r="C1872" t="s">
        <v>38</v>
      </c>
      <c r="D1872">
        <v>2012</v>
      </c>
      <c r="E1872" t="s">
        <v>47</v>
      </c>
      <c r="F1872" t="s">
        <v>104</v>
      </c>
      <c r="G1872" t="s">
        <v>52</v>
      </c>
      <c r="H1872" t="s">
        <v>2051</v>
      </c>
      <c r="I1872" s="2">
        <v>39699</v>
      </c>
      <c r="J1872" t="s">
        <v>106</v>
      </c>
      <c r="K1872" t="s">
        <v>107</v>
      </c>
      <c r="L1872">
        <v>21.01285231</v>
      </c>
      <c r="M1872">
        <v>-156.64830258000001</v>
      </c>
      <c r="N1872" t="s">
        <v>896</v>
      </c>
      <c r="O1872" t="s">
        <v>896</v>
      </c>
      <c r="P1872">
        <v>2012</v>
      </c>
      <c r="Q1872" t="s">
        <v>109</v>
      </c>
      <c r="R1872">
        <v>0</v>
      </c>
      <c r="S1872">
        <v>14.6</v>
      </c>
      <c r="T1872">
        <v>9.5</v>
      </c>
      <c r="U1872">
        <v>4</v>
      </c>
      <c r="V1872">
        <v>27.5</v>
      </c>
      <c r="W1872">
        <v>3.5</v>
      </c>
      <c r="X1872">
        <v>0.53100000000000003</v>
      </c>
      <c r="Y1872">
        <v>2</v>
      </c>
      <c r="Z1872">
        <v>1</v>
      </c>
    </row>
    <row r="1873" spans="1:26" x14ac:dyDescent="0.2">
      <c r="A1873">
        <v>1872</v>
      </c>
      <c r="B1873">
        <v>5211</v>
      </c>
      <c r="C1873" t="s">
        <v>38</v>
      </c>
      <c r="D1873">
        <v>2012</v>
      </c>
      <c r="E1873" t="s">
        <v>47</v>
      </c>
      <c r="F1873" t="s">
        <v>104</v>
      </c>
      <c r="G1873" t="s">
        <v>52</v>
      </c>
      <c r="H1873" t="s">
        <v>2052</v>
      </c>
      <c r="I1873" s="2">
        <v>39699</v>
      </c>
      <c r="J1873" t="s">
        <v>106</v>
      </c>
      <c r="K1873" t="s">
        <v>115</v>
      </c>
      <c r="L1873">
        <v>21.008831839999999</v>
      </c>
      <c r="M1873">
        <v>-156.64935358</v>
      </c>
      <c r="N1873" t="s">
        <v>896</v>
      </c>
      <c r="O1873" t="s">
        <v>896</v>
      </c>
      <c r="P1873">
        <v>2012</v>
      </c>
      <c r="Q1873" t="s">
        <v>116</v>
      </c>
      <c r="R1873">
        <v>0</v>
      </c>
      <c r="S1873">
        <v>5.05</v>
      </c>
      <c r="T1873">
        <v>7.5</v>
      </c>
      <c r="U1873">
        <v>11</v>
      </c>
      <c r="V1873">
        <v>27.5</v>
      </c>
      <c r="W1873">
        <v>3.5</v>
      </c>
      <c r="X1873">
        <v>0.38750000000000001</v>
      </c>
      <c r="Y1873">
        <v>2</v>
      </c>
      <c r="Z1873">
        <v>1</v>
      </c>
    </row>
    <row r="1874" spans="1:26" x14ac:dyDescent="0.2">
      <c r="A1874">
        <v>1873</v>
      </c>
      <c r="B1874">
        <v>5212</v>
      </c>
      <c r="C1874" t="s">
        <v>38</v>
      </c>
      <c r="D1874">
        <v>2012</v>
      </c>
      <c r="E1874" t="s">
        <v>47</v>
      </c>
      <c r="F1874" t="s">
        <v>104</v>
      </c>
      <c r="G1874" t="s">
        <v>53</v>
      </c>
      <c r="H1874" t="s">
        <v>2053</v>
      </c>
      <c r="I1874" s="2">
        <v>39700</v>
      </c>
      <c r="J1874" t="s">
        <v>106</v>
      </c>
      <c r="K1874" t="s">
        <v>111</v>
      </c>
      <c r="L1874">
        <v>21.032999220000001</v>
      </c>
      <c r="M1874">
        <v>-156.86219156000001</v>
      </c>
      <c r="N1874" t="s">
        <v>999</v>
      </c>
      <c r="O1874" t="s">
        <v>999</v>
      </c>
      <c r="P1874">
        <v>2012</v>
      </c>
      <c r="Q1874" t="s">
        <v>112</v>
      </c>
      <c r="R1874">
        <v>0</v>
      </c>
      <c r="S1874">
        <v>20.85</v>
      </c>
      <c r="T1874">
        <v>67</v>
      </c>
      <c r="U1874">
        <v>0</v>
      </c>
      <c r="V1874">
        <v>7.5</v>
      </c>
      <c r="W1874">
        <v>5</v>
      </c>
      <c r="X1874">
        <v>0.40625</v>
      </c>
      <c r="Y1874">
        <v>2</v>
      </c>
      <c r="Z1874">
        <v>1</v>
      </c>
    </row>
    <row r="1875" spans="1:26" x14ac:dyDescent="0.2">
      <c r="A1875">
        <v>1874</v>
      </c>
      <c r="B1875">
        <v>5213</v>
      </c>
      <c r="C1875" t="s">
        <v>38</v>
      </c>
      <c r="D1875">
        <v>2012</v>
      </c>
      <c r="E1875" t="s">
        <v>47</v>
      </c>
      <c r="F1875" t="s">
        <v>104</v>
      </c>
      <c r="G1875" t="s">
        <v>53</v>
      </c>
      <c r="H1875" t="s">
        <v>2054</v>
      </c>
      <c r="I1875" s="2">
        <v>39700</v>
      </c>
      <c r="J1875" t="s">
        <v>106</v>
      </c>
      <c r="K1875" t="s">
        <v>107</v>
      </c>
      <c r="L1875">
        <v>21.032766290000001</v>
      </c>
      <c r="M1875">
        <v>-156.87240097</v>
      </c>
      <c r="N1875" t="s">
        <v>999</v>
      </c>
      <c r="O1875" t="s">
        <v>999</v>
      </c>
      <c r="P1875">
        <v>2012</v>
      </c>
      <c r="Q1875" t="s">
        <v>109</v>
      </c>
      <c r="R1875">
        <v>0</v>
      </c>
      <c r="S1875">
        <v>11</v>
      </c>
      <c r="T1875">
        <v>75</v>
      </c>
      <c r="U1875">
        <v>1.5</v>
      </c>
      <c r="V1875">
        <v>0.5</v>
      </c>
      <c r="W1875">
        <v>1</v>
      </c>
      <c r="X1875">
        <v>0.45500000000000002</v>
      </c>
      <c r="Y1875">
        <v>2</v>
      </c>
      <c r="Z1875">
        <v>1</v>
      </c>
    </row>
    <row r="1876" spans="1:26" x14ac:dyDescent="0.2">
      <c r="A1876">
        <v>1875</v>
      </c>
      <c r="B1876">
        <v>5214</v>
      </c>
      <c r="C1876" t="s">
        <v>38</v>
      </c>
      <c r="D1876">
        <v>2012</v>
      </c>
      <c r="E1876" t="s">
        <v>47</v>
      </c>
      <c r="F1876" t="s">
        <v>104</v>
      </c>
      <c r="G1876" t="s">
        <v>53</v>
      </c>
      <c r="H1876" t="s">
        <v>2055</v>
      </c>
      <c r="I1876" s="2">
        <v>39700</v>
      </c>
      <c r="J1876" t="s">
        <v>106</v>
      </c>
      <c r="K1876" t="s">
        <v>107</v>
      </c>
      <c r="L1876">
        <v>21.03416481</v>
      </c>
      <c r="M1876">
        <v>-156.88630957000001</v>
      </c>
      <c r="N1876" t="s">
        <v>999</v>
      </c>
      <c r="O1876" t="s">
        <v>999</v>
      </c>
      <c r="P1876">
        <v>2012</v>
      </c>
      <c r="Q1876" t="s">
        <v>109</v>
      </c>
      <c r="R1876">
        <v>0</v>
      </c>
      <c r="S1876">
        <v>15.85</v>
      </c>
      <c r="T1876">
        <v>64</v>
      </c>
      <c r="U1876">
        <v>0</v>
      </c>
      <c r="V1876">
        <v>1</v>
      </c>
      <c r="W1876">
        <v>6.5</v>
      </c>
      <c r="X1876">
        <v>0.81</v>
      </c>
      <c r="Y1876">
        <v>2</v>
      </c>
      <c r="Z1876">
        <v>1</v>
      </c>
    </row>
    <row r="1877" spans="1:26" x14ac:dyDescent="0.2">
      <c r="A1877">
        <v>1876</v>
      </c>
      <c r="B1877">
        <v>5215</v>
      </c>
      <c r="C1877" t="s">
        <v>38</v>
      </c>
      <c r="D1877">
        <v>2012</v>
      </c>
      <c r="E1877" t="s">
        <v>47</v>
      </c>
      <c r="F1877" t="s">
        <v>104</v>
      </c>
      <c r="G1877" t="s">
        <v>53</v>
      </c>
      <c r="H1877" t="s">
        <v>2056</v>
      </c>
      <c r="I1877" s="2">
        <v>39700</v>
      </c>
      <c r="J1877" t="s">
        <v>106</v>
      </c>
      <c r="K1877" t="s">
        <v>111</v>
      </c>
      <c r="L1877">
        <v>21.044574879999999</v>
      </c>
      <c r="M1877">
        <v>-156.93154057999999</v>
      </c>
      <c r="N1877" t="s">
        <v>999</v>
      </c>
      <c r="O1877" t="s">
        <v>999</v>
      </c>
      <c r="P1877">
        <v>2012</v>
      </c>
      <c r="Q1877" t="s">
        <v>112</v>
      </c>
      <c r="R1877">
        <v>0</v>
      </c>
      <c r="S1877">
        <v>21.2</v>
      </c>
      <c r="T1877">
        <v>55</v>
      </c>
      <c r="U1877">
        <v>6.5</v>
      </c>
      <c r="V1877">
        <v>0.5</v>
      </c>
      <c r="W1877">
        <v>8</v>
      </c>
      <c r="X1877">
        <v>0.72375</v>
      </c>
      <c r="Y1877">
        <v>2</v>
      </c>
      <c r="Z1877">
        <v>1</v>
      </c>
    </row>
    <row r="1878" spans="1:26" x14ac:dyDescent="0.2">
      <c r="A1878">
        <v>1877</v>
      </c>
      <c r="B1878">
        <v>5216</v>
      </c>
      <c r="C1878" t="s">
        <v>38</v>
      </c>
      <c r="D1878">
        <v>2012</v>
      </c>
      <c r="E1878" t="s">
        <v>47</v>
      </c>
      <c r="F1878" t="s">
        <v>104</v>
      </c>
      <c r="G1878" t="s">
        <v>53</v>
      </c>
      <c r="H1878" t="s">
        <v>2057</v>
      </c>
      <c r="I1878" s="2">
        <v>39700</v>
      </c>
      <c r="J1878" t="s">
        <v>106</v>
      </c>
      <c r="K1878" t="s">
        <v>111</v>
      </c>
      <c r="L1878">
        <v>21.04869433</v>
      </c>
      <c r="M1878">
        <v>-156.94752285999999</v>
      </c>
      <c r="N1878" t="s">
        <v>999</v>
      </c>
      <c r="O1878" t="s">
        <v>999</v>
      </c>
      <c r="P1878">
        <v>2012</v>
      </c>
      <c r="Q1878" t="s">
        <v>112</v>
      </c>
      <c r="R1878">
        <v>0</v>
      </c>
      <c r="S1878">
        <v>22.55</v>
      </c>
      <c r="T1878">
        <v>57.5</v>
      </c>
      <c r="U1878">
        <v>3.5</v>
      </c>
      <c r="V1878">
        <v>1</v>
      </c>
      <c r="W1878">
        <v>6.5</v>
      </c>
      <c r="X1878">
        <v>0.53625</v>
      </c>
      <c r="Y1878">
        <v>2</v>
      </c>
      <c r="Z1878">
        <v>1</v>
      </c>
    </row>
    <row r="1879" spans="1:26" x14ac:dyDescent="0.2">
      <c r="A1879">
        <v>1878</v>
      </c>
      <c r="B1879">
        <v>5217</v>
      </c>
      <c r="C1879" t="s">
        <v>38</v>
      </c>
      <c r="D1879">
        <v>2012</v>
      </c>
      <c r="E1879" t="s">
        <v>47</v>
      </c>
      <c r="F1879" t="s">
        <v>104</v>
      </c>
      <c r="G1879" t="s">
        <v>53</v>
      </c>
      <c r="H1879" t="s">
        <v>2058</v>
      </c>
      <c r="I1879" s="2">
        <v>39700</v>
      </c>
      <c r="J1879" t="s">
        <v>106</v>
      </c>
      <c r="K1879" t="s">
        <v>107</v>
      </c>
      <c r="L1879">
        <v>21.058261689999998</v>
      </c>
      <c r="M1879">
        <v>-156.96958284999999</v>
      </c>
      <c r="N1879" t="s">
        <v>999</v>
      </c>
      <c r="O1879" t="s">
        <v>999</v>
      </c>
      <c r="P1879">
        <v>2012</v>
      </c>
      <c r="Q1879" t="s">
        <v>109</v>
      </c>
      <c r="R1879">
        <v>0</v>
      </c>
      <c r="S1879">
        <v>14.75</v>
      </c>
      <c r="T1879">
        <v>65</v>
      </c>
      <c r="U1879">
        <v>0</v>
      </c>
      <c r="V1879">
        <v>1</v>
      </c>
      <c r="W1879">
        <v>11</v>
      </c>
      <c r="X1879">
        <v>0.59050000000000002</v>
      </c>
      <c r="Y1879">
        <v>2</v>
      </c>
      <c r="Z1879">
        <v>1</v>
      </c>
    </row>
    <row r="1880" spans="1:26" x14ac:dyDescent="0.2">
      <c r="A1880">
        <v>1879</v>
      </c>
      <c r="B1880">
        <v>5218</v>
      </c>
      <c r="C1880" t="s">
        <v>38</v>
      </c>
      <c r="D1880">
        <v>2012</v>
      </c>
      <c r="E1880" t="s">
        <v>47</v>
      </c>
      <c r="F1880" t="s">
        <v>104</v>
      </c>
      <c r="G1880" t="s">
        <v>53</v>
      </c>
      <c r="H1880" t="s">
        <v>2059</v>
      </c>
      <c r="I1880" s="2">
        <v>39700</v>
      </c>
      <c r="J1880" t="s">
        <v>106</v>
      </c>
      <c r="K1880" t="s">
        <v>107</v>
      </c>
      <c r="L1880">
        <v>21.070553749999998</v>
      </c>
      <c r="M1880">
        <v>-157.01277891000001</v>
      </c>
      <c r="N1880" t="s">
        <v>999</v>
      </c>
      <c r="O1880" t="s">
        <v>999</v>
      </c>
      <c r="P1880">
        <v>2012</v>
      </c>
      <c r="Q1880" t="s">
        <v>109</v>
      </c>
      <c r="R1880">
        <v>0</v>
      </c>
      <c r="S1880">
        <v>11.55</v>
      </c>
      <c r="T1880">
        <v>6.5</v>
      </c>
      <c r="U1880">
        <v>15</v>
      </c>
      <c r="V1880">
        <v>12.5</v>
      </c>
      <c r="W1880">
        <v>1</v>
      </c>
      <c r="X1880">
        <v>0.19575000000000001</v>
      </c>
      <c r="Y1880">
        <v>2</v>
      </c>
      <c r="Z1880">
        <v>1</v>
      </c>
    </row>
    <row r="1881" spans="1:26" x14ac:dyDescent="0.2">
      <c r="A1881">
        <v>1880</v>
      </c>
      <c r="B1881">
        <v>5219</v>
      </c>
      <c r="C1881" t="s">
        <v>38</v>
      </c>
      <c r="D1881">
        <v>2012</v>
      </c>
      <c r="E1881" t="s">
        <v>47</v>
      </c>
      <c r="F1881" t="s">
        <v>104</v>
      </c>
      <c r="G1881" t="s">
        <v>53</v>
      </c>
      <c r="H1881" t="s">
        <v>2060</v>
      </c>
      <c r="I1881" s="2">
        <v>39700</v>
      </c>
      <c r="J1881" t="s">
        <v>106</v>
      </c>
      <c r="K1881" t="s">
        <v>115</v>
      </c>
      <c r="L1881">
        <v>21.08050407</v>
      </c>
      <c r="M1881">
        <v>-157.04025227</v>
      </c>
      <c r="N1881" t="s">
        <v>999</v>
      </c>
      <c r="O1881" t="s">
        <v>999</v>
      </c>
      <c r="P1881">
        <v>2012</v>
      </c>
      <c r="Q1881" t="s">
        <v>116</v>
      </c>
      <c r="R1881">
        <v>0</v>
      </c>
      <c r="S1881">
        <v>4.3499999999999996</v>
      </c>
      <c r="T1881">
        <v>42.5</v>
      </c>
      <c r="U1881">
        <v>7.5</v>
      </c>
      <c r="V1881">
        <v>7.5</v>
      </c>
      <c r="W1881">
        <v>4</v>
      </c>
      <c r="X1881">
        <v>0.94499999999999995</v>
      </c>
      <c r="Y1881">
        <v>2</v>
      </c>
      <c r="Z1881">
        <v>1</v>
      </c>
    </row>
    <row r="1882" spans="1:26" x14ac:dyDescent="0.2">
      <c r="A1882">
        <v>1881</v>
      </c>
      <c r="B1882">
        <v>5220</v>
      </c>
      <c r="C1882" t="s">
        <v>38</v>
      </c>
      <c r="D1882">
        <v>2012</v>
      </c>
      <c r="E1882" t="s">
        <v>47</v>
      </c>
      <c r="F1882" t="s">
        <v>104</v>
      </c>
      <c r="G1882" t="s">
        <v>53</v>
      </c>
      <c r="H1882" t="s">
        <v>2061</v>
      </c>
      <c r="I1882" s="2">
        <v>39700</v>
      </c>
      <c r="J1882" t="s">
        <v>106</v>
      </c>
      <c r="K1882" t="s">
        <v>111</v>
      </c>
      <c r="L1882">
        <v>21.077685320000001</v>
      </c>
      <c r="M1882">
        <v>-157.04360679000001</v>
      </c>
      <c r="N1882" t="s">
        <v>999</v>
      </c>
      <c r="O1882" t="s">
        <v>999</v>
      </c>
      <c r="P1882">
        <v>2012</v>
      </c>
      <c r="Q1882" t="s">
        <v>112</v>
      </c>
      <c r="R1882">
        <v>0</v>
      </c>
      <c r="S1882">
        <v>23.85</v>
      </c>
      <c r="T1882">
        <v>37.5</v>
      </c>
      <c r="U1882">
        <v>12.5</v>
      </c>
      <c r="V1882">
        <v>8.5</v>
      </c>
      <c r="W1882">
        <v>1.5</v>
      </c>
      <c r="X1882">
        <v>0.36</v>
      </c>
      <c r="Y1882">
        <v>2</v>
      </c>
      <c r="Z1882">
        <v>1</v>
      </c>
    </row>
    <row r="1883" spans="1:26" x14ac:dyDescent="0.2">
      <c r="A1883">
        <v>1882</v>
      </c>
      <c r="B1883">
        <v>5221</v>
      </c>
      <c r="C1883" t="s">
        <v>38</v>
      </c>
      <c r="D1883">
        <v>2012</v>
      </c>
      <c r="E1883" t="s">
        <v>47</v>
      </c>
      <c r="F1883" t="s">
        <v>104</v>
      </c>
      <c r="G1883" t="s">
        <v>53</v>
      </c>
      <c r="H1883" t="s">
        <v>2062</v>
      </c>
      <c r="I1883" s="2">
        <v>39700</v>
      </c>
      <c r="J1883" t="s">
        <v>106</v>
      </c>
      <c r="K1883" t="s">
        <v>115</v>
      </c>
      <c r="L1883">
        <v>21.083939399999998</v>
      </c>
      <c r="M1883">
        <v>-157.07440994999999</v>
      </c>
      <c r="N1883" t="s">
        <v>999</v>
      </c>
      <c r="O1883" t="s">
        <v>999</v>
      </c>
      <c r="P1883">
        <v>2012</v>
      </c>
      <c r="Q1883" t="s">
        <v>116</v>
      </c>
      <c r="R1883">
        <v>0</v>
      </c>
      <c r="S1883">
        <v>5.4</v>
      </c>
      <c r="T1883">
        <v>32.5</v>
      </c>
      <c r="U1883">
        <v>0</v>
      </c>
      <c r="V1883">
        <v>12.5</v>
      </c>
      <c r="W1883">
        <v>7.5</v>
      </c>
      <c r="X1883">
        <v>0.66374999999999995</v>
      </c>
      <c r="Y1883">
        <v>2</v>
      </c>
      <c r="Z1883">
        <v>1</v>
      </c>
    </row>
    <row r="1884" spans="1:26" x14ac:dyDescent="0.2">
      <c r="A1884">
        <v>1883</v>
      </c>
      <c r="B1884">
        <v>5223</v>
      </c>
      <c r="C1884" t="s">
        <v>38</v>
      </c>
      <c r="D1884">
        <v>2012</v>
      </c>
      <c r="E1884" t="s">
        <v>47</v>
      </c>
      <c r="F1884" t="s">
        <v>104</v>
      </c>
      <c r="G1884" t="s">
        <v>53</v>
      </c>
      <c r="H1884" t="s">
        <v>2063</v>
      </c>
      <c r="I1884" s="2">
        <v>39700</v>
      </c>
      <c r="J1884" t="s">
        <v>106</v>
      </c>
      <c r="K1884" t="s">
        <v>107</v>
      </c>
      <c r="L1884">
        <v>21.041977580000001</v>
      </c>
      <c r="M1884">
        <v>-156.91310852000001</v>
      </c>
      <c r="N1884" t="s">
        <v>999</v>
      </c>
      <c r="O1884" t="s">
        <v>999</v>
      </c>
      <c r="P1884">
        <v>2012</v>
      </c>
      <c r="Q1884" t="s">
        <v>109</v>
      </c>
      <c r="R1884">
        <v>0</v>
      </c>
      <c r="S1884">
        <v>8.4499999999999993</v>
      </c>
      <c r="T1884">
        <v>45</v>
      </c>
      <c r="U1884">
        <v>3</v>
      </c>
      <c r="V1884">
        <v>11</v>
      </c>
      <c r="W1884">
        <v>2</v>
      </c>
      <c r="X1884">
        <v>0.42249999999999999</v>
      </c>
      <c r="Y1884">
        <v>2</v>
      </c>
      <c r="Z1884">
        <v>1</v>
      </c>
    </row>
    <row r="1885" spans="1:26" x14ac:dyDescent="0.2">
      <c r="A1885">
        <v>1884</v>
      </c>
      <c r="B1885">
        <v>5224</v>
      </c>
      <c r="C1885" t="s">
        <v>38</v>
      </c>
      <c r="D1885">
        <v>2012</v>
      </c>
      <c r="E1885" t="s">
        <v>47</v>
      </c>
      <c r="F1885" t="s">
        <v>104</v>
      </c>
      <c r="G1885" t="s">
        <v>53</v>
      </c>
      <c r="H1885" t="s">
        <v>2064</v>
      </c>
      <c r="I1885" s="2">
        <v>39700</v>
      </c>
      <c r="J1885" t="s">
        <v>106</v>
      </c>
      <c r="K1885" t="s">
        <v>115</v>
      </c>
      <c r="L1885">
        <v>21.045345090000001</v>
      </c>
      <c r="M1885">
        <v>-156.92088315999999</v>
      </c>
      <c r="N1885" t="s">
        <v>999</v>
      </c>
      <c r="O1885" t="s">
        <v>999</v>
      </c>
      <c r="P1885">
        <v>2012</v>
      </c>
      <c r="Q1885" t="s">
        <v>116</v>
      </c>
      <c r="R1885">
        <v>0</v>
      </c>
      <c r="S1885">
        <v>5.8</v>
      </c>
      <c r="T1885">
        <v>28.5</v>
      </c>
      <c r="U1885">
        <v>0</v>
      </c>
      <c r="V1885">
        <v>40</v>
      </c>
      <c r="W1885">
        <v>1.5</v>
      </c>
      <c r="X1885">
        <v>0.35499999999999998</v>
      </c>
      <c r="Y1885">
        <v>2</v>
      </c>
      <c r="Z1885">
        <v>1</v>
      </c>
    </row>
    <row r="1886" spans="1:26" x14ac:dyDescent="0.2">
      <c r="A1886">
        <v>1885</v>
      </c>
      <c r="B1886">
        <v>5225</v>
      </c>
      <c r="C1886" t="s">
        <v>38</v>
      </c>
      <c r="D1886">
        <v>2012</v>
      </c>
      <c r="E1886" t="s">
        <v>47</v>
      </c>
      <c r="F1886" t="s">
        <v>104</v>
      </c>
      <c r="G1886" t="s">
        <v>53</v>
      </c>
      <c r="H1886" t="s">
        <v>2065</v>
      </c>
      <c r="I1886" s="2">
        <v>39700</v>
      </c>
      <c r="J1886" t="s">
        <v>106</v>
      </c>
      <c r="K1886" t="s">
        <v>115</v>
      </c>
      <c r="L1886">
        <v>21.05840611</v>
      </c>
      <c r="M1886">
        <v>-156.9517439</v>
      </c>
      <c r="N1886" t="s">
        <v>999</v>
      </c>
      <c r="O1886" t="s">
        <v>999</v>
      </c>
      <c r="P1886">
        <v>2012</v>
      </c>
      <c r="Q1886" t="s">
        <v>116</v>
      </c>
      <c r="R1886">
        <v>0</v>
      </c>
      <c r="S1886">
        <v>5.05</v>
      </c>
      <c r="T1886">
        <v>47.5</v>
      </c>
      <c r="U1886">
        <v>17.5</v>
      </c>
      <c r="V1886">
        <v>7.5</v>
      </c>
      <c r="W1886">
        <v>1</v>
      </c>
      <c r="X1886">
        <v>1.0625</v>
      </c>
      <c r="Y1886">
        <v>2</v>
      </c>
      <c r="Z1886">
        <v>1</v>
      </c>
    </row>
    <row r="1887" spans="1:26" x14ac:dyDescent="0.2">
      <c r="A1887">
        <v>1886</v>
      </c>
      <c r="B1887">
        <v>5227</v>
      </c>
      <c r="C1887" t="s">
        <v>38</v>
      </c>
      <c r="D1887">
        <v>2012</v>
      </c>
      <c r="E1887" t="s">
        <v>47</v>
      </c>
      <c r="F1887" t="s">
        <v>104</v>
      </c>
      <c r="G1887" t="s">
        <v>53</v>
      </c>
      <c r="H1887" t="s">
        <v>2066</v>
      </c>
      <c r="I1887" s="2">
        <v>39700</v>
      </c>
      <c r="J1887" t="s">
        <v>106</v>
      </c>
      <c r="K1887" t="s">
        <v>111</v>
      </c>
      <c r="L1887">
        <v>21.061463660000001</v>
      </c>
      <c r="M1887">
        <v>-156.98372086000001</v>
      </c>
      <c r="N1887" t="s">
        <v>999</v>
      </c>
      <c r="O1887" t="s">
        <v>999</v>
      </c>
      <c r="P1887">
        <v>2012</v>
      </c>
      <c r="Q1887" t="s">
        <v>112</v>
      </c>
      <c r="R1887">
        <v>0</v>
      </c>
      <c r="S1887">
        <v>23.1</v>
      </c>
      <c r="T1887">
        <v>70</v>
      </c>
      <c r="U1887">
        <v>3.5</v>
      </c>
      <c r="V1887">
        <v>2</v>
      </c>
      <c r="W1887">
        <v>3.5</v>
      </c>
      <c r="X1887">
        <v>0.32374999999999998</v>
      </c>
      <c r="Y1887">
        <v>2</v>
      </c>
      <c r="Z1887">
        <v>1</v>
      </c>
    </row>
    <row r="1888" spans="1:26" x14ac:dyDescent="0.2">
      <c r="A1888">
        <v>1887</v>
      </c>
      <c r="B1888">
        <v>5229</v>
      </c>
      <c r="C1888" t="s">
        <v>38</v>
      </c>
      <c r="D1888">
        <v>2012</v>
      </c>
      <c r="E1888" t="s">
        <v>47</v>
      </c>
      <c r="F1888" t="s">
        <v>104</v>
      </c>
      <c r="G1888" t="s">
        <v>53</v>
      </c>
      <c r="H1888" t="s">
        <v>2067</v>
      </c>
      <c r="I1888" s="2">
        <v>39700</v>
      </c>
      <c r="J1888" t="s">
        <v>106</v>
      </c>
      <c r="K1888" t="s">
        <v>115</v>
      </c>
      <c r="L1888">
        <v>21.06706629</v>
      </c>
      <c r="M1888">
        <v>-156.99217408999999</v>
      </c>
      <c r="N1888" t="s">
        <v>999</v>
      </c>
      <c r="O1888" t="s">
        <v>999</v>
      </c>
      <c r="P1888">
        <v>2012</v>
      </c>
      <c r="Q1888" t="s">
        <v>116</v>
      </c>
      <c r="R1888">
        <v>0</v>
      </c>
      <c r="S1888">
        <v>5.55</v>
      </c>
      <c r="T1888">
        <v>3.5</v>
      </c>
      <c r="U1888">
        <v>22.5</v>
      </c>
      <c r="V1888">
        <v>4</v>
      </c>
      <c r="W1888">
        <v>0</v>
      </c>
      <c r="X1888">
        <v>0.16</v>
      </c>
      <c r="Y1888">
        <v>2</v>
      </c>
      <c r="Z1888">
        <v>1</v>
      </c>
    </row>
    <row r="1889" spans="1:26" x14ac:dyDescent="0.2">
      <c r="A1889">
        <v>1888</v>
      </c>
      <c r="B1889">
        <v>5230</v>
      </c>
      <c r="C1889" t="s">
        <v>38</v>
      </c>
      <c r="D1889">
        <v>2012</v>
      </c>
      <c r="E1889" t="s">
        <v>47</v>
      </c>
      <c r="F1889" t="s">
        <v>104</v>
      </c>
      <c r="G1889" t="s">
        <v>53</v>
      </c>
      <c r="H1889" t="s">
        <v>2068</v>
      </c>
      <c r="I1889" s="2">
        <v>39700</v>
      </c>
      <c r="J1889" t="s">
        <v>106</v>
      </c>
      <c r="K1889" t="s">
        <v>115</v>
      </c>
      <c r="L1889">
        <v>21.071329080000002</v>
      </c>
      <c r="M1889">
        <v>-157.0160745</v>
      </c>
      <c r="N1889" t="s">
        <v>999</v>
      </c>
      <c r="O1889" t="s">
        <v>999</v>
      </c>
      <c r="P1889">
        <v>2012</v>
      </c>
      <c r="Q1889" t="s">
        <v>116</v>
      </c>
      <c r="R1889">
        <v>0</v>
      </c>
      <c r="S1889">
        <v>6.4</v>
      </c>
      <c r="T1889">
        <v>3</v>
      </c>
      <c r="U1889">
        <v>20</v>
      </c>
      <c r="V1889">
        <v>14</v>
      </c>
      <c r="W1889">
        <v>1</v>
      </c>
      <c r="X1889">
        <v>0.125</v>
      </c>
      <c r="Y1889">
        <v>2</v>
      </c>
      <c r="Z1889">
        <v>1</v>
      </c>
    </row>
    <row r="1890" spans="1:26" x14ac:dyDescent="0.2">
      <c r="A1890">
        <v>1889</v>
      </c>
      <c r="B1890">
        <v>5231</v>
      </c>
      <c r="C1890" t="s">
        <v>38</v>
      </c>
      <c r="D1890">
        <v>2012</v>
      </c>
      <c r="E1890" t="s">
        <v>47</v>
      </c>
      <c r="F1890" t="s">
        <v>104</v>
      </c>
      <c r="G1890" t="s">
        <v>53</v>
      </c>
      <c r="H1890" t="s">
        <v>2069</v>
      </c>
      <c r="I1890" s="2">
        <v>39700</v>
      </c>
      <c r="J1890" t="s">
        <v>106</v>
      </c>
      <c r="K1890" t="s">
        <v>107</v>
      </c>
      <c r="L1890">
        <v>21.078475319999999</v>
      </c>
      <c r="M1890">
        <v>-157.03648150000001</v>
      </c>
      <c r="N1890" t="s">
        <v>999</v>
      </c>
      <c r="O1890" t="s">
        <v>999</v>
      </c>
      <c r="P1890">
        <v>2012</v>
      </c>
      <c r="Q1890" t="s">
        <v>109</v>
      </c>
      <c r="R1890">
        <v>0</v>
      </c>
      <c r="S1890">
        <v>8.6</v>
      </c>
      <c r="T1890">
        <v>52.5</v>
      </c>
      <c r="U1890">
        <v>3.5</v>
      </c>
      <c r="V1890">
        <v>16</v>
      </c>
      <c r="W1890">
        <v>0</v>
      </c>
      <c r="X1890">
        <v>0.57999999999999996</v>
      </c>
      <c r="Y1890">
        <v>2</v>
      </c>
      <c r="Z1890">
        <v>1</v>
      </c>
    </row>
    <row r="1891" spans="1:26" x14ac:dyDescent="0.2">
      <c r="A1891">
        <v>1890</v>
      </c>
      <c r="B1891">
        <v>5232</v>
      </c>
      <c r="C1891" t="s">
        <v>38</v>
      </c>
      <c r="D1891">
        <v>2012</v>
      </c>
      <c r="E1891" t="s">
        <v>47</v>
      </c>
      <c r="F1891" t="s">
        <v>104</v>
      </c>
      <c r="G1891" t="s">
        <v>51</v>
      </c>
      <c r="H1891" t="s">
        <v>2070</v>
      </c>
      <c r="I1891" s="2">
        <v>39701</v>
      </c>
      <c r="J1891" t="s">
        <v>106</v>
      </c>
      <c r="K1891" t="s">
        <v>115</v>
      </c>
      <c r="L1891">
        <v>20.796500000000002</v>
      </c>
      <c r="M1891">
        <v>-156.80974000000001</v>
      </c>
      <c r="N1891" t="s">
        <v>917</v>
      </c>
      <c r="O1891" t="s">
        <v>917</v>
      </c>
      <c r="P1891">
        <v>2012</v>
      </c>
      <c r="Q1891" t="s">
        <v>116</v>
      </c>
      <c r="R1891">
        <v>0</v>
      </c>
      <c r="S1891">
        <v>3.35</v>
      </c>
      <c r="T1891">
        <v>15.5</v>
      </c>
      <c r="U1891">
        <v>1</v>
      </c>
      <c r="V1891">
        <v>34.5</v>
      </c>
      <c r="W1891">
        <v>4</v>
      </c>
      <c r="X1891">
        <v>0.31874999999999998</v>
      </c>
      <c r="Y1891">
        <v>2</v>
      </c>
      <c r="Z1891">
        <v>1</v>
      </c>
    </row>
    <row r="1892" spans="1:26" x14ac:dyDescent="0.2">
      <c r="A1892">
        <v>1891</v>
      </c>
      <c r="B1892">
        <v>5233</v>
      </c>
      <c r="C1892" t="s">
        <v>38</v>
      </c>
      <c r="D1892">
        <v>2012</v>
      </c>
      <c r="E1892" t="s">
        <v>47</v>
      </c>
      <c r="F1892" t="s">
        <v>104</v>
      </c>
      <c r="G1892" t="s">
        <v>51</v>
      </c>
      <c r="H1892" t="s">
        <v>2071</v>
      </c>
      <c r="I1892" s="2">
        <v>39701</v>
      </c>
      <c r="J1892" t="s">
        <v>106</v>
      </c>
      <c r="K1892" t="s">
        <v>115</v>
      </c>
      <c r="L1892">
        <v>20.800650000000001</v>
      </c>
      <c r="M1892">
        <v>-156.80817999999999</v>
      </c>
      <c r="N1892" t="s">
        <v>917</v>
      </c>
      <c r="O1892" t="s">
        <v>917</v>
      </c>
      <c r="P1892">
        <v>2012</v>
      </c>
      <c r="Q1892" t="s">
        <v>116</v>
      </c>
      <c r="R1892">
        <v>0</v>
      </c>
      <c r="S1892">
        <v>2.1</v>
      </c>
      <c r="T1892">
        <v>3.5</v>
      </c>
      <c r="U1892">
        <v>0.5</v>
      </c>
      <c r="V1892">
        <v>41.5</v>
      </c>
      <c r="W1892">
        <v>1</v>
      </c>
      <c r="X1892">
        <v>0.27</v>
      </c>
      <c r="Y1892">
        <v>2</v>
      </c>
      <c r="Z1892">
        <v>1</v>
      </c>
    </row>
    <row r="1893" spans="1:26" x14ac:dyDescent="0.2">
      <c r="A1893">
        <v>1892</v>
      </c>
      <c r="B1893">
        <v>5234</v>
      </c>
      <c r="C1893" t="s">
        <v>38</v>
      </c>
      <c r="D1893">
        <v>2012</v>
      </c>
      <c r="E1893" t="s">
        <v>47</v>
      </c>
      <c r="F1893" t="s">
        <v>104</v>
      </c>
      <c r="G1893" t="s">
        <v>51</v>
      </c>
      <c r="H1893" t="s">
        <v>2072</v>
      </c>
      <c r="I1893" s="2">
        <v>39701</v>
      </c>
      <c r="J1893" t="s">
        <v>106</v>
      </c>
      <c r="K1893" t="s">
        <v>115</v>
      </c>
      <c r="L1893">
        <v>20.81785</v>
      </c>
      <c r="M1893">
        <v>-156.80247</v>
      </c>
      <c r="N1893" t="s">
        <v>917</v>
      </c>
      <c r="O1893" t="s">
        <v>917</v>
      </c>
      <c r="P1893">
        <v>2012</v>
      </c>
      <c r="Q1893" t="s">
        <v>116</v>
      </c>
      <c r="R1893">
        <v>0</v>
      </c>
      <c r="S1893">
        <v>5.75</v>
      </c>
      <c r="T1893">
        <v>36</v>
      </c>
      <c r="U1893">
        <v>12.5</v>
      </c>
      <c r="V1893">
        <v>20</v>
      </c>
      <c r="W1893">
        <v>3.5</v>
      </c>
      <c r="X1893">
        <v>0.47749999999999998</v>
      </c>
      <c r="Y1893">
        <v>2</v>
      </c>
      <c r="Z1893">
        <v>1</v>
      </c>
    </row>
    <row r="1894" spans="1:26" x14ac:dyDescent="0.2">
      <c r="A1894">
        <v>1893</v>
      </c>
      <c r="B1894">
        <v>5235</v>
      </c>
      <c r="C1894" t="s">
        <v>38</v>
      </c>
      <c r="D1894">
        <v>2012</v>
      </c>
      <c r="E1894" t="s">
        <v>47</v>
      </c>
      <c r="F1894" t="s">
        <v>104</v>
      </c>
      <c r="G1894" t="s">
        <v>51</v>
      </c>
      <c r="H1894" t="s">
        <v>2073</v>
      </c>
      <c r="I1894" s="2">
        <v>39701</v>
      </c>
      <c r="J1894" t="s">
        <v>106</v>
      </c>
      <c r="K1894" t="s">
        <v>107</v>
      </c>
      <c r="L1894">
        <v>20.770099999999999</v>
      </c>
      <c r="M1894">
        <v>-156.82587000000001</v>
      </c>
      <c r="N1894" t="s">
        <v>917</v>
      </c>
      <c r="O1894" t="s">
        <v>917</v>
      </c>
      <c r="P1894">
        <v>2012</v>
      </c>
      <c r="Q1894" t="s">
        <v>109</v>
      </c>
      <c r="R1894">
        <v>0</v>
      </c>
      <c r="S1894">
        <v>15.3</v>
      </c>
      <c r="T1894">
        <v>30</v>
      </c>
      <c r="U1894">
        <v>17.5</v>
      </c>
      <c r="V1894">
        <v>5</v>
      </c>
      <c r="W1894">
        <v>2.5</v>
      </c>
      <c r="X1894">
        <v>0.63249999999999995</v>
      </c>
      <c r="Y1894">
        <v>2</v>
      </c>
      <c r="Z1894">
        <v>1</v>
      </c>
    </row>
    <row r="1895" spans="1:26" x14ac:dyDescent="0.2">
      <c r="A1895">
        <v>1894</v>
      </c>
      <c r="B1895">
        <v>5236</v>
      </c>
      <c r="C1895" t="s">
        <v>38</v>
      </c>
      <c r="D1895">
        <v>2012</v>
      </c>
      <c r="E1895" t="s">
        <v>47</v>
      </c>
      <c r="F1895" t="s">
        <v>104</v>
      </c>
      <c r="G1895" t="s">
        <v>51</v>
      </c>
      <c r="H1895" t="s">
        <v>2074</v>
      </c>
      <c r="I1895" s="2">
        <v>39701</v>
      </c>
      <c r="J1895" t="s">
        <v>106</v>
      </c>
      <c r="K1895" t="s">
        <v>111</v>
      </c>
      <c r="L1895">
        <v>20.851342420000002</v>
      </c>
      <c r="M1895">
        <v>-156.81759238000001</v>
      </c>
      <c r="N1895" t="s">
        <v>917</v>
      </c>
      <c r="O1895" t="s">
        <v>917</v>
      </c>
      <c r="P1895">
        <v>2012</v>
      </c>
      <c r="Q1895" t="s">
        <v>112</v>
      </c>
      <c r="R1895">
        <v>0</v>
      </c>
      <c r="S1895">
        <v>20.2</v>
      </c>
      <c r="T1895">
        <v>42.5</v>
      </c>
      <c r="U1895">
        <v>17.5</v>
      </c>
      <c r="V1895">
        <v>3</v>
      </c>
      <c r="W1895">
        <v>1.5</v>
      </c>
      <c r="X1895">
        <v>0.63</v>
      </c>
      <c r="Y1895">
        <v>2</v>
      </c>
      <c r="Z1895">
        <v>1</v>
      </c>
    </row>
    <row r="1896" spans="1:26" x14ac:dyDescent="0.2">
      <c r="A1896">
        <v>1895</v>
      </c>
      <c r="B1896">
        <v>5237</v>
      </c>
      <c r="C1896" t="s">
        <v>38</v>
      </c>
      <c r="D1896">
        <v>2012</v>
      </c>
      <c r="E1896" t="s">
        <v>47</v>
      </c>
      <c r="F1896" t="s">
        <v>104</v>
      </c>
      <c r="G1896" t="s">
        <v>51</v>
      </c>
      <c r="H1896" t="s">
        <v>2075</v>
      </c>
      <c r="I1896" s="2">
        <v>39701</v>
      </c>
      <c r="J1896" t="s">
        <v>106</v>
      </c>
      <c r="K1896" t="s">
        <v>115</v>
      </c>
      <c r="L1896">
        <v>20.766452019999999</v>
      </c>
      <c r="M1896">
        <v>-156.82929895999999</v>
      </c>
      <c r="N1896" t="s">
        <v>917</v>
      </c>
      <c r="O1896" t="s">
        <v>917</v>
      </c>
      <c r="P1896">
        <v>2012</v>
      </c>
      <c r="Q1896" t="s">
        <v>116</v>
      </c>
      <c r="R1896">
        <v>0</v>
      </c>
      <c r="S1896">
        <v>3.15</v>
      </c>
      <c r="T1896">
        <v>30</v>
      </c>
      <c r="U1896">
        <v>1</v>
      </c>
      <c r="V1896">
        <v>3.5</v>
      </c>
      <c r="W1896">
        <v>3</v>
      </c>
      <c r="X1896">
        <v>0.60375000000000001</v>
      </c>
      <c r="Y1896">
        <v>2</v>
      </c>
      <c r="Z1896">
        <v>1</v>
      </c>
    </row>
    <row r="1897" spans="1:26" x14ac:dyDescent="0.2">
      <c r="A1897">
        <v>1896</v>
      </c>
      <c r="B1897">
        <v>5238</v>
      </c>
      <c r="C1897" t="s">
        <v>38</v>
      </c>
      <c r="D1897">
        <v>2012</v>
      </c>
      <c r="E1897" t="s">
        <v>47</v>
      </c>
      <c r="F1897" t="s">
        <v>104</v>
      </c>
      <c r="G1897" t="s">
        <v>51</v>
      </c>
      <c r="H1897" t="s">
        <v>2076</v>
      </c>
      <c r="I1897" s="2">
        <v>39701</v>
      </c>
      <c r="J1897" t="s">
        <v>106</v>
      </c>
      <c r="K1897" t="s">
        <v>115</v>
      </c>
      <c r="L1897">
        <v>20.756986250000001</v>
      </c>
      <c r="M1897">
        <v>-156.84523823999999</v>
      </c>
      <c r="N1897" t="s">
        <v>917</v>
      </c>
      <c r="O1897" t="s">
        <v>917</v>
      </c>
      <c r="P1897">
        <v>2012</v>
      </c>
      <c r="Q1897" t="s">
        <v>116</v>
      </c>
      <c r="R1897">
        <v>0</v>
      </c>
      <c r="S1897">
        <v>4.4000000000000004</v>
      </c>
      <c r="T1897">
        <v>17.5</v>
      </c>
      <c r="U1897">
        <v>0</v>
      </c>
      <c r="V1897">
        <v>0.5</v>
      </c>
      <c r="W1897">
        <v>2.5</v>
      </c>
      <c r="X1897">
        <v>0.87624999999999997</v>
      </c>
      <c r="Y1897">
        <v>2</v>
      </c>
      <c r="Z1897">
        <v>1</v>
      </c>
    </row>
    <row r="1898" spans="1:26" x14ac:dyDescent="0.2">
      <c r="A1898">
        <v>1897</v>
      </c>
      <c r="B1898">
        <v>5239</v>
      </c>
      <c r="C1898" t="s">
        <v>38</v>
      </c>
      <c r="D1898">
        <v>2012</v>
      </c>
      <c r="E1898" t="s">
        <v>47</v>
      </c>
      <c r="F1898" t="s">
        <v>104</v>
      </c>
      <c r="G1898" t="s">
        <v>51</v>
      </c>
      <c r="H1898" t="s">
        <v>2077</v>
      </c>
      <c r="I1898" s="2">
        <v>39701</v>
      </c>
      <c r="J1898" t="s">
        <v>106</v>
      </c>
      <c r="K1898" t="s">
        <v>107</v>
      </c>
      <c r="L1898">
        <v>20.736651250000001</v>
      </c>
      <c r="M1898">
        <v>-156.88689395</v>
      </c>
      <c r="N1898" t="s">
        <v>917</v>
      </c>
      <c r="O1898" t="s">
        <v>917</v>
      </c>
      <c r="P1898">
        <v>2012</v>
      </c>
      <c r="Q1898" t="s">
        <v>109</v>
      </c>
      <c r="R1898">
        <v>0</v>
      </c>
      <c r="S1898">
        <v>13.05</v>
      </c>
      <c r="T1898">
        <v>44</v>
      </c>
      <c r="U1898">
        <v>5</v>
      </c>
      <c r="V1898">
        <v>16.5</v>
      </c>
      <c r="W1898">
        <v>3</v>
      </c>
      <c r="X1898">
        <v>0.61</v>
      </c>
      <c r="Y1898">
        <v>2</v>
      </c>
      <c r="Z1898">
        <v>1</v>
      </c>
    </row>
    <row r="1899" spans="1:26" x14ac:dyDescent="0.2">
      <c r="A1899">
        <v>1898</v>
      </c>
      <c r="B1899">
        <v>5240</v>
      </c>
      <c r="C1899" t="s">
        <v>38</v>
      </c>
      <c r="D1899">
        <v>2012</v>
      </c>
      <c r="E1899" t="s">
        <v>47</v>
      </c>
      <c r="F1899" t="s">
        <v>104</v>
      </c>
      <c r="G1899" t="s">
        <v>51</v>
      </c>
      <c r="H1899" t="s">
        <v>2078</v>
      </c>
      <c r="I1899" s="2">
        <v>39701</v>
      </c>
      <c r="J1899" t="s">
        <v>106</v>
      </c>
      <c r="K1899" t="s">
        <v>111</v>
      </c>
      <c r="L1899">
        <v>20.834334699999999</v>
      </c>
      <c r="M1899">
        <v>-156.80703990000001</v>
      </c>
      <c r="N1899" t="s">
        <v>917</v>
      </c>
      <c r="O1899" t="s">
        <v>917</v>
      </c>
      <c r="P1899">
        <v>2012</v>
      </c>
      <c r="Q1899" t="s">
        <v>112</v>
      </c>
      <c r="R1899">
        <v>0</v>
      </c>
      <c r="S1899">
        <v>20.05</v>
      </c>
      <c r="T1899">
        <v>42.5</v>
      </c>
      <c r="U1899">
        <v>22.5</v>
      </c>
      <c r="V1899">
        <v>3.5</v>
      </c>
      <c r="W1899">
        <v>2.5</v>
      </c>
      <c r="X1899">
        <v>0.41875000000000001</v>
      </c>
      <c r="Y1899">
        <v>2</v>
      </c>
      <c r="Z1899">
        <v>1</v>
      </c>
    </row>
    <row r="1900" spans="1:26" x14ac:dyDescent="0.2">
      <c r="A1900">
        <v>1899</v>
      </c>
      <c r="B1900">
        <v>5241</v>
      </c>
      <c r="C1900" t="s">
        <v>38</v>
      </c>
      <c r="D1900">
        <v>2012</v>
      </c>
      <c r="E1900" t="s">
        <v>47</v>
      </c>
      <c r="F1900" t="s">
        <v>104</v>
      </c>
      <c r="G1900" t="s">
        <v>51</v>
      </c>
      <c r="H1900" t="s">
        <v>2079</v>
      </c>
      <c r="I1900" s="2">
        <v>39701</v>
      </c>
      <c r="J1900" t="s">
        <v>106</v>
      </c>
      <c r="K1900" t="s">
        <v>111</v>
      </c>
      <c r="L1900">
        <v>20.89798386</v>
      </c>
      <c r="M1900">
        <v>-156.86043932999999</v>
      </c>
      <c r="N1900" t="s">
        <v>915</v>
      </c>
      <c r="O1900" t="s">
        <v>915</v>
      </c>
      <c r="P1900">
        <v>2012</v>
      </c>
      <c r="Q1900" t="s">
        <v>112</v>
      </c>
      <c r="R1900">
        <v>0</v>
      </c>
      <c r="S1900">
        <v>21.7</v>
      </c>
      <c r="T1900">
        <v>38.5</v>
      </c>
      <c r="U1900">
        <v>15</v>
      </c>
      <c r="V1900">
        <v>26.5</v>
      </c>
      <c r="W1900">
        <v>5</v>
      </c>
      <c r="X1900">
        <v>0.65749999999999997</v>
      </c>
      <c r="Y1900">
        <v>2</v>
      </c>
      <c r="Z1900">
        <v>1</v>
      </c>
    </row>
    <row r="1901" spans="1:26" x14ac:dyDescent="0.2">
      <c r="A1901">
        <v>1900</v>
      </c>
      <c r="B1901">
        <v>5242</v>
      </c>
      <c r="C1901" t="s">
        <v>38</v>
      </c>
      <c r="D1901">
        <v>2012</v>
      </c>
      <c r="E1901" t="s">
        <v>47</v>
      </c>
      <c r="F1901" t="s">
        <v>104</v>
      </c>
      <c r="G1901" t="s">
        <v>51</v>
      </c>
      <c r="H1901" t="s">
        <v>2080</v>
      </c>
      <c r="I1901" s="2">
        <v>39701</v>
      </c>
      <c r="J1901" t="s">
        <v>106</v>
      </c>
      <c r="K1901" t="s">
        <v>111</v>
      </c>
      <c r="L1901">
        <v>20.87822972</v>
      </c>
      <c r="M1901">
        <v>-156.83970367000001</v>
      </c>
      <c r="N1901" t="s">
        <v>915</v>
      </c>
      <c r="O1901" t="s">
        <v>915</v>
      </c>
      <c r="P1901">
        <v>2012</v>
      </c>
      <c r="Q1901" t="s">
        <v>112</v>
      </c>
      <c r="R1901">
        <v>0</v>
      </c>
      <c r="S1901">
        <v>20.55</v>
      </c>
      <c r="T1901">
        <v>42.5</v>
      </c>
      <c r="U1901">
        <v>10</v>
      </c>
      <c r="V1901">
        <v>22.5</v>
      </c>
      <c r="W1901">
        <v>0.5</v>
      </c>
      <c r="X1901">
        <v>0.55625000000000002</v>
      </c>
      <c r="Y1901">
        <v>2</v>
      </c>
      <c r="Z1901">
        <v>1</v>
      </c>
    </row>
    <row r="1902" spans="1:26" x14ac:dyDescent="0.2">
      <c r="A1902">
        <v>1901</v>
      </c>
      <c r="B1902">
        <v>5243</v>
      </c>
      <c r="C1902" t="s">
        <v>38</v>
      </c>
      <c r="D1902">
        <v>2012</v>
      </c>
      <c r="E1902" t="s">
        <v>47</v>
      </c>
      <c r="F1902" t="s">
        <v>104</v>
      </c>
      <c r="G1902" t="s">
        <v>51</v>
      </c>
      <c r="H1902" t="s">
        <v>2081</v>
      </c>
      <c r="I1902" s="2">
        <v>39701</v>
      </c>
      <c r="J1902" t="s">
        <v>106</v>
      </c>
      <c r="K1902" t="s">
        <v>115</v>
      </c>
      <c r="L1902">
        <v>20.856251279999999</v>
      </c>
      <c r="M1902">
        <v>-156.82188115</v>
      </c>
      <c r="N1902" t="s">
        <v>917</v>
      </c>
      <c r="O1902" t="s">
        <v>917</v>
      </c>
      <c r="P1902">
        <v>2012</v>
      </c>
      <c r="Q1902" t="s">
        <v>116</v>
      </c>
      <c r="R1902">
        <v>0</v>
      </c>
      <c r="S1902">
        <v>15.3</v>
      </c>
      <c r="T1902">
        <v>40</v>
      </c>
      <c r="U1902">
        <v>5</v>
      </c>
      <c r="V1902">
        <v>41.5</v>
      </c>
      <c r="W1902">
        <v>2.5</v>
      </c>
      <c r="X1902">
        <v>0.50249999999999995</v>
      </c>
      <c r="Y1902">
        <v>2</v>
      </c>
      <c r="Z1902">
        <v>1</v>
      </c>
    </row>
    <row r="1903" spans="1:26" x14ac:dyDescent="0.2">
      <c r="A1903">
        <v>1902</v>
      </c>
      <c r="B1903">
        <v>5244</v>
      </c>
      <c r="C1903" t="s">
        <v>38</v>
      </c>
      <c r="D1903">
        <v>2012</v>
      </c>
      <c r="E1903" t="s">
        <v>47</v>
      </c>
      <c r="F1903" t="s">
        <v>104</v>
      </c>
      <c r="G1903" t="s">
        <v>51</v>
      </c>
      <c r="H1903" t="s">
        <v>2082</v>
      </c>
      <c r="I1903" s="2">
        <v>39701</v>
      </c>
      <c r="J1903" t="s">
        <v>106</v>
      </c>
      <c r="K1903" t="s">
        <v>107</v>
      </c>
      <c r="L1903">
        <v>20.84348104</v>
      </c>
      <c r="M1903">
        <v>-156.81487421</v>
      </c>
      <c r="N1903" t="s">
        <v>917</v>
      </c>
      <c r="O1903" t="s">
        <v>917</v>
      </c>
      <c r="P1903">
        <v>2012</v>
      </c>
      <c r="Q1903" t="s">
        <v>109</v>
      </c>
      <c r="R1903">
        <v>0</v>
      </c>
      <c r="S1903">
        <v>4.8</v>
      </c>
      <c r="T1903">
        <v>30</v>
      </c>
      <c r="U1903">
        <v>9</v>
      </c>
      <c r="V1903">
        <v>3</v>
      </c>
      <c r="W1903">
        <v>6.5</v>
      </c>
      <c r="X1903">
        <v>0.82</v>
      </c>
      <c r="Y1903">
        <v>2</v>
      </c>
      <c r="Z1903">
        <v>1</v>
      </c>
    </row>
    <row r="1904" spans="1:26" x14ac:dyDescent="0.2">
      <c r="A1904">
        <v>1903</v>
      </c>
      <c r="B1904">
        <v>5245</v>
      </c>
      <c r="C1904" t="s">
        <v>38</v>
      </c>
      <c r="D1904">
        <v>2012</v>
      </c>
      <c r="E1904" t="s">
        <v>47</v>
      </c>
      <c r="F1904" t="s">
        <v>104</v>
      </c>
      <c r="G1904" t="s">
        <v>55</v>
      </c>
      <c r="H1904" t="s">
        <v>2083</v>
      </c>
      <c r="I1904" s="2">
        <v>39702</v>
      </c>
      <c r="J1904" t="s">
        <v>106</v>
      </c>
      <c r="K1904" t="s">
        <v>107</v>
      </c>
      <c r="L1904">
        <v>21.372335870000001</v>
      </c>
      <c r="M1904">
        <v>-158.14351726000001</v>
      </c>
      <c r="N1904" t="s">
        <v>108</v>
      </c>
      <c r="O1904" t="s">
        <v>108</v>
      </c>
      <c r="P1904">
        <v>2012</v>
      </c>
      <c r="Q1904" t="s">
        <v>109</v>
      </c>
      <c r="R1904">
        <v>0</v>
      </c>
      <c r="S1904">
        <v>6.5</v>
      </c>
      <c r="T1904">
        <v>7.5</v>
      </c>
      <c r="U1904">
        <v>17</v>
      </c>
      <c r="V1904">
        <v>2</v>
      </c>
      <c r="W1904">
        <v>1.5</v>
      </c>
      <c r="X1904">
        <v>0.505</v>
      </c>
      <c r="Y1904">
        <v>2</v>
      </c>
      <c r="Z1904">
        <v>1</v>
      </c>
    </row>
    <row r="1905" spans="1:26" x14ac:dyDescent="0.2">
      <c r="A1905">
        <v>1904</v>
      </c>
      <c r="B1905">
        <v>5246</v>
      </c>
      <c r="C1905" t="s">
        <v>38</v>
      </c>
      <c r="D1905">
        <v>2012</v>
      </c>
      <c r="E1905" t="s">
        <v>47</v>
      </c>
      <c r="F1905" t="s">
        <v>104</v>
      </c>
      <c r="G1905" t="s">
        <v>55</v>
      </c>
      <c r="H1905" t="s">
        <v>2084</v>
      </c>
      <c r="I1905" s="2">
        <v>39702</v>
      </c>
      <c r="J1905" t="s">
        <v>106</v>
      </c>
      <c r="K1905" t="s">
        <v>115</v>
      </c>
      <c r="L1905">
        <v>21.375005430000002</v>
      </c>
      <c r="M1905">
        <v>-158.14478335000001</v>
      </c>
      <c r="N1905" t="s">
        <v>108</v>
      </c>
      <c r="O1905" t="s">
        <v>108</v>
      </c>
      <c r="P1905">
        <v>2012</v>
      </c>
      <c r="Q1905" t="s">
        <v>116</v>
      </c>
      <c r="R1905">
        <v>0</v>
      </c>
      <c r="S1905">
        <v>5.5</v>
      </c>
      <c r="T1905">
        <v>4.5</v>
      </c>
      <c r="U1905">
        <v>15</v>
      </c>
      <c r="V1905">
        <v>1</v>
      </c>
      <c r="W1905">
        <v>1.5</v>
      </c>
      <c r="X1905">
        <v>0.31</v>
      </c>
      <c r="Y1905">
        <v>2</v>
      </c>
      <c r="Z1905">
        <v>1</v>
      </c>
    </row>
    <row r="1906" spans="1:26" x14ac:dyDescent="0.2">
      <c r="A1906">
        <v>1905</v>
      </c>
      <c r="B1906">
        <v>5247</v>
      </c>
      <c r="C1906" t="s">
        <v>38</v>
      </c>
      <c r="D1906">
        <v>2012</v>
      </c>
      <c r="E1906" t="s">
        <v>47</v>
      </c>
      <c r="F1906" t="s">
        <v>104</v>
      </c>
      <c r="G1906" t="s">
        <v>55</v>
      </c>
      <c r="H1906" t="s">
        <v>2085</v>
      </c>
      <c r="I1906" s="2">
        <v>39702</v>
      </c>
      <c r="J1906" t="s">
        <v>106</v>
      </c>
      <c r="K1906" t="s">
        <v>107</v>
      </c>
      <c r="L1906">
        <v>21.41148733</v>
      </c>
      <c r="M1906">
        <v>-158.18974304</v>
      </c>
      <c r="N1906" t="s">
        <v>108</v>
      </c>
      <c r="O1906" t="s">
        <v>108</v>
      </c>
      <c r="P1906">
        <v>2012</v>
      </c>
      <c r="Q1906" t="s">
        <v>109</v>
      </c>
      <c r="R1906">
        <v>0</v>
      </c>
      <c r="S1906">
        <v>12</v>
      </c>
      <c r="T1906">
        <v>7.5</v>
      </c>
      <c r="U1906">
        <v>5</v>
      </c>
      <c r="V1906">
        <v>6.5</v>
      </c>
      <c r="W1906">
        <v>1.5</v>
      </c>
      <c r="X1906">
        <v>0.374</v>
      </c>
      <c r="Y1906">
        <v>2</v>
      </c>
      <c r="Z1906">
        <v>1</v>
      </c>
    </row>
    <row r="1907" spans="1:26" x14ac:dyDescent="0.2">
      <c r="A1907">
        <v>1906</v>
      </c>
      <c r="B1907">
        <v>5248</v>
      </c>
      <c r="C1907" t="s">
        <v>38</v>
      </c>
      <c r="D1907">
        <v>2012</v>
      </c>
      <c r="E1907" t="s">
        <v>47</v>
      </c>
      <c r="F1907" t="s">
        <v>104</v>
      </c>
      <c r="G1907" t="s">
        <v>55</v>
      </c>
      <c r="H1907" t="s">
        <v>2086</v>
      </c>
      <c r="I1907" s="2">
        <v>39702</v>
      </c>
      <c r="J1907" t="s">
        <v>106</v>
      </c>
      <c r="K1907" t="s">
        <v>115</v>
      </c>
      <c r="L1907">
        <v>21.450111719999999</v>
      </c>
      <c r="M1907">
        <v>-158.20040004000001</v>
      </c>
      <c r="N1907" t="s">
        <v>108</v>
      </c>
      <c r="O1907" t="s">
        <v>108</v>
      </c>
      <c r="P1907">
        <v>2012</v>
      </c>
      <c r="Q1907" t="s">
        <v>116</v>
      </c>
      <c r="R1907">
        <v>0</v>
      </c>
      <c r="S1907">
        <v>4.5999999999999996</v>
      </c>
      <c r="T1907">
        <v>4.5</v>
      </c>
      <c r="U1907">
        <v>20</v>
      </c>
      <c r="V1907">
        <v>8.5</v>
      </c>
      <c r="W1907">
        <v>1</v>
      </c>
      <c r="X1907">
        <v>0.22875000000000001</v>
      </c>
      <c r="Y1907">
        <v>2</v>
      </c>
      <c r="Z1907">
        <v>1</v>
      </c>
    </row>
    <row r="1908" spans="1:26" x14ac:dyDescent="0.2">
      <c r="A1908">
        <v>1907</v>
      </c>
      <c r="B1908">
        <v>5249</v>
      </c>
      <c r="C1908" t="s">
        <v>38</v>
      </c>
      <c r="D1908">
        <v>2012</v>
      </c>
      <c r="E1908" t="s">
        <v>47</v>
      </c>
      <c r="F1908" t="s">
        <v>104</v>
      </c>
      <c r="G1908" t="s">
        <v>55</v>
      </c>
      <c r="H1908" t="s">
        <v>2087</v>
      </c>
      <c r="I1908" s="2">
        <v>39702</v>
      </c>
      <c r="J1908" t="s">
        <v>106</v>
      </c>
      <c r="K1908" t="s">
        <v>107</v>
      </c>
      <c r="L1908">
        <v>21.533136150000001</v>
      </c>
      <c r="M1908">
        <v>-158.23181047</v>
      </c>
      <c r="N1908" t="s">
        <v>108</v>
      </c>
      <c r="O1908" t="s">
        <v>108</v>
      </c>
      <c r="P1908">
        <v>2012</v>
      </c>
      <c r="Q1908" t="s">
        <v>109</v>
      </c>
      <c r="R1908">
        <v>0</v>
      </c>
      <c r="S1908">
        <v>9.65</v>
      </c>
      <c r="T1908">
        <v>3</v>
      </c>
      <c r="U1908">
        <v>22.5</v>
      </c>
      <c r="V1908">
        <v>19.5</v>
      </c>
      <c r="W1908">
        <v>0.5</v>
      </c>
      <c r="X1908">
        <v>0.16</v>
      </c>
      <c r="Y1908">
        <v>2</v>
      </c>
      <c r="Z1908">
        <v>1</v>
      </c>
    </row>
    <row r="1909" spans="1:26" x14ac:dyDescent="0.2">
      <c r="A1909">
        <v>1908</v>
      </c>
      <c r="B1909">
        <v>5250</v>
      </c>
      <c r="C1909" t="s">
        <v>38</v>
      </c>
      <c r="D1909">
        <v>2012</v>
      </c>
      <c r="E1909" t="s">
        <v>47</v>
      </c>
      <c r="F1909" t="s">
        <v>104</v>
      </c>
      <c r="G1909" t="s">
        <v>55</v>
      </c>
      <c r="H1909" t="s">
        <v>2088</v>
      </c>
      <c r="I1909" s="2">
        <v>39702</v>
      </c>
      <c r="J1909" t="s">
        <v>106</v>
      </c>
      <c r="K1909" t="s">
        <v>111</v>
      </c>
      <c r="L1909">
        <v>21.556898090000001</v>
      </c>
      <c r="M1909">
        <v>-158.26663131999999</v>
      </c>
      <c r="N1909" t="s">
        <v>1939</v>
      </c>
      <c r="O1909" t="s">
        <v>1939</v>
      </c>
      <c r="P1909">
        <v>2012</v>
      </c>
      <c r="Q1909" t="s">
        <v>112</v>
      </c>
      <c r="R1909">
        <v>0</v>
      </c>
      <c r="S1909">
        <v>26.05</v>
      </c>
      <c r="T1909">
        <v>4</v>
      </c>
      <c r="U1909">
        <v>15</v>
      </c>
      <c r="V1909">
        <v>27.5</v>
      </c>
      <c r="W1909">
        <v>3</v>
      </c>
      <c r="X1909">
        <v>0.28125</v>
      </c>
      <c r="Y1909">
        <v>2</v>
      </c>
      <c r="Z1909">
        <v>1</v>
      </c>
    </row>
    <row r="1910" spans="1:26" x14ac:dyDescent="0.2">
      <c r="A1910">
        <v>1909</v>
      </c>
      <c r="B1910">
        <v>5251</v>
      </c>
      <c r="C1910" t="s">
        <v>38</v>
      </c>
      <c r="D1910">
        <v>2012</v>
      </c>
      <c r="E1910" t="s">
        <v>47</v>
      </c>
      <c r="F1910" t="s">
        <v>104</v>
      </c>
      <c r="G1910" t="s">
        <v>55</v>
      </c>
      <c r="H1910" t="s">
        <v>2089</v>
      </c>
      <c r="I1910" s="2">
        <v>39702</v>
      </c>
      <c r="J1910" t="s">
        <v>106</v>
      </c>
      <c r="K1910" t="s">
        <v>111</v>
      </c>
      <c r="L1910">
        <v>21.376217950000001</v>
      </c>
      <c r="M1910">
        <v>-158.1542264</v>
      </c>
      <c r="N1910" t="s">
        <v>108</v>
      </c>
      <c r="O1910" t="s">
        <v>108</v>
      </c>
      <c r="P1910">
        <v>2012</v>
      </c>
      <c r="Q1910" t="s">
        <v>112</v>
      </c>
      <c r="R1910">
        <v>0</v>
      </c>
      <c r="S1910">
        <v>26.45</v>
      </c>
      <c r="T1910">
        <v>6</v>
      </c>
      <c r="U1910">
        <v>12.5</v>
      </c>
      <c r="V1910">
        <v>24</v>
      </c>
      <c r="W1910">
        <v>6</v>
      </c>
      <c r="X1910">
        <v>0.10249999999999999</v>
      </c>
      <c r="Y1910">
        <v>2</v>
      </c>
      <c r="Z1910">
        <v>1</v>
      </c>
    </row>
    <row r="1911" spans="1:26" x14ac:dyDescent="0.2">
      <c r="A1911">
        <v>1910</v>
      </c>
      <c r="B1911">
        <v>5252</v>
      </c>
      <c r="C1911" t="s">
        <v>38</v>
      </c>
      <c r="D1911">
        <v>2012</v>
      </c>
      <c r="E1911" t="s">
        <v>47</v>
      </c>
      <c r="F1911" t="s">
        <v>104</v>
      </c>
      <c r="G1911" t="s">
        <v>55</v>
      </c>
      <c r="H1911" t="s">
        <v>2090</v>
      </c>
      <c r="I1911" s="2">
        <v>39702</v>
      </c>
      <c r="J1911" t="s">
        <v>106</v>
      </c>
      <c r="K1911" t="s">
        <v>107</v>
      </c>
      <c r="L1911">
        <v>21.394939099999998</v>
      </c>
      <c r="M1911">
        <v>-158.18518839000001</v>
      </c>
      <c r="N1911" t="s">
        <v>108</v>
      </c>
      <c r="O1911" t="s">
        <v>108</v>
      </c>
      <c r="P1911">
        <v>2012</v>
      </c>
      <c r="Q1911" t="s">
        <v>109</v>
      </c>
      <c r="R1911">
        <v>0</v>
      </c>
      <c r="S1911">
        <v>14.7</v>
      </c>
      <c r="T1911">
        <v>3.5</v>
      </c>
      <c r="U1911">
        <v>4</v>
      </c>
      <c r="V1911">
        <v>7.5</v>
      </c>
      <c r="W1911">
        <v>1</v>
      </c>
      <c r="X1911">
        <v>0.13500000000000001</v>
      </c>
      <c r="Y1911">
        <v>2</v>
      </c>
      <c r="Z1911">
        <v>1</v>
      </c>
    </row>
    <row r="1912" spans="1:26" x14ac:dyDescent="0.2">
      <c r="A1912">
        <v>1911</v>
      </c>
      <c r="B1912">
        <v>5253</v>
      </c>
      <c r="C1912" t="s">
        <v>38</v>
      </c>
      <c r="D1912">
        <v>2012</v>
      </c>
      <c r="E1912" t="s">
        <v>47</v>
      </c>
      <c r="F1912" t="s">
        <v>104</v>
      </c>
      <c r="G1912" t="s">
        <v>55</v>
      </c>
      <c r="H1912" t="s">
        <v>2091</v>
      </c>
      <c r="I1912" s="2">
        <v>39702</v>
      </c>
      <c r="J1912" t="s">
        <v>106</v>
      </c>
      <c r="K1912" t="s">
        <v>107</v>
      </c>
      <c r="L1912">
        <v>21.412497009999999</v>
      </c>
      <c r="M1912">
        <v>-158.18927549</v>
      </c>
      <c r="N1912" t="s">
        <v>108</v>
      </c>
      <c r="O1912" t="s">
        <v>108</v>
      </c>
      <c r="P1912">
        <v>2012</v>
      </c>
      <c r="Q1912" t="s">
        <v>109</v>
      </c>
      <c r="R1912">
        <v>0</v>
      </c>
      <c r="S1912">
        <v>10.95</v>
      </c>
      <c r="T1912">
        <v>16.5</v>
      </c>
      <c r="U1912">
        <v>4</v>
      </c>
      <c r="V1912">
        <v>3.5</v>
      </c>
      <c r="W1912">
        <v>5</v>
      </c>
      <c r="X1912">
        <v>0.19750000000000001</v>
      </c>
      <c r="Y1912">
        <v>2</v>
      </c>
      <c r="Z1912">
        <v>1</v>
      </c>
    </row>
    <row r="1913" spans="1:26" x14ac:dyDescent="0.2">
      <c r="A1913">
        <v>1912</v>
      </c>
      <c r="B1913">
        <v>5254</v>
      </c>
      <c r="C1913" t="s">
        <v>38</v>
      </c>
      <c r="D1913">
        <v>2012</v>
      </c>
      <c r="E1913" t="s">
        <v>47</v>
      </c>
      <c r="F1913" t="s">
        <v>104</v>
      </c>
      <c r="G1913" t="s">
        <v>55</v>
      </c>
      <c r="H1913" t="s">
        <v>2092</v>
      </c>
      <c r="I1913" s="2">
        <v>39702</v>
      </c>
      <c r="J1913" t="s">
        <v>106</v>
      </c>
      <c r="K1913" t="s">
        <v>115</v>
      </c>
      <c r="L1913">
        <v>21.460239990000002</v>
      </c>
      <c r="M1913">
        <v>-158.21746635</v>
      </c>
      <c r="N1913" t="s">
        <v>108</v>
      </c>
      <c r="O1913" t="s">
        <v>108</v>
      </c>
      <c r="P1913">
        <v>2012</v>
      </c>
      <c r="Q1913" t="s">
        <v>116</v>
      </c>
      <c r="R1913">
        <v>0</v>
      </c>
      <c r="S1913">
        <v>5.3</v>
      </c>
      <c r="T1913">
        <v>3</v>
      </c>
      <c r="U1913">
        <v>17.5</v>
      </c>
      <c r="V1913">
        <v>10</v>
      </c>
      <c r="W1913">
        <v>1</v>
      </c>
      <c r="X1913">
        <v>0.28499999999999998</v>
      </c>
      <c r="Y1913">
        <v>2</v>
      </c>
      <c r="Z1913">
        <v>1</v>
      </c>
    </row>
    <row r="1914" spans="1:26" x14ac:dyDescent="0.2">
      <c r="A1914">
        <v>1913</v>
      </c>
      <c r="B1914">
        <v>5255</v>
      </c>
      <c r="C1914" t="s">
        <v>38</v>
      </c>
      <c r="D1914">
        <v>2012</v>
      </c>
      <c r="E1914" t="s">
        <v>47</v>
      </c>
      <c r="F1914" t="s">
        <v>104</v>
      </c>
      <c r="G1914" t="s">
        <v>55</v>
      </c>
      <c r="H1914" t="s">
        <v>2093</v>
      </c>
      <c r="I1914" s="2">
        <v>39702</v>
      </c>
      <c r="J1914" t="s">
        <v>106</v>
      </c>
      <c r="K1914" t="s">
        <v>115</v>
      </c>
      <c r="L1914">
        <v>21.495050460000002</v>
      </c>
      <c r="M1914">
        <v>-158.23242436000001</v>
      </c>
      <c r="N1914" t="s">
        <v>108</v>
      </c>
      <c r="O1914" t="s">
        <v>108</v>
      </c>
      <c r="P1914">
        <v>2012</v>
      </c>
      <c r="Q1914" t="s">
        <v>116</v>
      </c>
      <c r="R1914">
        <v>0</v>
      </c>
      <c r="S1914">
        <v>4.25</v>
      </c>
      <c r="T1914">
        <v>1.5</v>
      </c>
      <c r="U1914">
        <v>25</v>
      </c>
      <c r="V1914">
        <v>9.5</v>
      </c>
      <c r="W1914">
        <v>3</v>
      </c>
      <c r="X1914">
        <v>0.625</v>
      </c>
      <c r="Y1914">
        <v>2</v>
      </c>
      <c r="Z1914">
        <v>1</v>
      </c>
    </row>
    <row r="1915" spans="1:26" x14ac:dyDescent="0.2">
      <c r="A1915">
        <v>1914</v>
      </c>
      <c r="B1915">
        <v>5256</v>
      </c>
      <c r="C1915" t="s">
        <v>38</v>
      </c>
      <c r="D1915">
        <v>2012</v>
      </c>
      <c r="E1915" t="s">
        <v>47</v>
      </c>
      <c r="F1915" t="s">
        <v>104</v>
      </c>
      <c r="G1915" t="s">
        <v>55</v>
      </c>
      <c r="H1915" t="s">
        <v>2094</v>
      </c>
      <c r="I1915" s="2">
        <v>39702</v>
      </c>
      <c r="J1915" t="s">
        <v>106</v>
      </c>
      <c r="K1915" t="s">
        <v>111</v>
      </c>
      <c r="L1915">
        <v>21.571822239999999</v>
      </c>
      <c r="M1915">
        <v>-158.29127328000001</v>
      </c>
      <c r="N1915" t="s">
        <v>1939</v>
      </c>
      <c r="O1915" t="s">
        <v>1939</v>
      </c>
      <c r="P1915">
        <v>2012</v>
      </c>
      <c r="Q1915" t="s">
        <v>112</v>
      </c>
      <c r="R1915">
        <v>0</v>
      </c>
      <c r="S1915">
        <v>24.35</v>
      </c>
      <c r="T1915">
        <v>22.5</v>
      </c>
      <c r="U1915">
        <v>12.5</v>
      </c>
      <c r="V1915">
        <v>0</v>
      </c>
      <c r="W1915">
        <v>15</v>
      </c>
      <c r="X1915">
        <v>0.66</v>
      </c>
      <c r="Y1915">
        <v>2</v>
      </c>
      <c r="Z1915">
        <v>1</v>
      </c>
    </row>
    <row r="1916" spans="1:26" x14ac:dyDescent="0.2">
      <c r="A1916">
        <v>1915</v>
      </c>
      <c r="B1916">
        <v>5257</v>
      </c>
      <c r="C1916" t="s">
        <v>38</v>
      </c>
      <c r="D1916">
        <v>2012</v>
      </c>
      <c r="E1916" t="s">
        <v>47</v>
      </c>
      <c r="F1916" t="s">
        <v>104</v>
      </c>
      <c r="G1916" t="s">
        <v>55</v>
      </c>
      <c r="H1916" t="s">
        <v>2095</v>
      </c>
      <c r="I1916" s="2">
        <v>39702</v>
      </c>
      <c r="J1916" t="s">
        <v>106</v>
      </c>
      <c r="K1916" t="s">
        <v>107</v>
      </c>
      <c r="L1916">
        <v>21.55167432</v>
      </c>
      <c r="M1916">
        <v>-158.25427346000001</v>
      </c>
      <c r="N1916" t="s">
        <v>108</v>
      </c>
      <c r="O1916" t="s">
        <v>108</v>
      </c>
      <c r="P1916">
        <v>2012</v>
      </c>
      <c r="Q1916" t="s">
        <v>109</v>
      </c>
      <c r="R1916">
        <v>0</v>
      </c>
      <c r="S1916">
        <v>13.5</v>
      </c>
      <c r="T1916">
        <v>1.5</v>
      </c>
      <c r="U1916">
        <v>6.5</v>
      </c>
      <c r="V1916">
        <v>35</v>
      </c>
      <c r="W1916">
        <v>2</v>
      </c>
      <c r="X1916">
        <v>0.11275</v>
      </c>
      <c r="Y1916">
        <v>2</v>
      </c>
      <c r="Z1916">
        <v>1</v>
      </c>
    </row>
    <row r="1917" spans="1:26" x14ac:dyDescent="0.2">
      <c r="A1917">
        <v>1916</v>
      </c>
      <c r="B1917">
        <v>5258</v>
      </c>
      <c r="C1917" t="s">
        <v>38</v>
      </c>
      <c r="D1917">
        <v>2012</v>
      </c>
      <c r="E1917" t="s">
        <v>47</v>
      </c>
      <c r="F1917" t="s">
        <v>104</v>
      </c>
      <c r="G1917" t="s">
        <v>55</v>
      </c>
      <c r="H1917" t="s">
        <v>2096</v>
      </c>
      <c r="I1917" s="2">
        <v>39703</v>
      </c>
      <c r="J1917" t="s">
        <v>106</v>
      </c>
      <c r="K1917" t="s">
        <v>111</v>
      </c>
      <c r="L1917">
        <v>21.286577019999999</v>
      </c>
      <c r="M1917">
        <v>-158.11379998000001</v>
      </c>
      <c r="N1917" t="s">
        <v>108</v>
      </c>
      <c r="O1917" t="s">
        <v>108</v>
      </c>
      <c r="P1917">
        <v>2012</v>
      </c>
      <c r="Q1917" t="s">
        <v>112</v>
      </c>
      <c r="R1917">
        <v>0</v>
      </c>
      <c r="S1917">
        <v>26.5</v>
      </c>
      <c r="T1917">
        <v>0</v>
      </c>
      <c r="U1917">
        <v>37.5</v>
      </c>
      <c r="V1917">
        <v>52.5</v>
      </c>
      <c r="W1917">
        <v>0</v>
      </c>
      <c r="X1917">
        <v>0.1</v>
      </c>
      <c r="Y1917">
        <v>2</v>
      </c>
      <c r="Z1917">
        <v>1</v>
      </c>
    </row>
    <row r="1918" spans="1:26" x14ac:dyDescent="0.2">
      <c r="A1918">
        <v>1917</v>
      </c>
      <c r="B1918">
        <v>5259</v>
      </c>
      <c r="C1918" t="s">
        <v>38</v>
      </c>
      <c r="D1918">
        <v>2012</v>
      </c>
      <c r="E1918" t="s">
        <v>47</v>
      </c>
      <c r="F1918" t="s">
        <v>104</v>
      </c>
      <c r="G1918" t="s">
        <v>55</v>
      </c>
      <c r="H1918" t="s">
        <v>2097</v>
      </c>
      <c r="I1918" s="2">
        <v>39703</v>
      </c>
      <c r="J1918" t="s">
        <v>106</v>
      </c>
      <c r="K1918" t="s">
        <v>115</v>
      </c>
      <c r="L1918">
        <v>21.289638929999999</v>
      </c>
      <c r="M1918">
        <v>-158.08930419999999</v>
      </c>
      <c r="N1918" t="s">
        <v>108</v>
      </c>
      <c r="O1918" t="s">
        <v>108</v>
      </c>
      <c r="P1918">
        <v>2012</v>
      </c>
      <c r="Q1918" t="s">
        <v>116</v>
      </c>
      <c r="R1918">
        <v>0</v>
      </c>
      <c r="S1918">
        <v>5</v>
      </c>
      <c r="T1918">
        <v>0.5</v>
      </c>
      <c r="U1918">
        <v>37.5</v>
      </c>
      <c r="V1918">
        <v>25</v>
      </c>
      <c r="W1918">
        <v>0</v>
      </c>
      <c r="X1918">
        <v>0.16250000000000001</v>
      </c>
      <c r="Y1918">
        <v>2</v>
      </c>
      <c r="Z1918">
        <v>1</v>
      </c>
    </row>
    <row r="1919" spans="1:26" x14ac:dyDescent="0.2">
      <c r="A1919">
        <v>1918</v>
      </c>
      <c r="B1919">
        <v>5261</v>
      </c>
      <c r="C1919" t="s">
        <v>38</v>
      </c>
      <c r="D1919">
        <v>2012</v>
      </c>
      <c r="E1919" t="s">
        <v>47</v>
      </c>
      <c r="F1919" t="s">
        <v>104</v>
      </c>
      <c r="G1919" t="s">
        <v>55</v>
      </c>
      <c r="H1919" t="s">
        <v>2098</v>
      </c>
      <c r="I1919" s="2">
        <v>39703</v>
      </c>
      <c r="J1919" t="s">
        <v>106</v>
      </c>
      <c r="K1919" t="s">
        <v>107</v>
      </c>
      <c r="L1919">
        <v>21.28592566</v>
      </c>
      <c r="M1919">
        <v>-158.10047904000001</v>
      </c>
      <c r="N1919" t="s">
        <v>108</v>
      </c>
      <c r="O1919" t="s">
        <v>108</v>
      </c>
      <c r="P1919">
        <v>2012</v>
      </c>
      <c r="Q1919" t="s">
        <v>109</v>
      </c>
      <c r="R1919">
        <v>0</v>
      </c>
      <c r="S1919">
        <v>6.5</v>
      </c>
      <c r="T1919">
        <v>1</v>
      </c>
      <c r="U1919">
        <v>15</v>
      </c>
      <c r="V1919">
        <v>42</v>
      </c>
      <c r="W1919">
        <v>0</v>
      </c>
      <c r="X1919">
        <v>0.14749999999999999</v>
      </c>
      <c r="Y1919">
        <v>2</v>
      </c>
      <c r="Z1919">
        <v>1</v>
      </c>
    </row>
    <row r="1920" spans="1:26" x14ac:dyDescent="0.2">
      <c r="A1920">
        <v>1919</v>
      </c>
      <c r="B1920">
        <v>5324</v>
      </c>
      <c r="C1920" t="s">
        <v>38</v>
      </c>
      <c r="D1920">
        <v>2012</v>
      </c>
      <c r="E1920" t="s">
        <v>56</v>
      </c>
      <c r="F1920" t="s">
        <v>184</v>
      </c>
      <c r="G1920" t="s">
        <v>57</v>
      </c>
      <c r="H1920" t="s">
        <v>2099</v>
      </c>
      <c r="I1920" s="2">
        <v>39664</v>
      </c>
      <c r="J1920" t="s">
        <v>186</v>
      </c>
      <c r="K1920" t="s">
        <v>111</v>
      </c>
      <c r="L1920">
        <v>23.86164101</v>
      </c>
      <c r="M1920">
        <v>-166.34938529999999</v>
      </c>
      <c r="N1920" t="s">
        <v>57</v>
      </c>
      <c r="O1920" t="s">
        <v>57</v>
      </c>
      <c r="P1920">
        <v>2012</v>
      </c>
      <c r="Q1920" t="s">
        <v>193</v>
      </c>
      <c r="R1920">
        <v>0</v>
      </c>
      <c r="S1920">
        <v>18.850000000000001</v>
      </c>
      <c r="T1920">
        <v>72.5</v>
      </c>
      <c r="U1920">
        <v>7.5</v>
      </c>
      <c r="V1920">
        <v>0</v>
      </c>
      <c r="W1920">
        <v>0</v>
      </c>
      <c r="X1920">
        <v>0.22500000000000001</v>
      </c>
      <c r="Y1920">
        <v>2</v>
      </c>
      <c r="Z1920">
        <v>1</v>
      </c>
    </row>
    <row r="1921" spans="1:26" x14ac:dyDescent="0.2">
      <c r="A1921">
        <v>1920</v>
      </c>
      <c r="B1921">
        <v>5353</v>
      </c>
      <c r="C1921" t="s">
        <v>38</v>
      </c>
      <c r="D1921">
        <v>2012</v>
      </c>
      <c r="E1921" t="s">
        <v>56</v>
      </c>
      <c r="F1921" t="s">
        <v>184</v>
      </c>
      <c r="G1921" t="s">
        <v>57</v>
      </c>
      <c r="H1921" t="s">
        <v>2100</v>
      </c>
      <c r="I1921" s="2">
        <v>39663</v>
      </c>
      <c r="J1921" t="s">
        <v>186</v>
      </c>
      <c r="K1921" t="s">
        <v>107</v>
      </c>
      <c r="L1921">
        <v>23.657392219999998</v>
      </c>
      <c r="M1921">
        <v>-166.18116394</v>
      </c>
      <c r="N1921" t="s">
        <v>57</v>
      </c>
      <c r="O1921" t="s">
        <v>57</v>
      </c>
      <c r="P1921">
        <v>2012</v>
      </c>
      <c r="Q1921" t="s">
        <v>187</v>
      </c>
      <c r="R1921">
        <v>0</v>
      </c>
      <c r="S1921">
        <v>12.55</v>
      </c>
      <c r="T1921">
        <v>75</v>
      </c>
      <c r="U1921">
        <v>15</v>
      </c>
      <c r="V1921">
        <v>0</v>
      </c>
      <c r="W1921">
        <v>5</v>
      </c>
      <c r="X1921">
        <v>0.29125000000000001</v>
      </c>
      <c r="Y1921">
        <v>2</v>
      </c>
      <c r="Z1921">
        <v>1</v>
      </c>
    </row>
    <row r="1922" spans="1:26" x14ac:dyDescent="0.2">
      <c r="A1922">
        <v>1921</v>
      </c>
      <c r="B1922">
        <v>5369</v>
      </c>
      <c r="C1922" t="s">
        <v>38</v>
      </c>
      <c r="D1922">
        <v>2012</v>
      </c>
      <c r="E1922" t="s">
        <v>56</v>
      </c>
      <c r="F1922" t="s">
        <v>184</v>
      </c>
      <c r="G1922" t="s">
        <v>57</v>
      </c>
      <c r="H1922" t="s">
        <v>2101</v>
      </c>
      <c r="I1922" s="2">
        <v>39663</v>
      </c>
      <c r="J1922" t="s">
        <v>186</v>
      </c>
      <c r="K1922" t="s">
        <v>107</v>
      </c>
      <c r="L1922">
        <v>23.680821730000002</v>
      </c>
      <c r="M1922">
        <v>-166.2618219</v>
      </c>
      <c r="N1922" t="s">
        <v>57</v>
      </c>
      <c r="O1922" t="s">
        <v>57</v>
      </c>
      <c r="P1922">
        <v>2012</v>
      </c>
      <c r="Q1922" t="s">
        <v>187</v>
      </c>
      <c r="R1922">
        <v>0</v>
      </c>
      <c r="S1922">
        <v>15.75</v>
      </c>
      <c r="T1922">
        <v>80</v>
      </c>
      <c r="U1922">
        <v>0</v>
      </c>
      <c r="V1922">
        <v>0</v>
      </c>
      <c r="W1922">
        <v>12.5</v>
      </c>
      <c r="X1922">
        <v>0.35249999999999998</v>
      </c>
      <c r="Y1922">
        <v>2</v>
      </c>
      <c r="Z1922">
        <v>1</v>
      </c>
    </row>
    <row r="1923" spans="1:26" x14ac:dyDescent="0.2">
      <c r="A1923">
        <v>1922</v>
      </c>
      <c r="B1923">
        <v>5370</v>
      </c>
      <c r="C1923" t="s">
        <v>38</v>
      </c>
      <c r="D1923">
        <v>2012</v>
      </c>
      <c r="E1923" t="s">
        <v>56</v>
      </c>
      <c r="F1923" t="s">
        <v>184</v>
      </c>
      <c r="G1923" t="s">
        <v>57</v>
      </c>
      <c r="H1923" t="s">
        <v>2102</v>
      </c>
      <c r="I1923" s="2">
        <v>39663</v>
      </c>
      <c r="J1923" t="s">
        <v>106</v>
      </c>
      <c r="K1923" t="s">
        <v>107</v>
      </c>
      <c r="L1923">
        <v>23.626728700000001</v>
      </c>
      <c r="M1923">
        <v>-166.10988990000001</v>
      </c>
      <c r="N1923" t="s">
        <v>57</v>
      </c>
      <c r="O1923" t="s">
        <v>57</v>
      </c>
      <c r="P1923">
        <v>2012</v>
      </c>
      <c r="Q1923" t="s">
        <v>109</v>
      </c>
      <c r="R1923">
        <v>0</v>
      </c>
      <c r="S1923">
        <v>16.475000000000001</v>
      </c>
      <c r="T1923">
        <v>2</v>
      </c>
      <c r="U1923">
        <v>4.5</v>
      </c>
      <c r="V1923">
        <v>58.75</v>
      </c>
      <c r="W1923">
        <v>0</v>
      </c>
      <c r="X1923">
        <v>0.10312499999999999</v>
      </c>
      <c r="Y1923">
        <v>4</v>
      </c>
      <c r="Z1923">
        <v>2</v>
      </c>
    </row>
    <row r="1924" spans="1:26" x14ac:dyDescent="0.2">
      <c r="A1924">
        <v>1923</v>
      </c>
      <c r="B1924">
        <v>5371</v>
      </c>
      <c r="C1924" t="s">
        <v>38</v>
      </c>
      <c r="D1924">
        <v>2012</v>
      </c>
      <c r="E1924" t="s">
        <v>56</v>
      </c>
      <c r="F1924" t="s">
        <v>184</v>
      </c>
      <c r="G1924" t="s">
        <v>57</v>
      </c>
      <c r="H1924" t="s">
        <v>2103</v>
      </c>
      <c r="I1924" s="2">
        <v>39664</v>
      </c>
      <c r="J1924" t="s">
        <v>186</v>
      </c>
      <c r="K1924" t="s">
        <v>111</v>
      </c>
      <c r="L1924">
        <v>23.838450290000001</v>
      </c>
      <c r="M1924">
        <v>-166.32672893</v>
      </c>
      <c r="N1924" t="s">
        <v>57</v>
      </c>
      <c r="O1924" t="s">
        <v>57</v>
      </c>
      <c r="P1924">
        <v>2012</v>
      </c>
      <c r="Q1924" t="s">
        <v>193</v>
      </c>
      <c r="R1924">
        <v>0</v>
      </c>
      <c r="S1924">
        <v>18.675000000000001</v>
      </c>
      <c r="T1924">
        <v>47.5</v>
      </c>
      <c r="U1924">
        <v>12.5</v>
      </c>
      <c r="V1924">
        <v>7.5</v>
      </c>
      <c r="W1924">
        <v>17.5</v>
      </c>
      <c r="X1924">
        <v>0.73624999999999996</v>
      </c>
      <c r="Y1924">
        <v>2</v>
      </c>
      <c r="Z1924">
        <v>1</v>
      </c>
    </row>
    <row r="1925" spans="1:26" x14ac:dyDescent="0.2">
      <c r="A1925">
        <v>1924</v>
      </c>
      <c r="B1925">
        <v>5380</v>
      </c>
      <c r="C1925" t="s">
        <v>38</v>
      </c>
      <c r="D1925">
        <v>2012</v>
      </c>
      <c r="E1925" t="s">
        <v>56</v>
      </c>
      <c r="F1925" t="s">
        <v>184</v>
      </c>
      <c r="G1925" t="s">
        <v>57</v>
      </c>
      <c r="H1925" t="s">
        <v>2104</v>
      </c>
      <c r="I1925" s="2">
        <v>39663</v>
      </c>
      <c r="J1925" t="s">
        <v>106</v>
      </c>
      <c r="K1925" t="s">
        <v>107</v>
      </c>
      <c r="L1925">
        <v>23.677626629999999</v>
      </c>
      <c r="M1925">
        <v>-166.06351470999999</v>
      </c>
      <c r="N1925" t="s">
        <v>57</v>
      </c>
      <c r="O1925" t="s">
        <v>57</v>
      </c>
      <c r="P1925">
        <v>2012</v>
      </c>
      <c r="Q1925" t="s">
        <v>109</v>
      </c>
      <c r="R1925">
        <v>0</v>
      </c>
      <c r="S1925">
        <v>18.925000000000001</v>
      </c>
      <c r="T1925">
        <v>5.5</v>
      </c>
      <c r="U1925">
        <v>6.75</v>
      </c>
      <c r="V1925">
        <v>32.5</v>
      </c>
      <c r="W1925">
        <v>0.5</v>
      </c>
      <c r="X1925">
        <v>0.10312499999999999</v>
      </c>
      <c r="Y1925">
        <v>4</v>
      </c>
      <c r="Z1925">
        <v>2</v>
      </c>
    </row>
    <row r="1926" spans="1:26" x14ac:dyDescent="0.2">
      <c r="A1926">
        <v>1925</v>
      </c>
      <c r="B1926">
        <v>5386</v>
      </c>
      <c r="C1926" t="s">
        <v>38</v>
      </c>
      <c r="D1926">
        <v>2012</v>
      </c>
      <c r="E1926" t="s">
        <v>56</v>
      </c>
      <c r="F1926" t="s">
        <v>184</v>
      </c>
      <c r="G1926" t="s">
        <v>57</v>
      </c>
      <c r="H1926" t="s">
        <v>2105</v>
      </c>
      <c r="I1926" s="2">
        <v>39665</v>
      </c>
      <c r="J1926" t="s">
        <v>186</v>
      </c>
      <c r="K1926" t="s">
        <v>111</v>
      </c>
      <c r="L1926">
        <v>23.67251242</v>
      </c>
      <c r="M1926">
        <v>-166.21914092</v>
      </c>
      <c r="N1926" t="s">
        <v>57</v>
      </c>
      <c r="O1926" t="s">
        <v>57</v>
      </c>
      <c r="P1926">
        <v>2012</v>
      </c>
      <c r="Q1926" t="s">
        <v>193</v>
      </c>
      <c r="R1926">
        <v>0</v>
      </c>
      <c r="S1926">
        <v>18.5</v>
      </c>
      <c r="T1926">
        <v>80</v>
      </c>
      <c r="U1926">
        <v>3</v>
      </c>
      <c r="V1926">
        <v>3</v>
      </c>
      <c r="W1926">
        <v>3</v>
      </c>
      <c r="X1926">
        <v>0.47875000000000001</v>
      </c>
      <c r="Y1926">
        <v>2</v>
      </c>
      <c r="Z1926">
        <v>1</v>
      </c>
    </row>
    <row r="1927" spans="1:26" x14ac:dyDescent="0.2">
      <c r="A1927">
        <v>1926</v>
      </c>
      <c r="B1927">
        <v>5387</v>
      </c>
      <c r="C1927" t="s">
        <v>38</v>
      </c>
      <c r="D1927">
        <v>2012</v>
      </c>
      <c r="E1927" t="s">
        <v>56</v>
      </c>
      <c r="F1927" t="s">
        <v>184</v>
      </c>
      <c r="G1927" t="s">
        <v>57</v>
      </c>
      <c r="H1927" t="s">
        <v>2106</v>
      </c>
      <c r="I1927" s="2">
        <v>39665</v>
      </c>
      <c r="J1927" t="s">
        <v>186</v>
      </c>
      <c r="K1927" t="s">
        <v>111</v>
      </c>
      <c r="L1927">
        <v>23.682916290000001</v>
      </c>
      <c r="M1927">
        <v>-166.22112181</v>
      </c>
      <c r="N1927" t="s">
        <v>57</v>
      </c>
      <c r="O1927" t="s">
        <v>57</v>
      </c>
      <c r="P1927">
        <v>2012</v>
      </c>
      <c r="Q1927" t="s">
        <v>193</v>
      </c>
      <c r="R1927">
        <v>0</v>
      </c>
      <c r="S1927">
        <v>20.55</v>
      </c>
      <c r="T1927">
        <v>70</v>
      </c>
      <c r="U1927">
        <v>10</v>
      </c>
      <c r="V1927">
        <v>0</v>
      </c>
      <c r="W1927">
        <v>5</v>
      </c>
      <c r="X1927">
        <v>0.3175</v>
      </c>
      <c r="Y1927">
        <v>2</v>
      </c>
      <c r="Z1927">
        <v>1</v>
      </c>
    </row>
    <row r="1928" spans="1:26" x14ac:dyDescent="0.2">
      <c r="A1928">
        <v>1927</v>
      </c>
      <c r="B1928">
        <v>5388</v>
      </c>
      <c r="C1928" t="s">
        <v>38</v>
      </c>
      <c r="D1928">
        <v>2012</v>
      </c>
      <c r="E1928" t="s">
        <v>56</v>
      </c>
      <c r="F1928" t="s">
        <v>184</v>
      </c>
      <c r="G1928" t="s">
        <v>57</v>
      </c>
      <c r="H1928" t="s">
        <v>2107</v>
      </c>
      <c r="I1928" s="2">
        <v>39665</v>
      </c>
      <c r="J1928" t="s">
        <v>186</v>
      </c>
      <c r="K1928" t="s">
        <v>111</v>
      </c>
      <c r="L1928">
        <v>23.684886200000001</v>
      </c>
      <c r="M1928">
        <v>-166.23780210000001</v>
      </c>
      <c r="N1928" t="s">
        <v>57</v>
      </c>
      <c r="O1928" t="s">
        <v>57</v>
      </c>
      <c r="P1928">
        <v>2012</v>
      </c>
      <c r="Q1928" t="s">
        <v>193</v>
      </c>
      <c r="R1928">
        <v>0</v>
      </c>
      <c r="S1928">
        <v>20.75</v>
      </c>
      <c r="T1928">
        <v>55</v>
      </c>
      <c r="U1928">
        <v>22.5</v>
      </c>
      <c r="V1928">
        <v>2.5</v>
      </c>
      <c r="W1928">
        <v>5</v>
      </c>
      <c r="X1928">
        <v>0.59499999999999997</v>
      </c>
      <c r="Y1928">
        <v>2</v>
      </c>
      <c r="Z1928">
        <v>1</v>
      </c>
    </row>
    <row r="1929" spans="1:26" x14ac:dyDescent="0.2">
      <c r="A1929">
        <v>1928</v>
      </c>
      <c r="B1929">
        <v>5389</v>
      </c>
      <c r="C1929" t="s">
        <v>38</v>
      </c>
      <c r="D1929">
        <v>2012</v>
      </c>
      <c r="E1929" t="s">
        <v>56</v>
      </c>
      <c r="F1929" t="s">
        <v>184</v>
      </c>
      <c r="G1929" t="s">
        <v>57</v>
      </c>
      <c r="H1929" t="s">
        <v>2108</v>
      </c>
      <c r="I1929" s="2">
        <v>39665</v>
      </c>
      <c r="J1929" t="s">
        <v>186</v>
      </c>
      <c r="K1929" t="s">
        <v>107</v>
      </c>
      <c r="L1929">
        <v>23.67634404</v>
      </c>
      <c r="M1929">
        <v>-166.2330675</v>
      </c>
      <c r="N1929" t="s">
        <v>57</v>
      </c>
      <c r="O1929" t="s">
        <v>57</v>
      </c>
      <c r="P1929">
        <v>2012</v>
      </c>
      <c r="Q1929" t="s">
        <v>187</v>
      </c>
      <c r="R1929">
        <v>0</v>
      </c>
      <c r="S1929">
        <v>15.025</v>
      </c>
      <c r="T1929">
        <v>55</v>
      </c>
      <c r="U1929">
        <v>0</v>
      </c>
      <c r="V1929">
        <v>5</v>
      </c>
      <c r="W1929">
        <v>20</v>
      </c>
      <c r="X1929">
        <v>0.44750000000000001</v>
      </c>
      <c r="Y1929">
        <v>2</v>
      </c>
      <c r="Z1929">
        <v>1</v>
      </c>
    </row>
    <row r="1930" spans="1:26" x14ac:dyDescent="0.2">
      <c r="A1930">
        <v>1929</v>
      </c>
      <c r="B1930">
        <v>5390</v>
      </c>
      <c r="C1930" t="s">
        <v>38</v>
      </c>
      <c r="D1930">
        <v>2012</v>
      </c>
      <c r="E1930" t="s">
        <v>56</v>
      </c>
      <c r="F1930" t="s">
        <v>184</v>
      </c>
      <c r="G1930" t="s">
        <v>57</v>
      </c>
      <c r="H1930" t="s">
        <v>2109</v>
      </c>
      <c r="I1930" s="2">
        <v>39665</v>
      </c>
      <c r="J1930" t="s">
        <v>186</v>
      </c>
      <c r="K1930" t="s">
        <v>107</v>
      </c>
      <c r="L1930">
        <v>23.6708414</v>
      </c>
      <c r="M1930">
        <v>-166.24295825999999</v>
      </c>
      <c r="N1930" t="s">
        <v>57</v>
      </c>
      <c r="O1930" t="s">
        <v>57</v>
      </c>
      <c r="P1930">
        <v>2012</v>
      </c>
      <c r="Q1930" t="s">
        <v>187</v>
      </c>
      <c r="R1930">
        <v>0</v>
      </c>
      <c r="S1930">
        <v>15</v>
      </c>
      <c r="T1930">
        <v>60</v>
      </c>
      <c r="U1930">
        <v>0</v>
      </c>
      <c r="V1930">
        <v>5</v>
      </c>
      <c r="W1930">
        <v>35</v>
      </c>
      <c r="X1930">
        <v>0.86875000000000002</v>
      </c>
      <c r="Y1930">
        <v>2</v>
      </c>
      <c r="Z1930">
        <v>1</v>
      </c>
    </row>
    <row r="1931" spans="1:26" x14ac:dyDescent="0.2">
      <c r="A1931">
        <v>1930</v>
      </c>
      <c r="B1931">
        <v>5391</v>
      </c>
      <c r="C1931" t="s">
        <v>38</v>
      </c>
      <c r="D1931">
        <v>2012</v>
      </c>
      <c r="E1931" t="s">
        <v>56</v>
      </c>
      <c r="F1931" t="s">
        <v>184</v>
      </c>
      <c r="G1931" t="s">
        <v>57</v>
      </c>
      <c r="H1931" t="s">
        <v>2110</v>
      </c>
      <c r="I1931" s="2">
        <v>39665</v>
      </c>
      <c r="J1931" t="s">
        <v>186</v>
      </c>
      <c r="K1931" t="s">
        <v>107</v>
      </c>
      <c r="L1931">
        <v>23.673543729999999</v>
      </c>
      <c r="M1931">
        <v>-166.24615302000001</v>
      </c>
      <c r="N1931" t="s">
        <v>57</v>
      </c>
      <c r="O1931" t="s">
        <v>57</v>
      </c>
      <c r="P1931">
        <v>2012</v>
      </c>
      <c r="Q1931" t="s">
        <v>187</v>
      </c>
      <c r="R1931">
        <v>0</v>
      </c>
      <c r="S1931">
        <v>16.2</v>
      </c>
      <c r="T1931">
        <v>75</v>
      </c>
      <c r="U1931">
        <v>0</v>
      </c>
      <c r="V1931">
        <v>0</v>
      </c>
      <c r="W1931">
        <v>12.5</v>
      </c>
      <c r="X1931">
        <v>0.24124999999999999</v>
      </c>
      <c r="Y1931">
        <v>2</v>
      </c>
      <c r="Z1931">
        <v>1</v>
      </c>
    </row>
    <row r="1932" spans="1:26" x14ac:dyDescent="0.2">
      <c r="A1932">
        <v>1931</v>
      </c>
      <c r="B1932">
        <v>5392</v>
      </c>
      <c r="C1932" t="s">
        <v>38</v>
      </c>
      <c r="D1932">
        <v>2012</v>
      </c>
      <c r="E1932" t="s">
        <v>56</v>
      </c>
      <c r="F1932" t="s">
        <v>184</v>
      </c>
      <c r="G1932" t="s">
        <v>63</v>
      </c>
      <c r="H1932" t="s">
        <v>2111</v>
      </c>
      <c r="I1932" s="2">
        <v>39668</v>
      </c>
      <c r="J1932" t="s">
        <v>106</v>
      </c>
      <c r="K1932" t="s">
        <v>111</v>
      </c>
      <c r="L1932">
        <v>27.90504134</v>
      </c>
      <c r="M1932">
        <v>-175.92246058999999</v>
      </c>
      <c r="N1932" t="s">
        <v>63</v>
      </c>
      <c r="O1932" t="s">
        <v>63</v>
      </c>
      <c r="P1932">
        <v>2012</v>
      </c>
      <c r="Q1932" t="s">
        <v>112</v>
      </c>
      <c r="R1932">
        <v>0</v>
      </c>
      <c r="S1932">
        <v>23.5</v>
      </c>
      <c r="T1932">
        <v>10</v>
      </c>
      <c r="U1932">
        <v>7.5</v>
      </c>
      <c r="V1932">
        <v>20</v>
      </c>
      <c r="W1932">
        <v>30</v>
      </c>
      <c r="X1932">
        <v>0.60499999999999998</v>
      </c>
      <c r="Y1932">
        <v>2</v>
      </c>
      <c r="Z1932">
        <v>1</v>
      </c>
    </row>
    <row r="1933" spans="1:26" x14ac:dyDescent="0.2">
      <c r="A1933">
        <v>1932</v>
      </c>
      <c r="B1933">
        <v>5393</v>
      </c>
      <c r="C1933" t="s">
        <v>38</v>
      </c>
      <c r="D1933">
        <v>2012</v>
      </c>
      <c r="E1933" t="s">
        <v>56</v>
      </c>
      <c r="F1933" t="s">
        <v>184</v>
      </c>
      <c r="G1933" t="s">
        <v>63</v>
      </c>
      <c r="H1933" t="s">
        <v>2112</v>
      </c>
      <c r="I1933" s="2">
        <v>39668</v>
      </c>
      <c r="J1933" t="s">
        <v>106</v>
      </c>
      <c r="K1933" t="s">
        <v>111</v>
      </c>
      <c r="L1933">
        <v>27.891817970000002</v>
      </c>
      <c r="M1933">
        <v>-175.94924186</v>
      </c>
      <c r="N1933" t="s">
        <v>63</v>
      </c>
      <c r="O1933" t="s">
        <v>63</v>
      </c>
      <c r="P1933">
        <v>2012</v>
      </c>
      <c r="Q1933" t="s">
        <v>112</v>
      </c>
      <c r="R1933">
        <v>0</v>
      </c>
      <c r="S1933">
        <v>22.024999999999999</v>
      </c>
      <c r="T1933">
        <v>5</v>
      </c>
      <c r="U1933">
        <v>2.5</v>
      </c>
      <c r="V1933">
        <v>17.5</v>
      </c>
      <c r="W1933">
        <v>12.5</v>
      </c>
      <c r="X1933">
        <v>0.28499999999999998</v>
      </c>
      <c r="Y1933">
        <v>2</v>
      </c>
      <c r="Z1933">
        <v>1</v>
      </c>
    </row>
    <row r="1934" spans="1:26" x14ac:dyDescent="0.2">
      <c r="A1934">
        <v>1933</v>
      </c>
      <c r="B1934">
        <v>5402</v>
      </c>
      <c r="C1934" t="s">
        <v>38</v>
      </c>
      <c r="D1934">
        <v>2012</v>
      </c>
      <c r="E1934" t="s">
        <v>56</v>
      </c>
      <c r="F1934" t="s">
        <v>184</v>
      </c>
      <c r="G1934" t="s">
        <v>63</v>
      </c>
      <c r="H1934" t="s">
        <v>2113</v>
      </c>
      <c r="I1934" s="2">
        <v>39669</v>
      </c>
      <c r="J1934" t="s">
        <v>106</v>
      </c>
      <c r="K1934" t="s">
        <v>107</v>
      </c>
      <c r="L1934">
        <v>27.79556547</v>
      </c>
      <c r="M1934">
        <v>-175.99657883</v>
      </c>
      <c r="N1934" t="s">
        <v>63</v>
      </c>
      <c r="O1934" t="s">
        <v>63</v>
      </c>
      <c r="P1934">
        <v>2012</v>
      </c>
      <c r="Q1934" t="s">
        <v>109</v>
      </c>
      <c r="R1934">
        <v>0</v>
      </c>
      <c r="S1934">
        <v>15.375</v>
      </c>
      <c r="T1934">
        <v>7.5</v>
      </c>
      <c r="U1934">
        <v>15</v>
      </c>
      <c r="V1934">
        <v>15</v>
      </c>
      <c r="W1934">
        <v>10</v>
      </c>
      <c r="X1934">
        <v>0.55000000000000004</v>
      </c>
      <c r="Y1934">
        <v>2</v>
      </c>
      <c r="Z1934">
        <v>1</v>
      </c>
    </row>
    <row r="1935" spans="1:26" x14ac:dyDescent="0.2">
      <c r="A1935">
        <v>1934</v>
      </c>
      <c r="B1935">
        <v>5415</v>
      </c>
      <c r="C1935" t="s">
        <v>38</v>
      </c>
      <c r="D1935">
        <v>2012</v>
      </c>
      <c r="E1935" t="s">
        <v>56</v>
      </c>
      <c r="F1935" t="s">
        <v>184</v>
      </c>
      <c r="G1935" t="s">
        <v>63</v>
      </c>
      <c r="H1935" t="s">
        <v>2114</v>
      </c>
      <c r="I1935" s="2">
        <v>39670</v>
      </c>
      <c r="J1935" t="s">
        <v>106</v>
      </c>
      <c r="K1935" t="s">
        <v>111</v>
      </c>
      <c r="L1935">
        <v>27.964950829999999</v>
      </c>
      <c r="M1935">
        <v>-175.75054499000001</v>
      </c>
      <c r="N1935" t="s">
        <v>63</v>
      </c>
      <c r="O1935" t="s">
        <v>63</v>
      </c>
      <c r="P1935">
        <v>2012</v>
      </c>
      <c r="Q1935" t="s">
        <v>112</v>
      </c>
      <c r="R1935">
        <v>0</v>
      </c>
      <c r="S1935">
        <v>25.2</v>
      </c>
      <c r="T1935">
        <v>10</v>
      </c>
      <c r="U1935">
        <v>0</v>
      </c>
      <c r="V1935">
        <v>5</v>
      </c>
      <c r="W1935">
        <v>15</v>
      </c>
      <c r="X1935">
        <v>0.15</v>
      </c>
      <c r="Y1935">
        <v>2</v>
      </c>
      <c r="Z1935">
        <v>1</v>
      </c>
    </row>
    <row r="1936" spans="1:26" x14ac:dyDescent="0.2">
      <c r="A1936">
        <v>1935</v>
      </c>
      <c r="B1936">
        <v>5416</v>
      </c>
      <c r="C1936" t="s">
        <v>38</v>
      </c>
      <c r="D1936">
        <v>2012</v>
      </c>
      <c r="E1936" t="s">
        <v>56</v>
      </c>
      <c r="F1936" t="s">
        <v>184</v>
      </c>
      <c r="G1936" t="s">
        <v>63</v>
      </c>
      <c r="H1936" t="s">
        <v>2115</v>
      </c>
      <c r="I1936" s="2">
        <v>39670</v>
      </c>
      <c r="J1936" t="s">
        <v>106</v>
      </c>
      <c r="K1936" t="s">
        <v>111</v>
      </c>
      <c r="L1936">
        <v>27.964104339999999</v>
      </c>
      <c r="M1936">
        <v>-175.75798427000001</v>
      </c>
      <c r="N1936" t="s">
        <v>63</v>
      </c>
      <c r="O1936" t="s">
        <v>63</v>
      </c>
      <c r="P1936">
        <v>2012</v>
      </c>
      <c r="Q1936" t="s">
        <v>112</v>
      </c>
      <c r="R1936">
        <v>0</v>
      </c>
      <c r="S1936">
        <v>22.824999999999999</v>
      </c>
      <c r="T1936">
        <v>12.5</v>
      </c>
      <c r="U1936">
        <v>15</v>
      </c>
      <c r="V1936">
        <v>15</v>
      </c>
      <c r="W1936">
        <v>10</v>
      </c>
      <c r="X1936">
        <v>1.1837500000000001</v>
      </c>
      <c r="Y1936">
        <v>2</v>
      </c>
      <c r="Z1936">
        <v>1</v>
      </c>
    </row>
    <row r="1937" spans="1:26" x14ac:dyDescent="0.2">
      <c r="A1937">
        <v>1936</v>
      </c>
      <c r="B1937">
        <v>5417</v>
      </c>
      <c r="C1937" t="s">
        <v>38</v>
      </c>
      <c r="D1937">
        <v>2012</v>
      </c>
      <c r="E1937" t="s">
        <v>56</v>
      </c>
      <c r="F1937" t="s">
        <v>184</v>
      </c>
      <c r="G1937" t="s">
        <v>63</v>
      </c>
      <c r="H1937" t="s">
        <v>2116</v>
      </c>
      <c r="I1937" s="2">
        <v>39670</v>
      </c>
      <c r="J1937" t="s">
        <v>106</v>
      </c>
      <c r="K1937" t="s">
        <v>107</v>
      </c>
      <c r="L1937">
        <v>27.965266320000001</v>
      </c>
      <c r="M1937">
        <v>-175.77356497</v>
      </c>
      <c r="N1937" t="s">
        <v>63</v>
      </c>
      <c r="O1937" t="s">
        <v>63</v>
      </c>
      <c r="P1937">
        <v>2012</v>
      </c>
      <c r="Q1937" t="s">
        <v>109</v>
      </c>
      <c r="R1937">
        <v>0</v>
      </c>
      <c r="S1937">
        <v>16.399999999999999</v>
      </c>
      <c r="T1937">
        <v>10</v>
      </c>
      <c r="U1937">
        <v>7.5</v>
      </c>
      <c r="V1937">
        <v>3</v>
      </c>
      <c r="W1937">
        <v>17.5</v>
      </c>
      <c r="X1937">
        <v>0.17749999999999999</v>
      </c>
      <c r="Y1937">
        <v>2</v>
      </c>
      <c r="Z1937">
        <v>1</v>
      </c>
    </row>
    <row r="1938" spans="1:26" x14ac:dyDescent="0.2">
      <c r="A1938">
        <v>1937</v>
      </c>
      <c r="B1938">
        <v>5418</v>
      </c>
      <c r="C1938" t="s">
        <v>38</v>
      </c>
      <c r="D1938">
        <v>2012</v>
      </c>
      <c r="E1938" t="s">
        <v>56</v>
      </c>
      <c r="F1938" t="s">
        <v>184</v>
      </c>
      <c r="G1938" t="s">
        <v>63</v>
      </c>
      <c r="H1938" t="s">
        <v>2117</v>
      </c>
      <c r="I1938" s="2">
        <v>39670</v>
      </c>
      <c r="J1938" t="s">
        <v>106</v>
      </c>
      <c r="K1938" t="s">
        <v>107</v>
      </c>
      <c r="L1938">
        <v>27.965404710000001</v>
      </c>
      <c r="M1938">
        <v>-175.78657770000001</v>
      </c>
      <c r="N1938" t="s">
        <v>63</v>
      </c>
      <c r="O1938" t="s">
        <v>63</v>
      </c>
      <c r="P1938">
        <v>2012</v>
      </c>
      <c r="Q1938" t="s">
        <v>109</v>
      </c>
      <c r="R1938">
        <v>0</v>
      </c>
      <c r="S1938">
        <v>15.375</v>
      </c>
      <c r="T1938">
        <v>44</v>
      </c>
      <c r="U1938">
        <v>6</v>
      </c>
      <c r="V1938">
        <v>12.5</v>
      </c>
      <c r="W1938">
        <v>15</v>
      </c>
      <c r="X1938">
        <v>0.92625000000000002</v>
      </c>
      <c r="Y1938">
        <v>2</v>
      </c>
      <c r="Z1938">
        <v>1</v>
      </c>
    </row>
    <row r="1939" spans="1:26" x14ac:dyDescent="0.2">
      <c r="A1939">
        <v>1938</v>
      </c>
      <c r="B1939">
        <v>5419</v>
      </c>
      <c r="C1939" t="s">
        <v>38</v>
      </c>
      <c r="D1939">
        <v>2012</v>
      </c>
      <c r="E1939" t="s">
        <v>56</v>
      </c>
      <c r="F1939" t="s">
        <v>184</v>
      </c>
      <c r="G1939" t="s">
        <v>63</v>
      </c>
      <c r="H1939" t="s">
        <v>2118</v>
      </c>
      <c r="I1939" s="2">
        <v>39670</v>
      </c>
      <c r="J1939" t="s">
        <v>106</v>
      </c>
      <c r="K1939" t="s">
        <v>111</v>
      </c>
      <c r="L1939">
        <v>27.969053689999999</v>
      </c>
      <c r="M1939">
        <v>-175.79479699999999</v>
      </c>
      <c r="N1939" t="s">
        <v>63</v>
      </c>
      <c r="O1939" t="s">
        <v>63</v>
      </c>
      <c r="P1939">
        <v>2012</v>
      </c>
      <c r="Q1939" t="s">
        <v>112</v>
      </c>
      <c r="R1939">
        <v>0</v>
      </c>
      <c r="S1939">
        <v>27.6</v>
      </c>
      <c r="T1939">
        <v>7.5</v>
      </c>
      <c r="U1939">
        <v>5</v>
      </c>
      <c r="V1939">
        <v>7.5</v>
      </c>
      <c r="W1939">
        <v>25</v>
      </c>
      <c r="X1939">
        <v>0.17499999999999999</v>
      </c>
      <c r="Y1939">
        <v>2</v>
      </c>
      <c r="Z1939">
        <v>1</v>
      </c>
    </row>
    <row r="1940" spans="1:26" x14ac:dyDescent="0.2">
      <c r="A1940">
        <v>1939</v>
      </c>
      <c r="B1940">
        <v>5420</v>
      </c>
      <c r="C1940" t="s">
        <v>38</v>
      </c>
      <c r="D1940">
        <v>2012</v>
      </c>
      <c r="E1940" t="s">
        <v>56</v>
      </c>
      <c r="F1940" t="s">
        <v>184</v>
      </c>
      <c r="G1940" t="s">
        <v>63</v>
      </c>
      <c r="H1940" t="s">
        <v>2119</v>
      </c>
      <c r="I1940" s="2">
        <v>39670</v>
      </c>
      <c r="J1940" t="s">
        <v>106</v>
      </c>
      <c r="K1940" t="s">
        <v>107</v>
      </c>
      <c r="L1940">
        <v>27.95935708</v>
      </c>
      <c r="M1940">
        <v>-175.8202119</v>
      </c>
      <c r="N1940" t="s">
        <v>63</v>
      </c>
      <c r="O1940" t="s">
        <v>63</v>
      </c>
      <c r="P1940">
        <v>2012</v>
      </c>
      <c r="Q1940" t="s">
        <v>109</v>
      </c>
      <c r="R1940">
        <v>0</v>
      </c>
      <c r="S1940">
        <v>17.875</v>
      </c>
      <c r="T1940">
        <v>12.5</v>
      </c>
      <c r="U1940">
        <v>0</v>
      </c>
      <c r="V1940">
        <v>17.5</v>
      </c>
      <c r="W1940">
        <v>62.5</v>
      </c>
      <c r="X1940">
        <v>1.6</v>
      </c>
      <c r="Y1940">
        <v>2</v>
      </c>
      <c r="Z1940">
        <v>1</v>
      </c>
    </row>
    <row r="1941" spans="1:26" x14ac:dyDescent="0.2">
      <c r="A1941">
        <v>1940</v>
      </c>
      <c r="B1941">
        <v>5441</v>
      </c>
      <c r="C1941" t="s">
        <v>38</v>
      </c>
      <c r="D1941">
        <v>2012</v>
      </c>
      <c r="E1941" t="s">
        <v>56</v>
      </c>
      <c r="F1941" t="s">
        <v>184</v>
      </c>
      <c r="G1941" t="s">
        <v>63</v>
      </c>
      <c r="H1941" t="s">
        <v>2120</v>
      </c>
      <c r="I1941" s="2">
        <v>39671</v>
      </c>
      <c r="J1941" t="s">
        <v>106</v>
      </c>
      <c r="K1941" t="s">
        <v>111</v>
      </c>
      <c r="L1941">
        <v>27.888044350000001</v>
      </c>
      <c r="M1941">
        <v>-175.72543901</v>
      </c>
      <c r="N1941" t="s">
        <v>63</v>
      </c>
      <c r="O1941" t="s">
        <v>63</v>
      </c>
      <c r="P1941">
        <v>2012</v>
      </c>
      <c r="Q1941" t="s">
        <v>112</v>
      </c>
      <c r="R1941">
        <v>0</v>
      </c>
      <c r="S1941">
        <v>22.25</v>
      </c>
      <c r="T1941">
        <v>3</v>
      </c>
      <c r="U1941">
        <v>7.5</v>
      </c>
      <c r="V1941">
        <v>29.5</v>
      </c>
      <c r="W1941">
        <v>2.5</v>
      </c>
      <c r="X1941">
        <v>0.23874999999999999</v>
      </c>
      <c r="Y1941">
        <v>2</v>
      </c>
      <c r="Z1941">
        <v>1</v>
      </c>
    </row>
    <row r="1942" spans="1:26" x14ac:dyDescent="0.2">
      <c r="A1942">
        <v>1941</v>
      </c>
      <c r="B1942">
        <v>5442</v>
      </c>
      <c r="C1942" t="s">
        <v>38</v>
      </c>
      <c r="D1942">
        <v>2012</v>
      </c>
      <c r="E1942" t="s">
        <v>56</v>
      </c>
      <c r="F1942" t="s">
        <v>184</v>
      </c>
      <c r="G1942" t="s">
        <v>63</v>
      </c>
      <c r="H1942" t="s">
        <v>2121</v>
      </c>
      <c r="I1942" s="2">
        <v>39671</v>
      </c>
      <c r="J1942" t="s">
        <v>106</v>
      </c>
      <c r="K1942" t="s">
        <v>111</v>
      </c>
      <c r="L1942">
        <v>27.873364370000001</v>
      </c>
      <c r="M1942">
        <v>-175.72772007</v>
      </c>
      <c r="N1942" t="s">
        <v>63</v>
      </c>
      <c r="O1942" t="s">
        <v>63</v>
      </c>
      <c r="P1942">
        <v>2012</v>
      </c>
      <c r="Q1942" t="s">
        <v>112</v>
      </c>
      <c r="R1942">
        <v>0</v>
      </c>
      <c r="S1942">
        <v>23.574999999999999</v>
      </c>
      <c r="T1942">
        <v>0.5</v>
      </c>
      <c r="U1942">
        <v>12.5</v>
      </c>
      <c r="V1942">
        <v>64.5</v>
      </c>
      <c r="W1942">
        <v>0</v>
      </c>
      <c r="X1942">
        <v>0.1</v>
      </c>
      <c r="Y1942">
        <v>2</v>
      </c>
      <c r="Z1942">
        <v>1</v>
      </c>
    </row>
    <row r="1943" spans="1:26" x14ac:dyDescent="0.2">
      <c r="A1943">
        <v>1942</v>
      </c>
      <c r="B1943">
        <v>5443</v>
      </c>
      <c r="C1943" t="s">
        <v>38</v>
      </c>
      <c r="D1943">
        <v>2012</v>
      </c>
      <c r="E1943" t="s">
        <v>56</v>
      </c>
      <c r="F1943" t="s">
        <v>184</v>
      </c>
      <c r="G1943" t="s">
        <v>63</v>
      </c>
      <c r="H1943" t="s">
        <v>2122</v>
      </c>
      <c r="I1943" s="2">
        <v>39671</v>
      </c>
      <c r="J1943" t="s">
        <v>106</v>
      </c>
      <c r="K1943" t="s">
        <v>107</v>
      </c>
      <c r="L1943">
        <v>27.852003929999999</v>
      </c>
      <c r="M1943">
        <v>-175.73939354000001</v>
      </c>
      <c r="N1943" t="s">
        <v>63</v>
      </c>
      <c r="O1943" t="s">
        <v>63</v>
      </c>
      <c r="P1943">
        <v>2012</v>
      </c>
      <c r="Q1943" t="s">
        <v>109</v>
      </c>
      <c r="R1943">
        <v>0</v>
      </c>
      <c r="S1943">
        <v>14.5</v>
      </c>
      <c r="T1943">
        <v>5</v>
      </c>
      <c r="U1943">
        <v>10</v>
      </c>
      <c r="V1943">
        <v>65</v>
      </c>
      <c r="W1943">
        <v>0</v>
      </c>
      <c r="X1943">
        <v>0.3125</v>
      </c>
      <c r="Y1943">
        <v>2</v>
      </c>
      <c r="Z1943">
        <v>1</v>
      </c>
    </row>
    <row r="1944" spans="1:26" x14ac:dyDescent="0.2">
      <c r="A1944">
        <v>1943</v>
      </c>
      <c r="B1944">
        <v>5444</v>
      </c>
      <c r="C1944" t="s">
        <v>38</v>
      </c>
      <c r="D1944">
        <v>2012</v>
      </c>
      <c r="E1944" t="s">
        <v>56</v>
      </c>
      <c r="F1944" t="s">
        <v>184</v>
      </c>
      <c r="G1944" t="s">
        <v>63</v>
      </c>
      <c r="H1944" t="s">
        <v>2123</v>
      </c>
      <c r="I1944" s="2">
        <v>39671</v>
      </c>
      <c r="J1944" t="s">
        <v>106</v>
      </c>
      <c r="K1944" t="s">
        <v>107</v>
      </c>
      <c r="L1944">
        <v>27.8357505</v>
      </c>
      <c r="M1944">
        <v>-175.74969171999999</v>
      </c>
      <c r="N1944" t="s">
        <v>63</v>
      </c>
      <c r="O1944" t="s">
        <v>63</v>
      </c>
      <c r="P1944">
        <v>2012</v>
      </c>
      <c r="Q1944" t="s">
        <v>109</v>
      </c>
      <c r="R1944">
        <v>0</v>
      </c>
      <c r="S1944">
        <v>11.5</v>
      </c>
      <c r="T1944">
        <v>32.5</v>
      </c>
      <c r="U1944">
        <v>10</v>
      </c>
      <c r="V1944">
        <v>30</v>
      </c>
      <c r="W1944">
        <v>5</v>
      </c>
      <c r="X1944">
        <v>0.76749999999999996</v>
      </c>
      <c r="Y1944">
        <v>2</v>
      </c>
      <c r="Z1944">
        <v>1</v>
      </c>
    </row>
    <row r="1945" spans="1:26" x14ac:dyDescent="0.2">
      <c r="A1945">
        <v>1944</v>
      </c>
      <c r="B1945">
        <v>5445</v>
      </c>
      <c r="C1945" t="s">
        <v>38</v>
      </c>
      <c r="D1945">
        <v>2012</v>
      </c>
      <c r="E1945" t="s">
        <v>56</v>
      </c>
      <c r="F1945" t="s">
        <v>184</v>
      </c>
      <c r="G1945" t="s">
        <v>63</v>
      </c>
      <c r="H1945" t="s">
        <v>2124</v>
      </c>
      <c r="I1945" s="2">
        <v>39671</v>
      </c>
      <c r="J1945" t="s">
        <v>106</v>
      </c>
      <c r="K1945" t="s">
        <v>107</v>
      </c>
      <c r="L1945">
        <v>27.828352290000002</v>
      </c>
      <c r="M1945">
        <v>-175.75177839</v>
      </c>
      <c r="N1945" t="s">
        <v>63</v>
      </c>
      <c r="O1945" t="s">
        <v>63</v>
      </c>
      <c r="P1945">
        <v>2012</v>
      </c>
      <c r="Q1945" t="s">
        <v>109</v>
      </c>
      <c r="R1945">
        <v>0</v>
      </c>
      <c r="S1945">
        <v>10.35</v>
      </c>
      <c r="T1945">
        <v>5</v>
      </c>
      <c r="U1945">
        <v>2.5</v>
      </c>
      <c r="V1945">
        <v>30</v>
      </c>
      <c r="W1945">
        <v>0</v>
      </c>
      <c r="X1945">
        <v>0.65749999999999997</v>
      </c>
      <c r="Y1945">
        <v>2</v>
      </c>
      <c r="Z1945">
        <v>1</v>
      </c>
    </row>
    <row r="1946" spans="1:26" x14ac:dyDescent="0.2">
      <c r="A1946">
        <v>1945</v>
      </c>
      <c r="B1946">
        <v>5446</v>
      </c>
      <c r="C1946" t="s">
        <v>38</v>
      </c>
      <c r="D1946">
        <v>2012</v>
      </c>
      <c r="E1946" t="s">
        <v>56</v>
      </c>
      <c r="F1946" t="s">
        <v>184</v>
      </c>
      <c r="G1946" t="s">
        <v>63</v>
      </c>
      <c r="H1946" t="s">
        <v>2125</v>
      </c>
      <c r="I1946" s="2">
        <v>39671</v>
      </c>
      <c r="J1946" t="s">
        <v>106</v>
      </c>
      <c r="K1946" t="s">
        <v>107</v>
      </c>
      <c r="L1946">
        <v>27.818714109999998</v>
      </c>
      <c r="M1946">
        <v>-175.75468674000001</v>
      </c>
      <c r="N1946" t="s">
        <v>63</v>
      </c>
      <c r="O1946" t="s">
        <v>63</v>
      </c>
      <c r="P1946">
        <v>2012</v>
      </c>
      <c r="Q1946" t="s">
        <v>109</v>
      </c>
      <c r="R1946">
        <v>0</v>
      </c>
      <c r="S1946">
        <v>10.1</v>
      </c>
      <c r="T1946">
        <v>16</v>
      </c>
      <c r="U1946">
        <v>9</v>
      </c>
      <c r="V1946">
        <v>15</v>
      </c>
      <c r="W1946">
        <v>37.5</v>
      </c>
      <c r="X1946">
        <v>0.69750000000000001</v>
      </c>
      <c r="Y1946">
        <v>2</v>
      </c>
      <c r="Z1946">
        <v>1</v>
      </c>
    </row>
    <row r="1947" spans="1:26" x14ac:dyDescent="0.2">
      <c r="A1947">
        <v>1946</v>
      </c>
      <c r="B1947">
        <v>5451</v>
      </c>
      <c r="C1947" t="s">
        <v>38</v>
      </c>
      <c r="D1947">
        <v>2012</v>
      </c>
      <c r="E1947" t="s">
        <v>56</v>
      </c>
      <c r="F1947" t="s">
        <v>184</v>
      </c>
      <c r="G1947" t="s">
        <v>58</v>
      </c>
      <c r="H1947" t="s">
        <v>2126</v>
      </c>
      <c r="I1947" s="2">
        <v>39672</v>
      </c>
      <c r="J1947" t="s">
        <v>106</v>
      </c>
      <c r="K1947" t="s">
        <v>111</v>
      </c>
      <c r="L1947">
        <v>28.38644656</v>
      </c>
      <c r="M1947">
        <v>-178.28404789999999</v>
      </c>
      <c r="N1947" t="s">
        <v>58</v>
      </c>
      <c r="O1947" t="s">
        <v>58</v>
      </c>
      <c r="P1947">
        <v>2012</v>
      </c>
      <c r="Q1947" t="s">
        <v>112</v>
      </c>
      <c r="R1947">
        <v>0</v>
      </c>
      <c r="S1947">
        <v>26.25</v>
      </c>
      <c r="T1947">
        <v>0</v>
      </c>
      <c r="U1947">
        <v>22.5</v>
      </c>
      <c r="V1947">
        <v>55</v>
      </c>
      <c r="W1947">
        <v>2.5</v>
      </c>
      <c r="X1947">
        <v>0.44500000000000001</v>
      </c>
      <c r="Y1947">
        <v>2</v>
      </c>
      <c r="Z1947">
        <v>1</v>
      </c>
    </row>
    <row r="1948" spans="1:26" x14ac:dyDescent="0.2">
      <c r="A1948">
        <v>1947</v>
      </c>
      <c r="B1948">
        <v>5452</v>
      </c>
      <c r="C1948" t="s">
        <v>38</v>
      </c>
      <c r="D1948">
        <v>2012</v>
      </c>
      <c r="E1948" t="s">
        <v>56</v>
      </c>
      <c r="F1948" t="s">
        <v>184</v>
      </c>
      <c r="G1948" t="s">
        <v>58</v>
      </c>
      <c r="H1948" t="s">
        <v>2127</v>
      </c>
      <c r="I1948" s="2">
        <v>39672</v>
      </c>
      <c r="J1948" t="s">
        <v>106</v>
      </c>
      <c r="K1948" t="s">
        <v>111</v>
      </c>
      <c r="L1948">
        <v>28.38481084</v>
      </c>
      <c r="M1948">
        <v>-178.28756478</v>
      </c>
      <c r="N1948" t="s">
        <v>58</v>
      </c>
      <c r="O1948" t="s">
        <v>58</v>
      </c>
      <c r="P1948">
        <v>2012</v>
      </c>
      <c r="Q1948" t="s">
        <v>112</v>
      </c>
      <c r="R1948">
        <v>0</v>
      </c>
      <c r="S1948">
        <v>22.95</v>
      </c>
      <c r="T1948">
        <v>3</v>
      </c>
      <c r="U1948">
        <v>5.5</v>
      </c>
      <c r="V1948">
        <v>25</v>
      </c>
      <c r="W1948">
        <v>0</v>
      </c>
      <c r="X1948">
        <v>0.11375</v>
      </c>
      <c r="Y1948">
        <v>2</v>
      </c>
      <c r="Z1948">
        <v>1</v>
      </c>
    </row>
    <row r="1949" spans="1:26" x14ac:dyDescent="0.2">
      <c r="A1949">
        <v>1948</v>
      </c>
      <c r="B1949">
        <v>5453</v>
      </c>
      <c r="C1949" t="s">
        <v>38</v>
      </c>
      <c r="D1949">
        <v>2012</v>
      </c>
      <c r="E1949" t="s">
        <v>56</v>
      </c>
      <c r="F1949" t="s">
        <v>184</v>
      </c>
      <c r="G1949" t="s">
        <v>58</v>
      </c>
      <c r="H1949" t="s">
        <v>2128</v>
      </c>
      <c r="I1949" s="2">
        <v>39672</v>
      </c>
      <c r="J1949" t="s">
        <v>106</v>
      </c>
      <c r="K1949" t="s">
        <v>107</v>
      </c>
      <c r="L1949">
        <v>28.384690639999999</v>
      </c>
      <c r="M1949">
        <v>-178.33440981000001</v>
      </c>
      <c r="N1949" t="s">
        <v>58</v>
      </c>
      <c r="O1949" t="s">
        <v>58</v>
      </c>
      <c r="P1949">
        <v>2012</v>
      </c>
      <c r="Q1949" t="s">
        <v>109</v>
      </c>
      <c r="R1949">
        <v>0</v>
      </c>
      <c r="S1949">
        <v>11.15</v>
      </c>
      <c r="T1949">
        <v>17.5</v>
      </c>
      <c r="U1949">
        <v>7.5</v>
      </c>
      <c r="V1949">
        <v>10</v>
      </c>
      <c r="W1949">
        <v>12.5</v>
      </c>
      <c r="X1949">
        <v>0.91500000000000004</v>
      </c>
      <c r="Y1949">
        <v>2</v>
      </c>
      <c r="Z1949">
        <v>1</v>
      </c>
    </row>
    <row r="1950" spans="1:26" x14ac:dyDescent="0.2">
      <c r="A1950">
        <v>1949</v>
      </c>
      <c r="B1950">
        <v>5454</v>
      </c>
      <c r="C1950" t="s">
        <v>38</v>
      </c>
      <c r="D1950">
        <v>2012</v>
      </c>
      <c r="E1950" t="s">
        <v>56</v>
      </c>
      <c r="F1950" t="s">
        <v>184</v>
      </c>
      <c r="G1950" t="s">
        <v>58</v>
      </c>
      <c r="H1950" t="s">
        <v>2129</v>
      </c>
      <c r="I1950" s="2">
        <v>39672</v>
      </c>
      <c r="J1950" t="s">
        <v>106</v>
      </c>
      <c r="K1950" t="s">
        <v>115</v>
      </c>
      <c r="L1950">
        <v>28.386436759999999</v>
      </c>
      <c r="M1950">
        <v>-178.33505529999999</v>
      </c>
      <c r="N1950" t="s">
        <v>58</v>
      </c>
      <c r="O1950" t="s">
        <v>58</v>
      </c>
      <c r="P1950">
        <v>2012</v>
      </c>
      <c r="Q1950" t="s">
        <v>116</v>
      </c>
      <c r="R1950">
        <v>0</v>
      </c>
      <c r="S1950">
        <v>6.7750000000000004</v>
      </c>
      <c r="T1950">
        <v>3</v>
      </c>
      <c r="U1950">
        <v>0.5</v>
      </c>
      <c r="V1950">
        <v>20</v>
      </c>
      <c r="W1950">
        <v>10</v>
      </c>
      <c r="X1950">
        <v>0.88249999999999995</v>
      </c>
      <c r="Y1950">
        <v>2</v>
      </c>
      <c r="Z1950">
        <v>1</v>
      </c>
    </row>
    <row r="1951" spans="1:26" x14ac:dyDescent="0.2">
      <c r="A1951">
        <v>1950</v>
      </c>
      <c r="B1951">
        <v>5461</v>
      </c>
      <c r="C1951" t="s">
        <v>38</v>
      </c>
      <c r="D1951">
        <v>2012</v>
      </c>
      <c r="E1951" t="s">
        <v>56</v>
      </c>
      <c r="F1951" t="s">
        <v>184</v>
      </c>
      <c r="G1951" t="s">
        <v>58</v>
      </c>
      <c r="H1951" t="s">
        <v>2130</v>
      </c>
      <c r="I1951" s="2">
        <v>39673</v>
      </c>
      <c r="J1951" t="s">
        <v>106</v>
      </c>
      <c r="K1951" t="s">
        <v>111</v>
      </c>
      <c r="L1951">
        <v>28.406120229999999</v>
      </c>
      <c r="M1951">
        <v>-178.38105275000001</v>
      </c>
      <c r="N1951" t="s">
        <v>58</v>
      </c>
      <c r="O1951" t="s">
        <v>58</v>
      </c>
      <c r="P1951">
        <v>2012</v>
      </c>
      <c r="Q1951" t="s">
        <v>112</v>
      </c>
      <c r="R1951">
        <v>0</v>
      </c>
      <c r="S1951">
        <v>23.175000000000001</v>
      </c>
      <c r="T1951">
        <v>25</v>
      </c>
      <c r="U1951">
        <v>10</v>
      </c>
      <c r="V1951">
        <v>5</v>
      </c>
      <c r="W1951">
        <v>2.5</v>
      </c>
      <c r="X1951">
        <v>0.77749999999999997</v>
      </c>
      <c r="Y1951">
        <v>2</v>
      </c>
      <c r="Z1951">
        <v>1</v>
      </c>
    </row>
    <row r="1952" spans="1:26" x14ac:dyDescent="0.2">
      <c r="A1952">
        <v>1951</v>
      </c>
      <c r="B1952">
        <v>5462</v>
      </c>
      <c r="C1952" t="s">
        <v>38</v>
      </c>
      <c r="D1952">
        <v>2012</v>
      </c>
      <c r="E1952" t="s">
        <v>56</v>
      </c>
      <c r="F1952" t="s">
        <v>184</v>
      </c>
      <c r="G1952" t="s">
        <v>58</v>
      </c>
      <c r="H1952" t="s">
        <v>2131</v>
      </c>
      <c r="I1952" s="2">
        <v>39673</v>
      </c>
      <c r="J1952" t="s">
        <v>106</v>
      </c>
      <c r="K1952" t="s">
        <v>111</v>
      </c>
      <c r="L1952">
        <v>28.385713899999999</v>
      </c>
      <c r="M1952">
        <v>-178.36231223999999</v>
      </c>
      <c r="N1952" t="s">
        <v>58</v>
      </c>
      <c r="O1952" t="s">
        <v>58</v>
      </c>
      <c r="P1952">
        <v>2012</v>
      </c>
      <c r="Q1952" t="s">
        <v>112</v>
      </c>
      <c r="R1952">
        <v>0</v>
      </c>
      <c r="S1952">
        <v>27.15</v>
      </c>
      <c r="T1952">
        <v>2.5</v>
      </c>
      <c r="U1952">
        <v>15</v>
      </c>
      <c r="V1952">
        <v>72.5</v>
      </c>
      <c r="W1952">
        <v>0</v>
      </c>
      <c r="X1952">
        <v>0.6925</v>
      </c>
      <c r="Y1952">
        <v>2</v>
      </c>
      <c r="Z1952">
        <v>1</v>
      </c>
    </row>
    <row r="1953" spans="1:26" x14ac:dyDescent="0.2">
      <c r="A1953">
        <v>1952</v>
      </c>
      <c r="B1953">
        <v>5463</v>
      </c>
      <c r="C1953" t="s">
        <v>38</v>
      </c>
      <c r="D1953">
        <v>2012</v>
      </c>
      <c r="E1953" t="s">
        <v>56</v>
      </c>
      <c r="F1953" t="s">
        <v>184</v>
      </c>
      <c r="G1953" t="s">
        <v>58</v>
      </c>
      <c r="H1953" t="s">
        <v>2132</v>
      </c>
      <c r="I1953" s="2">
        <v>39673</v>
      </c>
      <c r="J1953" t="s">
        <v>106</v>
      </c>
      <c r="K1953" t="s">
        <v>107</v>
      </c>
      <c r="L1953">
        <v>28.45604737</v>
      </c>
      <c r="M1953">
        <v>-178.33613421999999</v>
      </c>
      <c r="N1953" t="s">
        <v>58</v>
      </c>
      <c r="O1953" t="s">
        <v>58</v>
      </c>
      <c r="P1953">
        <v>2012</v>
      </c>
      <c r="Q1953" t="s">
        <v>109</v>
      </c>
      <c r="R1953">
        <v>0</v>
      </c>
      <c r="S1953">
        <v>13.1</v>
      </c>
      <c r="T1953">
        <v>30</v>
      </c>
      <c r="U1953">
        <v>0</v>
      </c>
      <c r="V1953">
        <v>7.5</v>
      </c>
      <c r="W1953">
        <v>2.5</v>
      </c>
      <c r="X1953">
        <v>0.44</v>
      </c>
      <c r="Y1953">
        <v>2</v>
      </c>
      <c r="Z1953">
        <v>1</v>
      </c>
    </row>
    <row r="1954" spans="1:26" x14ac:dyDescent="0.2">
      <c r="A1954">
        <v>1953</v>
      </c>
      <c r="B1954">
        <v>5464</v>
      </c>
      <c r="C1954" t="s">
        <v>38</v>
      </c>
      <c r="D1954">
        <v>2012</v>
      </c>
      <c r="E1954" t="s">
        <v>56</v>
      </c>
      <c r="F1954" t="s">
        <v>184</v>
      </c>
      <c r="G1954" t="s">
        <v>58</v>
      </c>
      <c r="H1954" t="s">
        <v>2133</v>
      </c>
      <c r="I1954" s="2">
        <v>39673</v>
      </c>
      <c r="J1954" t="s">
        <v>106</v>
      </c>
      <c r="K1954" t="s">
        <v>107</v>
      </c>
      <c r="L1954">
        <v>28.45213579</v>
      </c>
      <c r="M1954">
        <v>-178.34804130000001</v>
      </c>
      <c r="N1954" t="s">
        <v>58</v>
      </c>
      <c r="O1954" t="s">
        <v>58</v>
      </c>
      <c r="P1954">
        <v>2012</v>
      </c>
      <c r="Q1954" t="s">
        <v>109</v>
      </c>
      <c r="R1954">
        <v>0</v>
      </c>
      <c r="S1954">
        <v>11.175000000000001</v>
      </c>
      <c r="T1954">
        <v>20</v>
      </c>
      <c r="U1954">
        <v>0</v>
      </c>
      <c r="V1954">
        <v>17.5</v>
      </c>
      <c r="W1954">
        <v>7.5</v>
      </c>
      <c r="X1954">
        <v>0.23499999999999999</v>
      </c>
      <c r="Y1954">
        <v>2</v>
      </c>
      <c r="Z1954">
        <v>1</v>
      </c>
    </row>
    <row r="1955" spans="1:26" x14ac:dyDescent="0.2">
      <c r="A1955">
        <v>1954</v>
      </c>
      <c r="B1955">
        <v>5465</v>
      </c>
      <c r="C1955" t="s">
        <v>38</v>
      </c>
      <c r="D1955">
        <v>2012</v>
      </c>
      <c r="E1955" t="s">
        <v>56</v>
      </c>
      <c r="F1955" t="s">
        <v>184</v>
      </c>
      <c r="G1955" t="s">
        <v>58</v>
      </c>
      <c r="H1955" t="s">
        <v>2134</v>
      </c>
      <c r="I1955" s="2">
        <v>39673</v>
      </c>
      <c r="J1955" t="s">
        <v>106</v>
      </c>
      <c r="K1955" t="s">
        <v>107</v>
      </c>
      <c r="L1955">
        <v>28.442360059999999</v>
      </c>
      <c r="M1955">
        <v>-178.29459224999999</v>
      </c>
      <c r="N1955" t="s">
        <v>58</v>
      </c>
      <c r="O1955" t="s">
        <v>58</v>
      </c>
      <c r="P1955">
        <v>2012</v>
      </c>
      <c r="Q1955" t="s">
        <v>109</v>
      </c>
      <c r="R1955">
        <v>0</v>
      </c>
      <c r="S1955">
        <v>11.55</v>
      </c>
      <c r="T1955">
        <v>15</v>
      </c>
      <c r="U1955">
        <v>10</v>
      </c>
      <c r="V1955">
        <v>15.5</v>
      </c>
      <c r="W1955">
        <v>10</v>
      </c>
      <c r="X1955">
        <v>1.6212500000000001</v>
      </c>
      <c r="Y1955">
        <v>2</v>
      </c>
      <c r="Z1955">
        <v>1</v>
      </c>
    </row>
    <row r="1956" spans="1:26" x14ac:dyDescent="0.2">
      <c r="A1956">
        <v>1955</v>
      </c>
      <c r="B1956">
        <v>5466</v>
      </c>
      <c r="C1956" t="s">
        <v>38</v>
      </c>
      <c r="D1956">
        <v>2012</v>
      </c>
      <c r="E1956" t="s">
        <v>56</v>
      </c>
      <c r="F1956" t="s">
        <v>184</v>
      </c>
      <c r="G1956" t="s">
        <v>58</v>
      </c>
      <c r="H1956" t="s">
        <v>2135</v>
      </c>
      <c r="I1956" s="2">
        <v>39673</v>
      </c>
      <c r="J1956" t="s">
        <v>106</v>
      </c>
      <c r="K1956" t="s">
        <v>107</v>
      </c>
      <c r="L1956">
        <v>28.447681809999999</v>
      </c>
      <c r="M1956">
        <v>-178.29775910000001</v>
      </c>
      <c r="N1956" t="s">
        <v>58</v>
      </c>
      <c r="O1956" t="s">
        <v>58</v>
      </c>
      <c r="P1956">
        <v>2012</v>
      </c>
      <c r="Q1956" t="s">
        <v>109</v>
      </c>
      <c r="R1956">
        <v>0</v>
      </c>
      <c r="S1956">
        <v>14.2</v>
      </c>
      <c r="T1956">
        <v>27.5</v>
      </c>
      <c r="U1956">
        <v>0</v>
      </c>
      <c r="V1956">
        <v>22.5</v>
      </c>
      <c r="W1956">
        <v>15</v>
      </c>
      <c r="X1956">
        <v>1.0275000000000001</v>
      </c>
      <c r="Y1956">
        <v>2</v>
      </c>
      <c r="Z1956">
        <v>1</v>
      </c>
    </row>
    <row r="1957" spans="1:26" x14ac:dyDescent="0.2">
      <c r="A1957">
        <v>1956</v>
      </c>
      <c r="B1957">
        <v>5467</v>
      </c>
      <c r="C1957" t="s">
        <v>38</v>
      </c>
      <c r="D1957">
        <v>2012</v>
      </c>
      <c r="E1957" t="s">
        <v>56</v>
      </c>
      <c r="F1957" t="s">
        <v>184</v>
      </c>
      <c r="G1957" t="s">
        <v>58</v>
      </c>
      <c r="H1957" t="s">
        <v>2136</v>
      </c>
      <c r="I1957" s="2">
        <v>39673</v>
      </c>
      <c r="J1957" t="s">
        <v>106</v>
      </c>
      <c r="K1957" t="s">
        <v>107</v>
      </c>
      <c r="L1957">
        <v>28.455187049999999</v>
      </c>
      <c r="M1957">
        <v>-178.31154104000001</v>
      </c>
      <c r="N1957" t="s">
        <v>58</v>
      </c>
      <c r="O1957" t="s">
        <v>58</v>
      </c>
      <c r="P1957">
        <v>2012</v>
      </c>
      <c r="Q1957" t="s">
        <v>109</v>
      </c>
      <c r="R1957">
        <v>0</v>
      </c>
      <c r="S1957">
        <v>11.65</v>
      </c>
      <c r="T1957">
        <v>20</v>
      </c>
      <c r="U1957">
        <v>0.5</v>
      </c>
      <c r="V1957">
        <v>10.5</v>
      </c>
      <c r="W1957">
        <v>15</v>
      </c>
      <c r="X1957">
        <v>0.89500000000000002</v>
      </c>
      <c r="Y1957">
        <v>2</v>
      </c>
      <c r="Z1957">
        <v>1</v>
      </c>
    </row>
    <row r="1958" spans="1:26" x14ac:dyDescent="0.2">
      <c r="A1958">
        <v>1957</v>
      </c>
      <c r="B1958">
        <v>5468</v>
      </c>
      <c r="C1958" t="s">
        <v>38</v>
      </c>
      <c r="D1958">
        <v>2012</v>
      </c>
      <c r="E1958" t="s">
        <v>56</v>
      </c>
      <c r="F1958" t="s">
        <v>184</v>
      </c>
      <c r="G1958" t="s">
        <v>58</v>
      </c>
      <c r="H1958" t="s">
        <v>2137</v>
      </c>
      <c r="I1958" s="2">
        <v>39673</v>
      </c>
      <c r="J1958" t="s">
        <v>106</v>
      </c>
      <c r="K1958" t="s">
        <v>107</v>
      </c>
      <c r="L1958">
        <v>28.45708849</v>
      </c>
      <c r="M1958">
        <v>-178.32408950999999</v>
      </c>
      <c r="N1958" t="s">
        <v>58</v>
      </c>
      <c r="O1958" t="s">
        <v>58</v>
      </c>
      <c r="P1958">
        <v>2012</v>
      </c>
      <c r="Q1958" t="s">
        <v>109</v>
      </c>
      <c r="R1958">
        <v>0</v>
      </c>
      <c r="S1958">
        <v>8.6999999999999993</v>
      </c>
      <c r="T1958">
        <v>20</v>
      </c>
      <c r="U1958">
        <v>0</v>
      </c>
      <c r="V1958">
        <v>10.5</v>
      </c>
      <c r="W1958">
        <v>20</v>
      </c>
      <c r="X1958">
        <v>0.39250000000000002</v>
      </c>
      <c r="Y1958">
        <v>2</v>
      </c>
      <c r="Z1958">
        <v>1</v>
      </c>
    </row>
    <row r="1959" spans="1:26" x14ac:dyDescent="0.2">
      <c r="A1959">
        <v>1958</v>
      </c>
      <c r="B1959">
        <v>5474</v>
      </c>
      <c r="C1959" t="s">
        <v>38</v>
      </c>
      <c r="D1959">
        <v>2012</v>
      </c>
      <c r="E1959" t="s">
        <v>56</v>
      </c>
      <c r="F1959" t="s">
        <v>184</v>
      </c>
      <c r="G1959" t="s">
        <v>58</v>
      </c>
      <c r="H1959" t="s">
        <v>2138</v>
      </c>
      <c r="I1959" s="2">
        <v>39674</v>
      </c>
      <c r="J1959" t="s">
        <v>106</v>
      </c>
      <c r="K1959" t="s">
        <v>111</v>
      </c>
      <c r="L1959">
        <v>28.433975060000002</v>
      </c>
      <c r="M1959">
        <v>-178.37490915000001</v>
      </c>
      <c r="N1959" t="s">
        <v>58</v>
      </c>
      <c r="O1959" t="s">
        <v>58</v>
      </c>
      <c r="P1959">
        <v>2012</v>
      </c>
      <c r="Q1959" t="s">
        <v>112</v>
      </c>
      <c r="R1959">
        <v>0</v>
      </c>
      <c r="S1959">
        <v>25.35</v>
      </c>
      <c r="T1959">
        <v>15</v>
      </c>
      <c r="U1959">
        <v>2.5</v>
      </c>
      <c r="V1959">
        <v>15</v>
      </c>
      <c r="W1959">
        <v>15</v>
      </c>
      <c r="X1959">
        <v>0.55000000000000004</v>
      </c>
      <c r="Y1959">
        <v>2</v>
      </c>
      <c r="Z1959">
        <v>1</v>
      </c>
    </row>
    <row r="1960" spans="1:26" x14ac:dyDescent="0.2">
      <c r="A1960">
        <v>1959</v>
      </c>
      <c r="B1960">
        <v>5476</v>
      </c>
      <c r="C1960" t="s">
        <v>38</v>
      </c>
      <c r="D1960">
        <v>2012</v>
      </c>
      <c r="E1960" t="s">
        <v>56</v>
      </c>
      <c r="F1960" t="s">
        <v>184</v>
      </c>
      <c r="G1960" t="s">
        <v>58</v>
      </c>
      <c r="H1960" t="s">
        <v>2139</v>
      </c>
      <c r="I1960" s="2">
        <v>39674</v>
      </c>
      <c r="J1960" t="s">
        <v>106</v>
      </c>
      <c r="K1960" t="s">
        <v>107</v>
      </c>
      <c r="L1960">
        <v>28.39817184</v>
      </c>
      <c r="M1960">
        <v>-178.37594708</v>
      </c>
      <c r="N1960" t="s">
        <v>58</v>
      </c>
      <c r="O1960" t="s">
        <v>58</v>
      </c>
      <c r="P1960">
        <v>2012</v>
      </c>
      <c r="Q1960" t="s">
        <v>109</v>
      </c>
      <c r="R1960">
        <v>0</v>
      </c>
      <c r="S1960">
        <v>18</v>
      </c>
      <c r="T1960">
        <v>3</v>
      </c>
      <c r="U1960">
        <v>8</v>
      </c>
      <c r="V1960">
        <v>40.5</v>
      </c>
      <c r="W1960">
        <v>5</v>
      </c>
      <c r="X1960">
        <v>0.36</v>
      </c>
      <c r="Y1960">
        <v>2</v>
      </c>
      <c r="Z1960">
        <v>1</v>
      </c>
    </row>
    <row r="1961" spans="1:26" x14ac:dyDescent="0.2">
      <c r="A1961">
        <v>1960</v>
      </c>
      <c r="B1961">
        <v>5480</v>
      </c>
      <c r="C1961" t="s">
        <v>38</v>
      </c>
      <c r="D1961">
        <v>2012</v>
      </c>
      <c r="E1961" t="s">
        <v>56</v>
      </c>
      <c r="F1961" t="s">
        <v>184</v>
      </c>
      <c r="G1961" t="s">
        <v>60</v>
      </c>
      <c r="H1961" t="s">
        <v>2140</v>
      </c>
      <c r="I1961" s="2">
        <v>39676</v>
      </c>
      <c r="J1961" t="s">
        <v>106</v>
      </c>
      <c r="K1961" t="s">
        <v>111</v>
      </c>
      <c r="L1961">
        <v>25.941547419999999</v>
      </c>
      <c r="M1961">
        <v>-173.95145149999999</v>
      </c>
      <c r="N1961" t="s">
        <v>60</v>
      </c>
      <c r="O1961" t="s">
        <v>60</v>
      </c>
      <c r="P1961">
        <v>2012</v>
      </c>
      <c r="Q1961" t="s">
        <v>112</v>
      </c>
      <c r="R1961">
        <v>0</v>
      </c>
      <c r="S1961">
        <v>28.1</v>
      </c>
      <c r="T1961">
        <v>50</v>
      </c>
      <c r="U1961">
        <v>20</v>
      </c>
      <c r="V1961">
        <v>5</v>
      </c>
      <c r="W1961">
        <v>5</v>
      </c>
      <c r="X1961">
        <v>0.93</v>
      </c>
      <c r="Y1961">
        <v>2</v>
      </c>
      <c r="Z1961">
        <v>1</v>
      </c>
    </row>
    <row r="1962" spans="1:26" x14ac:dyDescent="0.2">
      <c r="A1962">
        <v>1961</v>
      </c>
      <c r="B1962">
        <v>5481</v>
      </c>
      <c r="C1962" t="s">
        <v>38</v>
      </c>
      <c r="D1962">
        <v>2012</v>
      </c>
      <c r="E1962" t="s">
        <v>56</v>
      </c>
      <c r="F1962" t="s">
        <v>184</v>
      </c>
      <c r="G1962" t="s">
        <v>60</v>
      </c>
      <c r="H1962" t="s">
        <v>2141</v>
      </c>
      <c r="I1962" s="2">
        <v>39676</v>
      </c>
      <c r="J1962" t="s">
        <v>106</v>
      </c>
      <c r="K1962" t="s">
        <v>111</v>
      </c>
      <c r="L1962">
        <v>25.924960469999998</v>
      </c>
      <c r="M1962">
        <v>-173.91902178999999</v>
      </c>
      <c r="N1962" t="s">
        <v>60</v>
      </c>
      <c r="O1962" t="s">
        <v>60</v>
      </c>
      <c r="P1962">
        <v>2012</v>
      </c>
      <c r="Q1962" t="s">
        <v>112</v>
      </c>
      <c r="R1962">
        <v>0</v>
      </c>
      <c r="S1962">
        <v>21.8</v>
      </c>
      <c r="T1962">
        <v>80</v>
      </c>
      <c r="U1962">
        <v>0</v>
      </c>
      <c r="V1962">
        <v>0</v>
      </c>
      <c r="W1962">
        <v>10</v>
      </c>
      <c r="X1962">
        <v>0.57250000000000001</v>
      </c>
      <c r="Y1962">
        <v>2</v>
      </c>
      <c r="Z1962">
        <v>1</v>
      </c>
    </row>
    <row r="1963" spans="1:26" x14ac:dyDescent="0.2">
      <c r="A1963">
        <v>1962</v>
      </c>
      <c r="B1963">
        <v>5482</v>
      </c>
      <c r="C1963" t="s">
        <v>38</v>
      </c>
      <c r="D1963">
        <v>2012</v>
      </c>
      <c r="E1963" t="s">
        <v>56</v>
      </c>
      <c r="F1963" t="s">
        <v>184</v>
      </c>
      <c r="G1963" t="s">
        <v>60</v>
      </c>
      <c r="H1963" t="s">
        <v>2142</v>
      </c>
      <c r="I1963" s="2">
        <v>39676</v>
      </c>
      <c r="J1963" t="s">
        <v>106</v>
      </c>
      <c r="K1963" t="s">
        <v>107</v>
      </c>
      <c r="L1963">
        <v>25.982509019999998</v>
      </c>
      <c r="M1963">
        <v>-173.88596322000001</v>
      </c>
      <c r="N1963" t="s">
        <v>60</v>
      </c>
      <c r="O1963" t="s">
        <v>60</v>
      </c>
      <c r="P1963">
        <v>2012</v>
      </c>
      <c r="Q1963" t="s">
        <v>109</v>
      </c>
      <c r="R1963">
        <v>0</v>
      </c>
      <c r="S1963">
        <v>7.65</v>
      </c>
      <c r="T1963">
        <v>15</v>
      </c>
      <c r="U1963">
        <v>12.5</v>
      </c>
      <c r="V1963">
        <v>10</v>
      </c>
      <c r="W1963">
        <v>10</v>
      </c>
      <c r="X1963">
        <v>0.70750000000000002</v>
      </c>
      <c r="Y1963">
        <v>2</v>
      </c>
      <c r="Z1963">
        <v>1</v>
      </c>
    </row>
    <row r="1964" spans="1:26" x14ac:dyDescent="0.2">
      <c r="A1964">
        <v>1963</v>
      </c>
      <c r="B1964">
        <v>5483</v>
      </c>
      <c r="C1964" t="s">
        <v>38</v>
      </c>
      <c r="D1964">
        <v>2012</v>
      </c>
      <c r="E1964" t="s">
        <v>56</v>
      </c>
      <c r="F1964" t="s">
        <v>184</v>
      </c>
      <c r="G1964" t="s">
        <v>60</v>
      </c>
      <c r="H1964" t="s">
        <v>2143</v>
      </c>
      <c r="I1964" s="2">
        <v>39676</v>
      </c>
      <c r="J1964" t="s">
        <v>106</v>
      </c>
      <c r="K1964" t="s">
        <v>107</v>
      </c>
      <c r="L1964">
        <v>25.964334879999999</v>
      </c>
      <c r="M1964">
        <v>-173.86896530999999</v>
      </c>
      <c r="N1964" t="s">
        <v>60</v>
      </c>
      <c r="O1964" t="s">
        <v>60</v>
      </c>
      <c r="P1964">
        <v>2012</v>
      </c>
      <c r="Q1964" t="s">
        <v>109</v>
      </c>
      <c r="R1964">
        <v>0</v>
      </c>
      <c r="S1964">
        <v>18.524999999999999</v>
      </c>
      <c r="T1964">
        <v>65</v>
      </c>
      <c r="U1964">
        <v>0</v>
      </c>
      <c r="V1964">
        <v>2.5</v>
      </c>
      <c r="W1964">
        <v>15</v>
      </c>
      <c r="X1964">
        <v>0.68625000000000003</v>
      </c>
      <c r="Y1964">
        <v>2</v>
      </c>
      <c r="Z1964">
        <v>1</v>
      </c>
    </row>
    <row r="1965" spans="1:26" x14ac:dyDescent="0.2">
      <c r="A1965">
        <v>1964</v>
      </c>
      <c r="B1965">
        <v>5484</v>
      </c>
      <c r="C1965" t="s">
        <v>38</v>
      </c>
      <c r="D1965">
        <v>2012</v>
      </c>
      <c r="E1965" t="s">
        <v>56</v>
      </c>
      <c r="F1965" t="s">
        <v>184</v>
      </c>
      <c r="G1965" t="s">
        <v>60</v>
      </c>
      <c r="H1965" t="s">
        <v>2144</v>
      </c>
      <c r="I1965" s="2">
        <v>39676</v>
      </c>
      <c r="J1965" t="s">
        <v>106</v>
      </c>
      <c r="K1965" t="s">
        <v>107</v>
      </c>
      <c r="L1965">
        <v>25.959119820000002</v>
      </c>
      <c r="M1965">
        <v>-173.89222265999999</v>
      </c>
      <c r="N1965" t="s">
        <v>60</v>
      </c>
      <c r="O1965" t="s">
        <v>60</v>
      </c>
      <c r="P1965">
        <v>2012</v>
      </c>
      <c r="Q1965" t="s">
        <v>109</v>
      </c>
      <c r="R1965">
        <v>0</v>
      </c>
      <c r="S1965">
        <v>8.9</v>
      </c>
      <c r="T1965">
        <v>12.5</v>
      </c>
      <c r="U1965">
        <v>7.5</v>
      </c>
      <c r="V1965">
        <v>15</v>
      </c>
      <c r="W1965">
        <v>27.5</v>
      </c>
      <c r="X1965">
        <v>0.31624999999999998</v>
      </c>
      <c r="Y1965">
        <v>2</v>
      </c>
      <c r="Z1965">
        <v>1</v>
      </c>
    </row>
    <row r="1966" spans="1:26" x14ac:dyDescent="0.2">
      <c r="A1966">
        <v>1965</v>
      </c>
      <c r="B1966">
        <v>5485</v>
      </c>
      <c r="C1966" t="s">
        <v>38</v>
      </c>
      <c r="D1966">
        <v>2012</v>
      </c>
      <c r="E1966" t="s">
        <v>56</v>
      </c>
      <c r="F1966" t="s">
        <v>184</v>
      </c>
      <c r="G1966" t="s">
        <v>60</v>
      </c>
      <c r="H1966" t="s">
        <v>2145</v>
      </c>
      <c r="I1966" s="2">
        <v>39676</v>
      </c>
      <c r="J1966" t="s">
        <v>106</v>
      </c>
      <c r="K1966" t="s">
        <v>107</v>
      </c>
      <c r="L1966">
        <v>25.942786349999999</v>
      </c>
      <c r="M1966">
        <v>-173.88847394000001</v>
      </c>
      <c r="N1966" t="s">
        <v>60</v>
      </c>
      <c r="O1966" t="s">
        <v>60</v>
      </c>
      <c r="P1966">
        <v>2012</v>
      </c>
      <c r="Q1966" t="s">
        <v>109</v>
      </c>
      <c r="R1966">
        <v>0</v>
      </c>
      <c r="S1966">
        <v>13.525</v>
      </c>
      <c r="T1966">
        <v>82.5</v>
      </c>
      <c r="U1966">
        <v>0</v>
      </c>
      <c r="V1966">
        <v>2.5</v>
      </c>
      <c r="W1966">
        <v>7.5</v>
      </c>
      <c r="X1966">
        <v>0.58625000000000005</v>
      </c>
      <c r="Y1966">
        <v>2</v>
      </c>
      <c r="Z1966">
        <v>1</v>
      </c>
    </row>
    <row r="1967" spans="1:26" x14ac:dyDescent="0.2">
      <c r="A1967">
        <v>1966</v>
      </c>
      <c r="B1967">
        <v>5490</v>
      </c>
      <c r="C1967" t="s">
        <v>38</v>
      </c>
      <c r="D1967">
        <v>2012</v>
      </c>
      <c r="E1967" t="s">
        <v>56</v>
      </c>
      <c r="F1967" t="s">
        <v>184</v>
      </c>
      <c r="G1967" t="s">
        <v>60</v>
      </c>
      <c r="H1967" t="s">
        <v>2146</v>
      </c>
      <c r="I1967" s="2">
        <v>39677</v>
      </c>
      <c r="J1967" t="s">
        <v>106</v>
      </c>
      <c r="K1967" t="s">
        <v>111</v>
      </c>
      <c r="L1967">
        <v>26.079431400000001</v>
      </c>
      <c r="M1967">
        <v>-173.92549496000001</v>
      </c>
      <c r="N1967" t="s">
        <v>60</v>
      </c>
      <c r="O1967" t="s">
        <v>60</v>
      </c>
      <c r="P1967">
        <v>2012</v>
      </c>
      <c r="Q1967" t="s">
        <v>112</v>
      </c>
      <c r="R1967">
        <v>0</v>
      </c>
      <c r="S1967">
        <v>23.3</v>
      </c>
      <c r="T1967">
        <v>15</v>
      </c>
      <c r="U1967">
        <v>10</v>
      </c>
      <c r="V1967">
        <v>25</v>
      </c>
      <c r="W1967">
        <v>20</v>
      </c>
      <c r="X1967">
        <v>2.0449999999999999</v>
      </c>
      <c r="Y1967">
        <v>2</v>
      </c>
      <c r="Z1967">
        <v>1</v>
      </c>
    </row>
    <row r="1968" spans="1:26" x14ac:dyDescent="0.2">
      <c r="A1968">
        <v>1967</v>
      </c>
      <c r="B1968">
        <v>5491</v>
      </c>
      <c r="C1968" t="s">
        <v>38</v>
      </c>
      <c r="D1968">
        <v>2012</v>
      </c>
      <c r="E1968" t="s">
        <v>56</v>
      </c>
      <c r="F1968" t="s">
        <v>184</v>
      </c>
      <c r="G1968" t="s">
        <v>60</v>
      </c>
      <c r="H1968" t="s">
        <v>2147</v>
      </c>
      <c r="I1968" s="2">
        <v>39677</v>
      </c>
      <c r="J1968" t="s">
        <v>106</v>
      </c>
      <c r="K1968" t="s">
        <v>111</v>
      </c>
      <c r="L1968">
        <v>26.086469430000001</v>
      </c>
      <c r="M1968">
        <v>-173.93537488000001</v>
      </c>
      <c r="N1968" t="s">
        <v>60</v>
      </c>
      <c r="O1968" t="s">
        <v>60</v>
      </c>
      <c r="P1968">
        <v>2012</v>
      </c>
      <c r="Q1968" t="s">
        <v>112</v>
      </c>
      <c r="R1968">
        <v>0</v>
      </c>
      <c r="S1968">
        <v>20.625</v>
      </c>
      <c r="T1968">
        <v>40</v>
      </c>
      <c r="U1968">
        <v>17.5</v>
      </c>
      <c r="V1968">
        <v>25</v>
      </c>
      <c r="W1968">
        <v>15</v>
      </c>
      <c r="X1968">
        <v>2.2725</v>
      </c>
      <c r="Y1968">
        <v>2</v>
      </c>
      <c r="Z1968">
        <v>1</v>
      </c>
    </row>
    <row r="1969" spans="1:26" x14ac:dyDescent="0.2">
      <c r="A1969">
        <v>1968</v>
      </c>
      <c r="B1969">
        <v>5492</v>
      </c>
      <c r="C1969" t="s">
        <v>38</v>
      </c>
      <c r="D1969">
        <v>2012</v>
      </c>
      <c r="E1969" t="s">
        <v>56</v>
      </c>
      <c r="F1969" t="s">
        <v>184</v>
      </c>
      <c r="G1969" t="s">
        <v>60</v>
      </c>
      <c r="H1969" t="s">
        <v>2148</v>
      </c>
      <c r="I1969" s="2">
        <v>39677</v>
      </c>
      <c r="J1969" t="s">
        <v>106</v>
      </c>
      <c r="K1969" t="s">
        <v>107</v>
      </c>
      <c r="L1969">
        <v>26.086929179999998</v>
      </c>
      <c r="M1969">
        <v>-173.94931750000001</v>
      </c>
      <c r="N1969" t="s">
        <v>60</v>
      </c>
      <c r="O1969" t="s">
        <v>60</v>
      </c>
      <c r="P1969">
        <v>2012</v>
      </c>
      <c r="Q1969" t="s">
        <v>109</v>
      </c>
      <c r="R1969">
        <v>0</v>
      </c>
      <c r="S1969">
        <v>14.85</v>
      </c>
      <c r="T1969">
        <v>37.5</v>
      </c>
      <c r="U1969">
        <v>2.5</v>
      </c>
      <c r="V1969">
        <v>12.5</v>
      </c>
      <c r="W1969">
        <v>12.5</v>
      </c>
      <c r="X1969">
        <v>0.69</v>
      </c>
      <c r="Y1969">
        <v>2</v>
      </c>
      <c r="Z1969">
        <v>1</v>
      </c>
    </row>
    <row r="1970" spans="1:26" x14ac:dyDescent="0.2">
      <c r="A1970">
        <v>1969</v>
      </c>
      <c r="B1970">
        <v>5493</v>
      </c>
      <c r="C1970" t="s">
        <v>38</v>
      </c>
      <c r="D1970">
        <v>2012</v>
      </c>
      <c r="E1970" t="s">
        <v>56</v>
      </c>
      <c r="F1970" t="s">
        <v>184</v>
      </c>
      <c r="G1970" t="s">
        <v>60</v>
      </c>
      <c r="H1970" t="s">
        <v>2149</v>
      </c>
      <c r="I1970" s="2">
        <v>39677</v>
      </c>
      <c r="J1970" t="s">
        <v>106</v>
      </c>
      <c r="K1970" t="s">
        <v>115</v>
      </c>
      <c r="L1970">
        <v>26.052532280000001</v>
      </c>
      <c r="M1970">
        <v>-173.95286347000001</v>
      </c>
      <c r="N1970" t="s">
        <v>60</v>
      </c>
      <c r="O1970" t="s">
        <v>60</v>
      </c>
      <c r="P1970">
        <v>2012</v>
      </c>
      <c r="Q1970" t="s">
        <v>116</v>
      </c>
      <c r="R1970">
        <v>0</v>
      </c>
      <c r="S1970">
        <v>3.0249999999999999</v>
      </c>
      <c r="T1970">
        <v>17.5</v>
      </c>
      <c r="U1970">
        <v>10</v>
      </c>
      <c r="V1970">
        <v>35</v>
      </c>
      <c r="W1970">
        <v>10</v>
      </c>
      <c r="X1970">
        <v>1.2775000000000001</v>
      </c>
      <c r="Y1970">
        <v>2</v>
      </c>
      <c r="Z1970">
        <v>1</v>
      </c>
    </row>
    <row r="1971" spans="1:26" x14ac:dyDescent="0.2">
      <c r="A1971">
        <v>1970</v>
      </c>
      <c r="B1971">
        <v>5494</v>
      </c>
      <c r="C1971" t="s">
        <v>38</v>
      </c>
      <c r="D1971">
        <v>2012</v>
      </c>
      <c r="E1971" t="s">
        <v>56</v>
      </c>
      <c r="F1971" t="s">
        <v>184</v>
      </c>
      <c r="G1971" t="s">
        <v>60</v>
      </c>
      <c r="H1971" t="s">
        <v>2150</v>
      </c>
      <c r="I1971" s="2">
        <v>39677</v>
      </c>
      <c r="J1971" t="s">
        <v>106</v>
      </c>
      <c r="K1971" t="s">
        <v>107</v>
      </c>
      <c r="L1971">
        <v>26.075048840000001</v>
      </c>
      <c r="M1971">
        <v>-173.95568464999999</v>
      </c>
      <c r="N1971" t="s">
        <v>60</v>
      </c>
      <c r="O1971" t="s">
        <v>60</v>
      </c>
      <c r="P1971">
        <v>2012</v>
      </c>
      <c r="Q1971" t="s">
        <v>109</v>
      </c>
      <c r="R1971">
        <v>0</v>
      </c>
      <c r="S1971">
        <v>9.4749999999999996</v>
      </c>
      <c r="T1971">
        <v>25</v>
      </c>
      <c r="U1971">
        <v>7.5</v>
      </c>
      <c r="V1971">
        <v>17.5</v>
      </c>
      <c r="W1971">
        <v>10</v>
      </c>
      <c r="X1971">
        <v>0.67125000000000001</v>
      </c>
      <c r="Y1971">
        <v>2</v>
      </c>
      <c r="Z1971">
        <v>1</v>
      </c>
    </row>
    <row r="1972" spans="1:26" x14ac:dyDescent="0.2">
      <c r="A1972">
        <v>1971</v>
      </c>
      <c r="B1972">
        <v>5495</v>
      </c>
      <c r="C1972" t="s">
        <v>38</v>
      </c>
      <c r="D1972">
        <v>2012</v>
      </c>
      <c r="E1972" t="s">
        <v>56</v>
      </c>
      <c r="F1972" t="s">
        <v>184</v>
      </c>
      <c r="G1972" t="s">
        <v>60</v>
      </c>
      <c r="H1972" t="s">
        <v>2151</v>
      </c>
      <c r="I1972" s="2">
        <v>39677</v>
      </c>
      <c r="J1972" t="s">
        <v>106</v>
      </c>
      <c r="K1972" t="s">
        <v>107</v>
      </c>
      <c r="L1972">
        <v>26.088369019999998</v>
      </c>
      <c r="M1972">
        <v>-173.96740154</v>
      </c>
      <c r="N1972" t="s">
        <v>60</v>
      </c>
      <c r="O1972" t="s">
        <v>60</v>
      </c>
      <c r="P1972">
        <v>2012</v>
      </c>
      <c r="Q1972" t="s">
        <v>109</v>
      </c>
      <c r="R1972">
        <v>0</v>
      </c>
      <c r="S1972">
        <v>12.775</v>
      </c>
      <c r="T1972">
        <v>20</v>
      </c>
      <c r="U1972">
        <v>0</v>
      </c>
      <c r="V1972">
        <v>32.5</v>
      </c>
      <c r="W1972">
        <v>20</v>
      </c>
      <c r="X1972">
        <v>2.2675000000000001</v>
      </c>
      <c r="Y1972">
        <v>2</v>
      </c>
      <c r="Z1972">
        <v>1</v>
      </c>
    </row>
    <row r="1973" spans="1:26" x14ac:dyDescent="0.2">
      <c r="A1973">
        <v>1972</v>
      </c>
      <c r="B1973">
        <v>5496</v>
      </c>
      <c r="C1973" t="s">
        <v>38</v>
      </c>
      <c r="D1973">
        <v>2012</v>
      </c>
      <c r="E1973" t="s">
        <v>56</v>
      </c>
      <c r="F1973" t="s">
        <v>184</v>
      </c>
      <c r="G1973" t="s">
        <v>60</v>
      </c>
      <c r="H1973" t="s">
        <v>2152</v>
      </c>
      <c r="I1973" s="2">
        <v>39677</v>
      </c>
      <c r="J1973" t="s">
        <v>106</v>
      </c>
      <c r="K1973" t="s">
        <v>111</v>
      </c>
      <c r="L1973">
        <v>26.091349999999998</v>
      </c>
      <c r="M1973">
        <v>-174.07286667</v>
      </c>
      <c r="N1973" t="s">
        <v>60</v>
      </c>
      <c r="O1973" t="s">
        <v>60</v>
      </c>
      <c r="P1973">
        <v>2012</v>
      </c>
      <c r="Q1973" t="s">
        <v>112</v>
      </c>
      <c r="R1973">
        <v>0</v>
      </c>
      <c r="S1973">
        <v>25.65</v>
      </c>
      <c r="T1973">
        <v>12.5</v>
      </c>
      <c r="U1973">
        <v>30</v>
      </c>
      <c r="V1973">
        <v>30</v>
      </c>
      <c r="W1973">
        <v>0</v>
      </c>
      <c r="X1973">
        <v>0.31125000000000003</v>
      </c>
      <c r="Y1973">
        <v>2</v>
      </c>
      <c r="Z1973">
        <v>1</v>
      </c>
    </row>
    <row r="1974" spans="1:26" x14ac:dyDescent="0.2">
      <c r="A1974">
        <v>1973</v>
      </c>
      <c r="B1974">
        <v>5497</v>
      </c>
      <c r="C1974" t="s">
        <v>38</v>
      </c>
      <c r="D1974">
        <v>2012</v>
      </c>
      <c r="E1974" t="s">
        <v>56</v>
      </c>
      <c r="F1974" t="s">
        <v>184</v>
      </c>
      <c r="G1974" t="s">
        <v>60</v>
      </c>
      <c r="H1974" t="s">
        <v>2153</v>
      </c>
      <c r="I1974" s="2">
        <v>39677</v>
      </c>
      <c r="J1974" t="s">
        <v>106</v>
      </c>
      <c r="K1974" t="s">
        <v>115</v>
      </c>
      <c r="L1974">
        <v>26.071449999999999</v>
      </c>
      <c r="M1974">
        <v>-173.96301</v>
      </c>
      <c r="N1974" t="s">
        <v>60</v>
      </c>
      <c r="O1974" t="s">
        <v>60</v>
      </c>
      <c r="P1974">
        <v>2012</v>
      </c>
      <c r="Q1974" t="s">
        <v>116</v>
      </c>
      <c r="R1974">
        <v>0</v>
      </c>
      <c r="S1974">
        <v>1.8</v>
      </c>
      <c r="T1974">
        <v>67.5</v>
      </c>
      <c r="U1974">
        <v>10</v>
      </c>
      <c r="V1974">
        <v>7.5</v>
      </c>
      <c r="W1974">
        <v>7.5</v>
      </c>
      <c r="X1974">
        <v>0.70250000000000001</v>
      </c>
      <c r="Y1974">
        <v>2</v>
      </c>
      <c r="Z1974">
        <v>1</v>
      </c>
    </row>
    <row r="1975" spans="1:26" x14ac:dyDescent="0.2">
      <c r="A1975">
        <v>1974</v>
      </c>
      <c r="B1975">
        <v>5498</v>
      </c>
      <c r="C1975" t="s">
        <v>38</v>
      </c>
      <c r="D1975">
        <v>2012</v>
      </c>
      <c r="E1975" t="s">
        <v>56</v>
      </c>
      <c r="F1975" t="s">
        <v>184</v>
      </c>
      <c r="G1975" t="s">
        <v>60</v>
      </c>
      <c r="H1975" t="s">
        <v>2154</v>
      </c>
      <c r="I1975" s="2">
        <v>39677</v>
      </c>
      <c r="J1975" t="s">
        <v>106</v>
      </c>
      <c r="K1975" t="s">
        <v>115</v>
      </c>
      <c r="L1975">
        <v>26.073853249999999</v>
      </c>
      <c r="M1975">
        <v>-173.97023181</v>
      </c>
      <c r="N1975" t="s">
        <v>60</v>
      </c>
      <c r="O1975" t="s">
        <v>60</v>
      </c>
      <c r="P1975">
        <v>2012</v>
      </c>
      <c r="Q1975" t="s">
        <v>116</v>
      </c>
      <c r="R1975">
        <v>0</v>
      </c>
      <c r="S1975">
        <v>1.55</v>
      </c>
      <c r="T1975">
        <v>67.5</v>
      </c>
      <c r="U1975">
        <v>7.5</v>
      </c>
      <c r="V1975">
        <v>17.5</v>
      </c>
      <c r="W1975">
        <v>0</v>
      </c>
      <c r="X1975">
        <v>0.33750000000000002</v>
      </c>
      <c r="Y1975">
        <v>2</v>
      </c>
      <c r="Z1975">
        <v>1</v>
      </c>
    </row>
    <row r="1976" spans="1:26" x14ac:dyDescent="0.2">
      <c r="A1976">
        <v>1975</v>
      </c>
      <c r="B1976">
        <v>5502</v>
      </c>
      <c r="C1976" t="s">
        <v>38</v>
      </c>
      <c r="D1976">
        <v>2012</v>
      </c>
      <c r="E1976" t="s">
        <v>56</v>
      </c>
      <c r="F1976" t="s">
        <v>184</v>
      </c>
      <c r="G1976" t="s">
        <v>60</v>
      </c>
      <c r="H1976" t="s">
        <v>2155</v>
      </c>
      <c r="I1976" s="2">
        <v>39678</v>
      </c>
      <c r="J1976" t="s">
        <v>106</v>
      </c>
      <c r="K1976" t="s">
        <v>107</v>
      </c>
      <c r="L1976">
        <v>26.036511449999999</v>
      </c>
      <c r="M1976">
        <v>-173.89085908999999</v>
      </c>
      <c r="N1976" t="s">
        <v>60</v>
      </c>
      <c r="O1976" t="s">
        <v>60</v>
      </c>
      <c r="P1976">
        <v>2012</v>
      </c>
      <c r="Q1976" t="s">
        <v>109</v>
      </c>
      <c r="R1976">
        <v>0</v>
      </c>
      <c r="S1976">
        <v>16.25</v>
      </c>
      <c r="T1976">
        <v>60</v>
      </c>
      <c r="U1976">
        <v>0</v>
      </c>
      <c r="V1976">
        <v>20</v>
      </c>
      <c r="W1976">
        <v>17.5</v>
      </c>
      <c r="X1976">
        <v>2.25</v>
      </c>
      <c r="Y1976">
        <v>2</v>
      </c>
      <c r="Z1976">
        <v>1</v>
      </c>
    </row>
    <row r="1977" spans="1:26" x14ac:dyDescent="0.2">
      <c r="A1977">
        <v>1976</v>
      </c>
      <c r="B1977">
        <v>5503</v>
      </c>
      <c r="C1977" t="s">
        <v>38</v>
      </c>
      <c r="D1977">
        <v>2012</v>
      </c>
      <c r="E1977" t="s">
        <v>56</v>
      </c>
      <c r="F1977" t="s">
        <v>184</v>
      </c>
      <c r="G1977" t="s">
        <v>60</v>
      </c>
      <c r="H1977" t="s">
        <v>2156</v>
      </c>
      <c r="I1977" s="2">
        <v>39678</v>
      </c>
      <c r="J1977" t="s">
        <v>106</v>
      </c>
      <c r="K1977" t="s">
        <v>107</v>
      </c>
      <c r="L1977">
        <v>26.02250386</v>
      </c>
      <c r="M1977">
        <v>-173.87464471999999</v>
      </c>
      <c r="N1977" t="s">
        <v>60</v>
      </c>
      <c r="O1977" t="s">
        <v>60</v>
      </c>
      <c r="P1977">
        <v>2012</v>
      </c>
      <c r="Q1977" t="s">
        <v>109</v>
      </c>
      <c r="R1977">
        <v>0</v>
      </c>
      <c r="S1977">
        <v>13.45</v>
      </c>
      <c r="T1977">
        <v>35</v>
      </c>
      <c r="U1977">
        <v>0</v>
      </c>
      <c r="V1977">
        <v>15</v>
      </c>
      <c r="W1977">
        <v>7.5</v>
      </c>
      <c r="X1977">
        <v>0.35</v>
      </c>
      <c r="Y1977">
        <v>2</v>
      </c>
      <c r="Z1977">
        <v>1</v>
      </c>
    </row>
    <row r="1978" spans="1:26" x14ac:dyDescent="0.2">
      <c r="A1978">
        <v>1977</v>
      </c>
      <c r="B1978">
        <v>5504</v>
      </c>
      <c r="C1978" t="s">
        <v>38</v>
      </c>
      <c r="D1978">
        <v>2012</v>
      </c>
      <c r="E1978" t="s">
        <v>56</v>
      </c>
      <c r="F1978" t="s">
        <v>184</v>
      </c>
      <c r="G1978" t="s">
        <v>60</v>
      </c>
      <c r="H1978" t="s">
        <v>2157</v>
      </c>
      <c r="I1978" s="2">
        <v>39678</v>
      </c>
      <c r="J1978" t="s">
        <v>106</v>
      </c>
      <c r="K1978" t="s">
        <v>107</v>
      </c>
      <c r="L1978">
        <v>26.01242688</v>
      </c>
      <c r="M1978">
        <v>-173.87486081</v>
      </c>
      <c r="N1978" t="s">
        <v>60</v>
      </c>
      <c r="O1978" t="s">
        <v>60</v>
      </c>
      <c r="P1978">
        <v>2012</v>
      </c>
      <c r="Q1978" t="s">
        <v>109</v>
      </c>
      <c r="R1978">
        <v>0</v>
      </c>
      <c r="S1978">
        <v>13.925000000000001</v>
      </c>
      <c r="T1978">
        <v>55</v>
      </c>
      <c r="U1978">
        <v>2</v>
      </c>
      <c r="V1978">
        <v>10</v>
      </c>
      <c r="W1978">
        <v>19</v>
      </c>
      <c r="X1978">
        <v>1.27</v>
      </c>
      <c r="Y1978">
        <v>2</v>
      </c>
      <c r="Z1978">
        <v>1</v>
      </c>
    </row>
    <row r="1979" spans="1:26" x14ac:dyDescent="0.2">
      <c r="A1979">
        <v>1978</v>
      </c>
      <c r="B1979">
        <v>5505</v>
      </c>
      <c r="C1979" t="s">
        <v>38</v>
      </c>
      <c r="D1979">
        <v>2012</v>
      </c>
      <c r="E1979" t="s">
        <v>56</v>
      </c>
      <c r="F1979" t="s">
        <v>184</v>
      </c>
      <c r="G1979" t="s">
        <v>60</v>
      </c>
      <c r="H1979" t="s">
        <v>2158</v>
      </c>
      <c r="I1979" s="2">
        <v>39678</v>
      </c>
      <c r="J1979" t="s">
        <v>106</v>
      </c>
      <c r="K1979" t="s">
        <v>107</v>
      </c>
      <c r="L1979">
        <v>26.006029819999998</v>
      </c>
      <c r="M1979">
        <v>-173.86895299</v>
      </c>
      <c r="N1979" t="s">
        <v>60</v>
      </c>
      <c r="O1979" t="s">
        <v>60</v>
      </c>
      <c r="P1979">
        <v>2012</v>
      </c>
      <c r="Q1979" t="s">
        <v>109</v>
      </c>
      <c r="R1979">
        <v>0</v>
      </c>
      <c r="S1979">
        <v>15.9</v>
      </c>
      <c r="T1979">
        <v>27.5</v>
      </c>
      <c r="U1979">
        <v>0</v>
      </c>
      <c r="V1979">
        <v>40</v>
      </c>
      <c r="W1979">
        <v>10</v>
      </c>
      <c r="X1979">
        <v>0.29749999999999999</v>
      </c>
      <c r="Y1979">
        <v>2</v>
      </c>
      <c r="Z1979">
        <v>1</v>
      </c>
    </row>
    <row r="1980" spans="1:26" x14ac:dyDescent="0.2">
      <c r="A1980">
        <v>1979</v>
      </c>
      <c r="B1980">
        <v>5506</v>
      </c>
      <c r="C1980" t="s">
        <v>38</v>
      </c>
      <c r="D1980">
        <v>2012</v>
      </c>
      <c r="E1980" t="s">
        <v>56</v>
      </c>
      <c r="F1980" t="s">
        <v>184</v>
      </c>
      <c r="G1980" t="s">
        <v>60</v>
      </c>
      <c r="H1980" t="s">
        <v>2159</v>
      </c>
      <c r="I1980" s="2">
        <v>39678</v>
      </c>
      <c r="J1980" t="s">
        <v>106</v>
      </c>
      <c r="K1980" t="s">
        <v>107</v>
      </c>
      <c r="L1980">
        <v>25.99991589</v>
      </c>
      <c r="M1980">
        <v>-173.86622652</v>
      </c>
      <c r="N1980" t="s">
        <v>60</v>
      </c>
      <c r="O1980" t="s">
        <v>60</v>
      </c>
      <c r="P1980">
        <v>2012</v>
      </c>
      <c r="Q1980" t="s">
        <v>109</v>
      </c>
      <c r="R1980">
        <v>0</v>
      </c>
      <c r="S1980">
        <v>14.1</v>
      </c>
      <c r="T1980">
        <v>62.5</v>
      </c>
      <c r="U1980">
        <v>0</v>
      </c>
      <c r="V1980">
        <v>10</v>
      </c>
      <c r="W1980">
        <v>15</v>
      </c>
      <c r="X1980">
        <v>0.63424999999999998</v>
      </c>
      <c r="Y1980">
        <v>2</v>
      </c>
      <c r="Z1980">
        <v>1</v>
      </c>
    </row>
    <row r="1981" spans="1:26" x14ac:dyDescent="0.2">
      <c r="A1981">
        <v>1980</v>
      </c>
      <c r="B1981">
        <v>5507</v>
      </c>
      <c r="C1981" t="s">
        <v>38</v>
      </c>
      <c r="D1981">
        <v>2012</v>
      </c>
      <c r="E1981" t="s">
        <v>56</v>
      </c>
      <c r="F1981" t="s">
        <v>184</v>
      </c>
      <c r="G1981" t="s">
        <v>60</v>
      </c>
      <c r="H1981" t="s">
        <v>2160</v>
      </c>
      <c r="I1981" s="2">
        <v>39678</v>
      </c>
      <c r="J1981" t="s">
        <v>106</v>
      </c>
      <c r="K1981" t="s">
        <v>115</v>
      </c>
      <c r="L1981">
        <v>26.004864900000001</v>
      </c>
      <c r="M1981">
        <v>-173.9285567</v>
      </c>
      <c r="N1981" t="s">
        <v>60</v>
      </c>
      <c r="O1981" t="s">
        <v>60</v>
      </c>
      <c r="P1981">
        <v>2012</v>
      </c>
      <c r="Q1981" t="s">
        <v>116</v>
      </c>
      <c r="R1981">
        <v>0</v>
      </c>
      <c r="S1981">
        <v>2.2999999999999998</v>
      </c>
      <c r="T1981">
        <v>3</v>
      </c>
      <c r="U1981">
        <v>9</v>
      </c>
      <c r="V1981">
        <v>22.5</v>
      </c>
      <c r="W1981">
        <v>0.5</v>
      </c>
      <c r="X1981">
        <v>0.13750000000000001</v>
      </c>
      <c r="Y1981">
        <v>2</v>
      </c>
      <c r="Z1981">
        <v>1</v>
      </c>
    </row>
    <row r="1982" spans="1:26" x14ac:dyDescent="0.2">
      <c r="A1982">
        <v>1981</v>
      </c>
      <c r="B1982">
        <v>5508</v>
      </c>
      <c r="C1982" t="s">
        <v>38</v>
      </c>
      <c r="D1982">
        <v>2012</v>
      </c>
      <c r="E1982" t="s">
        <v>56</v>
      </c>
      <c r="F1982" t="s">
        <v>184</v>
      </c>
      <c r="G1982" t="s">
        <v>60</v>
      </c>
      <c r="H1982" t="s">
        <v>2161</v>
      </c>
      <c r="I1982" s="2">
        <v>39678</v>
      </c>
      <c r="J1982" t="s">
        <v>106</v>
      </c>
      <c r="K1982" t="s">
        <v>111</v>
      </c>
      <c r="L1982">
        <v>25.97857917</v>
      </c>
      <c r="M1982">
        <v>-174.02077205000001</v>
      </c>
      <c r="N1982" t="s">
        <v>60</v>
      </c>
      <c r="O1982" t="s">
        <v>60</v>
      </c>
      <c r="P1982">
        <v>2012</v>
      </c>
      <c r="Q1982" t="s">
        <v>112</v>
      </c>
      <c r="R1982">
        <v>0</v>
      </c>
      <c r="S1982">
        <v>21.25</v>
      </c>
      <c r="T1982">
        <v>50</v>
      </c>
      <c r="U1982">
        <v>10</v>
      </c>
      <c r="V1982">
        <v>30</v>
      </c>
      <c r="W1982">
        <v>10</v>
      </c>
      <c r="X1982">
        <v>1.0625</v>
      </c>
      <c r="Y1982">
        <v>2</v>
      </c>
      <c r="Z1982">
        <v>1</v>
      </c>
    </row>
    <row r="1983" spans="1:26" x14ac:dyDescent="0.2">
      <c r="A1983">
        <v>1982</v>
      </c>
      <c r="B1983">
        <v>5509</v>
      </c>
      <c r="C1983" t="s">
        <v>38</v>
      </c>
      <c r="D1983">
        <v>2012</v>
      </c>
      <c r="E1983" t="s">
        <v>56</v>
      </c>
      <c r="F1983" t="s">
        <v>184</v>
      </c>
      <c r="G1983" t="s">
        <v>60</v>
      </c>
      <c r="H1983" t="s">
        <v>2162</v>
      </c>
      <c r="I1983" s="2">
        <v>39678</v>
      </c>
      <c r="J1983" t="s">
        <v>106</v>
      </c>
      <c r="K1983" t="s">
        <v>107</v>
      </c>
      <c r="L1983">
        <v>25.98906702</v>
      </c>
      <c r="M1983">
        <v>-174.01502550999999</v>
      </c>
      <c r="N1983" t="s">
        <v>60</v>
      </c>
      <c r="O1983" t="s">
        <v>60</v>
      </c>
      <c r="P1983">
        <v>2012</v>
      </c>
      <c r="Q1983" t="s">
        <v>109</v>
      </c>
      <c r="R1983">
        <v>0</v>
      </c>
      <c r="S1983">
        <v>10.9</v>
      </c>
      <c r="T1983">
        <v>52.5</v>
      </c>
      <c r="U1983">
        <v>0</v>
      </c>
      <c r="V1983">
        <v>17.5</v>
      </c>
      <c r="W1983">
        <v>12.5</v>
      </c>
      <c r="X1983">
        <v>0.73624999999999996</v>
      </c>
      <c r="Y1983">
        <v>2</v>
      </c>
      <c r="Z1983">
        <v>1</v>
      </c>
    </row>
    <row r="1984" spans="1:26" x14ac:dyDescent="0.2">
      <c r="A1984">
        <v>1983</v>
      </c>
      <c r="B1984">
        <v>5510</v>
      </c>
      <c r="C1984" t="s">
        <v>38</v>
      </c>
      <c r="D1984">
        <v>2012</v>
      </c>
      <c r="E1984" t="s">
        <v>56</v>
      </c>
      <c r="F1984" t="s">
        <v>184</v>
      </c>
      <c r="G1984" t="s">
        <v>60</v>
      </c>
      <c r="H1984" t="s">
        <v>2163</v>
      </c>
      <c r="I1984" s="2">
        <v>39678</v>
      </c>
      <c r="J1984" t="s">
        <v>106</v>
      </c>
      <c r="K1984" t="s">
        <v>107</v>
      </c>
      <c r="L1984">
        <v>25.988289429999998</v>
      </c>
      <c r="M1984">
        <v>-174.00823181000001</v>
      </c>
      <c r="N1984" t="s">
        <v>60</v>
      </c>
      <c r="O1984" t="s">
        <v>60</v>
      </c>
      <c r="P1984">
        <v>2012</v>
      </c>
      <c r="Q1984" t="s">
        <v>109</v>
      </c>
      <c r="R1984">
        <v>0</v>
      </c>
      <c r="S1984">
        <v>10.9</v>
      </c>
      <c r="T1984">
        <v>75</v>
      </c>
      <c r="U1984">
        <v>1</v>
      </c>
      <c r="V1984">
        <v>10</v>
      </c>
      <c r="W1984">
        <v>5</v>
      </c>
      <c r="X1984">
        <v>0.435</v>
      </c>
      <c r="Y1984">
        <v>2</v>
      </c>
      <c r="Z1984">
        <v>1</v>
      </c>
    </row>
    <row r="1985" spans="1:26" x14ac:dyDescent="0.2">
      <c r="A1985">
        <v>1984</v>
      </c>
      <c r="B1985">
        <v>5511</v>
      </c>
      <c r="C1985" t="s">
        <v>38</v>
      </c>
      <c r="D1985">
        <v>2012</v>
      </c>
      <c r="E1985" t="s">
        <v>56</v>
      </c>
      <c r="F1985" t="s">
        <v>184</v>
      </c>
      <c r="G1985" t="s">
        <v>60</v>
      </c>
      <c r="H1985" t="s">
        <v>2164</v>
      </c>
      <c r="I1985" s="2">
        <v>39678</v>
      </c>
      <c r="J1985" t="s">
        <v>106</v>
      </c>
      <c r="K1985" t="s">
        <v>107</v>
      </c>
      <c r="L1985">
        <v>26.01535887</v>
      </c>
      <c r="M1985">
        <v>-174.01263255999999</v>
      </c>
      <c r="N1985" t="s">
        <v>60</v>
      </c>
      <c r="O1985" t="s">
        <v>60</v>
      </c>
      <c r="P1985">
        <v>2012</v>
      </c>
      <c r="Q1985" t="s">
        <v>109</v>
      </c>
      <c r="R1985">
        <v>0</v>
      </c>
      <c r="S1985">
        <v>14.55</v>
      </c>
      <c r="T1985">
        <v>32.5</v>
      </c>
      <c r="U1985">
        <v>17.5</v>
      </c>
      <c r="V1985">
        <v>32.5</v>
      </c>
      <c r="W1985">
        <v>17.5</v>
      </c>
      <c r="X1985">
        <v>1.605</v>
      </c>
      <c r="Y1985">
        <v>2</v>
      </c>
      <c r="Z1985">
        <v>1</v>
      </c>
    </row>
    <row r="1986" spans="1:26" x14ac:dyDescent="0.2">
      <c r="A1986">
        <v>1985</v>
      </c>
      <c r="B1986">
        <v>5909</v>
      </c>
      <c r="C1986" t="s">
        <v>38</v>
      </c>
      <c r="D1986">
        <v>2013</v>
      </c>
      <c r="E1986" t="s">
        <v>47</v>
      </c>
      <c r="F1986" t="s">
        <v>104</v>
      </c>
      <c r="G1986" t="s">
        <v>52</v>
      </c>
      <c r="H1986" t="s">
        <v>2165</v>
      </c>
      <c r="I1986" s="2">
        <v>40026</v>
      </c>
      <c r="J1986" t="s">
        <v>106</v>
      </c>
      <c r="K1986" t="s">
        <v>111</v>
      </c>
      <c r="L1986">
        <v>20.76041579</v>
      </c>
      <c r="M1986">
        <v>-156.48108973000001</v>
      </c>
      <c r="N1986" t="s">
        <v>903</v>
      </c>
      <c r="O1986" t="s">
        <v>903</v>
      </c>
      <c r="P1986">
        <v>2013</v>
      </c>
      <c r="Q1986" t="s">
        <v>112</v>
      </c>
      <c r="R1986">
        <v>0</v>
      </c>
      <c r="S1986">
        <v>20.5</v>
      </c>
      <c r="T1986">
        <v>70</v>
      </c>
      <c r="U1986">
        <v>5</v>
      </c>
      <c r="V1986">
        <v>0</v>
      </c>
      <c r="W1986">
        <v>1</v>
      </c>
      <c r="X1986">
        <v>0.29749999999999999</v>
      </c>
      <c r="Y1986">
        <v>2</v>
      </c>
      <c r="Z1986">
        <v>1</v>
      </c>
    </row>
    <row r="1987" spans="1:26" x14ac:dyDescent="0.2">
      <c r="A1987">
        <v>1986</v>
      </c>
      <c r="B1987">
        <v>5910</v>
      </c>
      <c r="C1987" t="s">
        <v>38</v>
      </c>
      <c r="D1987">
        <v>2013</v>
      </c>
      <c r="E1987" t="s">
        <v>47</v>
      </c>
      <c r="F1987" t="s">
        <v>104</v>
      </c>
      <c r="G1987" t="s">
        <v>52</v>
      </c>
      <c r="H1987" t="s">
        <v>2166</v>
      </c>
      <c r="I1987" s="2">
        <v>40026</v>
      </c>
      <c r="J1987" t="s">
        <v>106</v>
      </c>
      <c r="K1987" t="s">
        <v>115</v>
      </c>
      <c r="L1987">
        <v>20.756114119999999</v>
      </c>
      <c r="M1987">
        <v>-156.46477720999999</v>
      </c>
      <c r="N1987" t="s">
        <v>903</v>
      </c>
      <c r="O1987" t="s">
        <v>903</v>
      </c>
      <c r="P1987">
        <v>2013</v>
      </c>
      <c r="Q1987" t="s">
        <v>116</v>
      </c>
      <c r="R1987">
        <v>0</v>
      </c>
      <c r="S1987">
        <v>4.9000000000000004</v>
      </c>
      <c r="T1987">
        <v>27.5</v>
      </c>
      <c r="U1987">
        <v>32.5</v>
      </c>
      <c r="V1987">
        <v>0</v>
      </c>
      <c r="W1987">
        <v>5</v>
      </c>
      <c r="X1987">
        <v>0.73750000000000004</v>
      </c>
      <c r="Y1987">
        <v>2</v>
      </c>
      <c r="Z1987">
        <v>1</v>
      </c>
    </row>
    <row r="1988" spans="1:26" x14ac:dyDescent="0.2">
      <c r="A1988">
        <v>1987</v>
      </c>
      <c r="B1988">
        <v>5911</v>
      </c>
      <c r="C1988" t="s">
        <v>38</v>
      </c>
      <c r="D1988">
        <v>2013</v>
      </c>
      <c r="E1988" t="s">
        <v>47</v>
      </c>
      <c r="F1988" t="s">
        <v>104</v>
      </c>
      <c r="G1988" t="s">
        <v>52</v>
      </c>
      <c r="H1988" t="s">
        <v>2167</v>
      </c>
      <c r="I1988" s="2">
        <v>40026</v>
      </c>
      <c r="J1988" t="s">
        <v>106</v>
      </c>
      <c r="K1988" t="s">
        <v>107</v>
      </c>
      <c r="L1988">
        <v>20.719467179999999</v>
      </c>
      <c r="M1988">
        <v>-156.45784771999999</v>
      </c>
      <c r="N1988" t="s">
        <v>903</v>
      </c>
      <c r="O1988" t="s">
        <v>903</v>
      </c>
      <c r="P1988">
        <v>2013</v>
      </c>
      <c r="Q1988" t="s">
        <v>109</v>
      </c>
      <c r="R1988">
        <v>0</v>
      </c>
      <c r="S1988">
        <v>12.5</v>
      </c>
      <c r="T1988">
        <v>75</v>
      </c>
      <c r="U1988">
        <v>0</v>
      </c>
      <c r="V1988">
        <v>0</v>
      </c>
      <c r="W1988">
        <v>6</v>
      </c>
      <c r="X1988">
        <v>0.49</v>
      </c>
      <c r="Y1988">
        <v>2</v>
      </c>
      <c r="Z1988">
        <v>1</v>
      </c>
    </row>
    <row r="1989" spans="1:26" x14ac:dyDescent="0.2">
      <c r="A1989">
        <v>1988</v>
      </c>
      <c r="B1989">
        <v>5913</v>
      </c>
      <c r="C1989" t="s">
        <v>38</v>
      </c>
      <c r="D1989">
        <v>2013</v>
      </c>
      <c r="E1989" t="s">
        <v>47</v>
      </c>
      <c r="F1989" t="s">
        <v>104</v>
      </c>
      <c r="G1989" t="s">
        <v>52</v>
      </c>
      <c r="H1989" t="s">
        <v>2168</v>
      </c>
      <c r="I1989" s="2">
        <v>40026</v>
      </c>
      <c r="J1989" t="s">
        <v>106</v>
      </c>
      <c r="K1989" t="s">
        <v>107</v>
      </c>
      <c r="L1989">
        <v>20.672858770000001</v>
      </c>
      <c r="M1989">
        <v>-156.44863584000001</v>
      </c>
      <c r="N1989" t="s">
        <v>903</v>
      </c>
      <c r="O1989" t="s">
        <v>903</v>
      </c>
      <c r="P1989">
        <v>2013</v>
      </c>
      <c r="Q1989" t="s">
        <v>109</v>
      </c>
      <c r="R1989">
        <v>0</v>
      </c>
      <c r="S1989">
        <v>16.3</v>
      </c>
      <c r="T1989">
        <v>15</v>
      </c>
      <c r="U1989">
        <v>35</v>
      </c>
      <c r="V1989">
        <v>7.5</v>
      </c>
      <c r="W1989">
        <v>2.5</v>
      </c>
      <c r="X1989">
        <v>0.18</v>
      </c>
      <c r="Y1989">
        <v>2</v>
      </c>
      <c r="Z1989">
        <v>1</v>
      </c>
    </row>
    <row r="1990" spans="1:26" x14ac:dyDescent="0.2">
      <c r="A1990">
        <v>1989</v>
      </c>
      <c r="B1990">
        <v>5914</v>
      </c>
      <c r="C1990" t="s">
        <v>38</v>
      </c>
      <c r="D1990">
        <v>2013</v>
      </c>
      <c r="E1990" t="s">
        <v>47</v>
      </c>
      <c r="F1990" t="s">
        <v>104</v>
      </c>
      <c r="G1990" t="s">
        <v>52</v>
      </c>
      <c r="H1990" t="s">
        <v>2169</v>
      </c>
      <c r="I1990" s="2">
        <v>40026</v>
      </c>
      <c r="J1990" t="s">
        <v>106</v>
      </c>
      <c r="K1990" t="s">
        <v>107</v>
      </c>
      <c r="L1990">
        <v>20.589496629999999</v>
      </c>
      <c r="M1990">
        <v>-156.41570358999999</v>
      </c>
      <c r="N1990" t="s">
        <v>903</v>
      </c>
      <c r="O1990" t="s">
        <v>903</v>
      </c>
      <c r="P1990">
        <v>2013</v>
      </c>
      <c r="Q1990" t="s">
        <v>109</v>
      </c>
      <c r="R1990">
        <v>0</v>
      </c>
      <c r="S1990">
        <v>12.35</v>
      </c>
      <c r="T1990">
        <v>27.5</v>
      </c>
      <c r="U1990">
        <v>15</v>
      </c>
      <c r="V1990">
        <v>0</v>
      </c>
      <c r="W1990">
        <v>1.5</v>
      </c>
      <c r="X1990">
        <v>0.46500000000000002</v>
      </c>
      <c r="Y1990">
        <v>2</v>
      </c>
      <c r="Z1990">
        <v>1</v>
      </c>
    </row>
    <row r="1991" spans="1:26" x14ac:dyDescent="0.2">
      <c r="A1991">
        <v>1990</v>
      </c>
      <c r="B1991">
        <v>5915</v>
      </c>
      <c r="C1991" t="s">
        <v>38</v>
      </c>
      <c r="D1991">
        <v>2013</v>
      </c>
      <c r="E1991" t="s">
        <v>47</v>
      </c>
      <c r="F1991" t="s">
        <v>104</v>
      </c>
      <c r="G1991" t="s">
        <v>52</v>
      </c>
      <c r="H1991" t="s">
        <v>2170</v>
      </c>
      <c r="I1991" s="2">
        <v>40026</v>
      </c>
      <c r="J1991" t="s">
        <v>106</v>
      </c>
      <c r="K1991" t="s">
        <v>111</v>
      </c>
      <c r="L1991">
        <v>20.708687300000001</v>
      </c>
      <c r="M1991">
        <v>-156.45577872999999</v>
      </c>
      <c r="N1991" t="s">
        <v>903</v>
      </c>
      <c r="O1991" t="s">
        <v>903</v>
      </c>
      <c r="P1991">
        <v>2013</v>
      </c>
      <c r="Q1991" t="s">
        <v>112</v>
      </c>
      <c r="R1991">
        <v>0</v>
      </c>
      <c r="S1991">
        <v>19.7</v>
      </c>
      <c r="T1991">
        <v>67.5</v>
      </c>
      <c r="U1991">
        <v>1</v>
      </c>
      <c r="V1991">
        <v>0</v>
      </c>
      <c r="W1991">
        <v>18.5</v>
      </c>
      <c r="X1991">
        <v>0.44124999999999998</v>
      </c>
      <c r="Y1991">
        <v>2</v>
      </c>
      <c r="Z1991">
        <v>1</v>
      </c>
    </row>
    <row r="1992" spans="1:26" x14ac:dyDescent="0.2">
      <c r="A1992">
        <v>1991</v>
      </c>
      <c r="B1992">
        <v>5916</v>
      </c>
      <c r="C1992" t="s">
        <v>38</v>
      </c>
      <c r="D1992">
        <v>2013</v>
      </c>
      <c r="E1992" t="s">
        <v>47</v>
      </c>
      <c r="F1992" t="s">
        <v>104</v>
      </c>
      <c r="G1992" t="s">
        <v>52</v>
      </c>
      <c r="H1992" t="s">
        <v>2171</v>
      </c>
      <c r="I1992" s="2">
        <v>40026</v>
      </c>
      <c r="J1992" t="s">
        <v>106</v>
      </c>
      <c r="K1992" t="s">
        <v>115</v>
      </c>
      <c r="L1992">
        <v>20.73140896</v>
      </c>
      <c r="M1992">
        <v>-156.45860209</v>
      </c>
      <c r="N1992" t="s">
        <v>903</v>
      </c>
      <c r="O1992" t="s">
        <v>903</v>
      </c>
      <c r="P1992">
        <v>2013</v>
      </c>
      <c r="Q1992" t="s">
        <v>116</v>
      </c>
      <c r="R1992">
        <v>0</v>
      </c>
      <c r="S1992">
        <v>3.5</v>
      </c>
      <c r="T1992">
        <v>40</v>
      </c>
      <c r="U1992">
        <v>12.5</v>
      </c>
      <c r="V1992">
        <v>0</v>
      </c>
      <c r="W1992">
        <v>17.5</v>
      </c>
      <c r="X1992">
        <v>1.2250000000000001</v>
      </c>
      <c r="Y1992">
        <v>2</v>
      </c>
      <c r="Z1992">
        <v>1</v>
      </c>
    </row>
    <row r="1993" spans="1:26" x14ac:dyDescent="0.2">
      <c r="A1993">
        <v>1992</v>
      </c>
      <c r="B1993">
        <v>5917</v>
      </c>
      <c r="C1993" t="s">
        <v>38</v>
      </c>
      <c r="D1993">
        <v>2013</v>
      </c>
      <c r="E1993" t="s">
        <v>47</v>
      </c>
      <c r="F1993" t="s">
        <v>104</v>
      </c>
      <c r="G1993" t="s">
        <v>52</v>
      </c>
      <c r="H1993" t="s">
        <v>2172</v>
      </c>
      <c r="I1993" s="2">
        <v>40026</v>
      </c>
      <c r="J1993" t="s">
        <v>106</v>
      </c>
      <c r="K1993" t="s">
        <v>107</v>
      </c>
      <c r="L1993">
        <v>20.64671637</v>
      </c>
      <c r="M1993">
        <v>-156.44700062000001</v>
      </c>
      <c r="N1993" t="s">
        <v>903</v>
      </c>
      <c r="O1993" t="s">
        <v>903</v>
      </c>
      <c r="P1993">
        <v>2013</v>
      </c>
      <c r="Q1993" t="s">
        <v>109</v>
      </c>
      <c r="R1993">
        <v>0</v>
      </c>
      <c r="S1993">
        <v>9.9499999999999993</v>
      </c>
      <c r="T1993">
        <v>42.5</v>
      </c>
      <c r="U1993">
        <v>10</v>
      </c>
      <c r="V1993">
        <v>15</v>
      </c>
      <c r="W1993">
        <v>7.5</v>
      </c>
      <c r="X1993">
        <v>0.31125000000000003</v>
      </c>
      <c r="Y1993">
        <v>2</v>
      </c>
      <c r="Z1993">
        <v>1</v>
      </c>
    </row>
    <row r="1994" spans="1:26" x14ac:dyDescent="0.2">
      <c r="A1994">
        <v>1993</v>
      </c>
      <c r="B1994">
        <v>5918</v>
      </c>
      <c r="C1994" t="s">
        <v>38</v>
      </c>
      <c r="D1994">
        <v>2013</v>
      </c>
      <c r="E1994" t="s">
        <v>47</v>
      </c>
      <c r="F1994" t="s">
        <v>104</v>
      </c>
      <c r="G1994" t="s">
        <v>52</v>
      </c>
      <c r="H1994" t="s">
        <v>2173</v>
      </c>
      <c r="I1994" s="2">
        <v>40026</v>
      </c>
      <c r="J1994" t="s">
        <v>106</v>
      </c>
      <c r="K1994" t="s">
        <v>107</v>
      </c>
      <c r="L1994">
        <v>20.638031120000001</v>
      </c>
      <c r="M1994">
        <v>-156.45286820000001</v>
      </c>
      <c r="N1994" t="s">
        <v>903</v>
      </c>
      <c r="O1994" t="s">
        <v>903</v>
      </c>
      <c r="P1994">
        <v>2013</v>
      </c>
      <c r="Q1994" t="s">
        <v>109</v>
      </c>
      <c r="R1994">
        <v>0</v>
      </c>
      <c r="S1994">
        <v>10.25</v>
      </c>
      <c r="T1994">
        <v>20</v>
      </c>
      <c r="U1994">
        <v>10</v>
      </c>
      <c r="V1994">
        <v>7.5</v>
      </c>
      <c r="W1994">
        <v>10</v>
      </c>
      <c r="X1994">
        <v>0.32750000000000001</v>
      </c>
      <c r="Y1994">
        <v>2</v>
      </c>
      <c r="Z1994">
        <v>1</v>
      </c>
    </row>
    <row r="1995" spans="1:26" x14ac:dyDescent="0.2">
      <c r="A1995">
        <v>1994</v>
      </c>
      <c r="B1995">
        <v>5919</v>
      </c>
      <c r="C1995" t="s">
        <v>38</v>
      </c>
      <c r="D1995">
        <v>2013</v>
      </c>
      <c r="E1995" t="s">
        <v>47</v>
      </c>
      <c r="F1995" t="s">
        <v>104</v>
      </c>
      <c r="G1995" t="s">
        <v>52</v>
      </c>
      <c r="H1995" t="s">
        <v>2174</v>
      </c>
      <c r="I1995" s="2">
        <v>40026</v>
      </c>
      <c r="J1995" t="s">
        <v>106</v>
      </c>
      <c r="K1995" t="s">
        <v>115</v>
      </c>
      <c r="L1995">
        <v>20.64979387</v>
      </c>
      <c r="M1995">
        <v>-156.44357224999999</v>
      </c>
      <c r="N1995" t="s">
        <v>903</v>
      </c>
      <c r="O1995" t="s">
        <v>903</v>
      </c>
      <c r="P1995">
        <v>2013</v>
      </c>
      <c r="Q1995" t="s">
        <v>116</v>
      </c>
      <c r="R1995">
        <v>0</v>
      </c>
      <c r="S1995">
        <v>4.3499999999999996</v>
      </c>
      <c r="T1995">
        <v>32.5</v>
      </c>
      <c r="U1995">
        <v>12.5</v>
      </c>
      <c r="V1995">
        <v>7.5</v>
      </c>
      <c r="W1995">
        <v>5</v>
      </c>
      <c r="X1995">
        <v>0.58750000000000002</v>
      </c>
      <c r="Y1995">
        <v>2</v>
      </c>
      <c r="Z1995">
        <v>1</v>
      </c>
    </row>
    <row r="1996" spans="1:26" x14ac:dyDescent="0.2">
      <c r="A1996">
        <v>1995</v>
      </c>
      <c r="B1996">
        <v>5923</v>
      </c>
      <c r="C1996" t="s">
        <v>38</v>
      </c>
      <c r="D1996">
        <v>2013</v>
      </c>
      <c r="E1996" t="s">
        <v>47</v>
      </c>
      <c r="F1996" t="s">
        <v>104</v>
      </c>
      <c r="G1996" t="s">
        <v>48</v>
      </c>
      <c r="H1996" t="s">
        <v>2175</v>
      </c>
      <c r="I1996" s="2">
        <v>40027</v>
      </c>
      <c r="J1996" t="s">
        <v>106</v>
      </c>
      <c r="K1996" t="s">
        <v>107</v>
      </c>
      <c r="L1996">
        <v>20.224561479999998</v>
      </c>
      <c r="M1996">
        <v>-155.73706063</v>
      </c>
      <c r="N1996" t="s">
        <v>829</v>
      </c>
      <c r="O1996" t="s">
        <v>829</v>
      </c>
      <c r="P1996">
        <v>2013</v>
      </c>
      <c r="Q1996" t="s">
        <v>109</v>
      </c>
      <c r="R1996">
        <v>0</v>
      </c>
      <c r="S1996">
        <v>10.15</v>
      </c>
      <c r="T1996">
        <v>10</v>
      </c>
      <c r="U1996">
        <v>3</v>
      </c>
      <c r="V1996">
        <v>5</v>
      </c>
      <c r="W1996">
        <v>7.5</v>
      </c>
      <c r="X1996">
        <v>0.20499999999999999</v>
      </c>
      <c r="Y1996">
        <v>2</v>
      </c>
      <c r="Z1996">
        <v>1</v>
      </c>
    </row>
    <row r="1997" spans="1:26" x14ac:dyDescent="0.2">
      <c r="A1997">
        <v>1996</v>
      </c>
      <c r="B1997">
        <v>5924</v>
      </c>
      <c r="C1997" t="s">
        <v>38</v>
      </c>
      <c r="D1997">
        <v>2013</v>
      </c>
      <c r="E1997" t="s">
        <v>47</v>
      </c>
      <c r="F1997" t="s">
        <v>104</v>
      </c>
      <c r="G1997" t="s">
        <v>48</v>
      </c>
      <c r="H1997" t="s">
        <v>2176</v>
      </c>
      <c r="I1997" s="2">
        <v>40027</v>
      </c>
      <c r="J1997" t="s">
        <v>106</v>
      </c>
      <c r="K1997" t="s">
        <v>111</v>
      </c>
      <c r="L1997">
        <v>20.243265189999999</v>
      </c>
      <c r="M1997">
        <v>-155.75887259999999</v>
      </c>
      <c r="N1997" t="s">
        <v>829</v>
      </c>
      <c r="O1997" t="s">
        <v>829</v>
      </c>
      <c r="P1997">
        <v>2013</v>
      </c>
      <c r="Q1997" t="s">
        <v>112</v>
      </c>
      <c r="R1997">
        <v>0</v>
      </c>
      <c r="S1997">
        <v>28.5</v>
      </c>
      <c r="T1997">
        <v>5</v>
      </c>
      <c r="U1997">
        <v>30</v>
      </c>
      <c r="V1997">
        <v>15</v>
      </c>
      <c r="W1997">
        <v>5</v>
      </c>
      <c r="X1997">
        <v>0.82125000000000004</v>
      </c>
      <c r="Y1997">
        <v>2</v>
      </c>
      <c r="Z1997">
        <v>1</v>
      </c>
    </row>
    <row r="1998" spans="1:26" x14ac:dyDescent="0.2">
      <c r="A1998">
        <v>1997</v>
      </c>
      <c r="B1998">
        <v>5925</v>
      </c>
      <c r="C1998" t="s">
        <v>38</v>
      </c>
      <c r="D1998">
        <v>2013</v>
      </c>
      <c r="E1998" t="s">
        <v>47</v>
      </c>
      <c r="F1998" t="s">
        <v>104</v>
      </c>
      <c r="G1998" t="s">
        <v>48</v>
      </c>
      <c r="H1998" t="s">
        <v>2177</v>
      </c>
      <c r="I1998" s="2">
        <v>40027</v>
      </c>
      <c r="J1998" t="s">
        <v>106</v>
      </c>
      <c r="K1998" t="s">
        <v>115</v>
      </c>
      <c r="L1998">
        <v>20.244333050000002</v>
      </c>
      <c r="M1998">
        <v>-155.77398231999999</v>
      </c>
      <c r="N1998" t="s">
        <v>829</v>
      </c>
      <c r="O1998" t="s">
        <v>829</v>
      </c>
      <c r="P1998">
        <v>2013</v>
      </c>
      <c r="Q1998" t="s">
        <v>116</v>
      </c>
      <c r="R1998">
        <v>0</v>
      </c>
      <c r="S1998">
        <v>5.0999999999999996</v>
      </c>
      <c r="T1998">
        <v>3.5</v>
      </c>
      <c r="U1998">
        <v>15</v>
      </c>
      <c r="V1998">
        <v>20</v>
      </c>
      <c r="W1998">
        <v>0</v>
      </c>
      <c r="X1998">
        <v>0.38250000000000001</v>
      </c>
      <c r="Y1998">
        <v>2</v>
      </c>
      <c r="Z1998">
        <v>1</v>
      </c>
    </row>
    <row r="1999" spans="1:26" x14ac:dyDescent="0.2">
      <c r="A1999">
        <v>1998</v>
      </c>
      <c r="B1999">
        <v>5926</v>
      </c>
      <c r="C1999" t="s">
        <v>38</v>
      </c>
      <c r="D1999">
        <v>2013</v>
      </c>
      <c r="E1999" t="s">
        <v>47</v>
      </c>
      <c r="F1999" t="s">
        <v>104</v>
      </c>
      <c r="G1999" t="s">
        <v>48</v>
      </c>
      <c r="H1999" t="s">
        <v>2178</v>
      </c>
      <c r="I1999" s="2">
        <v>40027</v>
      </c>
      <c r="J1999" t="s">
        <v>106</v>
      </c>
      <c r="K1999" t="s">
        <v>115</v>
      </c>
      <c r="L1999">
        <v>20.24934433</v>
      </c>
      <c r="M1999">
        <v>-155.7970292</v>
      </c>
      <c r="N1999" t="s">
        <v>829</v>
      </c>
      <c r="O1999" t="s">
        <v>829</v>
      </c>
      <c r="P1999">
        <v>2013</v>
      </c>
      <c r="Q1999" t="s">
        <v>116</v>
      </c>
      <c r="R1999">
        <v>0</v>
      </c>
      <c r="S1999">
        <v>5.15</v>
      </c>
      <c r="T1999">
        <v>7</v>
      </c>
      <c r="U1999">
        <v>12.5</v>
      </c>
      <c r="V1999">
        <v>10.5</v>
      </c>
      <c r="W1999">
        <v>5</v>
      </c>
      <c r="X1999">
        <v>0.66874999999999996</v>
      </c>
      <c r="Y1999">
        <v>2</v>
      </c>
      <c r="Z1999">
        <v>1</v>
      </c>
    </row>
    <row r="2000" spans="1:26" x14ac:dyDescent="0.2">
      <c r="A2000">
        <v>1999</v>
      </c>
      <c r="B2000">
        <v>5927</v>
      </c>
      <c r="C2000" t="s">
        <v>38</v>
      </c>
      <c r="D2000">
        <v>2013</v>
      </c>
      <c r="E2000" t="s">
        <v>47</v>
      </c>
      <c r="F2000" t="s">
        <v>104</v>
      </c>
      <c r="G2000" t="s">
        <v>48</v>
      </c>
      <c r="H2000" t="s">
        <v>2179</v>
      </c>
      <c r="I2000" s="2">
        <v>40027</v>
      </c>
      <c r="J2000" t="s">
        <v>106</v>
      </c>
      <c r="K2000" t="s">
        <v>107</v>
      </c>
      <c r="L2000">
        <v>20.26168551</v>
      </c>
      <c r="M2000">
        <v>-155.82469585000001</v>
      </c>
      <c r="N2000" t="s">
        <v>829</v>
      </c>
      <c r="O2000" t="s">
        <v>829</v>
      </c>
      <c r="P2000">
        <v>2013</v>
      </c>
      <c r="Q2000" t="s">
        <v>109</v>
      </c>
      <c r="R2000">
        <v>0</v>
      </c>
      <c r="S2000">
        <v>13.6</v>
      </c>
      <c r="T2000">
        <v>12.5</v>
      </c>
      <c r="U2000">
        <v>12.5</v>
      </c>
      <c r="V2000">
        <v>17.5</v>
      </c>
      <c r="W2000">
        <v>5</v>
      </c>
      <c r="X2000">
        <v>0.76500000000000001</v>
      </c>
      <c r="Y2000">
        <v>2</v>
      </c>
      <c r="Z2000">
        <v>1</v>
      </c>
    </row>
    <row r="2001" spans="1:26" x14ac:dyDescent="0.2">
      <c r="A2001">
        <v>2000</v>
      </c>
      <c r="B2001">
        <v>5928</v>
      </c>
      <c r="C2001" t="s">
        <v>38</v>
      </c>
      <c r="D2001">
        <v>2013</v>
      </c>
      <c r="E2001" t="s">
        <v>47</v>
      </c>
      <c r="F2001" t="s">
        <v>104</v>
      </c>
      <c r="G2001" t="s">
        <v>48</v>
      </c>
      <c r="H2001" t="s">
        <v>2180</v>
      </c>
      <c r="I2001" s="2">
        <v>40027</v>
      </c>
      <c r="J2001" t="s">
        <v>106</v>
      </c>
      <c r="K2001" t="s">
        <v>111</v>
      </c>
      <c r="L2001">
        <v>20.270299430000001</v>
      </c>
      <c r="M2001">
        <v>-155.84218847</v>
      </c>
      <c r="N2001" t="s">
        <v>829</v>
      </c>
      <c r="O2001" t="s">
        <v>829</v>
      </c>
      <c r="P2001">
        <v>2013</v>
      </c>
      <c r="Q2001" t="s">
        <v>112</v>
      </c>
      <c r="R2001">
        <v>0</v>
      </c>
      <c r="S2001">
        <v>24.05</v>
      </c>
      <c r="T2001">
        <v>7.5</v>
      </c>
      <c r="U2001">
        <v>2.5</v>
      </c>
      <c r="V2001">
        <v>22.5</v>
      </c>
      <c r="W2001">
        <v>5</v>
      </c>
      <c r="X2001">
        <v>0.5575</v>
      </c>
      <c r="Y2001">
        <v>2</v>
      </c>
      <c r="Z2001">
        <v>1</v>
      </c>
    </row>
    <row r="2002" spans="1:26" x14ac:dyDescent="0.2">
      <c r="A2002">
        <v>2001</v>
      </c>
      <c r="B2002">
        <v>5929</v>
      </c>
      <c r="C2002" t="s">
        <v>38</v>
      </c>
      <c r="D2002">
        <v>2013</v>
      </c>
      <c r="E2002" t="s">
        <v>47</v>
      </c>
      <c r="F2002" t="s">
        <v>104</v>
      </c>
      <c r="G2002" t="s">
        <v>48</v>
      </c>
      <c r="H2002" t="s">
        <v>2181</v>
      </c>
      <c r="I2002" s="2">
        <v>40027</v>
      </c>
      <c r="J2002" t="s">
        <v>106</v>
      </c>
      <c r="K2002" t="s">
        <v>111</v>
      </c>
      <c r="L2002">
        <v>20.19749522</v>
      </c>
      <c r="M2002">
        <v>-155.70913447000001</v>
      </c>
      <c r="N2002" t="s">
        <v>829</v>
      </c>
      <c r="O2002" t="s">
        <v>829</v>
      </c>
      <c r="P2002">
        <v>2013</v>
      </c>
      <c r="Q2002" t="s">
        <v>112</v>
      </c>
      <c r="R2002">
        <v>0</v>
      </c>
      <c r="S2002">
        <v>22.35</v>
      </c>
      <c r="T2002">
        <v>5</v>
      </c>
      <c r="U2002">
        <v>25</v>
      </c>
      <c r="V2002">
        <v>0</v>
      </c>
      <c r="W2002">
        <v>3</v>
      </c>
      <c r="X2002">
        <v>0.71</v>
      </c>
      <c r="Y2002">
        <v>2</v>
      </c>
      <c r="Z2002">
        <v>1</v>
      </c>
    </row>
    <row r="2003" spans="1:26" x14ac:dyDescent="0.2">
      <c r="A2003">
        <v>2002</v>
      </c>
      <c r="B2003">
        <v>5930</v>
      </c>
      <c r="C2003" t="s">
        <v>38</v>
      </c>
      <c r="D2003">
        <v>2013</v>
      </c>
      <c r="E2003" t="s">
        <v>47</v>
      </c>
      <c r="F2003" t="s">
        <v>104</v>
      </c>
      <c r="G2003" t="s">
        <v>48</v>
      </c>
      <c r="H2003" t="s">
        <v>2182</v>
      </c>
      <c r="I2003" s="2">
        <v>40027</v>
      </c>
      <c r="J2003" t="s">
        <v>106</v>
      </c>
      <c r="K2003" t="s">
        <v>107</v>
      </c>
      <c r="L2003">
        <v>20.196132240000001</v>
      </c>
      <c r="M2003">
        <v>-155.71175289000001</v>
      </c>
      <c r="N2003" t="s">
        <v>829</v>
      </c>
      <c r="O2003" t="s">
        <v>829</v>
      </c>
      <c r="P2003">
        <v>2013</v>
      </c>
      <c r="Q2003" t="s">
        <v>109</v>
      </c>
      <c r="R2003">
        <v>0</v>
      </c>
      <c r="S2003">
        <v>11.35</v>
      </c>
      <c r="T2003">
        <v>5</v>
      </c>
      <c r="U2003">
        <v>32.5</v>
      </c>
      <c r="V2003">
        <v>13</v>
      </c>
      <c r="W2003">
        <v>1.5</v>
      </c>
      <c r="X2003">
        <v>0.50749999999999995</v>
      </c>
      <c r="Y2003">
        <v>2</v>
      </c>
      <c r="Z2003">
        <v>1</v>
      </c>
    </row>
    <row r="2004" spans="1:26" x14ac:dyDescent="0.2">
      <c r="A2004">
        <v>2003</v>
      </c>
      <c r="B2004">
        <v>5931</v>
      </c>
      <c r="C2004" t="s">
        <v>38</v>
      </c>
      <c r="D2004">
        <v>2013</v>
      </c>
      <c r="E2004" t="s">
        <v>47</v>
      </c>
      <c r="F2004" t="s">
        <v>104</v>
      </c>
      <c r="G2004" t="s">
        <v>48</v>
      </c>
      <c r="H2004" t="s">
        <v>2183</v>
      </c>
      <c r="I2004" s="2">
        <v>40027</v>
      </c>
      <c r="J2004" t="s">
        <v>106</v>
      </c>
      <c r="K2004" t="s">
        <v>107</v>
      </c>
      <c r="L2004">
        <v>20.250595329999999</v>
      </c>
      <c r="M2004">
        <v>-155.79246140000001</v>
      </c>
      <c r="N2004" t="s">
        <v>829</v>
      </c>
      <c r="O2004" t="s">
        <v>829</v>
      </c>
      <c r="P2004">
        <v>2013</v>
      </c>
      <c r="Q2004" t="s">
        <v>109</v>
      </c>
      <c r="R2004">
        <v>0</v>
      </c>
      <c r="S2004">
        <v>12.9</v>
      </c>
      <c r="T2004">
        <v>10</v>
      </c>
      <c r="U2004">
        <v>5</v>
      </c>
      <c r="V2004">
        <v>5</v>
      </c>
      <c r="W2004">
        <v>3</v>
      </c>
      <c r="X2004">
        <v>1.5375000000000001</v>
      </c>
      <c r="Y2004">
        <v>2</v>
      </c>
      <c r="Z2004">
        <v>1</v>
      </c>
    </row>
    <row r="2005" spans="1:26" x14ac:dyDescent="0.2">
      <c r="A2005">
        <v>2004</v>
      </c>
      <c r="B2005">
        <v>5932</v>
      </c>
      <c r="C2005" t="s">
        <v>38</v>
      </c>
      <c r="D2005">
        <v>2013</v>
      </c>
      <c r="E2005" t="s">
        <v>47</v>
      </c>
      <c r="F2005" t="s">
        <v>104</v>
      </c>
      <c r="G2005" t="s">
        <v>48</v>
      </c>
      <c r="H2005" t="s">
        <v>2184</v>
      </c>
      <c r="I2005" s="2">
        <v>40027</v>
      </c>
      <c r="J2005" t="s">
        <v>106</v>
      </c>
      <c r="K2005" t="s">
        <v>111</v>
      </c>
      <c r="L2005">
        <v>20.257494479999998</v>
      </c>
      <c r="M2005">
        <v>-155.80384419000001</v>
      </c>
      <c r="N2005" t="s">
        <v>829</v>
      </c>
      <c r="O2005" t="s">
        <v>829</v>
      </c>
      <c r="P2005">
        <v>2013</v>
      </c>
      <c r="Q2005" t="s">
        <v>112</v>
      </c>
      <c r="R2005">
        <v>0</v>
      </c>
      <c r="S2005">
        <v>24.25</v>
      </c>
      <c r="T2005">
        <v>6.5</v>
      </c>
      <c r="U2005">
        <v>19</v>
      </c>
      <c r="V2005">
        <v>1</v>
      </c>
      <c r="W2005">
        <v>2.5</v>
      </c>
      <c r="X2005">
        <v>0.50249999999999995</v>
      </c>
      <c r="Y2005">
        <v>2</v>
      </c>
      <c r="Z2005">
        <v>1</v>
      </c>
    </row>
    <row r="2006" spans="1:26" x14ac:dyDescent="0.2">
      <c r="A2006">
        <v>2005</v>
      </c>
      <c r="B2006">
        <v>5933</v>
      </c>
      <c r="C2006" t="s">
        <v>38</v>
      </c>
      <c r="D2006">
        <v>2013</v>
      </c>
      <c r="E2006" t="s">
        <v>47</v>
      </c>
      <c r="F2006" t="s">
        <v>104</v>
      </c>
      <c r="G2006" t="s">
        <v>48</v>
      </c>
      <c r="H2006" t="s">
        <v>2185</v>
      </c>
      <c r="I2006" s="2">
        <v>40027</v>
      </c>
      <c r="J2006" t="s">
        <v>106</v>
      </c>
      <c r="K2006" t="s">
        <v>107</v>
      </c>
      <c r="L2006">
        <v>20.267598280000001</v>
      </c>
      <c r="M2006">
        <v>-155.84732381000001</v>
      </c>
      <c r="N2006" t="s">
        <v>829</v>
      </c>
      <c r="O2006" t="s">
        <v>829</v>
      </c>
      <c r="P2006">
        <v>2013</v>
      </c>
      <c r="Q2006" t="s">
        <v>109</v>
      </c>
      <c r="R2006">
        <v>0</v>
      </c>
      <c r="S2006">
        <v>14.9</v>
      </c>
      <c r="T2006">
        <v>5</v>
      </c>
      <c r="U2006">
        <v>25</v>
      </c>
      <c r="V2006">
        <v>5</v>
      </c>
      <c r="W2006">
        <v>3</v>
      </c>
      <c r="X2006">
        <v>0.57750000000000001</v>
      </c>
      <c r="Y2006">
        <v>2</v>
      </c>
      <c r="Z2006">
        <v>1</v>
      </c>
    </row>
    <row r="2007" spans="1:26" x14ac:dyDescent="0.2">
      <c r="A2007">
        <v>2006</v>
      </c>
      <c r="B2007">
        <v>5934</v>
      </c>
      <c r="C2007" t="s">
        <v>38</v>
      </c>
      <c r="D2007">
        <v>2013</v>
      </c>
      <c r="E2007" t="s">
        <v>47</v>
      </c>
      <c r="F2007" t="s">
        <v>104</v>
      </c>
      <c r="G2007" t="s">
        <v>48</v>
      </c>
      <c r="H2007" t="s">
        <v>2186</v>
      </c>
      <c r="I2007" s="2">
        <v>40027</v>
      </c>
      <c r="J2007" t="s">
        <v>106</v>
      </c>
      <c r="K2007" t="s">
        <v>115</v>
      </c>
      <c r="L2007">
        <v>20.243616809999999</v>
      </c>
      <c r="M2007">
        <v>-155.88990362000001</v>
      </c>
      <c r="N2007" t="s">
        <v>829</v>
      </c>
      <c r="O2007" t="s">
        <v>829</v>
      </c>
      <c r="P2007">
        <v>2013</v>
      </c>
      <c r="Q2007" t="s">
        <v>116</v>
      </c>
      <c r="R2007">
        <v>0</v>
      </c>
      <c r="S2007">
        <v>5.65</v>
      </c>
      <c r="T2007">
        <v>5</v>
      </c>
      <c r="U2007">
        <v>5</v>
      </c>
      <c r="V2007">
        <v>0</v>
      </c>
      <c r="W2007">
        <v>5</v>
      </c>
      <c r="X2007">
        <v>0.65125</v>
      </c>
      <c r="Y2007">
        <v>2</v>
      </c>
      <c r="Z2007">
        <v>1</v>
      </c>
    </row>
    <row r="2008" spans="1:26" x14ac:dyDescent="0.2">
      <c r="A2008">
        <v>2007</v>
      </c>
      <c r="B2008">
        <v>5949</v>
      </c>
      <c r="C2008" t="s">
        <v>38</v>
      </c>
      <c r="D2008">
        <v>2013</v>
      </c>
      <c r="E2008" t="s">
        <v>47</v>
      </c>
      <c r="F2008" t="s">
        <v>104</v>
      </c>
      <c r="G2008" t="s">
        <v>48</v>
      </c>
      <c r="H2008" t="s">
        <v>2187</v>
      </c>
      <c r="I2008" s="2">
        <v>40028</v>
      </c>
      <c r="J2008" t="s">
        <v>106</v>
      </c>
      <c r="K2008" t="s">
        <v>111</v>
      </c>
      <c r="L2008">
        <v>19.12053332</v>
      </c>
      <c r="M2008">
        <v>-155.92019339000001</v>
      </c>
      <c r="N2008" t="s">
        <v>849</v>
      </c>
      <c r="O2008" t="s">
        <v>849</v>
      </c>
      <c r="P2008">
        <v>2013</v>
      </c>
      <c r="Q2008" t="s">
        <v>112</v>
      </c>
      <c r="R2008">
        <v>0</v>
      </c>
      <c r="S2008">
        <v>27.2</v>
      </c>
      <c r="T2008">
        <v>42.5</v>
      </c>
      <c r="U2008">
        <v>5</v>
      </c>
      <c r="V2008">
        <v>12.5</v>
      </c>
      <c r="W2008">
        <v>5</v>
      </c>
      <c r="X2008">
        <v>0.49875000000000003</v>
      </c>
      <c r="Y2008">
        <v>2</v>
      </c>
      <c r="Z2008">
        <v>1</v>
      </c>
    </row>
    <row r="2009" spans="1:26" x14ac:dyDescent="0.2">
      <c r="A2009">
        <v>2008</v>
      </c>
      <c r="B2009">
        <v>5950</v>
      </c>
      <c r="C2009" t="s">
        <v>38</v>
      </c>
      <c r="D2009">
        <v>2013</v>
      </c>
      <c r="E2009" t="s">
        <v>47</v>
      </c>
      <c r="F2009" t="s">
        <v>104</v>
      </c>
      <c r="G2009" t="s">
        <v>48</v>
      </c>
      <c r="H2009" t="s">
        <v>2188</v>
      </c>
      <c r="I2009" s="2">
        <v>40028</v>
      </c>
      <c r="J2009" t="s">
        <v>106</v>
      </c>
      <c r="K2009" t="s">
        <v>107</v>
      </c>
      <c r="L2009">
        <v>19.13674979</v>
      </c>
      <c r="M2009">
        <v>-155.91901883</v>
      </c>
      <c r="N2009" t="s">
        <v>849</v>
      </c>
      <c r="O2009" t="s">
        <v>849</v>
      </c>
      <c r="P2009">
        <v>2013</v>
      </c>
      <c r="Q2009" t="s">
        <v>109</v>
      </c>
      <c r="R2009">
        <v>0</v>
      </c>
      <c r="S2009">
        <v>18</v>
      </c>
      <c r="T2009">
        <v>72.5</v>
      </c>
      <c r="U2009">
        <v>0.5</v>
      </c>
      <c r="V2009">
        <v>0</v>
      </c>
      <c r="W2009">
        <v>12.5</v>
      </c>
      <c r="X2009">
        <v>0.45250000000000001</v>
      </c>
      <c r="Y2009">
        <v>2</v>
      </c>
      <c r="Z2009">
        <v>1</v>
      </c>
    </row>
    <row r="2010" spans="1:26" x14ac:dyDescent="0.2">
      <c r="A2010">
        <v>2009</v>
      </c>
      <c r="B2010">
        <v>5951</v>
      </c>
      <c r="C2010" t="s">
        <v>38</v>
      </c>
      <c r="D2010">
        <v>2013</v>
      </c>
      <c r="E2010" t="s">
        <v>47</v>
      </c>
      <c r="F2010" t="s">
        <v>104</v>
      </c>
      <c r="G2010" t="s">
        <v>48</v>
      </c>
      <c r="H2010" t="s">
        <v>2189</v>
      </c>
      <c r="I2010" s="2">
        <v>40028</v>
      </c>
      <c r="J2010" t="s">
        <v>106</v>
      </c>
      <c r="K2010" t="s">
        <v>115</v>
      </c>
      <c r="L2010">
        <v>19.153022159999999</v>
      </c>
      <c r="M2010">
        <v>-155.91550673</v>
      </c>
      <c r="N2010" t="s">
        <v>849</v>
      </c>
      <c r="O2010" t="s">
        <v>849</v>
      </c>
      <c r="P2010">
        <v>2013</v>
      </c>
      <c r="Q2010" t="s">
        <v>116</v>
      </c>
      <c r="R2010">
        <v>0</v>
      </c>
      <c r="S2010">
        <v>4.8499999999999996</v>
      </c>
      <c r="T2010">
        <v>15</v>
      </c>
      <c r="U2010">
        <v>3.5</v>
      </c>
      <c r="V2010">
        <v>10</v>
      </c>
      <c r="W2010">
        <v>15</v>
      </c>
      <c r="X2010">
        <v>0.67</v>
      </c>
      <c r="Y2010">
        <v>2</v>
      </c>
      <c r="Z2010">
        <v>1</v>
      </c>
    </row>
    <row r="2011" spans="1:26" x14ac:dyDescent="0.2">
      <c r="A2011">
        <v>2010</v>
      </c>
      <c r="B2011">
        <v>5958</v>
      </c>
      <c r="C2011" t="s">
        <v>38</v>
      </c>
      <c r="D2011">
        <v>2013</v>
      </c>
      <c r="E2011" t="s">
        <v>47</v>
      </c>
      <c r="F2011" t="s">
        <v>104</v>
      </c>
      <c r="G2011" t="s">
        <v>48</v>
      </c>
      <c r="H2011" t="s">
        <v>2190</v>
      </c>
      <c r="I2011" s="2">
        <v>40029</v>
      </c>
      <c r="J2011" t="s">
        <v>106</v>
      </c>
      <c r="K2011" t="s">
        <v>111</v>
      </c>
      <c r="L2011">
        <v>19.8325335</v>
      </c>
      <c r="M2011">
        <v>-155.08038042000001</v>
      </c>
      <c r="N2011" t="s">
        <v>841</v>
      </c>
      <c r="O2011" t="s">
        <v>841</v>
      </c>
      <c r="P2011">
        <v>2013</v>
      </c>
      <c r="Q2011" t="s">
        <v>112</v>
      </c>
      <c r="R2011">
        <v>0</v>
      </c>
      <c r="S2011">
        <v>23.4</v>
      </c>
      <c r="T2011">
        <v>5</v>
      </c>
      <c r="U2011">
        <v>8.5</v>
      </c>
      <c r="V2011">
        <v>2.5</v>
      </c>
      <c r="W2011">
        <v>2.5</v>
      </c>
      <c r="X2011">
        <v>0.69750000000000001</v>
      </c>
      <c r="Y2011">
        <v>2</v>
      </c>
      <c r="Z2011">
        <v>1</v>
      </c>
    </row>
    <row r="2012" spans="1:26" x14ac:dyDescent="0.2">
      <c r="A2012">
        <v>2011</v>
      </c>
      <c r="B2012">
        <v>5959</v>
      </c>
      <c r="C2012" t="s">
        <v>38</v>
      </c>
      <c r="D2012">
        <v>2013</v>
      </c>
      <c r="E2012" t="s">
        <v>47</v>
      </c>
      <c r="F2012" t="s">
        <v>104</v>
      </c>
      <c r="G2012" t="s">
        <v>48</v>
      </c>
      <c r="H2012" t="s">
        <v>2191</v>
      </c>
      <c r="I2012" s="2">
        <v>40029</v>
      </c>
      <c r="J2012" t="s">
        <v>106</v>
      </c>
      <c r="K2012" t="s">
        <v>107</v>
      </c>
      <c r="L2012">
        <v>19.74481596</v>
      </c>
      <c r="M2012">
        <v>-155.05385815</v>
      </c>
      <c r="N2012" t="s">
        <v>841</v>
      </c>
      <c r="O2012" t="s">
        <v>841</v>
      </c>
      <c r="P2012">
        <v>2013</v>
      </c>
      <c r="Q2012" t="s">
        <v>109</v>
      </c>
      <c r="R2012">
        <v>0</v>
      </c>
      <c r="S2012">
        <v>11.25</v>
      </c>
      <c r="T2012">
        <v>37.5</v>
      </c>
      <c r="U2012">
        <v>0</v>
      </c>
      <c r="V2012">
        <v>3.5</v>
      </c>
      <c r="W2012">
        <v>5</v>
      </c>
      <c r="X2012">
        <v>0.46750000000000003</v>
      </c>
      <c r="Y2012">
        <v>2</v>
      </c>
      <c r="Z2012">
        <v>1</v>
      </c>
    </row>
    <row r="2013" spans="1:26" x14ac:dyDescent="0.2">
      <c r="A2013">
        <v>2012</v>
      </c>
      <c r="B2013">
        <v>5960</v>
      </c>
      <c r="C2013" t="s">
        <v>38</v>
      </c>
      <c r="D2013">
        <v>2013</v>
      </c>
      <c r="E2013" t="s">
        <v>47</v>
      </c>
      <c r="F2013" t="s">
        <v>104</v>
      </c>
      <c r="G2013" t="s">
        <v>48</v>
      </c>
      <c r="H2013" t="s">
        <v>2192</v>
      </c>
      <c r="I2013" s="2">
        <v>40029</v>
      </c>
      <c r="J2013" t="s">
        <v>106</v>
      </c>
      <c r="K2013" t="s">
        <v>115</v>
      </c>
      <c r="L2013">
        <v>19.7366633</v>
      </c>
      <c r="M2013">
        <v>-155.01567632000001</v>
      </c>
      <c r="N2013" t="s">
        <v>841</v>
      </c>
      <c r="O2013" t="s">
        <v>841</v>
      </c>
      <c r="P2013">
        <v>2013</v>
      </c>
      <c r="Q2013" t="s">
        <v>116</v>
      </c>
      <c r="R2013">
        <v>0</v>
      </c>
      <c r="S2013">
        <v>3.15</v>
      </c>
      <c r="T2013">
        <v>5</v>
      </c>
      <c r="U2013">
        <v>0</v>
      </c>
      <c r="V2013">
        <v>2.5</v>
      </c>
      <c r="W2013">
        <v>5</v>
      </c>
      <c r="X2013">
        <v>0.62250000000000005</v>
      </c>
      <c r="Y2013">
        <v>2</v>
      </c>
      <c r="Z2013">
        <v>1</v>
      </c>
    </row>
    <row r="2014" spans="1:26" x14ac:dyDescent="0.2">
      <c r="A2014">
        <v>2013</v>
      </c>
      <c r="B2014">
        <v>5961</v>
      </c>
      <c r="C2014" t="s">
        <v>38</v>
      </c>
      <c r="D2014">
        <v>2013</v>
      </c>
      <c r="E2014" t="s">
        <v>47</v>
      </c>
      <c r="F2014" t="s">
        <v>104</v>
      </c>
      <c r="G2014" t="s">
        <v>48</v>
      </c>
      <c r="H2014" t="s">
        <v>2193</v>
      </c>
      <c r="I2014" s="2">
        <v>40029</v>
      </c>
      <c r="J2014" t="s">
        <v>106</v>
      </c>
      <c r="K2014" t="s">
        <v>111</v>
      </c>
      <c r="L2014">
        <v>19.745574019999999</v>
      </c>
      <c r="M2014">
        <v>-155.02553319</v>
      </c>
      <c r="N2014" t="s">
        <v>841</v>
      </c>
      <c r="O2014" t="s">
        <v>841</v>
      </c>
      <c r="P2014">
        <v>2013</v>
      </c>
      <c r="Q2014" t="s">
        <v>112</v>
      </c>
      <c r="R2014">
        <v>0</v>
      </c>
      <c r="S2014">
        <v>23.1</v>
      </c>
      <c r="T2014">
        <v>27.5</v>
      </c>
      <c r="U2014">
        <v>0</v>
      </c>
      <c r="V2014">
        <v>17.5</v>
      </c>
      <c r="W2014">
        <v>12.5</v>
      </c>
      <c r="X2014">
        <v>0.22875000000000001</v>
      </c>
      <c r="Y2014">
        <v>2</v>
      </c>
      <c r="Z2014">
        <v>1</v>
      </c>
    </row>
    <row r="2015" spans="1:26" x14ac:dyDescent="0.2">
      <c r="A2015">
        <v>2014</v>
      </c>
      <c r="B2015">
        <v>5962</v>
      </c>
      <c r="C2015" t="s">
        <v>38</v>
      </c>
      <c r="D2015">
        <v>2013</v>
      </c>
      <c r="E2015" t="s">
        <v>47</v>
      </c>
      <c r="F2015" t="s">
        <v>104</v>
      </c>
      <c r="G2015" t="s">
        <v>48</v>
      </c>
      <c r="H2015" t="s">
        <v>2194</v>
      </c>
      <c r="I2015" s="2">
        <v>40029</v>
      </c>
      <c r="J2015" t="s">
        <v>106</v>
      </c>
      <c r="K2015" t="s">
        <v>107</v>
      </c>
      <c r="L2015">
        <v>19.746910010000001</v>
      </c>
      <c r="M2015">
        <v>-155.05798113</v>
      </c>
      <c r="N2015" t="s">
        <v>841</v>
      </c>
      <c r="O2015" t="s">
        <v>841</v>
      </c>
      <c r="P2015">
        <v>2013</v>
      </c>
      <c r="Q2015" t="s">
        <v>109</v>
      </c>
      <c r="R2015">
        <v>0</v>
      </c>
      <c r="S2015">
        <v>11.1</v>
      </c>
      <c r="T2015">
        <v>35</v>
      </c>
      <c r="U2015">
        <v>0</v>
      </c>
      <c r="V2015">
        <v>17.5</v>
      </c>
      <c r="W2015">
        <v>22.5</v>
      </c>
      <c r="X2015">
        <v>0.40500000000000003</v>
      </c>
      <c r="Y2015">
        <v>2</v>
      </c>
      <c r="Z2015">
        <v>1</v>
      </c>
    </row>
    <row r="2016" spans="1:26" x14ac:dyDescent="0.2">
      <c r="A2016">
        <v>2015</v>
      </c>
      <c r="B2016">
        <v>5963</v>
      </c>
      <c r="C2016" t="s">
        <v>38</v>
      </c>
      <c r="D2016">
        <v>2013</v>
      </c>
      <c r="E2016" t="s">
        <v>47</v>
      </c>
      <c r="F2016" t="s">
        <v>104</v>
      </c>
      <c r="G2016" t="s">
        <v>48</v>
      </c>
      <c r="H2016" t="s">
        <v>2195</v>
      </c>
      <c r="I2016" s="2">
        <v>40029</v>
      </c>
      <c r="J2016" t="s">
        <v>106</v>
      </c>
      <c r="K2016" t="s">
        <v>107</v>
      </c>
      <c r="L2016">
        <v>19.664512970000001</v>
      </c>
      <c r="M2016">
        <v>-154.97484571999999</v>
      </c>
      <c r="N2016" t="s">
        <v>841</v>
      </c>
      <c r="O2016" t="s">
        <v>841</v>
      </c>
      <c r="P2016">
        <v>2013</v>
      </c>
      <c r="Q2016" t="s">
        <v>109</v>
      </c>
      <c r="R2016">
        <v>0</v>
      </c>
      <c r="S2016">
        <v>12.35</v>
      </c>
      <c r="T2016">
        <v>20</v>
      </c>
      <c r="U2016">
        <v>3.5</v>
      </c>
      <c r="V2016">
        <v>9</v>
      </c>
      <c r="W2016">
        <v>16.5</v>
      </c>
      <c r="X2016">
        <v>0.32</v>
      </c>
      <c r="Y2016">
        <v>2</v>
      </c>
      <c r="Z2016">
        <v>1</v>
      </c>
    </row>
    <row r="2017" spans="1:26" x14ac:dyDescent="0.2">
      <c r="A2017">
        <v>2016</v>
      </c>
      <c r="B2017">
        <v>5964</v>
      </c>
      <c r="C2017" t="s">
        <v>38</v>
      </c>
      <c r="D2017">
        <v>2013</v>
      </c>
      <c r="E2017" t="s">
        <v>47</v>
      </c>
      <c r="F2017" t="s">
        <v>104</v>
      </c>
      <c r="G2017" t="s">
        <v>48</v>
      </c>
      <c r="H2017" t="s">
        <v>2196</v>
      </c>
      <c r="I2017" s="2">
        <v>40029</v>
      </c>
      <c r="J2017" t="s">
        <v>106</v>
      </c>
      <c r="K2017" t="s">
        <v>111</v>
      </c>
      <c r="L2017">
        <v>19.74418798</v>
      </c>
      <c r="M2017">
        <v>-155.04680210000001</v>
      </c>
      <c r="N2017" t="s">
        <v>841</v>
      </c>
      <c r="O2017" t="s">
        <v>841</v>
      </c>
      <c r="P2017">
        <v>2013</v>
      </c>
      <c r="Q2017" t="s">
        <v>112</v>
      </c>
      <c r="R2017">
        <v>0</v>
      </c>
      <c r="S2017">
        <v>22.6</v>
      </c>
      <c r="T2017">
        <v>70</v>
      </c>
      <c r="U2017">
        <v>0</v>
      </c>
      <c r="V2017">
        <v>0</v>
      </c>
      <c r="W2017">
        <v>12.5</v>
      </c>
      <c r="X2017">
        <v>0.23</v>
      </c>
      <c r="Y2017">
        <v>2</v>
      </c>
      <c r="Z2017">
        <v>1</v>
      </c>
    </row>
    <row r="2018" spans="1:26" x14ac:dyDescent="0.2">
      <c r="A2018">
        <v>2017</v>
      </c>
      <c r="B2018">
        <v>5965</v>
      </c>
      <c r="C2018" t="s">
        <v>38</v>
      </c>
      <c r="D2018">
        <v>2013</v>
      </c>
      <c r="E2018" t="s">
        <v>47</v>
      </c>
      <c r="F2018" t="s">
        <v>104</v>
      </c>
      <c r="G2018" t="s">
        <v>48</v>
      </c>
      <c r="H2018" t="s">
        <v>2197</v>
      </c>
      <c r="I2018" s="2">
        <v>40029</v>
      </c>
      <c r="J2018" t="s">
        <v>106</v>
      </c>
      <c r="K2018" t="s">
        <v>115</v>
      </c>
      <c r="L2018">
        <v>19.773161630000001</v>
      </c>
      <c r="M2018">
        <v>-155.08776320000001</v>
      </c>
      <c r="N2018" t="s">
        <v>841</v>
      </c>
      <c r="O2018" t="s">
        <v>841</v>
      </c>
      <c r="P2018">
        <v>2013</v>
      </c>
      <c r="Q2018" t="s">
        <v>116</v>
      </c>
      <c r="R2018">
        <v>0</v>
      </c>
      <c r="S2018">
        <v>4.5</v>
      </c>
      <c r="T2018">
        <v>15</v>
      </c>
      <c r="U2018">
        <v>0</v>
      </c>
      <c r="V2018">
        <v>1.5</v>
      </c>
      <c r="W2018">
        <v>14</v>
      </c>
      <c r="X2018">
        <v>0.74750000000000005</v>
      </c>
      <c r="Y2018">
        <v>2</v>
      </c>
      <c r="Z2018">
        <v>1</v>
      </c>
    </row>
    <row r="2019" spans="1:26" x14ac:dyDescent="0.2">
      <c r="A2019">
        <v>2018</v>
      </c>
      <c r="B2019">
        <v>5970</v>
      </c>
      <c r="C2019" t="s">
        <v>38</v>
      </c>
      <c r="D2019">
        <v>2013</v>
      </c>
      <c r="E2019" t="s">
        <v>47</v>
      </c>
      <c r="F2019" t="s">
        <v>104</v>
      </c>
      <c r="G2019" t="s">
        <v>48</v>
      </c>
      <c r="H2019" t="s">
        <v>2198</v>
      </c>
      <c r="I2019" s="2">
        <v>40030</v>
      </c>
      <c r="J2019" t="s">
        <v>106</v>
      </c>
      <c r="K2019" t="s">
        <v>107</v>
      </c>
      <c r="L2019">
        <v>19.46009243</v>
      </c>
      <c r="M2019">
        <v>-154.83479543999999</v>
      </c>
      <c r="N2019" t="s">
        <v>841</v>
      </c>
      <c r="O2019" t="s">
        <v>841</v>
      </c>
      <c r="P2019">
        <v>2013</v>
      </c>
      <c r="Q2019" t="s">
        <v>109</v>
      </c>
      <c r="R2019">
        <v>0</v>
      </c>
      <c r="S2019">
        <v>14.4</v>
      </c>
      <c r="T2019">
        <v>12.5</v>
      </c>
      <c r="U2019">
        <v>3.5</v>
      </c>
      <c r="V2019">
        <v>2.5</v>
      </c>
      <c r="W2019">
        <v>19</v>
      </c>
      <c r="X2019">
        <v>0.94499999999999995</v>
      </c>
      <c r="Y2019">
        <v>2</v>
      </c>
      <c r="Z2019">
        <v>1</v>
      </c>
    </row>
    <row r="2020" spans="1:26" x14ac:dyDescent="0.2">
      <c r="A2020">
        <v>2019</v>
      </c>
      <c r="B2020">
        <v>5971</v>
      </c>
      <c r="C2020" t="s">
        <v>38</v>
      </c>
      <c r="D2020">
        <v>2013</v>
      </c>
      <c r="E2020" t="s">
        <v>47</v>
      </c>
      <c r="F2020" t="s">
        <v>104</v>
      </c>
      <c r="G2020" t="s">
        <v>48</v>
      </c>
      <c r="H2020" t="s">
        <v>2199</v>
      </c>
      <c r="I2020" s="2">
        <v>40030</v>
      </c>
      <c r="J2020" t="s">
        <v>106</v>
      </c>
      <c r="K2020" t="s">
        <v>111</v>
      </c>
      <c r="L2020">
        <v>19.44146164</v>
      </c>
      <c r="M2020">
        <v>-154.85740175999999</v>
      </c>
      <c r="N2020" t="s">
        <v>841</v>
      </c>
      <c r="O2020" t="s">
        <v>841</v>
      </c>
      <c r="P2020">
        <v>2013</v>
      </c>
      <c r="Q2020" t="s">
        <v>112</v>
      </c>
      <c r="R2020">
        <v>0</v>
      </c>
      <c r="S2020">
        <v>21.55</v>
      </c>
      <c r="T2020">
        <v>7.5</v>
      </c>
      <c r="U2020">
        <v>3.5</v>
      </c>
      <c r="V2020">
        <v>12.5</v>
      </c>
      <c r="W2020">
        <v>17.5</v>
      </c>
      <c r="X2020">
        <v>0.29499999999999998</v>
      </c>
      <c r="Y2020">
        <v>2</v>
      </c>
      <c r="Z2020">
        <v>1</v>
      </c>
    </row>
    <row r="2021" spans="1:26" x14ac:dyDescent="0.2">
      <c r="A2021">
        <v>2020</v>
      </c>
      <c r="B2021">
        <v>5972</v>
      </c>
      <c r="C2021" t="s">
        <v>38</v>
      </c>
      <c r="D2021">
        <v>2013</v>
      </c>
      <c r="E2021" t="s">
        <v>47</v>
      </c>
      <c r="F2021" t="s">
        <v>104</v>
      </c>
      <c r="G2021" t="s">
        <v>48</v>
      </c>
      <c r="H2021" t="s">
        <v>2200</v>
      </c>
      <c r="I2021" s="2">
        <v>40030</v>
      </c>
      <c r="J2021" t="s">
        <v>106</v>
      </c>
      <c r="K2021" t="s">
        <v>107</v>
      </c>
      <c r="L2021">
        <v>19.408568030000001</v>
      </c>
      <c r="M2021">
        <v>-154.90092865</v>
      </c>
      <c r="N2021" t="s">
        <v>841</v>
      </c>
      <c r="O2021" t="s">
        <v>841</v>
      </c>
      <c r="P2021">
        <v>2013</v>
      </c>
      <c r="Q2021" t="s">
        <v>109</v>
      </c>
      <c r="R2021">
        <v>0</v>
      </c>
      <c r="S2021">
        <v>11.7</v>
      </c>
      <c r="T2021">
        <v>17.5</v>
      </c>
      <c r="U2021">
        <v>30</v>
      </c>
      <c r="V2021">
        <v>5</v>
      </c>
      <c r="W2021">
        <v>7.5</v>
      </c>
      <c r="X2021">
        <v>0.52375000000000005</v>
      </c>
      <c r="Y2021">
        <v>2</v>
      </c>
      <c r="Z2021">
        <v>1</v>
      </c>
    </row>
    <row r="2022" spans="1:26" x14ac:dyDescent="0.2">
      <c r="A2022">
        <v>2021</v>
      </c>
      <c r="B2022">
        <v>5973</v>
      </c>
      <c r="C2022" t="s">
        <v>38</v>
      </c>
      <c r="D2022">
        <v>2013</v>
      </c>
      <c r="E2022" t="s">
        <v>47</v>
      </c>
      <c r="F2022" t="s">
        <v>104</v>
      </c>
      <c r="G2022" t="s">
        <v>48</v>
      </c>
      <c r="H2022" t="s">
        <v>2201</v>
      </c>
      <c r="I2022" s="2">
        <v>40030</v>
      </c>
      <c r="J2022" t="s">
        <v>106</v>
      </c>
      <c r="K2022" t="s">
        <v>107</v>
      </c>
      <c r="L2022">
        <v>19.381445280000001</v>
      </c>
      <c r="M2022">
        <v>-154.93578195000001</v>
      </c>
      <c r="N2022" t="s">
        <v>841</v>
      </c>
      <c r="O2022" t="s">
        <v>841</v>
      </c>
      <c r="P2022">
        <v>2013</v>
      </c>
      <c r="Q2022" t="s">
        <v>109</v>
      </c>
      <c r="R2022">
        <v>0</v>
      </c>
      <c r="S2022">
        <v>14.25</v>
      </c>
      <c r="T2022">
        <v>20</v>
      </c>
      <c r="U2022">
        <v>5</v>
      </c>
      <c r="V2022">
        <v>5</v>
      </c>
      <c r="W2022">
        <v>5</v>
      </c>
      <c r="X2022">
        <v>0.54374999999999996</v>
      </c>
      <c r="Y2022">
        <v>2</v>
      </c>
      <c r="Z2022">
        <v>1</v>
      </c>
    </row>
    <row r="2023" spans="1:26" x14ac:dyDescent="0.2">
      <c r="A2023">
        <v>2022</v>
      </c>
      <c r="B2023">
        <v>5974</v>
      </c>
      <c r="C2023" t="s">
        <v>38</v>
      </c>
      <c r="D2023">
        <v>2013</v>
      </c>
      <c r="E2023" t="s">
        <v>47</v>
      </c>
      <c r="F2023" t="s">
        <v>104</v>
      </c>
      <c r="G2023" t="s">
        <v>48</v>
      </c>
      <c r="H2023" t="s">
        <v>2202</v>
      </c>
      <c r="I2023" s="2">
        <v>40030</v>
      </c>
      <c r="J2023" t="s">
        <v>106</v>
      </c>
      <c r="K2023" t="s">
        <v>115</v>
      </c>
      <c r="L2023">
        <v>19.394155430000001</v>
      </c>
      <c r="M2023">
        <v>-154.92583472000001</v>
      </c>
      <c r="N2023" t="s">
        <v>841</v>
      </c>
      <c r="O2023" t="s">
        <v>841</v>
      </c>
      <c r="P2023">
        <v>2013</v>
      </c>
      <c r="Q2023" t="s">
        <v>116</v>
      </c>
      <c r="R2023">
        <v>0</v>
      </c>
      <c r="S2023">
        <v>5.65</v>
      </c>
      <c r="T2023">
        <v>15</v>
      </c>
      <c r="U2023">
        <v>5</v>
      </c>
      <c r="V2023">
        <v>10</v>
      </c>
      <c r="W2023">
        <v>17.5</v>
      </c>
      <c r="X2023">
        <v>0.72875000000000001</v>
      </c>
      <c r="Y2023">
        <v>2</v>
      </c>
      <c r="Z2023">
        <v>1</v>
      </c>
    </row>
    <row r="2024" spans="1:26" x14ac:dyDescent="0.2">
      <c r="A2024">
        <v>2023</v>
      </c>
      <c r="B2024">
        <v>5975</v>
      </c>
      <c r="C2024" t="s">
        <v>38</v>
      </c>
      <c r="D2024">
        <v>2013</v>
      </c>
      <c r="E2024" t="s">
        <v>47</v>
      </c>
      <c r="F2024" t="s">
        <v>104</v>
      </c>
      <c r="G2024" t="s">
        <v>48</v>
      </c>
      <c r="H2024" t="s">
        <v>2203</v>
      </c>
      <c r="I2024" s="2">
        <v>40030</v>
      </c>
      <c r="J2024" t="s">
        <v>106</v>
      </c>
      <c r="K2024" t="s">
        <v>111</v>
      </c>
      <c r="L2024">
        <v>19.490322429999999</v>
      </c>
      <c r="M2024">
        <v>-154.81463327</v>
      </c>
      <c r="N2024" t="s">
        <v>841</v>
      </c>
      <c r="O2024" t="s">
        <v>841</v>
      </c>
      <c r="P2024">
        <v>2013</v>
      </c>
      <c r="Q2024" t="s">
        <v>112</v>
      </c>
      <c r="R2024">
        <v>0</v>
      </c>
      <c r="S2024">
        <v>23</v>
      </c>
      <c r="T2024">
        <v>22.5</v>
      </c>
      <c r="U2024">
        <v>1</v>
      </c>
      <c r="V2024">
        <v>1</v>
      </c>
      <c r="W2024">
        <v>7.5</v>
      </c>
      <c r="X2024">
        <v>0.48749999999999999</v>
      </c>
      <c r="Y2024">
        <v>2</v>
      </c>
      <c r="Z2024">
        <v>1</v>
      </c>
    </row>
    <row r="2025" spans="1:26" x14ac:dyDescent="0.2">
      <c r="A2025">
        <v>2024</v>
      </c>
      <c r="B2025">
        <v>5976</v>
      </c>
      <c r="C2025" t="s">
        <v>38</v>
      </c>
      <c r="D2025">
        <v>2013</v>
      </c>
      <c r="E2025" t="s">
        <v>47</v>
      </c>
      <c r="F2025" t="s">
        <v>104</v>
      </c>
      <c r="G2025" t="s">
        <v>48</v>
      </c>
      <c r="H2025" t="s">
        <v>2204</v>
      </c>
      <c r="I2025" s="2">
        <v>40030</v>
      </c>
      <c r="J2025" t="s">
        <v>106</v>
      </c>
      <c r="K2025" t="s">
        <v>107</v>
      </c>
      <c r="L2025">
        <v>19.443361400000001</v>
      </c>
      <c r="M2025">
        <v>-154.85562974999999</v>
      </c>
      <c r="N2025" t="s">
        <v>841</v>
      </c>
      <c r="O2025" t="s">
        <v>841</v>
      </c>
      <c r="P2025">
        <v>2013</v>
      </c>
      <c r="Q2025" t="s">
        <v>109</v>
      </c>
      <c r="R2025">
        <v>0</v>
      </c>
      <c r="S2025">
        <v>14.4</v>
      </c>
      <c r="T2025">
        <v>17.5</v>
      </c>
      <c r="U2025">
        <v>0</v>
      </c>
      <c r="V2025">
        <v>0</v>
      </c>
      <c r="W2025">
        <v>10</v>
      </c>
      <c r="X2025">
        <v>0.66749999999999998</v>
      </c>
      <c r="Y2025">
        <v>2</v>
      </c>
      <c r="Z2025">
        <v>1</v>
      </c>
    </row>
    <row r="2026" spans="1:26" x14ac:dyDescent="0.2">
      <c r="A2026">
        <v>2025</v>
      </c>
      <c r="B2026">
        <v>5977</v>
      </c>
      <c r="C2026" t="s">
        <v>38</v>
      </c>
      <c r="D2026">
        <v>2013</v>
      </c>
      <c r="E2026" t="s">
        <v>47</v>
      </c>
      <c r="F2026" t="s">
        <v>104</v>
      </c>
      <c r="G2026" t="s">
        <v>48</v>
      </c>
      <c r="H2026" t="s">
        <v>2205</v>
      </c>
      <c r="I2026" s="2">
        <v>40030</v>
      </c>
      <c r="J2026" t="s">
        <v>106</v>
      </c>
      <c r="K2026" t="s">
        <v>111</v>
      </c>
      <c r="L2026">
        <v>19.427178789999999</v>
      </c>
      <c r="M2026">
        <v>-154.87536979999999</v>
      </c>
      <c r="N2026" t="s">
        <v>841</v>
      </c>
      <c r="O2026" t="s">
        <v>841</v>
      </c>
      <c r="P2026">
        <v>2013</v>
      </c>
      <c r="Q2026" t="s">
        <v>112</v>
      </c>
      <c r="R2026">
        <v>0</v>
      </c>
      <c r="S2026">
        <v>21.8</v>
      </c>
      <c r="T2026">
        <v>9</v>
      </c>
      <c r="U2026">
        <v>0</v>
      </c>
      <c r="V2026">
        <v>0</v>
      </c>
      <c r="W2026">
        <v>3</v>
      </c>
      <c r="X2026">
        <v>0.62124999999999997</v>
      </c>
      <c r="Y2026">
        <v>2</v>
      </c>
      <c r="Z2026">
        <v>1</v>
      </c>
    </row>
    <row r="2027" spans="1:26" x14ac:dyDescent="0.2">
      <c r="A2027">
        <v>2026</v>
      </c>
      <c r="B2027">
        <v>5978</v>
      </c>
      <c r="C2027" t="s">
        <v>38</v>
      </c>
      <c r="D2027">
        <v>2013</v>
      </c>
      <c r="E2027" t="s">
        <v>47</v>
      </c>
      <c r="F2027" t="s">
        <v>104</v>
      </c>
      <c r="G2027" t="s">
        <v>48</v>
      </c>
      <c r="H2027" t="s">
        <v>2206</v>
      </c>
      <c r="I2027" s="2">
        <v>40030</v>
      </c>
      <c r="J2027" t="s">
        <v>106</v>
      </c>
      <c r="K2027" t="s">
        <v>115</v>
      </c>
      <c r="L2027">
        <v>19.423182799999999</v>
      </c>
      <c r="M2027">
        <v>-154.88391455999999</v>
      </c>
      <c r="N2027" t="s">
        <v>841</v>
      </c>
      <c r="O2027" t="s">
        <v>841</v>
      </c>
      <c r="P2027">
        <v>2013</v>
      </c>
      <c r="Q2027" t="s">
        <v>116</v>
      </c>
      <c r="R2027">
        <v>0</v>
      </c>
      <c r="S2027">
        <v>5.5</v>
      </c>
      <c r="T2027">
        <v>17.5</v>
      </c>
      <c r="U2027">
        <v>0.5</v>
      </c>
      <c r="V2027">
        <v>2.5</v>
      </c>
      <c r="W2027">
        <v>3.5</v>
      </c>
      <c r="X2027">
        <v>0.52375000000000005</v>
      </c>
      <c r="Y2027">
        <v>2</v>
      </c>
      <c r="Z2027">
        <v>1</v>
      </c>
    </row>
    <row r="2028" spans="1:26" x14ac:dyDescent="0.2">
      <c r="A2028">
        <v>2027</v>
      </c>
      <c r="B2028">
        <v>5979</v>
      </c>
      <c r="C2028" t="s">
        <v>38</v>
      </c>
      <c r="D2028">
        <v>2013</v>
      </c>
      <c r="E2028" t="s">
        <v>47</v>
      </c>
      <c r="F2028" t="s">
        <v>104</v>
      </c>
      <c r="G2028" t="s">
        <v>48</v>
      </c>
      <c r="H2028" t="s">
        <v>2207</v>
      </c>
      <c r="I2028" s="2">
        <v>40030</v>
      </c>
      <c r="J2028" t="s">
        <v>106</v>
      </c>
      <c r="K2028" t="s">
        <v>107</v>
      </c>
      <c r="L2028">
        <v>19.367235529999999</v>
      </c>
      <c r="M2028">
        <v>-154.95483677999999</v>
      </c>
      <c r="N2028" t="s">
        <v>841</v>
      </c>
      <c r="O2028" t="s">
        <v>841</v>
      </c>
      <c r="P2028">
        <v>2013</v>
      </c>
      <c r="Q2028" t="s">
        <v>109</v>
      </c>
      <c r="R2028">
        <v>0</v>
      </c>
      <c r="S2028">
        <v>11.75</v>
      </c>
      <c r="T2028">
        <v>15</v>
      </c>
      <c r="U2028">
        <v>10</v>
      </c>
      <c r="V2028">
        <v>3</v>
      </c>
      <c r="W2028">
        <v>1.5</v>
      </c>
      <c r="X2028">
        <v>0.58499999999999996</v>
      </c>
      <c r="Y2028">
        <v>2</v>
      </c>
      <c r="Z2028">
        <v>1</v>
      </c>
    </row>
    <row r="2029" spans="1:26" x14ac:dyDescent="0.2">
      <c r="A2029">
        <v>2028</v>
      </c>
      <c r="B2029">
        <v>5980</v>
      </c>
      <c r="C2029" t="s">
        <v>38</v>
      </c>
      <c r="D2029">
        <v>2013</v>
      </c>
      <c r="E2029" t="s">
        <v>47</v>
      </c>
      <c r="F2029" t="s">
        <v>104</v>
      </c>
      <c r="G2029" t="s">
        <v>48</v>
      </c>
      <c r="H2029" t="s">
        <v>2208</v>
      </c>
      <c r="I2029" s="2">
        <v>40030</v>
      </c>
      <c r="J2029" t="s">
        <v>106</v>
      </c>
      <c r="K2029" t="s">
        <v>107</v>
      </c>
      <c r="L2029">
        <v>19.373399330000002</v>
      </c>
      <c r="M2029">
        <v>-154.94640315999999</v>
      </c>
      <c r="N2029" t="s">
        <v>841</v>
      </c>
      <c r="O2029" t="s">
        <v>841</v>
      </c>
      <c r="P2029">
        <v>2013</v>
      </c>
      <c r="Q2029" t="s">
        <v>109</v>
      </c>
      <c r="R2029">
        <v>0</v>
      </c>
      <c r="S2029">
        <v>12.05</v>
      </c>
      <c r="T2029">
        <v>15</v>
      </c>
      <c r="U2029">
        <v>10</v>
      </c>
      <c r="V2029">
        <v>1</v>
      </c>
      <c r="W2029">
        <v>7.5</v>
      </c>
      <c r="X2029">
        <v>0.97375</v>
      </c>
      <c r="Y2029">
        <v>2</v>
      </c>
      <c r="Z2029">
        <v>1</v>
      </c>
    </row>
    <row r="2030" spans="1:26" x14ac:dyDescent="0.2">
      <c r="A2030">
        <v>2029</v>
      </c>
      <c r="B2030">
        <v>5990</v>
      </c>
      <c r="C2030" t="s">
        <v>38</v>
      </c>
      <c r="D2030">
        <v>2013</v>
      </c>
      <c r="E2030" t="s">
        <v>47</v>
      </c>
      <c r="F2030" t="s">
        <v>104</v>
      </c>
      <c r="G2030" t="s">
        <v>48</v>
      </c>
      <c r="H2030" t="s">
        <v>2209</v>
      </c>
      <c r="I2030" s="2">
        <v>40031</v>
      </c>
      <c r="J2030" t="s">
        <v>106</v>
      </c>
      <c r="K2030" t="s">
        <v>111</v>
      </c>
      <c r="L2030">
        <v>19.082455670000002</v>
      </c>
      <c r="M2030">
        <v>-155.54522861999999</v>
      </c>
      <c r="N2030" t="s">
        <v>2210</v>
      </c>
      <c r="O2030" t="s">
        <v>2210</v>
      </c>
      <c r="P2030">
        <v>2013</v>
      </c>
      <c r="Q2030" t="s">
        <v>112</v>
      </c>
      <c r="R2030">
        <v>0</v>
      </c>
      <c r="S2030">
        <v>23.7</v>
      </c>
      <c r="T2030">
        <v>17.5</v>
      </c>
      <c r="U2030">
        <v>2.5</v>
      </c>
      <c r="V2030">
        <v>10</v>
      </c>
      <c r="W2030">
        <v>17.5</v>
      </c>
      <c r="X2030">
        <v>0.19375000000000001</v>
      </c>
      <c r="Y2030">
        <v>2</v>
      </c>
      <c r="Z2030">
        <v>1</v>
      </c>
    </row>
    <row r="2031" spans="1:26" x14ac:dyDescent="0.2">
      <c r="A2031">
        <v>2030</v>
      </c>
      <c r="B2031">
        <v>5991</v>
      </c>
      <c r="C2031" t="s">
        <v>38</v>
      </c>
      <c r="D2031">
        <v>2013</v>
      </c>
      <c r="E2031" t="s">
        <v>47</v>
      </c>
      <c r="F2031" t="s">
        <v>104</v>
      </c>
      <c r="G2031" t="s">
        <v>48</v>
      </c>
      <c r="H2031" t="s">
        <v>2211</v>
      </c>
      <c r="I2031" s="2">
        <v>40031</v>
      </c>
      <c r="J2031" t="s">
        <v>106</v>
      </c>
      <c r="K2031" t="s">
        <v>107</v>
      </c>
      <c r="L2031">
        <v>19.048859409999999</v>
      </c>
      <c r="M2031">
        <v>-155.55203707000001</v>
      </c>
      <c r="N2031" t="s">
        <v>2210</v>
      </c>
      <c r="O2031" t="s">
        <v>2210</v>
      </c>
      <c r="P2031">
        <v>2013</v>
      </c>
      <c r="Q2031" t="s">
        <v>109</v>
      </c>
      <c r="R2031">
        <v>0</v>
      </c>
      <c r="S2031">
        <v>13.6</v>
      </c>
      <c r="T2031">
        <v>27.5</v>
      </c>
      <c r="U2031">
        <v>5</v>
      </c>
      <c r="V2031">
        <v>3</v>
      </c>
      <c r="W2031">
        <v>17</v>
      </c>
      <c r="X2031">
        <v>0.34375</v>
      </c>
      <c r="Y2031">
        <v>2</v>
      </c>
      <c r="Z2031">
        <v>1</v>
      </c>
    </row>
    <row r="2032" spans="1:26" x14ac:dyDescent="0.2">
      <c r="A2032">
        <v>2031</v>
      </c>
      <c r="B2032">
        <v>5992</v>
      </c>
      <c r="C2032" t="s">
        <v>38</v>
      </c>
      <c r="D2032">
        <v>2013</v>
      </c>
      <c r="E2032" t="s">
        <v>47</v>
      </c>
      <c r="F2032" t="s">
        <v>104</v>
      </c>
      <c r="G2032" t="s">
        <v>48</v>
      </c>
      <c r="H2032" t="s">
        <v>2212</v>
      </c>
      <c r="I2032" s="2">
        <v>40031</v>
      </c>
      <c r="J2032" t="s">
        <v>106</v>
      </c>
      <c r="K2032" t="s">
        <v>107</v>
      </c>
      <c r="L2032">
        <v>19.039117709999999</v>
      </c>
      <c r="M2032">
        <v>-155.55666647999999</v>
      </c>
      <c r="N2032" t="s">
        <v>2210</v>
      </c>
      <c r="O2032" t="s">
        <v>2210</v>
      </c>
      <c r="P2032">
        <v>2013</v>
      </c>
      <c r="Q2032" t="s">
        <v>109</v>
      </c>
      <c r="R2032">
        <v>0</v>
      </c>
      <c r="S2032">
        <v>12.75</v>
      </c>
      <c r="T2032">
        <v>12.5</v>
      </c>
      <c r="U2032">
        <v>0</v>
      </c>
      <c r="V2032">
        <v>0</v>
      </c>
      <c r="W2032">
        <v>32.5</v>
      </c>
      <c r="X2032">
        <v>1.47</v>
      </c>
      <c r="Y2032">
        <v>2</v>
      </c>
      <c r="Z2032">
        <v>1</v>
      </c>
    </row>
    <row r="2033" spans="1:26" x14ac:dyDescent="0.2">
      <c r="A2033">
        <v>2032</v>
      </c>
      <c r="B2033">
        <v>5993</v>
      </c>
      <c r="C2033" t="s">
        <v>38</v>
      </c>
      <c r="D2033">
        <v>2013</v>
      </c>
      <c r="E2033" t="s">
        <v>47</v>
      </c>
      <c r="F2033" t="s">
        <v>104</v>
      </c>
      <c r="G2033" t="s">
        <v>48</v>
      </c>
      <c r="H2033" t="s">
        <v>2213</v>
      </c>
      <c r="I2033" s="2">
        <v>40031</v>
      </c>
      <c r="J2033" t="s">
        <v>106</v>
      </c>
      <c r="K2033" t="s">
        <v>107</v>
      </c>
      <c r="L2033">
        <v>19.004620979999999</v>
      </c>
      <c r="M2033">
        <v>-155.58381513</v>
      </c>
      <c r="N2033" t="s">
        <v>2210</v>
      </c>
      <c r="O2033" t="s">
        <v>2210</v>
      </c>
      <c r="P2033">
        <v>2013</v>
      </c>
      <c r="Q2033" t="s">
        <v>109</v>
      </c>
      <c r="R2033">
        <v>0</v>
      </c>
      <c r="S2033">
        <v>15.2</v>
      </c>
      <c r="T2033">
        <v>15</v>
      </c>
      <c r="U2033">
        <v>5.5</v>
      </c>
      <c r="V2033">
        <v>2.5</v>
      </c>
      <c r="W2033">
        <v>17.5</v>
      </c>
      <c r="X2033">
        <v>1.0287500000000001</v>
      </c>
      <c r="Y2033">
        <v>2</v>
      </c>
      <c r="Z2033">
        <v>1</v>
      </c>
    </row>
    <row r="2034" spans="1:26" x14ac:dyDescent="0.2">
      <c r="A2034">
        <v>2033</v>
      </c>
      <c r="B2034">
        <v>5994</v>
      </c>
      <c r="C2034" t="s">
        <v>38</v>
      </c>
      <c r="D2034">
        <v>2013</v>
      </c>
      <c r="E2034" t="s">
        <v>47</v>
      </c>
      <c r="F2034" t="s">
        <v>104</v>
      </c>
      <c r="G2034" t="s">
        <v>48</v>
      </c>
      <c r="H2034" t="s">
        <v>2214</v>
      </c>
      <c r="I2034" s="2">
        <v>40031</v>
      </c>
      <c r="J2034" t="s">
        <v>106</v>
      </c>
      <c r="K2034" t="s">
        <v>115</v>
      </c>
      <c r="L2034">
        <v>18.96727181</v>
      </c>
      <c r="M2034">
        <v>-155.61379242000001</v>
      </c>
      <c r="N2034" t="s">
        <v>2210</v>
      </c>
      <c r="O2034" t="s">
        <v>2210</v>
      </c>
      <c r="P2034">
        <v>2013</v>
      </c>
      <c r="Q2034" t="s">
        <v>116</v>
      </c>
      <c r="R2034">
        <v>0</v>
      </c>
      <c r="S2034">
        <v>4.25</v>
      </c>
      <c r="T2034">
        <v>5</v>
      </c>
      <c r="U2034">
        <v>11</v>
      </c>
      <c r="V2034">
        <v>10</v>
      </c>
      <c r="W2034">
        <v>2.5</v>
      </c>
      <c r="X2034">
        <v>0.32</v>
      </c>
      <c r="Y2034">
        <v>2</v>
      </c>
      <c r="Z2034">
        <v>1</v>
      </c>
    </row>
    <row r="2035" spans="1:26" x14ac:dyDescent="0.2">
      <c r="A2035">
        <v>2034</v>
      </c>
      <c r="B2035">
        <v>5996</v>
      </c>
      <c r="C2035" t="s">
        <v>38</v>
      </c>
      <c r="D2035">
        <v>2013</v>
      </c>
      <c r="E2035" t="s">
        <v>47</v>
      </c>
      <c r="F2035" t="s">
        <v>104</v>
      </c>
      <c r="G2035" t="s">
        <v>48</v>
      </c>
      <c r="H2035" t="s">
        <v>2215</v>
      </c>
      <c r="I2035" s="2">
        <v>40031</v>
      </c>
      <c r="J2035" t="s">
        <v>106</v>
      </c>
      <c r="K2035" t="s">
        <v>107</v>
      </c>
      <c r="L2035">
        <v>19.13276888</v>
      </c>
      <c r="M2035">
        <v>-155.50239768</v>
      </c>
      <c r="N2035" t="s">
        <v>2210</v>
      </c>
      <c r="O2035" t="s">
        <v>2210</v>
      </c>
      <c r="P2035">
        <v>2013</v>
      </c>
      <c r="Q2035" t="s">
        <v>109</v>
      </c>
      <c r="R2035">
        <v>0</v>
      </c>
      <c r="S2035">
        <v>12.7</v>
      </c>
      <c r="T2035">
        <v>20</v>
      </c>
      <c r="U2035">
        <v>1</v>
      </c>
      <c r="V2035">
        <v>1</v>
      </c>
      <c r="W2035">
        <v>2</v>
      </c>
      <c r="X2035">
        <v>0.47149999999999997</v>
      </c>
      <c r="Y2035">
        <v>2</v>
      </c>
      <c r="Z2035">
        <v>1</v>
      </c>
    </row>
    <row r="2036" spans="1:26" x14ac:dyDescent="0.2">
      <c r="A2036">
        <v>2035</v>
      </c>
      <c r="B2036">
        <v>5997</v>
      </c>
      <c r="C2036" t="s">
        <v>38</v>
      </c>
      <c r="D2036">
        <v>2013</v>
      </c>
      <c r="E2036" t="s">
        <v>47</v>
      </c>
      <c r="F2036" t="s">
        <v>104</v>
      </c>
      <c r="G2036" t="s">
        <v>48</v>
      </c>
      <c r="H2036" t="s">
        <v>2216</v>
      </c>
      <c r="I2036" s="2">
        <v>40031</v>
      </c>
      <c r="J2036" t="s">
        <v>106</v>
      </c>
      <c r="K2036" t="s">
        <v>107</v>
      </c>
      <c r="L2036">
        <v>19.103527110000002</v>
      </c>
      <c r="M2036">
        <v>-155.53123335000001</v>
      </c>
      <c r="N2036" t="s">
        <v>2210</v>
      </c>
      <c r="O2036" t="s">
        <v>2210</v>
      </c>
      <c r="P2036">
        <v>2013</v>
      </c>
      <c r="Q2036" t="s">
        <v>109</v>
      </c>
      <c r="R2036">
        <v>0</v>
      </c>
      <c r="S2036">
        <v>9</v>
      </c>
      <c r="T2036">
        <v>32.5</v>
      </c>
      <c r="U2036">
        <v>1</v>
      </c>
      <c r="V2036">
        <v>0</v>
      </c>
      <c r="W2036">
        <v>7.5</v>
      </c>
      <c r="X2036">
        <v>0.93625000000000003</v>
      </c>
      <c r="Y2036">
        <v>2</v>
      </c>
      <c r="Z2036">
        <v>1</v>
      </c>
    </row>
    <row r="2037" spans="1:26" x14ac:dyDescent="0.2">
      <c r="A2037">
        <v>2036</v>
      </c>
      <c r="B2037">
        <v>5998</v>
      </c>
      <c r="C2037" t="s">
        <v>38</v>
      </c>
      <c r="D2037">
        <v>2013</v>
      </c>
      <c r="E2037" t="s">
        <v>47</v>
      </c>
      <c r="F2037" t="s">
        <v>104</v>
      </c>
      <c r="G2037" t="s">
        <v>48</v>
      </c>
      <c r="H2037" t="s">
        <v>2217</v>
      </c>
      <c r="I2037" s="2">
        <v>40031</v>
      </c>
      <c r="J2037" t="s">
        <v>106</v>
      </c>
      <c r="K2037" t="s">
        <v>111</v>
      </c>
      <c r="L2037">
        <v>19.082675949999999</v>
      </c>
      <c r="M2037">
        <v>-155.54811375</v>
      </c>
      <c r="N2037" t="s">
        <v>2210</v>
      </c>
      <c r="O2037" t="s">
        <v>2210</v>
      </c>
      <c r="P2037">
        <v>2013</v>
      </c>
      <c r="Q2037" t="s">
        <v>112</v>
      </c>
      <c r="R2037">
        <v>0</v>
      </c>
      <c r="S2037">
        <v>22.7</v>
      </c>
      <c r="T2037">
        <v>15</v>
      </c>
      <c r="U2037">
        <v>25</v>
      </c>
      <c r="V2037">
        <v>2.5</v>
      </c>
      <c r="W2037">
        <v>0</v>
      </c>
      <c r="X2037">
        <v>0.26900000000000002</v>
      </c>
      <c r="Y2037">
        <v>2</v>
      </c>
      <c r="Z2037">
        <v>1</v>
      </c>
    </row>
    <row r="2038" spans="1:26" x14ac:dyDescent="0.2">
      <c r="A2038">
        <v>2037</v>
      </c>
      <c r="B2038">
        <v>5999</v>
      </c>
      <c r="C2038" t="s">
        <v>38</v>
      </c>
      <c r="D2038">
        <v>2013</v>
      </c>
      <c r="E2038" t="s">
        <v>47</v>
      </c>
      <c r="F2038" t="s">
        <v>104</v>
      </c>
      <c r="G2038" t="s">
        <v>48</v>
      </c>
      <c r="H2038" t="s">
        <v>2218</v>
      </c>
      <c r="I2038" s="2">
        <v>40031</v>
      </c>
      <c r="J2038" t="s">
        <v>106</v>
      </c>
      <c r="K2038" t="s">
        <v>115</v>
      </c>
      <c r="L2038">
        <v>19.02496713</v>
      </c>
      <c r="M2038">
        <v>-155.56912735</v>
      </c>
      <c r="N2038" t="s">
        <v>2210</v>
      </c>
      <c r="O2038" t="s">
        <v>2210</v>
      </c>
      <c r="P2038">
        <v>2013</v>
      </c>
      <c r="Q2038" t="s">
        <v>116</v>
      </c>
      <c r="R2038">
        <v>0</v>
      </c>
      <c r="S2038">
        <v>5.85</v>
      </c>
      <c r="T2038">
        <v>14</v>
      </c>
      <c r="U2038">
        <v>0</v>
      </c>
      <c r="V2038">
        <v>0</v>
      </c>
      <c r="W2038">
        <v>20</v>
      </c>
      <c r="X2038">
        <v>1.2075</v>
      </c>
      <c r="Y2038">
        <v>2</v>
      </c>
      <c r="Z2038">
        <v>1</v>
      </c>
    </row>
    <row r="2039" spans="1:26" x14ac:dyDescent="0.2">
      <c r="A2039">
        <v>2038</v>
      </c>
      <c r="B2039">
        <v>6000</v>
      </c>
      <c r="C2039" t="s">
        <v>38</v>
      </c>
      <c r="D2039">
        <v>2013</v>
      </c>
      <c r="E2039" t="s">
        <v>47</v>
      </c>
      <c r="F2039" t="s">
        <v>104</v>
      </c>
      <c r="G2039" t="s">
        <v>48</v>
      </c>
      <c r="H2039" t="s">
        <v>2219</v>
      </c>
      <c r="I2039" s="2">
        <v>40031</v>
      </c>
      <c r="J2039" t="s">
        <v>106</v>
      </c>
      <c r="K2039" t="s">
        <v>111</v>
      </c>
      <c r="L2039">
        <v>18.963603299999999</v>
      </c>
      <c r="M2039">
        <v>-155.60637427</v>
      </c>
      <c r="N2039" t="s">
        <v>2210</v>
      </c>
      <c r="O2039" t="s">
        <v>2210</v>
      </c>
      <c r="P2039">
        <v>2013</v>
      </c>
      <c r="Q2039" t="s">
        <v>112</v>
      </c>
      <c r="R2039">
        <v>0</v>
      </c>
      <c r="S2039">
        <v>22.4</v>
      </c>
      <c r="T2039">
        <v>70</v>
      </c>
      <c r="U2039">
        <v>0</v>
      </c>
      <c r="V2039">
        <v>3.5</v>
      </c>
      <c r="W2039">
        <v>12.5</v>
      </c>
      <c r="X2039">
        <v>0.3125</v>
      </c>
      <c r="Y2039">
        <v>2</v>
      </c>
      <c r="Z2039">
        <v>1</v>
      </c>
    </row>
    <row r="2040" spans="1:26" x14ac:dyDescent="0.2">
      <c r="A2040">
        <v>2039</v>
      </c>
      <c r="B2040">
        <v>6001</v>
      </c>
      <c r="C2040" t="s">
        <v>38</v>
      </c>
      <c r="D2040">
        <v>2013</v>
      </c>
      <c r="E2040" t="s">
        <v>47</v>
      </c>
      <c r="F2040" t="s">
        <v>104</v>
      </c>
      <c r="G2040" t="s">
        <v>48</v>
      </c>
      <c r="H2040" t="s">
        <v>2220</v>
      </c>
      <c r="I2040" s="2">
        <v>40031</v>
      </c>
      <c r="J2040" t="s">
        <v>106</v>
      </c>
      <c r="K2040" t="s">
        <v>107</v>
      </c>
      <c r="L2040">
        <v>18.91922507</v>
      </c>
      <c r="M2040">
        <v>-155.68496098</v>
      </c>
      <c r="N2040" t="s">
        <v>2210</v>
      </c>
      <c r="O2040" t="s">
        <v>2210</v>
      </c>
      <c r="P2040">
        <v>2013</v>
      </c>
      <c r="Q2040" t="s">
        <v>109</v>
      </c>
      <c r="R2040">
        <v>0</v>
      </c>
      <c r="S2040">
        <v>10.6</v>
      </c>
      <c r="T2040">
        <v>7.5</v>
      </c>
      <c r="U2040">
        <v>0</v>
      </c>
      <c r="V2040">
        <v>0</v>
      </c>
      <c r="W2040">
        <v>15</v>
      </c>
      <c r="X2040">
        <v>1.2925</v>
      </c>
      <c r="Y2040">
        <v>2</v>
      </c>
      <c r="Z2040">
        <v>1</v>
      </c>
    </row>
    <row r="2041" spans="1:26" x14ac:dyDescent="0.2">
      <c r="A2041">
        <v>2040</v>
      </c>
      <c r="B2041">
        <v>6002</v>
      </c>
      <c r="C2041" t="s">
        <v>38</v>
      </c>
      <c r="D2041">
        <v>2013</v>
      </c>
      <c r="E2041" t="s">
        <v>47</v>
      </c>
      <c r="F2041" t="s">
        <v>104</v>
      </c>
      <c r="G2041" t="s">
        <v>48</v>
      </c>
      <c r="H2041" t="s">
        <v>2221</v>
      </c>
      <c r="I2041" s="2">
        <v>40032</v>
      </c>
      <c r="J2041" t="s">
        <v>106</v>
      </c>
      <c r="K2041" t="s">
        <v>107</v>
      </c>
      <c r="L2041">
        <v>20.037862709999999</v>
      </c>
      <c r="M2041">
        <v>-155.83679101999999</v>
      </c>
      <c r="N2041" t="s">
        <v>849</v>
      </c>
      <c r="O2041" t="s">
        <v>849</v>
      </c>
      <c r="P2041">
        <v>2013</v>
      </c>
      <c r="Q2041" t="s">
        <v>109</v>
      </c>
      <c r="R2041">
        <v>0</v>
      </c>
      <c r="S2041">
        <v>8.6999999999999993</v>
      </c>
      <c r="T2041">
        <v>20</v>
      </c>
      <c r="U2041">
        <v>15</v>
      </c>
      <c r="V2041">
        <v>5</v>
      </c>
      <c r="W2041">
        <v>27.5</v>
      </c>
      <c r="X2041">
        <v>0.60499999999999998</v>
      </c>
      <c r="Y2041">
        <v>2</v>
      </c>
      <c r="Z2041">
        <v>1</v>
      </c>
    </row>
    <row r="2042" spans="1:26" x14ac:dyDescent="0.2">
      <c r="A2042">
        <v>2041</v>
      </c>
      <c r="B2042">
        <v>6003</v>
      </c>
      <c r="C2042" t="s">
        <v>38</v>
      </c>
      <c r="D2042">
        <v>2013</v>
      </c>
      <c r="E2042" t="s">
        <v>47</v>
      </c>
      <c r="F2042" t="s">
        <v>104</v>
      </c>
      <c r="G2042" t="s">
        <v>48</v>
      </c>
      <c r="H2042" t="s">
        <v>2222</v>
      </c>
      <c r="I2042" s="2">
        <v>40032</v>
      </c>
      <c r="J2042" t="s">
        <v>106</v>
      </c>
      <c r="K2042" t="s">
        <v>111</v>
      </c>
      <c r="L2042">
        <v>19.989972290000001</v>
      </c>
      <c r="M2042">
        <v>-155.83812861000001</v>
      </c>
      <c r="N2042" t="s">
        <v>849</v>
      </c>
      <c r="O2042" t="s">
        <v>849</v>
      </c>
      <c r="P2042">
        <v>2013</v>
      </c>
      <c r="Q2042" t="s">
        <v>112</v>
      </c>
      <c r="R2042">
        <v>0</v>
      </c>
      <c r="S2042">
        <v>19.350000000000001</v>
      </c>
      <c r="T2042">
        <v>32.5</v>
      </c>
      <c r="U2042">
        <v>7.5</v>
      </c>
      <c r="V2042">
        <v>5</v>
      </c>
      <c r="W2042">
        <v>25</v>
      </c>
      <c r="X2042">
        <v>0.43874999999999997</v>
      </c>
      <c r="Y2042">
        <v>2</v>
      </c>
      <c r="Z2042">
        <v>1</v>
      </c>
    </row>
    <row r="2043" spans="1:26" x14ac:dyDescent="0.2">
      <c r="A2043">
        <v>2042</v>
      </c>
      <c r="B2043">
        <v>6004</v>
      </c>
      <c r="C2043" t="s">
        <v>38</v>
      </c>
      <c r="D2043">
        <v>2013</v>
      </c>
      <c r="E2043" t="s">
        <v>47</v>
      </c>
      <c r="F2043" t="s">
        <v>104</v>
      </c>
      <c r="G2043" t="s">
        <v>48</v>
      </c>
      <c r="H2043" t="s">
        <v>2223</v>
      </c>
      <c r="I2043" s="2">
        <v>40032</v>
      </c>
      <c r="J2043" t="s">
        <v>106</v>
      </c>
      <c r="K2043" t="s">
        <v>115</v>
      </c>
      <c r="L2043">
        <v>19.946410870000001</v>
      </c>
      <c r="M2043">
        <v>-155.87149310999999</v>
      </c>
      <c r="N2043" t="s">
        <v>849</v>
      </c>
      <c r="O2043" t="s">
        <v>849</v>
      </c>
      <c r="P2043">
        <v>2013</v>
      </c>
      <c r="Q2043" t="s">
        <v>116</v>
      </c>
      <c r="R2043">
        <v>0</v>
      </c>
      <c r="S2043">
        <v>1.6</v>
      </c>
      <c r="T2043">
        <v>27.5</v>
      </c>
      <c r="U2043">
        <v>0</v>
      </c>
      <c r="V2043">
        <v>0</v>
      </c>
      <c r="W2043">
        <v>7.5</v>
      </c>
      <c r="X2043">
        <v>0.23624999999999999</v>
      </c>
      <c r="Y2043">
        <v>2</v>
      </c>
      <c r="Z2043">
        <v>1</v>
      </c>
    </row>
    <row r="2044" spans="1:26" x14ac:dyDescent="0.2">
      <c r="A2044">
        <v>2043</v>
      </c>
      <c r="B2044">
        <v>6005</v>
      </c>
      <c r="C2044" t="s">
        <v>38</v>
      </c>
      <c r="D2044">
        <v>2013</v>
      </c>
      <c r="E2044" t="s">
        <v>47</v>
      </c>
      <c r="F2044" t="s">
        <v>104</v>
      </c>
      <c r="G2044" t="s">
        <v>48</v>
      </c>
      <c r="H2044" t="s">
        <v>2224</v>
      </c>
      <c r="I2044" s="2">
        <v>40032</v>
      </c>
      <c r="J2044" t="s">
        <v>106</v>
      </c>
      <c r="K2044" t="s">
        <v>107</v>
      </c>
      <c r="L2044">
        <v>19.91792388</v>
      </c>
      <c r="M2044">
        <v>-155.89317374000001</v>
      </c>
      <c r="N2044" t="s">
        <v>849</v>
      </c>
      <c r="O2044" t="s">
        <v>849</v>
      </c>
      <c r="P2044">
        <v>2013</v>
      </c>
      <c r="Q2044" t="s">
        <v>109</v>
      </c>
      <c r="R2044">
        <v>0</v>
      </c>
      <c r="S2044">
        <v>6.8</v>
      </c>
      <c r="T2044">
        <v>33.5</v>
      </c>
      <c r="U2044">
        <v>7.5</v>
      </c>
      <c r="V2044">
        <v>6.5</v>
      </c>
      <c r="W2044">
        <v>37.5</v>
      </c>
      <c r="X2044">
        <v>0.37</v>
      </c>
      <c r="Y2044">
        <v>2</v>
      </c>
      <c r="Z2044">
        <v>1</v>
      </c>
    </row>
    <row r="2045" spans="1:26" x14ac:dyDescent="0.2">
      <c r="A2045">
        <v>2044</v>
      </c>
      <c r="B2045">
        <v>6006</v>
      </c>
      <c r="C2045" t="s">
        <v>38</v>
      </c>
      <c r="D2045">
        <v>2013</v>
      </c>
      <c r="E2045" t="s">
        <v>47</v>
      </c>
      <c r="F2045" t="s">
        <v>104</v>
      </c>
      <c r="G2045" t="s">
        <v>48</v>
      </c>
      <c r="H2045" t="s">
        <v>2225</v>
      </c>
      <c r="I2045" s="2">
        <v>40032</v>
      </c>
      <c r="J2045" t="s">
        <v>106</v>
      </c>
      <c r="K2045" t="s">
        <v>115</v>
      </c>
      <c r="L2045">
        <v>19.911232859999998</v>
      </c>
      <c r="M2045">
        <v>-155.89697770000001</v>
      </c>
      <c r="N2045" t="s">
        <v>849</v>
      </c>
      <c r="O2045" t="s">
        <v>849</v>
      </c>
      <c r="P2045">
        <v>2013</v>
      </c>
      <c r="Q2045" t="s">
        <v>116</v>
      </c>
      <c r="R2045">
        <v>0</v>
      </c>
      <c r="S2045">
        <v>2.2000000000000002</v>
      </c>
      <c r="T2045">
        <v>60</v>
      </c>
      <c r="U2045">
        <v>12.5</v>
      </c>
      <c r="V2045">
        <v>0</v>
      </c>
      <c r="W2045">
        <v>12.5</v>
      </c>
      <c r="X2045">
        <v>0.45</v>
      </c>
      <c r="Y2045">
        <v>2</v>
      </c>
      <c r="Z2045">
        <v>1</v>
      </c>
    </row>
    <row r="2046" spans="1:26" x14ac:dyDescent="0.2">
      <c r="A2046">
        <v>2045</v>
      </c>
      <c r="B2046">
        <v>6007</v>
      </c>
      <c r="C2046" t="s">
        <v>38</v>
      </c>
      <c r="D2046">
        <v>2013</v>
      </c>
      <c r="E2046" t="s">
        <v>47</v>
      </c>
      <c r="F2046" t="s">
        <v>104</v>
      </c>
      <c r="G2046" t="s">
        <v>48</v>
      </c>
      <c r="H2046" t="s">
        <v>2226</v>
      </c>
      <c r="I2046" s="2">
        <v>40032</v>
      </c>
      <c r="J2046" t="s">
        <v>106</v>
      </c>
      <c r="K2046" t="s">
        <v>107</v>
      </c>
      <c r="L2046">
        <v>19.898593030000001</v>
      </c>
      <c r="M2046">
        <v>-155.90915760999999</v>
      </c>
      <c r="N2046" t="s">
        <v>849</v>
      </c>
      <c r="O2046" t="s">
        <v>849</v>
      </c>
      <c r="P2046">
        <v>2013</v>
      </c>
      <c r="Q2046" t="s">
        <v>109</v>
      </c>
      <c r="R2046">
        <v>0</v>
      </c>
      <c r="S2046">
        <v>7.55</v>
      </c>
      <c r="T2046">
        <v>65</v>
      </c>
      <c r="U2046">
        <v>9</v>
      </c>
      <c r="V2046">
        <v>3.5</v>
      </c>
      <c r="W2046">
        <v>10</v>
      </c>
      <c r="X2046">
        <v>0.41375000000000001</v>
      </c>
      <c r="Y2046">
        <v>2</v>
      </c>
      <c r="Z2046">
        <v>1</v>
      </c>
    </row>
    <row r="2047" spans="1:26" x14ac:dyDescent="0.2">
      <c r="A2047">
        <v>2046</v>
      </c>
      <c r="B2047">
        <v>6008</v>
      </c>
      <c r="C2047" t="s">
        <v>38</v>
      </c>
      <c r="D2047">
        <v>2013</v>
      </c>
      <c r="E2047" t="s">
        <v>47</v>
      </c>
      <c r="F2047" t="s">
        <v>104</v>
      </c>
      <c r="G2047" t="s">
        <v>48</v>
      </c>
      <c r="H2047" t="s">
        <v>2227</v>
      </c>
      <c r="I2047" s="2">
        <v>40032</v>
      </c>
      <c r="J2047" t="s">
        <v>106</v>
      </c>
      <c r="K2047" t="s">
        <v>111</v>
      </c>
      <c r="L2047">
        <v>20.063003899999998</v>
      </c>
      <c r="M2047">
        <v>-155.85326330999999</v>
      </c>
      <c r="N2047" t="s">
        <v>849</v>
      </c>
      <c r="O2047" t="s">
        <v>849</v>
      </c>
      <c r="P2047">
        <v>2013</v>
      </c>
      <c r="Q2047" t="s">
        <v>112</v>
      </c>
      <c r="R2047">
        <v>0</v>
      </c>
      <c r="S2047">
        <v>22.3</v>
      </c>
      <c r="T2047">
        <v>12.5</v>
      </c>
      <c r="U2047">
        <v>30</v>
      </c>
      <c r="V2047">
        <v>1.5</v>
      </c>
      <c r="W2047">
        <v>7.5</v>
      </c>
      <c r="X2047">
        <v>1.65</v>
      </c>
      <c r="Y2047">
        <v>2</v>
      </c>
      <c r="Z2047">
        <v>1</v>
      </c>
    </row>
    <row r="2048" spans="1:26" x14ac:dyDescent="0.2">
      <c r="A2048">
        <v>2047</v>
      </c>
      <c r="B2048">
        <v>6009</v>
      </c>
      <c r="C2048" t="s">
        <v>38</v>
      </c>
      <c r="D2048">
        <v>2013</v>
      </c>
      <c r="E2048" t="s">
        <v>47</v>
      </c>
      <c r="F2048" t="s">
        <v>104</v>
      </c>
      <c r="G2048" t="s">
        <v>48</v>
      </c>
      <c r="H2048" t="s">
        <v>2228</v>
      </c>
      <c r="I2048" s="2">
        <v>40032</v>
      </c>
      <c r="J2048" t="s">
        <v>106</v>
      </c>
      <c r="K2048" t="s">
        <v>107</v>
      </c>
      <c r="L2048">
        <v>20.003445200000002</v>
      </c>
      <c r="M2048">
        <v>-155.83330239</v>
      </c>
      <c r="N2048" t="s">
        <v>849</v>
      </c>
      <c r="O2048" t="s">
        <v>849</v>
      </c>
      <c r="P2048">
        <v>2013</v>
      </c>
      <c r="Q2048" t="s">
        <v>109</v>
      </c>
      <c r="R2048">
        <v>0</v>
      </c>
      <c r="S2048">
        <v>15.75</v>
      </c>
      <c r="T2048">
        <v>35</v>
      </c>
      <c r="U2048">
        <v>2.5</v>
      </c>
      <c r="V2048">
        <v>0</v>
      </c>
      <c r="W2048">
        <v>20</v>
      </c>
      <c r="X2048">
        <v>0.61599999999999999</v>
      </c>
      <c r="Y2048">
        <v>2</v>
      </c>
      <c r="Z2048">
        <v>1</v>
      </c>
    </row>
    <row r="2049" spans="1:26" x14ac:dyDescent="0.2">
      <c r="A2049">
        <v>2048</v>
      </c>
      <c r="B2049">
        <v>6010</v>
      </c>
      <c r="C2049" t="s">
        <v>38</v>
      </c>
      <c r="D2049">
        <v>2013</v>
      </c>
      <c r="E2049" t="s">
        <v>47</v>
      </c>
      <c r="F2049" t="s">
        <v>104</v>
      </c>
      <c r="G2049" t="s">
        <v>48</v>
      </c>
      <c r="H2049" t="s">
        <v>2229</v>
      </c>
      <c r="I2049" s="2">
        <v>40032</v>
      </c>
      <c r="J2049" t="s">
        <v>106</v>
      </c>
      <c r="K2049" t="s">
        <v>115</v>
      </c>
      <c r="L2049">
        <v>19.977235910000001</v>
      </c>
      <c r="M2049">
        <v>-155.83395282999999</v>
      </c>
      <c r="N2049" t="s">
        <v>849</v>
      </c>
      <c r="O2049" t="s">
        <v>849</v>
      </c>
      <c r="P2049">
        <v>2013</v>
      </c>
      <c r="Q2049" t="s">
        <v>116</v>
      </c>
      <c r="R2049">
        <v>0</v>
      </c>
      <c r="S2049">
        <v>3.4</v>
      </c>
      <c r="T2049">
        <v>50</v>
      </c>
      <c r="U2049">
        <v>5</v>
      </c>
      <c r="V2049">
        <v>0.5</v>
      </c>
      <c r="W2049">
        <v>10</v>
      </c>
      <c r="X2049">
        <v>0.83374999999999999</v>
      </c>
      <c r="Y2049">
        <v>2</v>
      </c>
      <c r="Z2049">
        <v>1</v>
      </c>
    </row>
    <row r="2050" spans="1:26" x14ac:dyDescent="0.2">
      <c r="A2050">
        <v>2049</v>
      </c>
      <c r="B2050">
        <v>6011</v>
      </c>
      <c r="C2050" t="s">
        <v>38</v>
      </c>
      <c r="D2050">
        <v>2013</v>
      </c>
      <c r="E2050" t="s">
        <v>47</v>
      </c>
      <c r="F2050" t="s">
        <v>104</v>
      </c>
      <c r="G2050" t="s">
        <v>48</v>
      </c>
      <c r="H2050" t="s">
        <v>2230</v>
      </c>
      <c r="I2050" s="2">
        <v>40032</v>
      </c>
      <c r="J2050" t="s">
        <v>106</v>
      </c>
      <c r="K2050" t="s">
        <v>111</v>
      </c>
      <c r="L2050">
        <v>19.939098999999999</v>
      </c>
      <c r="M2050">
        <v>-155.88288621000001</v>
      </c>
      <c r="N2050" t="s">
        <v>849</v>
      </c>
      <c r="O2050" t="s">
        <v>849</v>
      </c>
      <c r="P2050">
        <v>2013</v>
      </c>
      <c r="Q2050" t="s">
        <v>112</v>
      </c>
      <c r="R2050">
        <v>0</v>
      </c>
      <c r="S2050">
        <v>18.75</v>
      </c>
      <c r="T2050">
        <v>32.5</v>
      </c>
      <c r="U2050">
        <v>5.5</v>
      </c>
      <c r="V2050">
        <v>0.5</v>
      </c>
      <c r="W2050">
        <v>25</v>
      </c>
      <c r="X2050">
        <v>0.58625000000000005</v>
      </c>
      <c r="Y2050">
        <v>2</v>
      </c>
      <c r="Z2050">
        <v>1</v>
      </c>
    </row>
    <row r="2051" spans="1:26" x14ac:dyDescent="0.2">
      <c r="A2051">
        <v>2050</v>
      </c>
      <c r="B2051">
        <v>6012</v>
      </c>
      <c r="C2051" t="s">
        <v>38</v>
      </c>
      <c r="D2051">
        <v>2013</v>
      </c>
      <c r="E2051" t="s">
        <v>47</v>
      </c>
      <c r="F2051" t="s">
        <v>104</v>
      </c>
      <c r="G2051" t="s">
        <v>48</v>
      </c>
      <c r="H2051" t="s">
        <v>2231</v>
      </c>
      <c r="I2051" s="2">
        <v>40032</v>
      </c>
      <c r="J2051" t="s">
        <v>106</v>
      </c>
      <c r="K2051" t="s">
        <v>115</v>
      </c>
      <c r="L2051">
        <v>19.893164909999999</v>
      </c>
      <c r="M2051">
        <v>-155.90632134000001</v>
      </c>
      <c r="N2051" t="s">
        <v>849</v>
      </c>
      <c r="O2051" t="s">
        <v>849</v>
      </c>
      <c r="P2051">
        <v>2013</v>
      </c>
      <c r="Q2051" t="s">
        <v>116</v>
      </c>
      <c r="R2051">
        <v>0</v>
      </c>
      <c r="S2051">
        <v>4.5999999999999996</v>
      </c>
      <c r="T2051">
        <v>57.5</v>
      </c>
      <c r="U2051">
        <v>8.5</v>
      </c>
      <c r="V2051">
        <v>0</v>
      </c>
      <c r="W2051">
        <v>15</v>
      </c>
      <c r="X2051">
        <v>0.86</v>
      </c>
      <c r="Y2051">
        <v>2</v>
      </c>
      <c r="Z2051">
        <v>1</v>
      </c>
    </row>
    <row r="2052" spans="1:26" x14ac:dyDescent="0.2">
      <c r="A2052">
        <v>2051</v>
      </c>
      <c r="B2052">
        <v>6013</v>
      </c>
      <c r="C2052" t="s">
        <v>38</v>
      </c>
      <c r="D2052">
        <v>2013</v>
      </c>
      <c r="E2052" t="s">
        <v>47</v>
      </c>
      <c r="F2052" t="s">
        <v>104</v>
      </c>
      <c r="G2052" t="s">
        <v>48</v>
      </c>
      <c r="H2052" t="s">
        <v>2232</v>
      </c>
      <c r="I2052" s="2">
        <v>40032</v>
      </c>
      <c r="J2052" t="s">
        <v>106</v>
      </c>
      <c r="K2052" t="s">
        <v>107</v>
      </c>
      <c r="L2052">
        <v>19.878474369999999</v>
      </c>
      <c r="M2052">
        <v>-155.91609498</v>
      </c>
      <c r="N2052" t="s">
        <v>849</v>
      </c>
      <c r="O2052" t="s">
        <v>849</v>
      </c>
      <c r="P2052">
        <v>2013</v>
      </c>
      <c r="Q2052" t="s">
        <v>109</v>
      </c>
      <c r="R2052">
        <v>0</v>
      </c>
      <c r="S2052">
        <v>8.5</v>
      </c>
      <c r="T2052">
        <v>40</v>
      </c>
      <c r="U2052">
        <v>2.5</v>
      </c>
      <c r="V2052">
        <v>0</v>
      </c>
      <c r="W2052">
        <v>12.5</v>
      </c>
      <c r="X2052">
        <v>1.05</v>
      </c>
      <c r="Y2052">
        <v>2</v>
      </c>
      <c r="Z2052">
        <v>1</v>
      </c>
    </row>
    <row r="2053" spans="1:26" x14ac:dyDescent="0.2">
      <c r="A2053">
        <v>2052</v>
      </c>
      <c r="B2053">
        <v>6014</v>
      </c>
      <c r="C2053" t="s">
        <v>38</v>
      </c>
      <c r="D2053">
        <v>2013</v>
      </c>
      <c r="E2053" t="s">
        <v>47</v>
      </c>
      <c r="F2053" t="s">
        <v>104</v>
      </c>
      <c r="G2053" t="s">
        <v>48</v>
      </c>
      <c r="H2053" t="s">
        <v>2233</v>
      </c>
      <c r="I2053" s="2">
        <v>40032</v>
      </c>
      <c r="J2053" t="s">
        <v>106</v>
      </c>
      <c r="K2053" t="s">
        <v>107</v>
      </c>
      <c r="L2053">
        <v>19.862097980000001</v>
      </c>
      <c r="M2053">
        <v>-155.92813466000001</v>
      </c>
      <c r="N2053" t="s">
        <v>849</v>
      </c>
      <c r="O2053" t="s">
        <v>849</v>
      </c>
      <c r="P2053">
        <v>2013</v>
      </c>
      <c r="Q2053" t="s">
        <v>109</v>
      </c>
      <c r="R2053">
        <v>0</v>
      </c>
      <c r="S2053">
        <v>12.45</v>
      </c>
      <c r="T2053">
        <v>40</v>
      </c>
      <c r="U2053">
        <v>0</v>
      </c>
      <c r="V2053">
        <v>0</v>
      </c>
      <c r="W2053">
        <v>37.5</v>
      </c>
      <c r="X2053">
        <v>0.55874999999999997</v>
      </c>
      <c r="Y2053">
        <v>2</v>
      </c>
      <c r="Z2053">
        <v>1</v>
      </c>
    </row>
    <row r="2054" spans="1:26" x14ac:dyDescent="0.2">
      <c r="A2054">
        <v>2053</v>
      </c>
      <c r="B2054">
        <v>6022</v>
      </c>
      <c r="C2054" t="s">
        <v>38</v>
      </c>
      <c r="D2054">
        <v>2013</v>
      </c>
      <c r="E2054" t="s">
        <v>47</v>
      </c>
      <c r="F2054" t="s">
        <v>104</v>
      </c>
      <c r="G2054" t="s">
        <v>52</v>
      </c>
      <c r="H2054" t="s">
        <v>2234</v>
      </c>
      <c r="I2054" s="2">
        <v>40033</v>
      </c>
      <c r="J2054" t="s">
        <v>106</v>
      </c>
      <c r="K2054" t="s">
        <v>107</v>
      </c>
      <c r="L2054">
        <v>20.814886340000001</v>
      </c>
      <c r="M2054">
        <v>-156.06313485000001</v>
      </c>
      <c r="N2054" t="s">
        <v>883</v>
      </c>
      <c r="O2054" t="s">
        <v>883</v>
      </c>
      <c r="P2054">
        <v>2013</v>
      </c>
      <c r="Q2054" t="s">
        <v>109</v>
      </c>
      <c r="R2054">
        <v>0</v>
      </c>
      <c r="S2054">
        <v>8.8000000000000007</v>
      </c>
      <c r="T2054">
        <v>4</v>
      </c>
      <c r="U2054">
        <v>10</v>
      </c>
      <c r="V2054">
        <v>28.5</v>
      </c>
      <c r="W2054">
        <v>2.5</v>
      </c>
      <c r="X2054">
        <v>0.62050000000000005</v>
      </c>
      <c r="Y2054">
        <v>2</v>
      </c>
      <c r="Z2054">
        <v>1</v>
      </c>
    </row>
    <row r="2055" spans="1:26" x14ac:dyDescent="0.2">
      <c r="A2055">
        <v>2054</v>
      </c>
      <c r="B2055">
        <v>6023</v>
      </c>
      <c r="C2055" t="s">
        <v>38</v>
      </c>
      <c r="D2055">
        <v>2013</v>
      </c>
      <c r="E2055" t="s">
        <v>47</v>
      </c>
      <c r="F2055" t="s">
        <v>104</v>
      </c>
      <c r="G2055" t="s">
        <v>52</v>
      </c>
      <c r="H2055" t="s">
        <v>2235</v>
      </c>
      <c r="I2055" s="2">
        <v>40033</v>
      </c>
      <c r="J2055" t="s">
        <v>106</v>
      </c>
      <c r="K2055" t="s">
        <v>111</v>
      </c>
      <c r="L2055">
        <v>20.855336739999998</v>
      </c>
      <c r="M2055">
        <v>-156.12394588999999</v>
      </c>
      <c r="N2055" t="s">
        <v>883</v>
      </c>
      <c r="O2055" t="s">
        <v>883</v>
      </c>
      <c r="P2055">
        <v>2013</v>
      </c>
      <c r="Q2055" t="s">
        <v>112</v>
      </c>
      <c r="R2055">
        <v>0</v>
      </c>
      <c r="S2055">
        <v>24.3</v>
      </c>
      <c r="T2055">
        <v>3.5</v>
      </c>
      <c r="U2055">
        <v>15</v>
      </c>
      <c r="V2055">
        <v>15</v>
      </c>
      <c r="W2055">
        <v>1.5</v>
      </c>
      <c r="X2055">
        <v>0.35499999999999998</v>
      </c>
      <c r="Y2055">
        <v>2</v>
      </c>
      <c r="Z2055">
        <v>1</v>
      </c>
    </row>
    <row r="2056" spans="1:26" x14ac:dyDescent="0.2">
      <c r="A2056">
        <v>2055</v>
      </c>
      <c r="B2056">
        <v>6024</v>
      </c>
      <c r="C2056" t="s">
        <v>38</v>
      </c>
      <c r="D2056">
        <v>2013</v>
      </c>
      <c r="E2056" t="s">
        <v>47</v>
      </c>
      <c r="F2056" t="s">
        <v>104</v>
      </c>
      <c r="G2056" t="s">
        <v>52</v>
      </c>
      <c r="H2056" t="s">
        <v>2236</v>
      </c>
      <c r="I2056" s="2">
        <v>40033</v>
      </c>
      <c r="J2056" t="s">
        <v>106</v>
      </c>
      <c r="K2056" t="s">
        <v>107</v>
      </c>
      <c r="L2056">
        <v>20.864772670000001</v>
      </c>
      <c r="M2056">
        <v>-156.14076979000001</v>
      </c>
      <c r="N2056" t="s">
        <v>883</v>
      </c>
      <c r="O2056" t="s">
        <v>883</v>
      </c>
      <c r="P2056">
        <v>2013</v>
      </c>
      <c r="Q2056" t="s">
        <v>109</v>
      </c>
      <c r="R2056">
        <v>0</v>
      </c>
      <c r="S2056">
        <v>13.85</v>
      </c>
      <c r="T2056">
        <v>4</v>
      </c>
      <c r="U2056">
        <v>1</v>
      </c>
      <c r="V2056">
        <v>22.5</v>
      </c>
      <c r="W2056">
        <v>2.5</v>
      </c>
      <c r="X2056">
        <v>1.1825000000000001</v>
      </c>
      <c r="Y2056">
        <v>2</v>
      </c>
      <c r="Z2056">
        <v>1</v>
      </c>
    </row>
    <row r="2057" spans="1:26" x14ac:dyDescent="0.2">
      <c r="A2057">
        <v>2056</v>
      </c>
      <c r="B2057">
        <v>6025</v>
      </c>
      <c r="C2057" t="s">
        <v>38</v>
      </c>
      <c r="D2057">
        <v>2013</v>
      </c>
      <c r="E2057" t="s">
        <v>47</v>
      </c>
      <c r="F2057" t="s">
        <v>104</v>
      </c>
      <c r="G2057" t="s">
        <v>52</v>
      </c>
      <c r="H2057" t="s">
        <v>2237</v>
      </c>
      <c r="I2057" s="2">
        <v>40033</v>
      </c>
      <c r="J2057" t="s">
        <v>106</v>
      </c>
      <c r="K2057" t="s">
        <v>115</v>
      </c>
      <c r="L2057">
        <v>20.85941219</v>
      </c>
      <c r="M2057">
        <v>-156.14048657000001</v>
      </c>
      <c r="N2057" t="s">
        <v>883</v>
      </c>
      <c r="O2057" t="s">
        <v>883</v>
      </c>
      <c r="P2057">
        <v>2013</v>
      </c>
      <c r="Q2057" t="s">
        <v>116</v>
      </c>
      <c r="R2057">
        <v>0</v>
      </c>
      <c r="S2057">
        <v>4.9000000000000004</v>
      </c>
      <c r="T2057">
        <v>2.5</v>
      </c>
      <c r="U2057">
        <v>5</v>
      </c>
      <c r="V2057">
        <v>47.5</v>
      </c>
      <c r="W2057">
        <v>2.5</v>
      </c>
      <c r="X2057">
        <v>0.66125</v>
      </c>
      <c r="Y2057">
        <v>2</v>
      </c>
      <c r="Z2057">
        <v>1</v>
      </c>
    </row>
    <row r="2058" spans="1:26" x14ac:dyDescent="0.2">
      <c r="A2058">
        <v>2057</v>
      </c>
      <c r="B2058">
        <v>6026</v>
      </c>
      <c r="C2058" t="s">
        <v>38</v>
      </c>
      <c r="D2058">
        <v>2013</v>
      </c>
      <c r="E2058" t="s">
        <v>47</v>
      </c>
      <c r="F2058" t="s">
        <v>104</v>
      </c>
      <c r="G2058" t="s">
        <v>52</v>
      </c>
      <c r="H2058" t="s">
        <v>2238</v>
      </c>
      <c r="I2058" s="2">
        <v>40033</v>
      </c>
      <c r="J2058" t="s">
        <v>106</v>
      </c>
      <c r="K2058" t="s">
        <v>111</v>
      </c>
      <c r="L2058">
        <v>20.880767179999999</v>
      </c>
      <c r="M2058">
        <v>-156.17862170999999</v>
      </c>
      <c r="N2058" t="s">
        <v>883</v>
      </c>
      <c r="O2058" t="s">
        <v>883</v>
      </c>
      <c r="P2058">
        <v>2013</v>
      </c>
      <c r="Q2058" t="s">
        <v>112</v>
      </c>
      <c r="R2058">
        <v>0</v>
      </c>
      <c r="S2058">
        <v>24.1</v>
      </c>
      <c r="T2058">
        <v>5</v>
      </c>
      <c r="U2058">
        <v>12</v>
      </c>
      <c r="V2058">
        <v>22.5</v>
      </c>
      <c r="W2058">
        <v>0.5</v>
      </c>
      <c r="X2058">
        <v>1.2275</v>
      </c>
      <c r="Y2058">
        <v>2</v>
      </c>
      <c r="Z2058">
        <v>1</v>
      </c>
    </row>
    <row r="2059" spans="1:26" x14ac:dyDescent="0.2">
      <c r="A2059">
        <v>2058</v>
      </c>
      <c r="B2059">
        <v>6027</v>
      </c>
      <c r="C2059" t="s">
        <v>38</v>
      </c>
      <c r="D2059">
        <v>2013</v>
      </c>
      <c r="E2059" t="s">
        <v>47</v>
      </c>
      <c r="F2059" t="s">
        <v>104</v>
      </c>
      <c r="G2059" t="s">
        <v>52</v>
      </c>
      <c r="H2059" t="s">
        <v>2239</v>
      </c>
      <c r="I2059" s="2">
        <v>40033</v>
      </c>
      <c r="J2059" t="s">
        <v>106</v>
      </c>
      <c r="K2059" t="s">
        <v>107</v>
      </c>
      <c r="L2059">
        <v>20.915670349999999</v>
      </c>
      <c r="M2059">
        <v>-156.21737972</v>
      </c>
      <c r="N2059" t="s">
        <v>883</v>
      </c>
      <c r="O2059" t="s">
        <v>883</v>
      </c>
      <c r="P2059">
        <v>2013</v>
      </c>
      <c r="Q2059" t="s">
        <v>109</v>
      </c>
      <c r="R2059">
        <v>0</v>
      </c>
      <c r="S2059">
        <v>12.1</v>
      </c>
      <c r="T2059">
        <v>3.5</v>
      </c>
      <c r="U2059">
        <v>0</v>
      </c>
      <c r="V2059">
        <v>27.5</v>
      </c>
      <c r="W2059">
        <v>4</v>
      </c>
      <c r="X2059">
        <v>1.7324999999999999</v>
      </c>
      <c r="Y2059">
        <v>2</v>
      </c>
      <c r="Z2059">
        <v>1</v>
      </c>
    </row>
    <row r="2060" spans="1:26" x14ac:dyDescent="0.2">
      <c r="A2060">
        <v>2059</v>
      </c>
      <c r="B2060">
        <v>6028</v>
      </c>
      <c r="C2060" t="s">
        <v>38</v>
      </c>
      <c r="D2060">
        <v>2013</v>
      </c>
      <c r="E2060" t="s">
        <v>47</v>
      </c>
      <c r="F2060" t="s">
        <v>104</v>
      </c>
      <c r="G2060" t="s">
        <v>52</v>
      </c>
      <c r="H2060" t="s">
        <v>2240</v>
      </c>
      <c r="I2060" s="2">
        <v>40033</v>
      </c>
      <c r="J2060" t="s">
        <v>106</v>
      </c>
      <c r="K2060" t="s">
        <v>111</v>
      </c>
      <c r="L2060">
        <v>20.819433020000002</v>
      </c>
      <c r="M2060">
        <v>-156.06584849000001</v>
      </c>
      <c r="N2060" t="s">
        <v>883</v>
      </c>
      <c r="O2060" t="s">
        <v>883</v>
      </c>
      <c r="P2060">
        <v>2013</v>
      </c>
      <c r="Q2060" t="s">
        <v>112</v>
      </c>
      <c r="R2060">
        <v>0</v>
      </c>
      <c r="S2060">
        <v>23.2</v>
      </c>
      <c r="T2060">
        <v>3.5</v>
      </c>
      <c r="U2060">
        <v>15</v>
      </c>
      <c r="V2060">
        <v>22.5</v>
      </c>
      <c r="W2060">
        <v>3.5</v>
      </c>
      <c r="X2060">
        <v>0.54749999999999999</v>
      </c>
      <c r="Y2060">
        <v>2</v>
      </c>
      <c r="Z2060">
        <v>1</v>
      </c>
    </row>
    <row r="2061" spans="1:26" x14ac:dyDescent="0.2">
      <c r="A2061">
        <v>2060</v>
      </c>
      <c r="B2061">
        <v>6029</v>
      </c>
      <c r="C2061" t="s">
        <v>38</v>
      </c>
      <c r="D2061">
        <v>2013</v>
      </c>
      <c r="E2061" t="s">
        <v>47</v>
      </c>
      <c r="F2061" t="s">
        <v>104</v>
      </c>
      <c r="G2061" t="s">
        <v>52</v>
      </c>
      <c r="H2061" t="s">
        <v>2241</v>
      </c>
      <c r="I2061" s="2">
        <v>40033</v>
      </c>
      <c r="J2061" t="s">
        <v>106</v>
      </c>
      <c r="K2061" t="s">
        <v>115</v>
      </c>
      <c r="L2061">
        <v>20.827970659999998</v>
      </c>
      <c r="M2061">
        <v>-156.10057839999999</v>
      </c>
      <c r="N2061" t="s">
        <v>883</v>
      </c>
      <c r="O2061" t="s">
        <v>883</v>
      </c>
      <c r="P2061">
        <v>2013</v>
      </c>
      <c r="Q2061" t="s">
        <v>116</v>
      </c>
      <c r="R2061">
        <v>0</v>
      </c>
      <c r="S2061">
        <v>4.05</v>
      </c>
      <c r="T2061">
        <v>22.5</v>
      </c>
      <c r="U2061">
        <v>0</v>
      </c>
      <c r="V2061">
        <v>10</v>
      </c>
      <c r="W2061">
        <v>10</v>
      </c>
      <c r="X2061">
        <v>1.82125</v>
      </c>
      <c r="Y2061">
        <v>2</v>
      </c>
      <c r="Z2061">
        <v>1</v>
      </c>
    </row>
    <row r="2062" spans="1:26" x14ac:dyDescent="0.2">
      <c r="A2062">
        <v>2061</v>
      </c>
      <c r="B2062">
        <v>6030</v>
      </c>
      <c r="C2062" t="s">
        <v>38</v>
      </c>
      <c r="D2062">
        <v>2013</v>
      </c>
      <c r="E2062" t="s">
        <v>47</v>
      </c>
      <c r="F2062" t="s">
        <v>104</v>
      </c>
      <c r="G2062" t="s">
        <v>52</v>
      </c>
      <c r="H2062" t="s">
        <v>2242</v>
      </c>
      <c r="I2062" s="2">
        <v>40033</v>
      </c>
      <c r="J2062" t="s">
        <v>106</v>
      </c>
      <c r="K2062" t="s">
        <v>111</v>
      </c>
      <c r="L2062">
        <v>20.84505248</v>
      </c>
      <c r="M2062">
        <v>-156.12125438000001</v>
      </c>
      <c r="N2062" t="s">
        <v>883</v>
      </c>
      <c r="O2062" t="s">
        <v>883</v>
      </c>
      <c r="P2062">
        <v>2013</v>
      </c>
      <c r="Q2062" t="s">
        <v>112</v>
      </c>
      <c r="R2062">
        <v>0</v>
      </c>
      <c r="S2062">
        <v>21.05</v>
      </c>
      <c r="T2062">
        <v>13.5</v>
      </c>
      <c r="U2062">
        <v>0</v>
      </c>
      <c r="V2062">
        <v>3</v>
      </c>
      <c r="W2062">
        <v>12.5</v>
      </c>
      <c r="X2062">
        <v>0.49875000000000003</v>
      </c>
      <c r="Y2062">
        <v>2</v>
      </c>
      <c r="Z2062">
        <v>1</v>
      </c>
    </row>
    <row r="2063" spans="1:26" x14ac:dyDescent="0.2">
      <c r="A2063">
        <v>2062</v>
      </c>
      <c r="B2063">
        <v>6031</v>
      </c>
      <c r="C2063" t="s">
        <v>38</v>
      </c>
      <c r="D2063">
        <v>2013</v>
      </c>
      <c r="E2063" t="s">
        <v>47</v>
      </c>
      <c r="F2063" t="s">
        <v>104</v>
      </c>
      <c r="G2063" t="s">
        <v>52</v>
      </c>
      <c r="H2063" t="s">
        <v>2243</v>
      </c>
      <c r="I2063" s="2">
        <v>40033</v>
      </c>
      <c r="J2063" t="s">
        <v>106</v>
      </c>
      <c r="K2063" t="s">
        <v>107</v>
      </c>
      <c r="L2063">
        <v>20.895749250000001</v>
      </c>
      <c r="M2063">
        <v>-156.19619974</v>
      </c>
      <c r="N2063" t="s">
        <v>883</v>
      </c>
      <c r="O2063" t="s">
        <v>883</v>
      </c>
      <c r="P2063">
        <v>2013</v>
      </c>
      <c r="Q2063" t="s">
        <v>109</v>
      </c>
      <c r="R2063">
        <v>0</v>
      </c>
      <c r="S2063">
        <v>13.65</v>
      </c>
      <c r="T2063">
        <v>10</v>
      </c>
      <c r="U2063">
        <v>6.5</v>
      </c>
      <c r="V2063">
        <v>15</v>
      </c>
      <c r="W2063">
        <v>3</v>
      </c>
      <c r="X2063">
        <v>1.1225000000000001</v>
      </c>
      <c r="Y2063">
        <v>2</v>
      </c>
      <c r="Z2063">
        <v>1</v>
      </c>
    </row>
    <row r="2064" spans="1:26" x14ac:dyDescent="0.2">
      <c r="A2064">
        <v>2063</v>
      </c>
      <c r="B2064">
        <v>6032</v>
      </c>
      <c r="C2064" t="s">
        <v>38</v>
      </c>
      <c r="D2064">
        <v>2013</v>
      </c>
      <c r="E2064" t="s">
        <v>47</v>
      </c>
      <c r="F2064" t="s">
        <v>104</v>
      </c>
      <c r="G2064" t="s">
        <v>52</v>
      </c>
      <c r="H2064" t="s">
        <v>2244</v>
      </c>
      <c r="I2064" s="2">
        <v>40033</v>
      </c>
      <c r="J2064" t="s">
        <v>106</v>
      </c>
      <c r="K2064" t="s">
        <v>107</v>
      </c>
      <c r="L2064">
        <v>20.907551130000002</v>
      </c>
      <c r="M2064">
        <v>-156.21246642</v>
      </c>
      <c r="N2064" t="s">
        <v>883</v>
      </c>
      <c r="O2064" t="s">
        <v>883</v>
      </c>
      <c r="P2064">
        <v>2013</v>
      </c>
      <c r="Q2064" t="s">
        <v>109</v>
      </c>
      <c r="R2064">
        <v>0</v>
      </c>
      <c r="S2064">
        <v>16.399999999999999</v>
      </c>
      <c r="T2064">
        <v>3</v>
      </c>
      <c r="U2064">
        <v>7.5</v>
      </c>
      <c r="V2064">
        <v>30</v>
      </c>
      <c r="W2064">
        <v>3</v>
      </c>
      <c r="X2064">
        <v>0.6</v>
      </c>
      <c r="Y2064">
        <v>2</v>
      </c>
      <c r="Z2064">
        <v>1</v>
      </c>
    </row>
    <row r="2065" spans="1:26" x14ac:dyDescent="0.2">
      <c r="A2065">
        <v>2064</v>
      </c>
      <c r="B2065">
        <v>6033</v>
      </c>
      <c r="C2065" t="s">
        <v>38</v>
      </c>
      <c r="D2065">
        <v>2013</v>
      </c>
      <c r="E2065" t="s">
        <v>47</v>
      </c>
      <c r="F2065" t="s">
        <v>104</v>
      </c>
      <c r="G2065" t="s">
        <v>52</v>
      </c>
      <c r="H2065" t="s">
        <v>2245</v>
      </c>
      <c r="I2065" s="2">
        <v>40033</v>
      </c>
      <c r="J2065" t="s">
        <v>106</v>
      </c>
      <c r="K2065" t="s">
        <v>111</v>
      </c>
      <c r="L2065">
        <v>20.933788669999998</v>
      </c>
      <c r="M2065">
        <v>-156.23527919</v>
      </c>
      <c r="N2065" t="s">
        <v>883</v>
      </c>
      <c r="O2065" t="s">
        <v>883</v>
      </c>
      <c r="P2065">
        <v>2013</v>
      </c>
      <c r="Q2065" t="s">
        <v>112</v>
      </c>
      <c r="R2065">
        <v>0</v>
      </c>
      <c r="S2065">
        <v>22.95</v>
      </c>
      <c r="T2065">
        <v>1.5</v>
      </c>
      <c r="U2065">
        <v>10</v>
      </c>
      <c r="V2065">
        <v>12.5</v>
      </c>
      <c r="W2065">
        <v>1</v>
      </c>
      <c r="X2065">
        <v>0.36</v>
      </c>
      <c r="Y2065">
        <v>2</v>
      </c>
      <c r="Z2065">
        <v>1</v>
      </c>
    </row>
    <row r="2066" spans="1:26" x14ac:dyDescent="0.2">
      <c r="A2066">
        <v>2065</v>
      </c>
      <c r="B2066">
        <v>6041</v>
      </c>
      <c r="C2066" t="s">
        <v>38</v>
      </c>
      <c r="D2066">
        <v>2013</v>
      </c>
      <c r="E2066" t="s">
        <v>47</v>
      </c>
      <c r="F2066" t="s">
        <v>104</v>
      </c>
      <c r="G2066" t="s">
        <v>52</v>
      </c>
      <c r="H2066" t="s">
        <v>2246</v>
      </c>
      <c r="I2066" s="2">
        <v>40034</v>
      </c>
      <c r="J2066" t="s">
        <v>106</v>
      </c>
      <c r="K2066" t="s">
        <v>115</v>
      </c>
      <c r="L2066">
        <v>20.9179773</v>
      </c>
      <c r="M2066">
        <v>-156.69872107</v>
      </c>
      <c r="N2066" t="s">
        <v>896</v>
      </c>
      <c r="O2066" t="s">
        <v>896</v>
      </c>
      <c r="P2066">
        <v>2013</v>
      </c>
      <c r="Q2066" t="s">
        <v>116</v>
      </c>
      <c r="R2066">
        <v>0</v>
      </c>
      <c r="S2066">
        <v>3.65</v>
      </c>
      <c r="T2066">
        <v>35</v>
      </c>
      <c r="U2066">
        <v>7.5</v>
      </c>
      <c r="V2066">
        <v>2.5</v>
      </c>
      <c r="W2066">
        <v>5</v>
      </c>
      <c r="X2066">
        <v>0.56999999999999995</v>
      </c>
      <c r="Y2066">
        <v>2</v>
      </c>
      <c r="Z2066">
        <v>1</v>
      </c>
    </row>
    <row r="2067" spans="1:26" x14ac:dyDescent="0.2">
      <c r="A2067">
        <v>2066</v>
      </c>
      <c r="B2067">
        <v>6042</v>
      </c>
      <c r="C2067" t="s">
        <v>38</v>
      </c>
      <c r="D2067">
        <v>2013</v>
      </c>
      <c r="E2067" t="s">
        <v>47</v>
      </c>
      <c r="F2067" t="s">
        <v>104</v>
      </c>
      <c r="G2067" t="s">
        <v>52</v>
      </c>
      <c r="H2067" t="s">
        <v>2247</v>
      </c>
      <c r="I2067" s="2">
        <v>40034</v>
      </c>
      <c r="J2067" t="s">
        <v>106</v>
      </c>
      <c r="K2067" t="s">
        <v>107</v>
      </c>
      <c r="L2067">
        <v>20.876305330000001</v>
      </c>
      <c r="M2067">
        <v>-156.68546860999999</v>
      </c>
      <c r="N2067" t="s">
        <v>896</v>
      </c>
      <c r="O2067" t="s">
        <v>896</v>
      </c>
      <c r="P2067">
        <v>2013</v>
      </c>
      <c r="Q2067" t="s">
        <v>109</v>
      </c>
      <c r="R2067">
        <v>0</v>
      </c>
      <c r="S2067">
        <v>7.15</v>
      </c>
      <c r="T2067">
        <v>22.5</v>
      </c>
      <c r="U2067">
        <v>27.5</v>
      </c>
      <c r="V2067">
        <v>3.5</v>
      </c>
      <c r="W2067">
        <v>2.5</v>
      </c>
      <c r="X2067">
        <v>0.32750000000000001</v>
      </c>
      <c r="Y2067">
        <v>2</v>
      </c>
      <c r="Z2067">
        <v>1</v>
      </c>
    </row>
    <row r="2068" spans="1:26" x14ac:dyDescent="0.2">
      <c r="A2068">
        <v>2067</v>
      </c>
      <c r="B2068">
        <v>6043</v>
      </c>
      <c r="C2068" t="s">
        <v>38</v>
      </c>
      <c r="D2068">
        <v>2013</v>
      </c>
      <c r="E2068" t="s">
        <v>47</v>
      </c>
      <c r="F2068" t="s">
        <v>104</v>
      </c>
      <c r="G2068" t="s">
        <v>52</v>
      </c>
      <c r="H2068" t="s">
        <v>2248</v>
      </c>
      <c r="I2068" s="2">
        <v>40034</v>
      </c>
      <c r="J2068" t="s">
        <v>106</v>
      </c>
      <c r="K2068" t="s">
        <v>107</v>
      </c>
      <c r="L2068">
        <v>20.848802630000002</v>
      </c>
      <c r="M2068">
        <v>-156.66216833999999</v>
      </c>
      <c r="N2068" t="s">
        <v>896</v>
      </c>
      <c r="O2068" t="s">
        <v>896</v>
      </c>
      <c r="P2068">
        <v>2013</v>
      </c>
      <c r="Q2068" t="s">
        <v>109</v>
      </c>
      <c r="R2068">
        <v>0</v>
      </c>
      <c r="S2068">
        <v>9.4</v>
      </c>
      <c r="T2068">
        <v>5</v>
      </c>
      <c r="U2068">
        <v>32.5</v>
      </c>
      <c r="V2068">
        <v>35</v>
      </c>
      <c r="W2068">
        <v>0.5</v>
      </c>
      <c r="X2068">
        <v>0.15</v>
      </c>
      <c r="Y2068">
        <v>2</v>
      </c>
      <c r="Z2068">
        <v>1</v>
      </c>
    </row>
    <row r="2069" spans="1:26" x14ac:dyDescent="0.2">
      <c r="A2069">
        <v>2068</v>
      </c>
      <c r="B2069">
        <v>6044</v>
      </c>
      <c r="C2069" t="s">
        <v>38</v>
      </c>
      <c r="D2069">
        <v>2013</v>
      </c>
      <c r="E2069" t="s">
        <v>47</v>
      </c>
      <c r="F2069" t="s">
        <v>104</v>
      </c>
      <c r="G2069" t="s">
        <v>52</v>
      </c>
      <c r="H2069" t="s">
        <v>2249</v>
      </c>
      <c r="I2069" s="2">
        <v>40034</v>
      </c>
      <c r="J2069" t="s">
        <v>106</v>
      </c>
      <c r="K2069" t="s">
        <v>115</v>
      </c>
      <c r="L2069">
        <v>20.823086029999999</v>
      </c>
      <c r="M2069">
        <v>-156.63266472000001</v>
      </c>
      <c r="N2069" t="s">
        <v>896</v>
      </c>
      <c r="O2069" t="s">
        <v>896</v>
      </c>
      <c r="P2069">
        <v>2013</v>
      </c>
      <c r="Q2069" t="s">
        <v>116</v>
      </c>
      <c r="R2069">
        <v>0</v>
      </c>
      <c r="S2069">
        <v>4.7</v>
      </c>
      <c r="T2069">
        <v>1.5</v>
      </c>
      <c r="U2069">
        <v>39.5</v>
      </c>
      <c r="V2069">
        <v>12.5</v>
      </c>
      <c r="W2069">
        <v>2</v>
      </c>
      <c r="X2069">
        <v>0.185</v>
      </c>
      <c r="Y2069">
        <v>2</v>
      </c>
      <c r="Z2069">
        <v>1</v>
      </c>
    </row>
    <row r="2070" spans="1:26" x14ac:dyDescent="0.2">
      <c r="A2070">
        <v>2069</v>
      </c>
      <c r="B2070">
        <v>6045</v>
      </c>
      <c r="C2070" t="s">
        <v>38</v>
      </c>
      <c r="D2070">
        <v>2013</v>
      </c>
      <c r="E2070" t="s">
        <v>47</v>
      </c>
      <c r="F2070" t="s">
        <v>104</v>
      </c>
      <c r="G2070" t="s">
        <v>52</v>
      </c>
      <c r="H2070" t="s">
        <v>2250</v>
      </c>
      <c r="I2070" s="2">
        <v>40034</v>
      </c>
      <c r="J2070" t="s">
        <v>106</v>
      </c>
      <c r="K2070" t="s">
        <v>115</v>
      </c>
      <c r="L2070">
        <v>20.831606229999998</v>
      </c>
      <c r="M2070">
        <v>-156.64108467</v>
      </c>
      <c r="N2070" t="s">
        <v>896</v>
      </c>
      <c r="O2070" t="s">
        <v>896</v>
      </c>
      <c r="P2070">
        <v>2013</v>
      </c>
      <c r="Q2070" t="s">
        <v>116</v>
      </c>
      <c r="R2070">
        <v>0</v>
      </c>
      <c r="S2070">
        <v>5.2</v>
      </c>
      <c r="T2070">
        <v>4</v>
      </c>
      <c r="U2070">
        <v>24</v>
      </c>
      <c r="V2070">
        <v>15</v>
      </c>
      <c r="W2070">
        <v>1</v>
      </c>
      <c r="X2070">
        <v>0.36749999999999999</v>
      </c>
      <c r="Y2070">
        <v>2</v>
      </c>
      <c r="Z2070">
        <v>1</v>
      </c>
    </row>
    <row r="2071" spans="1:26" x14ac:dyDescent="0.2">
      <c r="A2071">
        <v>2070</v>
      </c>
      <c r="B2071">
        <v>6046</v>
      </c>
      <c r="C2071" t="s">
        <v>38</v>
      </c>
      <c r="D2071">
        <v>2013</v>
      </c>
      <c r="E2071" t="s">
        <v>47</v>
      </c>
      <c r="F2071" t="s">
        <v>104</v>
      </c>
      <c r="G2071" t="s">
        <v>52</v>
      </c>
      <c r="H2071" t="s">
        <v>2251</v>
      </c>
      <c r="I2071" s="2">
        <v>40034</v>
      </c>
      <c r="J2071" t="s">
        <v>106</v>
      </c>
      <c r="K2071" t="s">
        <v>107</v>
      </c>
      <c r="L2071">
        <v>20.85259795</v>
      </c>
      <c r="M2071">
        <v>-156.66440925000001</v>
      </c>
      <c r="N2071" t="s">
        <v>896</v>
      </c>
      <c r="O2071" t="s">
        <v>896</v>
      </c>
      <c r="P2071">
        <v>2013</v>
      </c>
      <c r="Q2071" t="s">
        <v>109</v>
      </c>
      <c r="R2071">
        <v>0</v>
      </c>
      <c r="S2071">
        <v>6.9</v>
      </c>
      <c r="T2071">
        <v>3.5</v>
      </c>
      <c r="U2071">
        <v>37.5</v>
      </c>
      <c r="V2071">
        <v>10</v>
      </c>
      <c r="W2071">
        <v>1.5</v>
      </c>
      <c r="X2071">
        <v>0.19375000000000001</v>
      </c>
      <c r="Y2071">
        <v>2</v>
      </c>
      <c r="Z2071">
        <v>1</v>
      </c>
    </row>
    <row r="2072" spans="1:26" x14ac:dyDescent="0.2">
      <c r="A2072">
        <v>2071</v>
      </c>
      <c r="B2072">
        <v>6047</v>
      </c>
      <c r="C2072" t="s">
        <v>38</v>
      </c>
      <c r="D2072">
        <v>2013</v>
      </c>
      <c r="E2072" t="s">
        <v>47</v>
      </c>
      <c r="F2072" t="s">
        <v>104</v>
      </c>
      <c r="G2072" t="s">
        <v>52</v>
      </c>
      <c r="H2072" t="s">
        <v>2252</v>
      </c>
      <c r="I2072" s="2">
        <v>40034</v>
      </c>
      <c r="J2072" t="s">
        <v>106</v>
      </c>
      <c r="K2072" t="s">
        <v>115</v>
      </c>
      <c r="L2072">
        <v>20.92632098</v>
      </c>
      <c r="M2072">
        <v>-156.69716757</v>
      </c>
      <c r="N2072" t="s">
        <v>896</v>
      </c>
      <c r="O2072" t="s">
        <v>896</v>
      </c>
      <c r="P2072">
        <v>2013</v>
      </c>
      <c r="Q2072" t="s">
        <v>116</v>
      </c>
      <c r="R2072">
        <v>0</v>
      </c>
      <c r="S2072">
        <v>1.95</v>
      </c>
      <c r="T2072">
        <v>15</v>
      </c>
      <c r="U2072">
        <v>12.5</v>
      </c>
      <c r="V2072">
        <v>3</v>
      </c>
      <c r="W2072">
        <v>10</v>
      </c>
      <c r="X2072">
        <v>1.1125</v>
      </c>
      <c r="Y2072">
        <v>2</v>
      </c>
      <c r="Z2072">
        <v>1</v>
      </c>
    </row>
    <row r="2073" spans="1:26" x14ac:dyDescent="0.2">
      <c r="A2073">
        <v>2072</v>
      </c>
      <c r="B2073">
        <v>6048</v>
      </c>
      <c r="C2073" t="s">
        <v>38</v>
      </c>
      <c r="D2073">
        <v>2013</v>
      </c>
      <c r="E2073" t="s">
        <v>47</v>
      </c>
      <c r="F2073" t="s">
        <v>104</v>
      </c>
      <c r="G2073" t="s">
        <v>52</v>
      </c>
      <c r="H2073" t="s">
        <v>2253</v>
      </c>
      <c r="I2073" s="2">
        <v>40034</v>
      </c>
      <c r="J2073" t="s">
        <v>106</v>
      </c>
      <c r="K2073" t="s">
        <v>107</v>
      </c>
      <c r="L2073">
        <v>20.861857520000001</v>
      </c>
      <c r="M2073">
        <v>-156.67585448</v>
      </c>
      <c r="N2073" t="s">
        <v>896</v>
      </c>
      <c r="O2073" t="s">
        <v>896</v>
      </c>
      <c r="P2073">
        <v>2013</v>
      </c>
      <c r="Q2073" t="s">
        <v>109</v>
      </c>
      <c r="R2073">
        <v>0</v>
      </c>
      <c r="S2073">
        <v>7.95</v>
      </c>
      <c r="T2073">
        <v>42.5</v>
      </c>
      <c r="U2073">
        <v>11</v>
      </c>
      <c r="V2073">
        <v>0.5</v>
      </c>
      <c r="W2073">
        <v>0.5</v>
      </c>
      <c r="X2073">
        <v>0.40749999999999997</v>
      </c>
      <c r="Y2073">
        <v>2</v>
      </c>
      <c r="Z2073">
        <v>1</v>
      </c>
    </row>
    <row r="2074" spans="1:26" x14ac:dyDescent="0.2">
      <c r="A2074">
        <v>2073</v>
      </c>
      <c r="B2074">
        <v>6049</v>
      </c>
      <c r="C2074" t="s">
        <v>38</v>
      </c>
      <c r="D2074">
        <v>2013</v>
      </c>
      <c r="E2074" t="s">
        <v>47</v>
      </c>
      <c r="F2074" t="s">
        <v>104</v>
      </c>
      <c r="G2074" t="s">
        <v>52</v>
      </c>
      <c r="H2074" t="s">
        <v>2254</v>
      </c>
      <c r="I2074" s="2">
        <v>40034</v>
      </c>
      <c r="J2074" t="s">
        <v>106</v>
      </c>
      <c r="K2074" t="s">
        <v>115</v>
      </c>
      <c r="L2074">
        <v>20.84659894</v>
      </c>
      <c r="M2074">
        <v>-156.65782978999999</v>
      </c>
      <c r="N2074" t="s">
        <v>896</v>
      </c>
      <c r="O2074" t="s">
        <v>896</v>
      </c>
      <c r="P2074">
        <v>2013</v>
      </c>
      <c r="Q2074" t="s">
        <v>116</v>
      </c>
      <c r="R2074">
        <v>0</v>
      </c>
      <c r="S2074">
        <v>2.85</v>
      </c>
      <c r="T2074">
        <v>4.5</v>
      </c>
      <c r="U2074">
        <v>7.5</v>
      </c>
      <c r="V2074">
        <v>50</v>
      </c>
      <c r="W2074">
        <v>2</v>
      </c>
      <c r="X2074">
        <v>0.31874999999999998</v>
      </c>
      <c r="Y2074">
        <v>2</v>
      </c>
      <c r="Z2074">
        <v>1</v>
      </c>
    </row>
    <row r="2075" spans="1:26" x14ac:dyDescent="0.2">
      <c r="A2075">
        <v>2074</v>
      </c>
      <c r="B2075">
        <v>6050</v>
      </c>
      <c r="C2075" t="s">
        <v>38</v>
      </c>
      <c r="D2075">
        <v>2013</v>
      </c>
      <c r="E2075" t="s">
        <v>47</v>
      </c>
      <c r="F2075" t="s">
        <v>104</v>
      </c>
      <c r="G2075" t="s">
        <v>52</v>
      </c>
      <c r="H2075" t="s">
        <v>2255</v>
      </c>
      <c r="I2075" s="2">
        <v>40034</v>
      </c>
      <c r="J2075" t="s">
        <v>106</v>
      </c>
      <c r="K2075" t="s">
        <v>107</v>
      </c>
      <c r="L2075">
        <v>20.834349289999999</v>
      </c>
      <c r="M2075">
        <v>-156.65093693</v>
      </c>
      <c r="N2075" t="s">
        <v>896</v>
      </c>
      <c r="O2075" t="s">
        <v>896</v>
      </c>
      <c r="P2075">
        <v>2013</v>
      </c>
      <c r="Q2075" t="s">
        <v>109</v>
      </c>
      <c r="R2075">
        <v>0</v>
      </c>
      <c r="S2075">
        <v>8.35</v>
      </c>
      <c r="T2075">
        <v>7.5</v>
      </c>
      <c r="U2075">
        <v>22.5</v>
      </c>
      <c r="V2075">
        <v>22.5</v>
      </c>
      <c r="W2075">
        <v>0.5</v>
      </c>
      <c r="X2075">
        <v>0.24249999999999999</v>
      </c>
      <c r="Y2075">
        <v>2</v>
      </c>
      <c r="Z2075">
        <v>1</v>
      </c>
    </row>
    <row r="2076" spans="1:26" x14ac:dyDescent="0.2">
      <c r="A2076">
        <v>2075</v>
      </c>
      <c r="B2076">
        <v>6051</v>
      </c>
      <c r="C2076" t="s">
        <v>38</v>
      </c>
      <c r="D2076">
        <v>2013</v>
      </c>
      <c r="E2076" t="s">
        <v>47</v>
      </c>
      <c r="F2076" t="s">
        <v>104</v>
      </c>
      <c r="G2076" t="s">
        <v>52</v>
      </c>
      <c r="H2076" t="s">
        <v>2256</v>
      </c>
      <c r="I2076" s="2">
        <v>40034</v>
      </c>
      <c r="J2076" t="s">
        <v>106</v>
      </c>
      <c r="K2076" t="s">
        <v>115</v>
      </c>
      <c r="L2076">
        <v>20.855852729999999</v>
      </c>
      <c r="M2076">
        <v>-156.66659357</v>
      </c>
      <c r="N2076" t="s">
        <v>896</v>
      </c>
      <c r="O2076" t="s">
        <v>896</v>
      </c>
      <c r="P2076">
        <v>2013</v>
      </c>
      <c r="Q2076" t="s">
        <v>116</v>
      </c>
      <c r="R2076">
        <v>0</v>
      </c>
      <c r="S2076">
        <v>3.3</v>
      </c>
      <c r="T2076">
        <v>22.5</v>
      </c>
      <c r="U2076">
        <v>7.5</v>
      </c>
      <c r="V2076">
        <v>5.5</v>
      </c>
      <c r="W2076">
        <v>3.5</v>
      </c>
      <c r="X2076">
        <v>0.49</v>
      </c>
      <c r="Y2076">
        <v>2</v>
      </c>
      <c r="Z2076">
        <v>1</v>
      </c>
    </row>
    <row r="2077" spans="1:26" x14ac:dyDescent="0.2">
      <c r="A2077">
        <v>2076</v>
      </c>
      <c r="B2077">
        <v>6052</v>
      </c>
      <c r="C2077" t="s">
        <v>38</v>
      </c>
      <c r="D2077">
        <v>2013</v>
      </c>
      <c r="E2077" t="s">
        <v>47</v>
      </c>
      <c r="F2077" t="s">
        <v>104</v>
      </c>
      <c r="G2077" t="s">
        <v>52</v>
      </c>
      <c r="H2077" t="s">
        <v>2257</v>
      </c>
      <c r="I2077" s="2">
        <v>40034</v>
      </c>
      <c r="J2077" t="s">
        <v>106</v>
      </c>
      <c r="K2077" t="s">
        <v>107</v>
      </c>
      <c r="L2077">
        <v>20.859799930000001</v>
      </c>
      <c r="M2077">
        <v>-156.67409512</v>
      </c>
      <c r="N2077" t="s">
        <v>896</v>
      </c>
      <c r="O2077" t="s">
        <v>896</v>
      </c>
      <c r="P2077">
        <v>2013</v>
      </c>
      <c r="Q2077" t="s">
        <v>109</v>
      </c>
      <c r="R2077">
        <v>0</v>
      </c>
      <c r="S2077">
        <v>8.35</v>
      </c>
      <c r="T2077">
        <v>27.5</v>
      </c>
      <c r="U2077">
        <v>7.5</v>
      </c>
      <c r="V2077">
        <v>6</v>
      </c>
      <c r="W2077">
        <v>1.5</v>
      </c>
      <c r="X2077">
        <v>0.42499999999999999</v>
      </c>
      <c r="Y2077">
        <v>2</v>
      </c>
      <c r="Z2077">
        <v>1</v>
      </c>
    </row>
    <row r="2078" spans="1:26" x14ac:dyDescent="0.2">
      <c r="A2078">
        <v>2077</v>
      </c>
      <c r="B2078">
        <v>6054</v>
      </c>
      <c r="C2078" t="s">
        <v>38</v>
      </c>
      <c r="D2078">
        <v>2013</v>
      </c>
      <c r="E2078" t="s">
        <v>47</v>
      </c>
      <c r="F2078" t="s">
        <v>104</v>
      </c>
      <c r="G2078" t="s">
        <v>53</v>
      </c>
      <c r="H2078" t="s">
        <v>2258</v>
      </c>
      <c r="I2078" s="2">
        <v>40035</v>
      </c>
      <c r="J2078" t="s">
        <v>106</v>
      </c>
      <c r="K2078" t="s">
        <v>115</v>
      </c>
      <c r="L2078">
        <v>21.047627739999999</v>
      </c>
      <c r="M2078">
        <v>-156.92659702</v>
      </c>
      <c r="N2078" t="s">
        <v>999</v>
      </c>
      <c r="O2078" t="s">
        <v>999</v>
      </c>
      <c r="P2078">
        <v>2013</v>
      </c>
      <c r="Q2078" t="s">
        <v>116</v>
      </c>
      <c r="R2078">
        <v>0</v>
      </c>
      <c r="S2078">
        <v>4.75</v>
      </c>
      <c r="T2078">
        <v>40</v>
      </c>
      <c r="U2078">
        <v>3</v>
      </c>
      <c r="V2078">
        <v>5.5</v>
      </c>
      <c r="W2078">
        <v>8</v>
      </c>
      <c r="X2078">
        <v>0.45500000000000002</v>
      </c>
      <c r="Y2078">
        <v>2</v>
      </c>
      <c r="Z2078">
        <v>1</v>
      </c>
    </row>
    <row r="2079" spans="1:26" x14ac:dyDescent="0.2">
      <c r="A2079">
        <v>2078</v>
      </c>
      <c r="B2079">
        <v>6055</v>
      </c>
      <c r="C2079" t="s">
        <v>38</v>
      </c>
      <c r="D2079">
        <v>2013</v>
      </c>
      <c r="E2079" t="s">
        <v>47</v>
      </c>
      <c r="F2079" t="s">
        <v>104</v>
      </c>
      <c r="G2079" t="s">
        <v>53</v>
      </c>
      <c r="H2079" t="s">
        <v>2259</v>
      </c>
      <c r="I2079" s="2">
        <v>40035</v>
      </c>
      <c r="J2079" t="s">
        <v>106</v>
      </c>
      <c r="K2079" t="s">
        <v>107</v>
      </c>
      <c r="L2079">
        <v>21.06391378</v>
      </c>
      <c r="M2079">
        <v>-156.98066918000001</v>
      </c>
      <c r="N2079" t="s">
        <v>999</v>
      </c>
      <c r="O2079" t="s">
        <v>999</v>
      </c>
      <c r="P2079">
        <v>2013</v>
      </c>
      <c r="Q2079" t="s">
        <v>109</v>
      </c>
      <c r="R2079">
        <v>0</v>
      </c>
      <c r="S2079">
        <v>9.1999999999999993</v>
      </c>
      <c r="T2079">
        <v>30</v>
      </c>
      <c r="U2079">
        <v>7.5</v>
      </c>
      <c r="V2079">
        <v>3</v>
      </c>
      <c r="W2079">
        <v>0</v>
      </c>
      <c r="X2079">
        <v>0.245</v>
      </c>
      <c r="Y2079">
        <v>2</v>
      </c>
      <c r="Z2079">
        <v>1</v>
      </c>
    </row>
    <row r="2080" spans="1:26" x14ac:dyDescent="0.2">
      <c r="A2080">
        <v>2079</v>
      </c>
      <c r="B2080">
        <v>6056</v>
      </c>
      <c r="C2080" t="s">
        <v>38</v>
      </c>
      <c r="D2080">
        <v>2013</v>
      </c>
      <c r="E2080" t="s">
        <v>47</v>
      </c>
      <c r="F2080" t="s">
        <v>104</v>
      </c>
      <c r="G2080" t="s">
        <v>53</v>
      </c>
      <c r="H2080" t="s">
        <v>2260</v>
      </c>
      <c r="I2080" s="2">
        <v>40035</v>
      </c>
      <c r="J2080" t="s">
        <v>106</v>
      </c>
      <c r="K2080" t="s">
        <v>115</v>
      </c>
      <c r="L2080">
        <v>21.070693649999999</v>
      </c>
      <c r="M2080">
        <v>-156.99770322000001</v>
      </c>
      <c r="N2080" t="s">
        <v>999</v>
      </c>
      <c r="O2080" t="s">
        <v>999</v>
      </c>
      <c r="P2080">
        <v>2013</v>
      </c>
      <c r="Q2080" t="s">
        <v>116</v>
      </c>
      <c r="R2080">
        <v>0</v>
      </c>
      <c r="S2080">
        <v>1.3</v>
      </c>
      <c r="T2080">
        <v>5</v>
      </c>
      <c r="U2080">
        <v>12.5</v>
      </c>
      <c r="V2080">
        <v>15</v>
      </c>
      <c r="W2080">
        <v>7.5</v>
      </c>
      <c r="X2080">
        <v>0.16875000000000001</v>
      </c>
      <c r="Y2080">
        <v>2</v>
      </c>
      <c r="Z2080">
        <v>1</v>
      </c>
    </row>
    <row r="2081" spans="1:26" x14ac:dyDescent="0.2">
      <c r="A2081">
        <v>2080</v>
      </c>
      <c r="B2081">
        <v>6057</v>
      </c>
      <c r="C2081" t="s">
        <v>38</v>
      </c>
      <c r="D2081">
        <v>2013</v>
      </c>
      <c r="E2081" t="s">
        <v>47</v>
      </c>
      <c r="F2081" t="s">
        <v>104</v>
      </c>
      <c r="G2081" t="s">
        <v>53</v>
      </c>
      <c r="H2081" t="s">
        <v>2261</v>
      </c>
      <c r="I2081" s="2">
        <v>40035</v>
      </c>
      <c r="J2081" t="s">
        <v>106</v>
      </c>
      <c r="K2081" t="s">
        <v>111</v>
      </c>
      <c r="L2081">
        <v>21.069722349999999</v>
      </c>
      <c r="M2081">
        <v>-157.01452158999999</v>
      </c>
      <c r="N2081" t="s">
        <v>999</v>
      </c>
      <c r="O2081" t="s">
        <v>999</v>
      </c>
      <c r="P2081">
        <v>2013</v>
      </c>
      <c r="Q2081" t="s">
        <v>112</v>
      </c>
      <c r="R2081">
        <v>0</v>
      </c>
      <c r="S2081">
        <v>20.5</v>
      </c>
      <c r="T2081">
        <v>32.5</v>
      </c>
      <c r="U2081">
        <v>16.5</v>
      </c>
      <c r="V2081">
        <v>6</v>
      </c>
      <c r="W2081">
        <v>1</v>
      </c>
      <c r="X2081">
        <v>0.28499999999999998</v>
      </c>
      <c r="Y2081">
        <v>2</v>
      </c>
      <c r="Z2081">
        <v>1</v>
      </c>
    </row>
    <row r="2082" spans="1:26" x14ac:dyDescent="0.2">
      <c r="A2082">
        <v>2081</v>
      </c>
      <c r="B2082">
        <v>6058</v>
      </c>
      <c r="C2082" t="s">
        <v>38</v>
      </c>
      <c r="D2082">
        <v>2013</v>
      </c>
      <c r="E2082" t="s">
        <v>47</v>
      </c>
      <c r="F2082" t="s">
        <v>104</v>
      </c>
      <c r="G2082" t="s">
        <v>53</v>
      </c>
      <c r="H2082" t="s">
        <v>2262</v>
      </c>
      <c r="I2082" s="2">
        <v>40035</v>
      </c>
      <c r="J2082" t="s">
        <v>106</v>
      </c>
      <c r="K2082" t="s">
        <v>107</v>
      </c>
      <c r="L2082">
        <v>21.08717347</v>
      </c>
      <c r="M2082">
        <v>-157.10669571</v>
      </c>
      <c r="N2082" t="s">
        <v>999</v>
      </c>
      <c r="O2082" t="s">
        <v>999</v>
      </c>
      <c r="P2082">
        <v>2013</v>
      </c>
      <c r="Q2082" t="s">
        <v>109</v>
      </c>
      <c r="R2082">
        <v>0</v>
      </c>
      <c r="S2082">
        <v>12.6</v>
      </c>
      <c r="T2082">
        <v>77.5</v>
      </c>
      <c r="U2082">
        <v>0</v>
      </c>
      <c r="V2082">
        <v>4.5</v>
      </c>
      <c r="W2082">
        <v>2.5</v>
      </c>
      <c r="X2082">
        <v>0.30875000000000002</v>
      </c>
      <c r="Y2082">
        <v>2</v>
      </c>
      <c r="Z2082">
        <v>1</v>
      </c>
    </row>
    <row r="2083" spans="1:26" x14ac:dyDescent="0.2">
      <c r="A2083">
        <v>2082</v>
      </c>
      <c r="B2083">
        <v>6059</v>
      </c>
      <c r="C2083" t="s">
        <v>38</v>
      </c>
      <c r="D2083">
        <v>2013</v>
      </c>
      <c r="E2083" t="s">
        <v>47</v>
      </c>
      <c r="F2083" t="s">
        <v>104</v>
      </c>
      <c r="G2083" t="s">
        <v>53</v>
      </c>
      <c r="H2083" t="s">
        <v>2263</v>
      </c>
      <c r="I2083" s="2">
        <v>40035</v>
      </c>
      <c r="J2083" t="s">
        <v>106</v>
      </c>
      <c r="K2083" t="s">
        <v>115</v>
      </c>
      <c r="L2083">
        <v>21.086840209999998</v>
      </c>
      <c r="M2083">
        <v>-157.07989817000001</v>
      </c>
      <c r="N2083" t="s">
        <v>999</v>
      </c>
      <c r="O2083" t="s">
        <v>999</v>
      </c>
      <c r="P2083">
        <v>2013</v>
      </c>
      <c r="Q2083" t="s">
        <v>116</v>
      </c>
      <c r="R2083">
        <v>0</v>
      </c>
      <c r="S2083">
        <v>2.25</v>
      </c>
      <c r="T2083">
        <v>5</v>
      </c>
      <c r="U2083">
        <v>1</v>
      </c>
      <c r="V2083">
        <v>3.5</v>
      </c>
      <c r="W2083">
        <v>12.5</v>
      </c>
      <c r="X2083">
        <v>0.62749999999999995</v>
      </c>
      <c r="Y2083">
        <v>2</v>
      </c>
      <c r="Z2083">
        <v>1</v>
      </c>
    </row>
    <row r="2084" spans="1:26" x14ac:dyDescent="0.2">
      <c r="A2084">
        <v>2083</v>
      </c>
      <c r="B2084">
        <v>6063</v>
      </c>
      <c r="C2084" t="s">
        <v>38</v>
      </c>
      <c r="D2084">
        <v>2013</v>
      </c>
      <c r="E2084" t="s">
        <v>47</v>
      </c>
      <c r="F2084" t="s">
        <v>104</v>
      </c>
      <c r="G2084" t="s">
        <v>53</v>
      </c>
      <c r="H2084" t="s">
        <v>2264</v>
      </c>
      <c r="I2084" s="2">
        <v>40035</v>
      </c>
      <c r="J2084" t="s">
        <v>106</v>
      </c>
      <c r="K2084" t="s">
        <v>111</v>
      </c>
      <c r="L2084">
        <v>21.046809</v>
      </c>
      <c r="M2084">
        <v>-156.93978652999999</v>
      </c>
      <c r="N2084" t="s">
        <v>999</v>
      </c>
      <c r="O2084" t="s">
        <v>999</v>
      </c>
      <c r="P2084">
        <v>2013</v>
      </c>
      <c r="Q2084" t="s">
        <v>112</v>
      </c>
      <c r="R2084">
        <v>0</v>
      </c>
      <c r="S2084">
        <v>19.3</v>
      </c>
      <c r="T2084">
        <v>55</v>
      </c>
      <c r="U2084">
        <v>2.5</v>
      </c>
      <c r="V2084">
        <v>5</v>
      </c>
      <c r="W2084">
        <v>20</v>
      </c>
      <c r="X2084">
        <v>0.59750000000000003</v>
      </c>
      <c r="Y2084">
        <v>2</v>
      </c>
      <c r="Z2084">
        <v>1</v>
      </c>
    </row>
    <row r="2085" spans="1:26" x14ac:dyDescent="0.2">
      <c r="A2085">
        <v>2084</v>
      </c>
      <c r="B2085">
        <v>6064</v>
      </c>
      <c r="C2085" t="s">
        <v>38</v>
      </c>
      <c r="D2085">
        <v>2013</v>
      </c>
      <c r="E2085" t="s">
        <v>47</v>
      </c>
      <c r="F2085" t="s">
        <v>104</v>
      </c>
      <c r="G2085" t="s">
        <v>53</v>
      </c>
      <c r="H2085" t="s">
        <v>2265</v>
      </c>
      <c r="I2085" s="2">
        <v>40035</v>
      </c>
      <c r="J2085" t="s">
        <v>106</v>
      </c>
      <c r="K2085" t="s">
        <v>107</v>
      </c>
      <c r="L2085">
        <v>21.05540933</v>
      </c>
      <c r="M2085">
        <v>-156.95993519999999</v>
      </c>
      <c r="N2085" t="s">
        <v>999</v>
      </c>
      <c r="O2085" t="s">
        <v>999</v>
      </c>
      <c r="P2085">
        <v>2013</v>
      </c>
      <c r="Q2085" t="s">
        <v>109</v>
      </c>
      <c r="R2085">
        <v>0</v>
      </c>
      <c r="S2085">
        <v>11.05</v>
      </c>
      <c r="T2085">
        <v>60</v>
      </c>
      <c r="U2085">
        <v>20</v>
      </c>
      <c r="V2085">
        <v>2.5</v>
      </c>
      <c r="W2085">
        <v>7.5</v>
      </c>
      <c r="X2085">
        <v>0.42125000000000001</v>
      </c>
      <c r="Y2085">
        <v>2</v>
      </c>
      <c r="Z2085">
        <v>1</v>
      </c>
    </row>
    <row r="2086" spans="1:26" x14ac:dyDescent="0.2">
      <c r="A2086">
        <v>2085</v>
      </c>
      <c r="B2086">
        <v>6065</v>
      </c>
      <c r="C2086" t="s">
        <v>38</v>
      </c>
      <c r="D2086">
        <v>2013</v>
      </c>
      <c r="E2086" t="s">
        <v>47</v>
      </c>
      <c r="F2086" t="s">
        <v>104</v>
      </c>
      <c r="G2086" t="s">
        <v>53</v>
      </c>
      <c r="H2086" t="s">
        <v>2266</v>
      </c>
      <c r="I2086" s="2">
        <v>40035</v>
      </c>
      <c r="J2086" t="s">
        <v>106</v>
      </c>
      <c r="K2086" t="s">
        <v>115</v>
      </c>
      <c r="L2086">
        <v>21.059304650000001</v>
      </c>
      <c r="M2086">
        <v>-156.96111529000001</v>
      </c>
      <c r="N2086" t="s">
        <v>999</v>
      </c>
      <c r="O2086" t="s">
        <v>999</v>
      </c>
      <c r="P2086">
        <v>2013</v>
      </c>
      <c r="Q2086" t="s">
        <v>116</v>
      </c>
      <c r="R2086">
        <v>0</v>
      </c>
      <c r="S2086">
        <v>4.8499999999999996</v>
      </c>
      <c r="T2086">
        <v>47.5</v>
      </c>
      <c r="U2086">
        <v>20</v>
      </c>
      <c r="V2086">
        <v>5</v>
      </c>
      <c r="W2086">
        <v>0.5</v>
      </c>
      <c r="X2086">
        <v>0.3175</v>
      </c>
      <c r="Y2086">
        <v>2</v>
      </c>
      <c r="Z2086">
        <v>1</v>
      </c>
    </row>
    <row r="2087" spans="1:26" x14ac:dyDescent="0.2">
      <c r="A2087">
        <v>2086</v>
      </c>
      <c r="B2087">
        <v>6066</v>
      </c>
      <c r="C2087" t="s">
        <v>38</v>
      </c>
      <c r="D2087">
        <v>2013</v>
      </c>
      <c r="E2087" t="s">
        <v>47</v>
      </c>
      <c r="F2087" t="s">
        <v>104</v>
      </c>
      <c r="G2087" t="s">
        <v>53</v>
      </c>
      <c r="H2087" t="s">
        <v>2267</v>
      </c>
      <c r="I2087" s="2">
        <v>40035</v>
      </c>
      <c r="J2087" t="s">
        <v>106</v>
      </c>
      <c r="K2087" t="s">
        <v>111</v>
      </c>
      <c r="L2087">
        <v>21.083710320000002</v>
      </c>
      <c r="M2087">
        <v>-157.12050128999999</v>
      </c>
      <c r="N2087" t="s">
        <v>999</v>
      </c>
      <c r="O2087" t="s">
        <v>999</v>
      </c>
      <c r="P2087">
        <v>2013</v>
      </c>
      <c r="Q2087" t="s">
        <v>112</v>
      </c>
      <c r="R2087">
        <v>0</v>
      </c>
      <c r="S2087">
        <v>20.9</v>
      </c>
      <c r="T2087">
        <v>81.5</v>
      </c>
      <c r="U2087">
        <v>2.5</v>
      </c>
      <c r="V2087">
        <v>1</v>
      </c>
      <c r="W2087">
        <v>3</v>
      </c>
      <c r="X2087">
        <v>0.42875000000000002</v>
      </c>
      <c r="Y2087">
        <v>2</v>
      </c>
      <c r="Z2087">
        <v>1</v>
      </c>
    </row>
    <row r="2088" spans="1:26" x14ac:dyDescent="0.2">
      <c r="A2088">
        <v>2087</v>
      </c>
      <c r="B2088">
        <v>6067</v>
      </c>
      <c r="C2088" t="s">
        <v>38</v>
      </c>
      <c r="D2088">
        <v>2013</v>
      </c>
      <c r="E2088" t="s">
        <v>47</v>
      </c>
      <c r="F2088" t="s">
        <v>104</v>
      </c>
      <c r="G2088" t="s">
        <v>53</v>
      </c>
      <c r="H2088" t="s">
        <v>2268</v>
      </c>
      <c r="I2088" s="2">
        <v>40035</v>
      </c>
      <c r="J2088" t="s">
        <v>106</v>
      </c>
      <c r="K2088" t="s">
        <v>115</v>
      </c>
      <c r="L2088">
        <v>21.089299879999999</v>
      </c>
      <c r="M2088">
        <v>-157.12200777000001</v>
      </c>
      <c r="N2088" t="s">
        <v>999</v>
      </c>
      <c r="O2088" t="s">
        <v>999</v>
      </c>
      <c r="P2088">
        <v>2013</v>
      </c>
      <c r="Q2088" t="s">
        <v>116</v>
      </c>
      <c r="R2088">
        <v>0</v>
      </c>
      <c r="S2088">
        <v>1.7</v>
      </c>
      <c r="T2088">
        <v>13.5</v>
      </c>
      <c r="U2088">
        <v>15</v>
      </c>
      <c r="V2088">
        <v>20</v>
      </c>
      <c r="W2088">
        <v>5</v>
      </c>
      <c r="X2088">
        <v>0.98750000000000004</v>
      </c>
      <c r="Y2088">
        <v>2</v>
      </c>
      <c r="Z2088">
        <v>1</v>
      </c>
    </row>
    <row r="2089" spans="1:26" x14ac:dyDescent="0.2">
      <c r="A2089">
        <v>2088</v>
      </c>
      <c r="B2089">
        <v>6068</v>
      </c>
      <c r="C2089" t="s">
        <v>38</v>
      </c>
      <c r="D2089">
        <v>2013</v>
      </c>
      <c r="E2089" t="s">
        <v>47</v>
      </c>
      <c r="F2089" t="s">
        <v>104</v>
      </c>
      <c r="G2089" t="s">
        <v>53</v>
      </c>
      <c r="H2089" t="s">
        <v>2269</v>
      </c>
      <c r="I2089" s="2">
        <v>40035</v>
      </c>
      <c r="J2089" t="s">
        <v>106</v>
      </c>
      <c r="K2089" t="s">
        <v>107</v>
      </c>
      <c r="L2089">
        <v>21.083369520000002</v>
      </c>
      <c r="M2089">
        <v>-157.13279746000001</v>
      </c>
      <c r="N2089" t="s">
        <v>999</v>
      </c>
      <c r="O2089" t="s">
        <v>999</v>
      </c>
      <c r="P2089">
        <v>2013</v>
      </c>
      <c r="Q2089" t="s">
        <v>109</v>
      </c>
      <c r="R2089">
        <v>0</v>
      </c>
      <c r="S2089">
        <v>10.3</v>
      </c>
      <c r="T2089">
        <v>65</v>
      </c>
      <c r="U2089">
        <v>3.5</v>
      </c>
      <c r="V2089">
        <v>5</v>
      </c>
      <c r="W2089">
        <v>7.5</v>
      </c>
      <c r="X2089">
        <v>0.40250000000000002</v>
      </c>
      <c r="Y2089">
        <v>2</v>
      </c>
      <c r="Z2089">
        <v>1</v>
      </c>
    </row>
    <row r="2090" spans="1:26" x14ac:dyDescent="0.2">
      <c r="A2090">
        <v>2089</v>
      </c>
      <c r="B2090">
        <v>6075</v>
      </c>
      <c r="C2090" t="s">
        <v>38</v>
      </c>
      <c r="D2090">
        <v>2013</v>
      </c>
      <c r="E2090" t="s">
        <v>47</v>
      </c>
      <c r="F2090" t="s">
        <v>104</v>
      </c>
      <c r="G2090" t="s">
        <v>50</v>
      </c>
      <c r="H2090" t="s">
        <v>2270</v>
      </c>
      <c r="I2090" s="2">
        <v>40037</v>
      </c>
      <c r="J2090" t="s">
        <v>106</v>
      </c>
      <c r="K2090" t="s">
        <v>107</v>
      </c>
      <c r="L2090">
        <v>22.144252250000001</v>
      </c>
      <c r="M2090">
        <v>-159.28875178000001</v>
      </c>
      <c r="N2090" t="s">
        <v>966</v>
      </c>
      <c r="O2090" t="s">
        <v>966</v>
      </c>
      <c r="P2090">
        <v>2013</v>
      </c>
      <c r="Q2090" t="s">
        <v>109</v>
      </c>
      <c r="R2090">
        <v>0</v>
      </c>
      <c r="S2090">
        <v>13.75</v>
      </c>
      <c r="T2090">
        <v>1</v>
      </c>
      <c r="U2090">
        <v>12.5</v>
      </c>
      <c r="V2090">
        <v>39.5</v>
      </c>
      <c r="W2090">
        <v>5.5</v>
      </c>
      <c r="X2090">
        <v>0.1125</v>
      </c>
      <c r="Y2090">
        <v>2</v>
      </c>
      <c r="Z2090">
        <v>1</v>
      </c>
    </row>
    <row r="2091" spans="1:26" x14ac:dyDescent="0.2">
      <c r="A2091">
        <v>2090</v>
      </c>
      <c r="B2091">
        <v>6076</v>
      </c>
      <c r="C2091" t="s">
        <v>38</v>
      </c>
      <c r="D2091">
        <v>2013</v>
      </c>
      <c r="E2091" t="s">
        <v>47</v>
      </c>
      <c r="F2091" t="s">
        <v>104</v>
      </c>
      <c r="G2091" t="s">
        <v>50</v>
      </c>
      <c r="H2091" t="s">
        <v>2271</v>
      </c>
      <c r="I2091" s="2">
        <v>40037</v>
      </c>
      <c r="J2091" t="s">
        <v>106</v>
      </c>
      <c r="K2091" t="s">
        <v>111</v>
      </c>
      <c r="L2091">
        <v>22.080739049999998</v>
      </c>
      <c r="M2091">
        <v>-159.29588143000001</v>
      </c>
      <c r="N2091" t="s">
        <v>966</v>
      </c>
      <c r="O2091" t="s">
        <v>966</v>
      </c>
      <c r="P2091">
        <v>2013</v>
      </c>
      <c r="Q2091" t="s">
        <v>112</v>
      </c>
      <c r="R2091">
        <v>0</v>
      </c>
      <c r="S2091">
        <v>19.55</v>
      </c>
      <c r="T2091">
        <v>2</v>
      </c>
      <c r="U2091">
        <v>15</v>
      </c>
      <c r="V2091">
        <v>35</v>
      </c>
      <c r="W2091">
        <v>30</v>
      </c>
      <c r="X2091">
        <v>0.10625</v>
      </c>
      <c r="Y2091">
        <v>2</v>
      </c>
      <c r="Z2091">
        <v>1</v>
      </c>
    </row>
    <row r="2092" spans="1:26" x14ac:dyDescent="0.2">
      <c r="A2092">
        <v>2091</v>
      </c>
      <c r="B2092">
        <v>6077</v>
      </c>
      <c r="C2092" t="s">
        <v>38</v>
      </c>
      <c r="D2092">
        <v>2013</v>
      </c>
      <c r="E2092" t="s">
        <v>47</v>
      </c>
      <c r="F2092" t="s">
        <v>104</v>
      </c>
      <c r="G2092" t="s">
        <v>50</v>
      </c>
      <c r="H2092" t="s">
        <v>2272</v>
      </c>
      <c r="I2092" s="2">
        <v>40037</v>
      </c>
      <c r="J2092" t="s">
        <v>106</v>
      </c>
      <c r="K2092" t="s">
        <v>107</v>
      </c>
      <c r="L2092">
        <v>22.04769499</v>
      </c>
      <c r="M2092">
        <v>-159.31018313000001</v>
      </c>
      <c r="N2092" t="s">
        <v>966</v>
      </c>
      <c r="O2092" t="s">
        <v>966</v>
      </c>
      <c r="P2092">
        <v>2013</v>
      </c>
      <c r="Q2092" t="s">
        <v>109</v>
      </c>
      <c r="R2092">
        <v>0</v>
      </c>
      <c r="S2092">
        <v>16.55</v>
      </c>
      <c r="T2092">
        <v>1</v>
      </c>
      <c r="U2092">
        <v>16</v>
      </c>
      <c r="V2092">
        <v>40</v>
      </c>
      <c r="W2092">
        <v>3</v>
      </c>
      <c r="X2092">
        <v>0.10125000000000001</v>
      </c>
      <c r="Y2092">
        <v>2</v>
      </c>
      <c r="Z2092">
        <v>1</v>
      </c>
    </row>
    <row r="2093" spans="1:26" x14ac:dyDescent="0.2">
      <c r="A2093">
        <v>2092</v>
      </c>
      <c r="B2093">
        <v>6078</v>
      </c>
      <c r="C2093" t="s">
        <v>38</v>
      </c>
      <c r="D2093">
        <v>2013</v>
      </c>
      <c r="E2093" t="s">
        <v>47</v>
      </c>
      <c r="F2093" t="s">
        <v>104</v>
      </c>
      <c r="G2093" t="s">
        <v>50</v>
      </c>
      <c r="H2093" t="s">
        <v>2273</v>
      </c>
      <c r="I2093" s="2">
        <v>40037</v>
      </c>
      <c r="J2093" t="s">
        <v>106</v>
      </c>
      <c r="K2093" t="s">
        <v>115</v>
      </c>
      <c r="L2093">
        <v>21.994593949999999</v>
      </c>
      <c r="M2093">
        <v>-159.33638547000001</v>
      </c>
      <c r="N2093" t="s">
        <v>966</v>
      </c>
      <c r="O2093" t="s">
        <v>966</v>
      </c>
      <c r="P2093">
        <v>2013</v>
      </c>
      <c r="Q2093" t="s">
        <v>116</v>
      </c>
      <c r="R2093">
        <v>0</v>
      </c>
      <c r="S2093">
        <v>4.7</v>
      </c>
      <c r="T2093">
        <v>1</v>
      </c>
      <c r="U2093">
        <v>20</v>
      </c>
      <c r="V2093">
        <v>32.5</v>
      </c>
      <c r="W2093">
        <v>5.5</v>
      </c>
      <c r="X2093">
        <v>0.14124999999999999</v>
      </c>
      <c r="Y2093">
        <v>2</v>
      </c>
      <c r="Z2093">
        <v>1</v>
      </c>
    </row>
    <row r="2094" spans="1:26" x14ac:dyDescent="0.2">
      <c r="A2094">
        <v>2093</v>
      </c>
      <c r="B2094">
        <v>6079</v>
      </c>
      <c r="C2094" t="s">
        <v>38</v>
      </c>
      <c r="D2094">
        <v>2013</v>
      </c>
      <c r="E2094" t="s">
        <v>47</v>
      </c>
      <c r="F2094" t="s">
        <v>104</v>
      </c>
      <c r="G2094" t="s">
        <v>50</v>
      </c>
      <c r="H2094" t="s">
        <v>2274</v>
      </c>
      <c r="I2094" s="2">
        <v>40037</v>
      </c>
      <c r="J2094" t="s">
        <v>106</v>
      </c>
      <c r="K2094" t="s">
        <v>107</v>
      </c>
      <c r="L2094">
        <v>21.955625309999999</v>
      </c>
      <c r="M2094">
        <v>-159.33087184999999</v>
      </c>
      <c r="N2094" t="s">
        <v>966</v>
      </c>
      <c r="O2094" t="s">
        <v>966</v>
      </c>
      <c r="P2094">
        <v>2013</v>
      </c>
      <c r="Q2094" t="s">
        <v>109</v>
      </c>
      <c r="R2094">
        <v>0</v>
      </c>
      <c r="S2094">
        <v>15.15</v>
      </c>
      <c r="T2094">
        <v>1</v>
      </c>
      <c r="U2094">
        <v>8</v>
      </c>
      <c r="V2094">
        <v>37.5</v>
      </c>
      <c r="W2094">
        <v>7.5</v>
      </c>
      <c r="X2094">
        <v>0.1</v>
      </c>
      <c r="Y2094">
        <v>2</v>
      </c>
      <c r="Z2094">
        <v>1</v>
      </c>
    </row>
    <row r="2095" spans="1:26" x14ac:dyDescent="0.2">
      <c r="A2095">
        <v>2094</v>
      </c>
      <c r="B2095">
        <v>6080</v>
      </c>
      <c r="C2095" t="s">
        <v>38</v>
      </c>
      <c r="D2095">
        <v>2013</v>
      </c>
      <c r="E2095" t="s">
        <v>47</v>
      </c>
      <c r="F2095" t="s">
        <v>104</v>
      </c>
      <c r="G2095" t="s">
        <v>50</v>
      </c>
      <c r="H2095" t="s">
        <v>2275</v>
      </c>
      <c r="I2095" s="2">
        <v>40037</v>
      </c>
      <c r="J2095" t="s">
        <v>106</v>
      </c>
      <c r="K2095" t="s">
        <v>115</v>
      </c>
      <c r="L2095">
        <v>21.93601426</v>
      </c>
      <c r="M2095">
        <v>-159.35265616999999</v>
      </c>
      <c r="N2095" t="s">
        <v>966</v>
      </c>
      <c r="O2095" t="s">
        <v>966</v>
      </c>
      <c r="P2095">
        <v>2013</v>
      </c>
      <c r="Q2095" t="s">
        <v>116</v>
      </c>
      <c r="R2095">
        <v>0</v>
      </c>
      <c r="S2095">
        <v>5.45</v>
      </c>
      <c r="T2095">
        <v>10</v>
      </c>
      <c r="U2095">
        <v>0</v>
      </c>
      <c r="V2095">
        <v>3</v>
      </c>
      <c r="W2095">
        <v>10</v>
      </c>
      <c r="X2095">
        <v>0.82</v>
      </c>
      <c r="Y2095">
        <v>2</v>
      </c>
      <c r="Z2095">
        <v>1</v>
      </c>
    </row>
    <row r="2096" spans="1:26" x14ac:dyDescent="0.2">
      <c r="A2096">
        <v>2095</v>
      </c>
      <c r="B2096">
        <v>6081</v>
      </c>
      <c r="C2096" t="s">
        <v>38</v>
      </c>
      <c r="D2096">
        <v>2013</v>
      </c>
      <c r="E2096" t="s">
        <v>47</v>
      </c>
      <c r="F2096" t="s">
        <v>104</v>
      </c>
      <c r="G2096" t="s">
        <v>50</v>
      </c>
      <c r="H2096" t="s">
        <v>2276</v>
      </c>
      <c r="I2096" s="2">
        <v>40037</v>
      </c>
      <c r="J2096" t="s">
        <v>106</v>
      </c>
      <c r="K2096" t="s">
        <v>111</v>
      </c>
      <c r="L2096">
        <v>21.91129737</v>
      </c>
      <c r="M2096">
        <v>-159.37992593000001</v>
      </c>
      <c r="N2096" t="s">
        <v>966</v>
      </c>
      <c r="O2096" t="s">
        <v>966</v>
      </c>
      <c r="P2096">
        <v>2013</v>
      </c>
      <c r="Q2096" t="s">
        <v>112</v>
      </c>
      <c r="R2096">
        <v>0</v>
      </c>
      <c r="S2096">
        <v>18.8</v>
      </c>
      <c r="T2096">
        <v>5</v>
      </c>
      <c r="U2096">
        <v>7.5</v>
      </c>
      <c r="V2096">
        <v>27.5</v>
      </c>
      <c r="W2096">
        <v>35</v>
      </c>
      <c r="X2096">
        <v>0.1045</v>
      </c>
      <c r="Y2096">
        <v>2</v>
      </c>
      <c r="Z2096">
        <v>1</v>
      </c>
    </row>
    <row r="2097" spans="1:26" x14ac:dyDescent="0.2">
      <c r="A2097">
        <v>2096</v>
      </c>
      <c r="B2097">
        <v>6082</v>
      </c>
      <c r="C2097" t="s">
        <v>38</v>
      </c>
      <c r="D2097">
        <v>2013</v>
      </c>
      <c r="E2097" t="s">
        <v>47</v>
      </c>
      <c r="F2097" t="s">
        <v>104</v>
      </c>
      <c r="G2097" t="s">
        <v>50</v>
      </c>
      <c r="H2097" t="s">
        <v>2277</v>
      </c>
      <c r="I2097" s="2">
        <v>40037</v>
      </c>
      <c r="J2097" t="s">
        <v>106</v>
      </c>
      <c r="K2097" t="s">
        <v>107</v>
      </c>
      <c r="L2097">
        <v>21.897404529999999</v>
      </c>
      <c r="M2097">
        <v>-159.39514739000001</v>
      </c>
      <c r="N2097" t="s">
        <v>966</v>
      </c>
      <c r="O2097" t="s">
        <v>966</v>
      </c>
      <c r="P2097">
        <v>2013</v>
      </c>
      <c r="Q2097" t="s">
        <v>109</v>
      </c>
      <c r="R2097">
        <v>0</v>
      </c>
      <c r="S2097">
        <v>15.8</v>
      </c>
      <c r="T2097">
        <v>3</v>
      </c>
      <c r="U2097">
        <v>35</v>
      </c>
      <c r="V2097">
        <v>22.5</v>
      </c>
      <c r="W2097">
        <v>3</v>
      </c>
      <c r="X2097">
        <v>0.10825</v>
      </c>
      <c r="Y2097">
        <v>2</v>
      </c>
      <c r="Z2097">
        <v>1</v>
      </c>
    </row>
    <row r="2098" spans="1:26" x14ac:dyDescent="0.2">
      <c r="A2098">
        <v>2097</v>
      </c>
      <c r="B2098">
        <v>6084</v>
      </c>
      <c r="C2098" t="s">
        <v>38</v>
      </c>
      <c r="D2098">
        <v>2013</v>
      </c>
      <c r="E2098" t="s">
        <v>47</v>
      </c>
      <c r="F2098" t="s">
        <v>104</v>
      </c>
      <c r="G2098" t="s">
        <v>50</v>
      </c>
      <c r="H2098" t="s">
        <v>2278</v>
      </c>
      <c r="I2098" s="2">
        <v>40037</v>
      </c>
      <c r="J2098" t="s">
        <v>106</v>
      </c>
      <c r="K2098" t="s">
        <v>111</v>
      </c>
      <c r="L2098">
        <v>21.997845959999999</v>
      </c>
      <c r="M2098">
        <v>-159.32878751999999</v>
      </c>
      <c r="N2098" t="s">
        <v>966</v>
      </c>
      <c r="O2098" t="s">
        <v>966</v>
      </c>
      <c r="P2098">
        <v>2013</v>
      </c>
      <c r="Q2098" t="s">
        <v>112</v>
      </c>
      <c r="R2098">
        <v>0</v>
      </c>
      <c r="S2098">
        <v>20</v>
      </c>
      <c r="T2098">
        <v>4</v>
      </c>
      <c r="U2098">
        <v>8.5</v>
      </c>
      <c r="V2098">
        <v>2</v>
      </c>
      <c r="W2098">
        <v>0.5</v>
      </c>
      <c r="X2098">
        <v>0.1515</v>
      </c>
      <c r="Y2098">
        <v>2</v>
      </c>
      <c r="Z2098">
        <v>1</v>
      </c>
    </row>
    <row r="2099" spans="1:26" x14ac:dyDescent="0.2">
      <c r="A2099">
        <v>2098</v>
      </c>
      <c r="B2099">
        <v>6085</v>
      </c>
      <c r="C2099" t="s">
        <v>38</v>
      </c>
      <c r="D2099">
        <v>2013</v>
      </c>
      <c r="E2099" t="s">
        <v>47</v>
      </c>
      <c r="F2099" t="s">
        <v>104</v>
      </c>
      <c r="G2099" t="s">
        <v>50</v>
      </c>
      <c r="H2099" t="s">
        <v>2279</v>
      </c>
      <c r="I2099" s="2">
        <v>40037</v>
      </c>
      <c r="J2099" t="s">
        <v>106</v>
      </c>
      <c r="K2099" t="s">
        <v>107</v>
      </c>
      <c r="L2099">
        <v>21.962282720000001</v>
      </c>
      <c r="M2099">
        <v>-159.32777171999999</v>
      </c>
      <c r="N2099" t="s">
        <v>966</v>
      </c>
      <c r="O2099" t="s">
        <v>966</v>
      </c>
      <c r="P2099">
        <v>2013</v>
      </c>
      <c r="Q2099" t="s">
        <v>109</v>
      </c>
      <c r="R2099">
        <v>0</v>
      </c>
      <c r="S2099">
        <v>11.15</v>
      </c>
      <c r="T2099">
        <v>10</v>
      </c>
      <c r="U2099">
        <v>2.5</v>
      </c>
      <c r="V2099">
        <v>5</v>
      </c>
      <c r="W2099">
        <v>5</v>
      </c>
      <c r="X2099">
        <v>0.48249999999999998</v>
      </c>
      <c r="Y2099">
        <v>2</v>
      </c>
      <c r="Z2099">
        <v>1</v>
      </c>
    </row>
    <row r="2100" spans="1:26" x14ac:dyDescent="0.2">
      <c r="A2100">
        <v>2099</v>
      </c>
      <c r="B2100">
        <v>6086</v>
      </c>
      <c r="C2100" t="s">
        <v>38</v>
      </c>
      <c r="D2100">
        <v>2013</v>
      </c>
      <c r="E2100" t="s">
        <v>47</v>
      </c>
      <c r="F2100" t="s">
        <v>104</v>
      </c>
      <c r="G2100" t="s">
        <v>50</v>
      </c>
      <c r="H2100" t="s">
        <v>2280</v>
      </c>
      <c r="I2100" s="2">
        <v>40037</v>
      </c>
      <c r="J2100" t="s">
        <v>106</v>
      </c>
      <c r="K2100" t="s">
        <v>115</v>
      </c>
      <c r="L2100">
        <v>21.956170719999999</v>
      </c>
      <c r="M2100">
        <v>-159.33746102999999</v>
      </c>
      <c r="N2100" t="s">
        <v>966</v>
      </c>
      <c r="O2100" t="s">
        <v>966</v>
      </c>
      <c r="P2100">
        <v>2013</v>
      </c>
      <c r="Q2100" t="s">
        <v>116</v>
      </c>
      <c r="R2100">
        <v>0</v>
      </c>
      <c r="S2100">
        <v>4</v>
      </c>
      <c r="T2100">
        <v>16.5</v>
      </c>
      <c r="U2100">
        <v>10</v>
      </c>
      <c r="V2100">
        <v>1.5</v>
      </c>
      <c r="W2100">
        <v>4</v>
      </c>
      <c r="X2100">
        <v>0.42875000000000002</v>
      </c>
      <c r="Y2100">
        <v>2</v>
      </c>
      <c r="Z2100">
        <v>1</v>
      </c>
    </row>
    <row r="2101" spans="1:26" x14ac:dyDescent="0.2">
      <c r="A2101">
        <v>2100</v>
      </c>
      <c r="B2101">
        <v>6092</v>
      </c>
      <c r="C2101" t="s">
        <v>38</v>
      </c>
      <c r="D2101">
        <v>2013</v>
      </c>
      <c r="E2101" t="s">
        <v>47</v>
      </c>
      <c r="F2101" t="s">
        <v>104</v>
      </c>
      <c r="G2101" t="s">
        <v>54</v>
      </c>
      <c r="H2101" t="s">
        <v>2281</v>
      </c>
      <c r="I2101" s="2">
        <v>40038</v>
      </c>
      <c r="J2101" t="s">
        <v>106</v>
      </c>
      <c r="K2101" t="s">
        <v>115</v>
      </c>
      <c r="L2101">
        <v>21.957229689999998</v>
      </c>
      <c r="M2101">
        <v>-160.06935841999999</v>
      </c>
      <c r="N2101" t="s">
        <v>986</v>
      </c>
      <c r="O2101" t="s">
        <v>986</v>
      </c>
      <c r="P2101">
        <v>2013</v>
      </c>
      <c r="Q2101" t="s">
        <v>116</v>
      </c>
      <c r="R2101">
        <v>0</v>
      </c>
      <c r="S2101">
        <v>5.4</v>
      </c>
      <c r="T2101">
        <v>5.5</v>
      </c>
      <c r="U2101">
        <v>6</v>
      </c>
      <c r="V2101">
        <v>20</v>
      </c>
      <c r="W2101">
        <v>0</v>
      </c>
      <c r="X2101">
        <v>0.14749999999999999</v>
      </c>
      <c r="Y2101">
        <v>2</v>
      </c>
      <c r="Z2101">
        <v>1</v>
      </c>
    </row>
    <row r="2102" spans="1:26" x14ac:dyDescent="0.2">
      <c r="A2102">
        <v>2101</v>
      </c>
      <c r="B2102">
        <v>6093</v>
      </c>
      <c r="C2102" t="s">
        <v>38</v>
      </c>
      <c r="D2102">
        <v>2013</v>
      </c>
      <c r="E2102" t="s">
        <v>47</v>
      </c>
      <c r="F2102" t="s">
        <v>104</v>
      </c>
      <c r="G2102" t="s">
        <v>54</v>
      </c>
      <c r="H2102" t="s">
        <v>2282</v>
      </c>
      <c r="I2102" s="2">
        <v>40038</v>
      </c>
      <c r="J2102" t="s">
        <v>106</v>
      </c>
      <c r="K2102" t="s">
        <v>111</v>
      </c>
      <c r="L2102">
        <v>21.90111302</v>
      </c>
      <c r="M2102">
        <v>-160.07098827999999</v>
      </c>
      <c r="N2102" t="s">
        <v>986</v>
      </c>
      <c r="O2102" t="s">
        <v>986</v>
      </c>
      <c r="P2102">
        <v>2013</v>
      </c>
      <c r="Q2102" t="s">
        <v>112</v>
      </c>
      <c r="R2102">
        <v>0</v>
      </c>
      <c r="S2102">
        <v>23.15</v>
      </c>
      <c r="T2102">
        <v>5</v>
      </c>
      <c r="U2102">
        <v>7.5</v>
      </c>
      <c r="V2102">
        <v>5</v>
      </c>
      <c r="W2102">
        <v>3</v>
      </c>
      <c r="X2102">
        <v>0.26324999999999998</v>
      </c>
      <c r="Y2102">
        <v>2</v>
      </c>
      <c r="Z2102">
        <v>1</v>
      </c>
    </row>
    <row r="2103" spans="1:26" x14ac:dyDescent="0.2">
      <c r="A2103">
        <v>2102</v>
      </c>
      <c r="B2103">
        <v>6094</v>
      </c>
      <c r="C2103" t="s">
        <v>38</v>
      </c>
      <c r="D2103">
        <v>2013</v>
      </c>
      <c r="E2103" t="s">
        <v>47</v>
      </c>
      <c r="F2103" t="s">
        <v>104</v>
      </c>
      <c r="G2103" t="s">
        <v>54</v>
      </c>
      <c r="H2103" t="s">
        <v>2283</v>
      </c>
      <c r="I2103" s="2">
        <v>40038</v>
      </c>
      <c r="J2103" t="s">
        <v>106</v>
      </c>
      <c r="K2103" t="s">
        <v>107</v>
      </c>
      <c r="L2103">
        <v>21.889041989999999</v>
      </c>
      <c r="M2103">
        <v>-160.08384688000001</v>
      </c>
      <c r="N2103" t="s">
        <v>986</v>
      </c>
      <c r="O2103" t="s">
        <v>986</v>
      </c>
      <c r="P2103">
        <v>2013</v>
      </c>
      <c r="Q2103" t="s">
        <v>109</v>
      </c>
      <c r="R2103">
        <v>0</v>
      </c>
      <c r="S2103">
        <v>10.7</v>
      </c>
      <c r="T2103">
        <v>15</v>
      </c>
      <c r="U2103">
        <v>5</v>
      </c>
      <c r="V2103">
        <v>5</v>
      </c>
      <c r="W2103">
        <v>2.5</v>
      </c>
      <c r="X2103">
        <v>0.74124999999999996</v>
      </c>
      <c r="Y2103">
        <v>2</v>
      </c>
      <c r="Z2103">
        <v>1</v>
      </c>
    </row>
    <row r="2104" spans="1:26" x14ac:dyDescent="0.2">
      <c r="A2104">
        <v>2103</v>
      </c>
      <c r="B2104">
        <v>6095</v>
      </c>
      <c r="C2104" t="s">
        <v>38</v>
      </c>
      <c r="D2104">
        <v>2013</v>
      </c>
      <c r="E2104" t="s">
        <v>47</v>
      </c>
      <c r="F2104" t="s">
        <v>104</v>
      </c>
      <c r="G2104" t="s">
        <v>54</v>
      </c>
      <c r="H2104" t="s">
        <v>2284</v>
      </c>
      <c r="I2104" s="2">
        <v>40038</v>
      </c>
      <c r="J2104" t="s">
        <v>106</v>
      </c>
      <c r="K2104" t="s">
        <v>115</v>
      </c>
      <c r="L2104">
        <v>21.878596040000001</v>
      </c>
      <c r="M2104">
        <v>-160.11466763999999</v>
      </c>
      <c r="N2104" t="s">
        <v>986</v>
      </c>
      <c r="O2104" t="s">
        <v>986</v>
      </c>
      <c r="P2104">
        <v>2013</v>
      </c>
      <c r="Q2104" t="s">
        <v>116</v>
      </c>
      <c r="R2104">
        <v>0</v>
      </c>
      <c r="S2104">
        <v>4.5</v>
      </c>
      <c r="T2104">
        <v>0</v>
      </c>
      <c r="U2104">
        <v>20</v>
      </c>
      <c r="V2104">
        <v>5</v>
      </c>
      <c r="W2104">
        <v>5</v>
      </c>
      <c r="X2104">
        <v>0.55500000000000005</v>
      </c>
      <c r="Y2104">
        <v>2</v>
      </c>
      <c r="Z2104">
        <v>1</v>
      </c>
    </row>
    <row r="2105" spans="1:26" x14ac:dyDescent="0.2">
      <c r="A2105">
        <v>2104</v>
      </c>
      <c r="B2105">
        <v>6096</v>
      </c>
      <c r="C2105" t="s">
        <v>38</v>
      </c>
      <c r="D2105">
        <v>2013</v>
      </c>
      <c r="E2105" t="s">
        <v>47</v>
      </c>
      <c r="F2105" t="s">
        <v>104</v>
      </c>
      <c r="G2105" t="s">
        <v>54</v>
      </c>
      <c r="H2105" t="s">
        <v>2285</v>
      </c>
      <c r="I2105" s="2">
        <v>40038</v>
      </c>
      <c r="J2105" t="s">
        <v>106</v>
      </c>
      <c r="K2105" t="s">
        <v>115</v>
      </c>
      <c r="L2105">
        <v>21.86897244</v>
      </c>
      <c r="M2105">
        <v>-160.14998068</v>
      </c>
      <c r="N2105" t="s">
        <v>986</v>
      </c>
      <c r="O2105" t="s">
        <v>986</v>
      </c>
      <c r="P2105">
        <v>2013</v>
      </c>
      <c r="Q2105" t="s">
        <v>116</v>
      </c>
      <c r="R2105">
        <v>0</v>
      </c>
      <c r="S2105">
        <v>4.0999999999999996</v>
      </c>
      <c r="T2105">
        <v>11.5</v>
      </c>
      <c r="U2105">
        <v>32.5</v>
      </c>
      <c r="V2105">
        <v>7.5</v>
      </c>
      <c r="W2105">
        <v>10</v>
      </c>
      <c r="X2105">
        <v>0.63624999999999998</v>
      </c>
      <c r="Y2105">
        <v>2</v>
      </c>
      <c r="Z2105">
        <v>1</v>
      </c>
    </row>
    <row r="2106" spans="1:26" x14ac:dyDescent="0.2">
      <c r="A2106">
        <v>2105</v>
      </c>
      <c r="B2106">
        <v>6097</v>
      </c>
      <c r="C2106" t="s">
        <v>38</v>
      </c>
      <c r="D2106">
        <v>2013</v>
      </c>
      <c r="E2106" t="s">
        <v>47</v>
      </c>
      <c r="F2106" t="s">
        <v>104</v>
      </c>
      <c r="G2106" t="s">
        <v>54</v>
      </c>
      <c r="H2106" t="s">
        <v>2286</v>
      </c>
      <c r="I2106" s="2">
        <v>40038</v>
      </c>
      <c r="J2106" t="s">
        <v>106</v>
      </c>
      <c r="K2106" t="s">
        <v>111</v>
      </c>
      <c r="L2106">
        <v>21.83896171</v>
      </c>
      <c r="M2106">
        <v>-160.16314378999999</v>
      </c>
      <c r="N2106" t="s">
        <v>986</v>
      </c>
      <c r="O2106" t="s">
        <v>986</v>
      </c>
      <c r="P2106">
        <v>2013</v>
      </c>
      <c r="Q2106" t="s">
        <v>112</v>
      </c>
      <c r="R2106">
        <v>0</v>
      </c>
      <c r="S2106">
        <v>23.7</v>
      </c>
      <c r="T2106">
        <v>1</v>
      </c>
      <c r="U2106">
        <v>14</v>
      </c>
      <c r="V2106">
        <v>7</v>
      </c>
      <c r="W2106">
        <v>0.5</v>
      </c>
      <c r="X2106">
        <v>0.11375</v>
      </c>
      <c r="Y2106">
        <v>2</v>
      </c>
      <c r="Z2106">
        <v>1</v>
      </c>
    </row>
    <row r="2107" spans="1:26" x14ac:dyDescent="0.2">
      <c r="A2107">
        <v>2106</v>
      </c>
      <c r="B2107">
        <v>6098</v>
      </c>
      <c r="C2107" t="s">
        <v>38</v>
      </c>
      <c r="D2107">
        <v>2013</v>
      </c>
      <c r="E2107" t="s">
        <v>47</v>
      </c>
      <c r="F2107" t="s">
        <v>104</v>
      </c>
      <c r="G2107" t="s">
        <v>54</v>
      </c>
      <c r="H2107" t="s">
        <v>2287</v>
      </c>
      <c r="I2107" s="2">
        <v>40038</v>
      </c>
      <c r="J2107" t="s">
        <v>106</v>
      </c>
      <c r="K2107" t="s">
        <v>107</v>
      </c>
      <c r="L2107">
        <v>21.823925500000001</v>
      </c>
      <c r="M2107">
        <v>-160.18369788999999</v>
      </c>
      <c r="N2107" t="s">
        <v>986</v>
      </c>
      <c r="O2107" t="s">
        <v>986</v>
      </c>
      <c r="P2107">
        <v>2013</v>
      </c>
      <c r="Q2107" t="s">
        <v>109</v>
      </c>
      <c r="R2107">
        <v>0</v>
      </c>
      <c r="S2107">
        <v>9.35</v>
      </c>
      <c r="T2107">
        <v>3.5</v>
      </c>
      <c r="U2107">
        <v>25</v>
      </c>
      <c r="V2107">
        <v>24</v>
      </c>
      <c r="W2107">
        <v>0</v>
      </c>
      <c r="X2107">
        <v>0.18124999999999999</v>
      </c>
      <c r="Y2107">
        <v>2</v>
      </c>
      <c r="Z2107">
        <v>1</v>
      </c>
    </row>
    <row r="2108" spans="1:26" x14ac:dyDescent="0.2">
      <c r="A2108">
        <v>2107</v>
      </c>
      <c r="B2108">
        <v>6099</v>
      </c>
      <c r="C2108" t="s">
        <v>38</v>
      </c>
      <c r="D2108">
        <v>2013</v>
      </c>
      <c r="E2108" t="s">
        <v>47</v>
      </c>
      <c r="F2108" t="s">
        <v>104</v>
      </c>
      <c r="G2108" t="s">
        <v>54</v>
      </c>
      <c r="H2108" t="s">
        <v>2288</v>
      </c>
      <c r="I2108" s="2">
        <v>40038</v>
      </c>
      <c r="J2108" t="s">
        <v>106</v>
      </c>
      <c r="K2108" t="s">
        <v>107</v>
      </c>
      <c r="L2108">
        <v>21.94092689</v>
      </c>
      <c r="M2108">
        <v>-160.07126815999999</v>
      </c>
      <c r="N2108" t="s">
        <v>986</v>
      </c>
      <c r="O2108" t="s">
        <v>986</v>
      </c>
      <c r="P2108">
        <v>2013</v>
      </c>
      <c r="Q2108" t="s">
        <v>109</v>
      </c>
      <c r="R2108">
        <v>0</v>
      </c>
      <c r="S2108">
        <v>15.95</v>
      </c>
      <c r="T2108">
        <v>5</v>
      </c>
      <c r="U2108">
        <v>15</v>
      </c>
      <c r="V2108">
        <v>8.5</v>
      </c>
      <c r="W2108">
        <v>6.5</v>
      </c>
      <c r="X2108">
        <v>0.155</v>
      </c>
      <c r="Y2108">
        <v>2</v>
      </c>
      <c r="Z2108">
        <v>1</v>
      </c>
    </row>
    <row r="2109" spans="1:26" x14ac:dyDescent="0.2">
      <c r="A2109">
        <v>2108</v>
      </c>
      <c r="B2109">
        <v>6100</v>
      </c>
      <c r="C2109" t="s">
        <v>38</v>
      </c>
      <c r="D2109">
        <v>2013</v>
      </c>
      <c r="E2109" t="s">
        <v>47</v>
      </c>
      <c r="F2109" t="s">
        <v>104</v>
      </c>
      <c r="G2109" t="s">
        <v>54</v>
      </c>
      <c r="H2109" t="s">
        <v>2289</v>
      </c>
      <c r="I2109" s="2">
        <v>40038</v>
      </c>
      <c r="J2109" t="s">
        <v>106</v>
      </c>
      <c r="K2109" t="s">
        <v>115</v>
      </c>
      <c r="L2109">
        <v>21.916205219999998</v>
      </c>
      <c r="M2109">
        <v>-160.07899517999999</v>
      </c>
      <c r="N2109" t="s">
        <v>986</v>
      </c>
      <c r="O2109" t="s">
        <v>986</v>
      </c>
      <c r="P2109">
        <v>2013</v>
      </c>
      <c r="Q2109" t="s">
        <v>116</v>
      </c>
      <c r="R2109">
        <v>0</v>
      </c>
      <c r="S2109">
        <v>4.9000000000000004</v>
      </c>
      <c r="T2109">
        <v>2</v>
      </c>
      <c r="U2109">
        <v>17.5</v>
      </c>
      <c r="V2109">
        <v>4</v>
      </c>
      <c r="W2109">
        <v>7.5</v>
      </c>
      <c r="X2109">
        <v>0.48875000000000002</v>
      </c>
      <c r="Y2109">
        <v>2</v>
      </c>
      <c r="Z2109">
        <v>1</v>
      </c>
    </row>
    <row r="2110" spans="1:26" x14ac:dyDescent="0.2">
      <c r="A2110">
        <v>2109</v>
      </c>
      <c r="B2110">
        <v>6101</v>
      </c>
      <c r="C2110" t="s">
        <v>38</v>
      </c>
      <c r="D2110">
        <v>2013</v>
      </c>
      <c r="E2110" t="s">
        <v>47</v>
      </c>
      <c r="F2110" t="s">
        <v>104</v>
      </c>
      <c r="G2110" t="s">
        <v>54</v>
      </c>
      <c r="H2110" t="s">
        <v>2290</v>
      </c>
      <c r="I2110" s="2">
        <v>40038</v>
      </c>
      <c r="J2110" t="s">
        <v>106</v>
      </c>
      <c r="K2110" t="s">
        <v>111</v>
      </c>
      <c r="L2110">
        <v>21.879009020000002</v>
      </c>
      <c r="M2110">
        <v>-160.09039809000001</v>
      </c>
      <c r="N2110" t="s">
        <v>986</v>
      </c>
      <c r="O2110" t="s">
        <v>986</v>
      </c>
      <c r="P2110">
        <v>2013</v>
      </c>
      <c r="Q2110" t="s">
        <v>112</v>
      </c>
      <c r="R2110">
        <v>0</v>
      </c>
      <c r="S2110">
        <v>27.3</v>
      </c>
      <c r="T2110">
        <v>1</v>
      </c>
      <c r="U2110">
        <v>5</v>
      </c>
      <c r="V2110">
        <v>12</v>
      </c>
      <c r="W2110">
        <v>3.5</v>
      </c>
      <c r="X2110">
        <v>0.12625</v>
      </c>
      <c r="Y2110">
        <v>2</v>
      </c>
      <c r="Z2110">
        <v>1</v>
      </c>
    </row>
    <row r="2111" spans="1:26" x14ac:dyDescent="0.2">
      <c r="A2111">
        <v>2110</v>
      </c>
      <c r="B2111">
        <v>6102</v>
      </c>
      <c r="C2111" t="s">
        <v>38</v>
      </c>
      <c r="D2111">
        <v>2013</v>
      </c>
      <c r="E2111" t="s">
        <v>47</v>
      </c>
      <c r="F2111" t="s">
        <v>104</v>
      </c>
      <c r="G2111" t="s">
        <v>54</v>
      </c>
      <c r="H2111" t="s">
        <v>2291</v>
      </c>
      <c r="I2111" s="2">
        <v>40038</v>
      </c>
      <c r="J2111" t="s">
        <v>106</v>
      </c>
      <c r="K2111" t="s">
        <v>107</v>
      </c>
      <c r="L2111">
        <v>21.850868040000002</v>
      </c>
      <c r="M2111">
        <v>-160.16358828</v>
      </c>
      <c r="N2111" t="s">
        <v>986</v>
      </c>
      <c r="O2111" t="s">
        <v>986</v>
      </c>
      <c r="P2111">
        <v>2013</v>
      </c>
      <c r="Q2111" t="s">
        <v>109</v>
      </c>
      <c r="R2111">
        <v>0</v>
      </c>
      <c r="S2111">
        <v>12.55</v>
      </c>
      <c r="T2111">
        <v>4</v>
      </c>
      <c r="U2111">
        <v>10</v>
      </c>
      <c r="V2111">
        <v>35</v>
      </c>
      <c r="W2111">
        <v>3.5</v>
      </c>
      <c r="X2111">
        <v>0.10249999999999999</v>
      </c>
      <c r="Y2111">
        <v>2</v>
      </c>
      <c r="Z2111">
        <v>1</v>
      </c>
    </row>
    <row r="2112" spans="1:26" x14ac:dyDescent="0.2">
      <c r="A2112">
        <v>2111</v>
      </c>
      <c r="B2112">
        <v>6103</v>
      </c>
      <c r="C2112" t="s">
        <v>38</v>
      </c>
      <c r="D2112">
        <v>2013</v>
      </c>
      <c r="E2112" t="s">
        <v>47</v>
      </c>
      <c r="F2112" t="s">
        <v>104</v>
      </c>
      <c r="G2112" t="s">
        <v>54</v>
      </c>
      <c r="H2112" t="s">
        <v>2292</v>
      </c>
      <c r="I2112" s="2">
        <v>40038</v>
      </c>
      <c r="J2112" t="s">
        <v>106</v>
      </c>
      <c r="K2112" t="s">
        <v>111</v>
      </c>
      <c r="L2112">
        <v>21.814379850000002</v>
      </c>
      <c r="M2112">
        <v>-160.18243390000001</v>
      </c>
      <c r="N2112" t="s">
        <v>986</v>
      </c>
      <c r="O2112" t="s">
        <v>986</v>
      </c>
      <c r="P2112">
        <v>2013</v>
      </c>
      <c r="Q2112" t="s">
        <v>112</v>
      </c>
      <c r="R2112">
        <v>0</v>
      </c>
      <c r="S2112">
        <v>24.1</v>
      </c>
      <c r="T2112">
        <v>3.5</v>
      </c>
      <c r="U2112">
        <v>60</v>
      </c>
      <c r="V2112">
        <v>6.5</v>
      </c>
      <c r="W2112">
        <v>5</v>
      </c>
      <c r="X2112">
        <v>0.11874999999999999</v>
      </c>
      <c r="Y2112">
        <v>2</v>
      </c>
      <c r="Z2112">
        <v>1</v>
      </c>
    </row>
    <row r="2113" spans="1:26" x14ac:dyDescent="0.2">
      <c r="A2113">
        <v>2112</v>
      </c>
      <c r="B2113">
        <v>6104</v>
      </c>
      <c r="C2113" t="s">
        <v>38</v>
      </c>
      <c r="D2113">
        <v>2013</v>
      </c>
      <c r="E2113" t="s">
        <v>47</v>
      </c>
      <c r="F2113" t="s">
        <v>104</v>
      </c>
      <c r="G2113" t="s">
        <v>54</v>
      </c>
      <c r="H2113" t="s">
        <v>2293</v>
      </c>
      <c r="I2113" s="2">
        <v>40038</v>
      </c>
      <c r="J2113" t="s">
        <v>106</v>
      </c>
      <c r="K2113" t="s">
        <v>107</v>
      </c>
      <c r="L2113">
        <v>21.80733888</v>
      </c>
      <c r="M2113">
        <v>-160.19023393000001</v>
      </c>
      <c r="N2113" t="s">
        <v>986</v>
      </c>
      <c r="O2113" t="s">
        <v>986</v>
      </c>
      <c r="P2113">
        <v>2013</v>
      </c>
      <c r="Q2113" t="s">
        <v>109</v>
      </c>
      <c r="R2113">
        <v>0</v>
      </c>
      <c r="S2113">
        <v>15.5</v>
      </c>
      <c r="T2113">
        <v>5</v>
      </c>
      <c r="U2113">
        <v>1</v>
      </c>
      <c r="V2113">
        <v>4.5</v>
      </c>
      <c r="W2113">
        <v>2</v>
      </c>
      <c r="X2113">
        <v>0.13125000000000001</v>
      </c>
      <c r="Y2113">
        <v>2</v>
      </c>
      <c r="Z2113">
        <v>1</v>
      </c>
    </row>
    <row r="2114" spans="1:26" x14ac:dyDescent="0.2">
      <c r="A2114">
        <v>2113</v>
      </c>
      <c r="B2114">
        <v>6105</v>
      </c>
      <c r="C2114" t="s">
        <v>38</v>
      </c>
      <c r="D2114">
        <v>2013</v>
      </c>
      <c r="E2114" t="s">
        <v>47</v>
      </c>
      <c r="F2114" t="s">
        <v>104</v>
      </c>
      <c r="G2114" t="s">
        <v>54</v>
      </c>
      <c r="H2114" t="s">
        <v>2294</v>
      </c>
      <c r="I2114" s="2">
        <v>40038</v>
      </c>
      <c r="J2114" t="s">
        <v>106</v>
      </c>
      <c r="K2114" t="s">
        <v>115</v>
      </c>
      <c r="L2114">
        <v>21.78182026</v>
      </c>
      <c r="M2114">
        <v>-160.2147137</v>
      </c>
      <c r="N2114" t="s">
        <v>957</v>
      </c>
      <c r="O2114" t="s">
        <v>957</v>
      </c>
      <c r="P2114">
        <v>2013</v>
      </c>
      <c r="Q2114" t="s">
        <v>116</v>
      </c>
      <c r="R2114">
        <v>0</v>
      </c>
      <c r="S2114">
        <v>3.9</v>
      </c>
      <c r="T2114">
        <v>14</v>
      </c>
      <c r="U2114">
        <v>2.5</v>
      </c>
      <c r="V2114">
        <v>6</v>
      </c>
      <c r="W2114">
        <v>15</v>
      </c>
      <c r="X2114">
        <v>1.45</v>
      </c>
      <c r="Y2114">
        <v>2</v>
      </c>
      <c r="Z2114">
        <v>1</v>
      </c>
    </row>
    <row r="2115" spans="1:26" x14ac:dyDescent="0.2">
      <c r="A2115">
        <v>2114</v>
      </c>
      <c r="B2115">
        <v>6111</v>
      </c>
      <c r="C2115" t="s">
        <v>38</v>
      </c>
      <c r="D2115">
        <v>2013</v>
      </c>
      <c r="E2115" t="s">
        <v>47</v>
      </c>
      <c r="F2115" t="s">
        <v>104</v>
      </c>
      <c r="G2115" t="s">
        <v>50</v>
      </c>
      <c r="H2115" t="s">
        <v>2295</v>
      </c>
      <c r="I2115" s="2">
        <v>40039</v>
      </c>
      <c r="J2115" t="s">
        <v>106</v>
      </c>
      <c r="K2115" t="s">
        <v>107</v>
      </c>
      <c r="L2115">
        <v>22.16838886</v>
      </c>
      <c r="M2115">
        <v>-159.7005375</v>
      </c>
      <c r="N2115" t="s">
        <v>949</v>
      </c>
      <c r="O2115" t="s">
        <v>949</v>
      </c>
      <c r="P2115">
        <v>2013</v>
      </c>
      <c r="Q2115" t="s">
        <v>109</v>
      </c>
      <c r="R2115">
        <v>0</v>
      </c>
      <c r="S2115">
        <v>13.25</v>
      </c>
      <c r="T2115">
        <v>6.5</v>
      </c>
      <c r="U2115">
        <v>7.5</v>
      </c>
      <c r="V2115">
        <v>10</v>
      </c>
      <c r="W2115">
        <v>3</v>
      </c>
      <c r="X2115">
        <v>0.81125000000000003</v>
      </c>
      <c r="Y2115">
        <v>2</v>
      </c>
      <c r="Z2115">
        <v>1</v>
      </c>
    </row>
    <row r="2116" spans="1:26" x14ac:dyDescent="0.2">
      <c r="A2116">
        <v>2115</v>
      </c>
      <c r="B2116">
        <v>6112</v>
      </c>
      <c r="C2116" t="s">
        <v>38</v>
      </c>
      <c r="D2116">
        <v>2013</v>
      </c>
      <c r="E2116" t="s">
        <v>47</v>
      </c>
      <c r="F2116" t="s">
        <v>104</v>
      </c>
      <c r="G2116" t="s">
        <v>50</v>
      </c>
      <c r="H2116" t="s">
        <v>2296</v>
      </c>
      <c r="I2116" s="2">
        <v>40039</v>
      </c>
      <c r="J2116" t="s">
        <v>106</v>
      </c>
      <c r="K2116" t="s">
        <v>115</v>
      </c>
      <c r="L2116">
        <v>22.16368829</v>
      </c>
      <c r="M2116">
        <v>-159.69747097999999</v>
      </c>
      <c r="N2116" t="s">
        <v>949</v>
      </c>
      <c r="O2116" t="s">
        <v>949</v>
      </c>
      <c r="P2116">
        <v>2013</v>
      </c>
      <c r="Q2116" t="s">
        <v>116</v>
      </c>
      <c r="R2116">
        <v>0</v>
      </c>
      <c r="S2116">
        <v>3.05</v>
      </c>
      <c r="T2116">
        <v>7.5</v>
      </c>
      <c r="U2116">
        <v>0</v>
      </c>
      <c r="V2116">
        <v>12.5</v>
      </c>
      <c r="W2116">
        <v>12.5</v>
      </c>
      <c r="X2116">
        <v>0.82750000000000001</v>
      </c>
      <c r="Y2116">
        <v>2</v>
      </c>
      <c r="Z2116">
        <v>1</v>
      </c>
    </row>
    <row r="2117" spans="1:26" x14ac:dyDescent="0.2">
      <c r="A2117">
        <v>2116</v>
      </c>
      <c r="B2117">
        <v>6113</v>
      </c>
      <c r="C2117" t="s">
        <v>38</v>
      </c>
      <c r="D2117">
        <v>2013</v>
      </c>
      <c r="E2117" t="s">
        <v>47</v>
      </c>
      <c r="F2117" t="s">
        <v>104</v>
      </c>
      <c r="G2117" t="s">
        <v>50</v>
      </c>
      <c r="H2117" t="s">
        <v>2297</v>
      </c>
      <c r="I2117" s="2">
        <v>40039</v>
      </c>
      <c r="J2117" t="s">
        <v>106</v>
      </c>
      <c r="K2117" t="s">
        <v>111</v>
      </c>
      <c r="L2117">
        <v>22.141699039999999</v>
      </c>
      <c r="M2117">
        <v>-159.76622229</v>
      </c>
      <c r="N2117" t="s">
        <v>949</v>
      </c>
      <c r="O2117" t="s">
        <v>949</v>
      </c>
      <c r="P2117">
        <v>2013</v>
      </c>
      <c r="Q2117" t="s">
        <v>112</v>
      </c>
      <c r="R2117">
        <v>0</v>
      </c>
      <c r="S2117">
        <v>25.8</v>
      </c>
      <c r="T2117">
        <v>3</v>
      </c>
      <c r="U2117">
        <v>11.5</v>
      </c>
      <c r="V2117">
        <v>37.5</v>
      </c>
      <c r="W2117">
        <v>1.5</v>
      </c>
      <c r="X2117">
        <v>0.13875000000000001</v>
      </c>
      <c r="Y2117">
        <v>2</v>
      </c>
      <c r="Z2117">
        <v>1</v>
      </c>
    </row>
    <row r="2118" spans="1:26" x14ac:dyDescent="0.2">
      <c r="A2118">
        <v>2117</v>
      </c>
      <c r="B2118">
        <v>6114</v>
      </c>
      <c r="C2118" t="s">
        <v>38</v>
      </c>
      <c r="D2118">
        <v>2013</v>
      </c>
      <c r="E2118" t="s">
        <v>47</v>
      </c>
      <c r="F2118" t="s">
        <v>104</v>
      </c>
      <c r="G2118" t="s">
        <v>50</v>
      </c>
      <c r="H2118" t="s">
        <v>2298</v>
      </c>
      <c r="I2118" s="2">
        <v>40039</v>
      </c>
      <c r="J2118" t="s">
        <v>106</v>
      </c>
      <c r="K2118" t="s">
        <v>115</v>
      </c>
      <c r="L2118">
        <v>22.118299950000001</v>
      </c>
      <c r="M2118">
        <v>-159.73854707999999</v>
      </c>
      <c r="N2118" t="s">
        <v>949</v>
      </c>
      <c r="O2118" t="s">
        <v>949</v>
      </c>
      <c r="P2118">
        <v>2013</v>
      </c>
      <c r="Q2118" t="s">
        <v>116</v>
      </c>
      <c r="R2118">
        <v>0</v>
      </c>
      <c r="S2118">
        <v>2.75</v>
      </c>
      <c r="T2118">
        <v>2</v>
      </c>
      <c r="U2118">
        <v>0</v>
      </c>
      <c r="V2118">
        <v>32.5</v>
      </c>
      <c r="W2118">
        <v>20</v>
      </c>
      <c r="X2118">
        <v>0.83750000000000002</v>
      </c>
      <c r="Y2118">
        <v>2</v>
      </c>
      <c r="Z2118">
        <v>1</v>
      </c>
    </row>
    <row r="2119" spans="1:26" x14ac:dyDescent="0.2">
      <c r="A2119">
        <v>2118</v>
      </c>
      <c r="B2119">
        <v>6115</v>
      </c>
      <c r="C2119" t="s">
        <v>38</v>
      </c>
      <c r="D2119">
        <v>2013</v>
      </c>
      <c r="E2119" t="s">
        <v>47</v>
      </c>
      <c r="F2119" t="s">
        <v>104</v>
      </c>
      <c r="G2119" t="s">
        <v>50</v>
      </c>
      <c r="H2119" t="s">
        <v>2299</v>
      </c>
      <c r="I2119" s="2">
        <v>40039</v>
      </c>
      <c r="J2119" t="s">
        <v>106</v>
      </c>
      <c r="K2119" t="s">
        <v>111</v>
      </c>
      <c r="L2119">
        <v>22.087824439999999</v>
      </c>
      <c r="M2119">
        <v>-159.77669001999999</v>
      </c>
      <c r="N2119" t="s">
        <v>949</v>
      </c>
      <c r="O2119" t="s">
        <v>949</v>
      </c>
      <c r="P2119">
        <v>2013</v>
      </c>
      <c r="Q2119" t="s">
        <v>112</v>
      </c>
      <c r="R2119">
        <v>0</v>
      </c>
      <c r="S2119">
        <v>19.75</v>
      </c>
      <c r="T2119">
        <v>2.5</v>
      </c>
      <c r="U2119">
        <v>12</v>
      </c>
      <c r="V2119">
        <v>42.5</v>
      </c>
      <c r="W2119">
        <v>1</v>
      </c>
      <c r="X2119">
        <v>0.27250000000000002</v>
      </c>
      <c r="Y2119">
        <v>2</v>
      </c>
      <c r="Z2119">
        <v>1</v>
      </c>
    </row>
    <row r="2120" spans="1:26" x14ac:dyDescent="0.2">
      <c r="A2120">
        <v>2119</v>
      </c>
      <c r="B2120">
        <v>6123</v>
      </c>
      <c r="C2120" t="s">
        <v>38</v>
      </c>
      <c r="D2120">
        <v>2013</v>
      </c>
      <c r="E2120" t="s">
        <v>47</v>
      </c>
      <c r="F2120" t="s">
        <v>104</v>
      </c>
      <c r="G2120" t="s">
        <v>50</v>
      </c>
      <c r="H2120" t="s">
        <v>2300</v>
      </c>
      <c r="I2120" s="2">
        <v>40039</v>
      </c>
      <c r="J2120" t="s">
        <v>106</v>
      </c>
      <c r="K2120" t="s">
        <v>111</v>
      </c>
      <c r="L2120">
        <v>22.168188870000002</v>
      </c>
      <c r="M2120">
        <v>-159.72290654</v>
      </c>
      <c r="N2120" t="s">
        <v>949</v>
      </c>
      <c r="O2120" t="s">
        <v>949</v>
      </c>
      <c r="P2120">
        <v>2013</v>
      </c>
      <c r="Q2120" t="s">
        <v>112</v>
      </c>
      <c r="R2120">
        <v>0</v>
      </c>
      <c r="S2120">
        <v>21.5</v>
      </c>
      <c r="T2120">
        <v>2.5</v>
      </c>
      <c r="U2120">
        <v>7.5</v>
      </c>
      <c r="V2120">
        <v>14</v>
      </c>
      <c r="W2120">
        <v>4</v>
      </c>
      <c r="X2120">
        <v>0.13500000000000001</v>
      </c>
      <c r="Y2120">
        <v>2</v>
      </c>
      <c r="Z2120">
        <v>1</v>
      </c>
    </row>
    <row r="2121" spans="1:26" x14ac:dyDescent="0.2">
      <c r="A2121">
        <v>2120</v>
      </c>
      <c r="B2121">
        <v>6124</v>
      </c>
      <c r="C2121" t="s">
        <v>38</v>
      </c>
      <c r="D2121">
        <v>2013</v>
      </c>
      <c r="E2121" t="s">
        <v>47</v>
      </c>
      <c r="F2121" t="s">
        <v>104</v>
      </c>
      <c r="G2121" t="s">
        <v>50</v>
      </c>
      <c r="H2121" t="s">
        <v>2301</v>
      </c>
      <c r="I2121" s="2">
        <v>40039</v>
      </c>
      <c r="J2121" t="s">
        <v>106</v>
      </c>
      <c r="K2121" t="s">
        <v>107</v>
      </c>
      <c r="L2121">
        <v>22.167782259999999</v>
      </c>
      <c r="M2121">
        <v>-159.68681054000001</v>
      </c>
      <c r="N2121" t="s">
        <v>949</v>
      </c>
      <c r="O2121" t="s">
        <v>949</v>
      </c>
      <c r="P2121">
        <v>2013</v>
      </c>
      <c r="Q2121" t="s">
        <v>109</v>
      </c>
      <c r="R2121">
        <v>0</v>
      </c>
      <c r="S2121">
        <v>12.4</v>
      </c>
      <c r="T2121">
        <v>5.5</v>
      </c>
      <c r="U2121">
        <v>15</v>
      </c>
      <c r="V2121">
        <v>12</v>
      </c>
      <c r="W2121">
        <v>1.5</v>
      </c>
      <c r="X2121">
        <v>0.34125</v>
      </c>
      <c r="Y2121">
        <v>2</v>
      </c>
      <c r="Z2121">
        <v>1</v>
      </c>
    </row>
    <row r="2122" spans="1:26" x14ac:dyDescent="0.2">
      <c r="A2122">
        <v>2121</v>
      </c>
      <c r="B2122">
        <v>6125</v>
      </c>
      <c r="C2122" t="s">
        <v>38</v>
      </c>
      <c r="D2122">
        <v>2013</v>
      </c>
      <c r="E2122" t="s">
        <v>47</v>
      </c>
      <c r="F2122" t="s">
        <v>104</v>
      </c>
      <c r="G2122" t="s">
        <v>50</v>
      </c>
      <c r="H2122" t="s">
        <v>2302</v>
      </c>
      <c r="I2122" s="2">
        <v>40039</v>
      </c>
      <c r="J2122" t="s">
        <v>106</v>
      </c>
      <c r="K2122" t="s">
        <v>115</v>
      </c>
      <c r="L2122">
        <v>22.15610895</v>
      </c>
      <c r="M2122">
        <v>-159.71093148</v>
      </c>
      <c r="N2122" t="s">
        <v>949</v>
      </c>
      <c r="O2122" t="s">
        <v>949</v>
      </c>
      <c r="P2122">
        <v>2013</v>
      </c>
      <c r="Q2122" t="s">
        <v>116</v>
      </c>
      <c r="R2122">
        <v>0</v>
      </c>
      <c r="S2122">
        <v>3.15</v>
      </c>
      <c r="T2122">
        <v>3</v>
      </c>
      <c r="U2122">
        <v>0</v>
      </c>
      <c r="V2122">
        <v>6.5</v>
      </c>
      <c r="W2122">
        <v>23.5</v>
      </c>
      <c r="X2122">
        <v>0.65500000000000003</v>
      </c>
      <c r="Y2122">
        <v>2</v>
      </c>
      <c r="Z2122">
        <v>1</v>
      </c>
    </row>
    <row r="2123" spans="1:26" x14ac:dyDescent="0.2">
      <c r="A2123">
        <v>2122</v>
      </c>
      <c r="B2123">
        <v>6126</v>
      </c>
      <c r="C2123" t="s">
        <v>38</v>
      </c>
      <c r="D2123">
        <v>2013</v>
      </c>
      <c r="E2123" t="s">
        <v>47</v>
      </c>
      <c r="F2123" t="s">
        <v>104</v>
      </c>
      <c r="G2123" t="s">
        <v>50</v>
      </c>
      <c r="H2123" t="s">
        <v>2303</v>
      </c>
      <c r="I2123" s="2">
        <v>40039</v>
      </c>
      <c r="J2123" t="s">
        <v>106</v>
      </c>
      <c r="K2123" t="s">
        <v>107</v>
      </c>
      <c r="L2123">
        <v>22.154606659999999</v>
      </c>
      <c r="M2123">
        <v>-159.72220547000001</v>
      </c>
      <c r="N2123" t="s">
        <v>949</v>
      </c>
      <c r="O2123" t="s">
        <v>949</v>
      </c>
      <c r="P2123">
        <v>2013</v>
      </c>
      <c r="Q2123" t="s">
        <v>109</v>
      </c>
      <c r="R2123">
        <v>0</v>
      </c>
      <c r="S2123">
        <v>9.6999999999999993</v>
      </c>
      <c r="T2123">
        <v>6</v>
      </c>
      <c r="U2123">
        <v>12.5</v>
      </c>
      <c r="V2123">
        <v>14</v>
      </c>
      <c r="W2123">
        <v>5</v>
      </c>
      <c r="X2123">
        <v>1.0900000000000001</v>
      </c>
      <c r="Y2123">
        <v>2</v>
      </c>
      <c r="Z2123">
        <v>1</v>
      </c>
    </row>
    <row r="2124" spans="1:26" x14ac:dyDescent="0.2">
      <c r="A2124">
        <v>2123</v>
      </c>
      <c r="B2124">
        <v>6127</v>
      </c>
      <c r="C2124" t="s">
        <v>38</v>
      </c>
      <c r="D2124">
        <v>2013</v>
      </c>
      <c r="E2124" t="s">
        <v>47</v>
      </c>
      <c r="F2124" t="s">
        <v>104</v>
      </c>
      <c r="G2124" t="s">
        <v>50</v>
      </c>
      <c r="H2124" t="s">
        <v>2304</v>
      </c>
      <c r="I2124" s="2">
        <v>40039</v>
      </c>
      <c r="J2124" t="s">
        <v>106</v>
      </c>
      <c r="K2124" t="s">
        <v>107</v>
      </c>
      <c r="L2124">
        <v>22.123058019999998</v>
      </c>
      <c r="M2124">
        <v>-159.73647407000001</v>
      </c>
      <c r="N2124" t="s">
        <v>949</v>
      </c>
      <c r="O2124" t="s">
        <v>949</v>
      </c>
      <c r="P2124">
        <v>2013</v>
      </c>
      <c r="Q2124" t="s">
        <v>109</v>
      </c>
      <c r="R2124">
        <v>0</v>
      </c>
      <c r="S2124">
        <v>7.1</v>
      </c>
      <c r="T2124">
        <v>3.5</v>
      </c>
      <c r="U2124">
        <v>1</v>
      </c>
      <c r="V2124">
        <v>6.5</v>
      </c>
      <c r="W2124">
        <v>3.5</v>
      </c>
      <c r="X2124">
        <v>0.91625000000000001</v>
      </c>
      <c r="Y2124">
        <v>2</v>
      </c>
      <c r="Z2124">
        <v>1</v>
      </c>
    </row>
    <row r="2125" spans="1:26" x14ac:dyDescent="0.2">
      <c r="A2125">
        <v>2124</v>
      </c>
      <c r="B2125">
        <v>6128</v>
      </c>
      <c r="C2125" t="s">
        <v>38</v>
      </c>
      <c r="D2125">
        <v>2013</v>
      </c>
      <c r="E2125" t="s">
        <v>47</v>
      </c>
      <c r="F2125" t="s">
        <v>104</v>
      </c>
      <c r="G2125" t="s">
        <v>50</v>
      </c>
      <c r="H2125" t="s">
        <v>2305</v>
      </c>
      <c r="I2125" s="2">
        <v>40039</v>
      </c>
      <c r="J2125" t="s">
        <v>106</v>
      </c>
      <c r="K2125" t="s">
        <v>111</v>
      </c>
      <c r="L2125">
        <v>22.10335753</v>
      </c>
      <c r="M2125">
        <v>-159.76027214000001</v>
      </c>
      <c r="N2125" t="s">
        <v>949</v>
      </c>
      <c r="O2125" t="s">
        <v>949</v>
      </c>
      <c r="P2125">
        <v>2013</v>
      </c>
      <c r="Q2125" t="s">
        <v>112</v>
      </c>
      <c r="R2125">
        <v>0</v>
      </c>
      <c r="S2125">
        <v>23.5</v>
      </c>
      <c r="T2125">
        <v>6.5</v>
      </c>
      <c r="U2125">
        <v>37.5</v>
      </c>
      <c r="V2125">
        <v>18.5</v>
      </c>
      <c r="W2125">
        <v>0</v>
      </c>
      <c r="X2125">
        <v>0.37375000000000003</v>
      </c>
      <c r="Y2125">
        <v>2</v>
      </c>
      <c r="Z2125">
        <v>1</v>
      </c>
    </row>
    <row r="2126" spans="1:26" x14ac:dyDescent="0.2">
      <c r="A2126">
        <v>2125</v>
      </c>
      <c r="B2126">
        <v>6133</v>
      </c>
      <c r="C2126" t="s">
        <v>38</v>
      </c>
      <c r="D2126">
        <v>2013</v>
      </c>
      <c r="E2126" t="s">
        <v>47</v>
      </c>
      <c r="F2126" t="s">
        <v>104</v>
      </c>
      <c r="G2126" t="s">
        <v>54</v>
      </c>
      <c r="H2126" t="s">
        <v>2306</v>
      </c>
      <c r="I2126" s="2">
        <v>40040</v>
      </c>
      <c r="J2126" t="s">
        <v>106</v>
      </c>
      <c r="K2126" t="s">
        <v>111</v>
      </c>
      <c r="L2126">
        <v>22.012235350000001</v>
      </c>
      <c r="M2126">
        <v>-160.09994725999999</v>
      </c>
      <c r="N2126" t="s">
        <v>2307</v>
      </c>
      <c r="O2126" t="s">
        <v>2307</v>
      </c>
      <c r="P2126">
        <v>2013</v>
      </c>
      <c r="Q2126" t="s">
        <v>112</v>
      </c>
      <c r="R2126">
        <v>0</v>
      </c>
      <c r="S2126">
        <v>27.2</v>
      </c>
      <c r="T2126">
        <v>3.5</v>
      </c>
      <c r="U2126">
        <v>5</v>
      </c>
      <c r="V2126">
        <v>12.5</v>
      </c>
      <c r="W2126">
        <v>12.5</v>
      </c>
      <c r="X2126">
        <v>0.10875</v>
      </c>
      <c r="Y2126">
        <v>2</v>
      </c>
      <c r="Z2126">
        <v>1</v>
      </c>
    </row>
    <row r="2127" spans="1:26" x14ac:dyDescent="0.2">
      <c r="A2127">
        <v>2126</v>
      </c>
      <c r="B2127">
        <v>6134</v>
      </c>
      <c r="C2127" t="s">
        <v>38</v>
      </c>
      <c r="D2127">
        <v>2013</v>
      </c>
      <c r="E2127" t="s">
        <v>47</v>
      </c>
      <c r="F2127" t="s">
        <v>104</v>
      </c>
      <c r="G2127" t="s">
        <v>54</v>
      </c>
      <c r="H2127" t="s">
        <v>2308</v>
      </c>
      <c r="I2127" s="2">
        <v>40040</v>
      </c>
      <c r="J2127" t="s">
        <v>106</v>
      </c>
      <c r="K2127" t="s">
        <v>107</v>
      </c>
      <c r="L2127">
        <v>21.987083429999998</v>
      </c>
      <c r="M2127">
        <v>-160.12523512000001</v>
      </c>
      <c r="N2127" t="s">
        <v>957</v>
      </c>
      <c r="O2127" t="s">
        <v>957</v>
      </c>
      <c r="P2127">
        <v>2013</v>
      </c>
      <c r="Q2127" t="s">
        <v>109</v>
      </c>
      <c r="R2127">
        <v>0</v>
      </c>
      <c r="S2127">
        <v>14.65</v>
      </c>
      <c r="T2127">
        <v>1.5</v>
      </c>
      <c r="U2127">
        <v>0</v>
      </c>
      <c r="V2127">
        <v>3.5</v>
      </c>
      <c r="W2127">
        <v>20</v>
      </c>
      <c r="X2127">
        <v>0.16250000000000001</v>
      </c>
      <c r="Y2127">
        <v>2</v>
      </c>
      <c r="Z2127">
        <v>1</v>
      </c>
    </row>
    <row r="2128" spans="1:26" x14ac:dyDescent="0.2">
      <c r="A2128">
        <v>2127</v>
      </c>
      <c r="B2128">
        <v>6135</v>
      </c>
      <c r="C2128" t="s">
        <v>38</v>
      </c>
      <c r="D2128">
        <v>2013</v>
      </c>
      <c r="E2128" t="s">
        <v>47</v>
      </c>
      <c r="F2128" t="s">
        <v>104</v>
      </c>
      <c r="G2128" t="s">
        <v>54</v>
      </c>
      <c r="H2128" t="s">
        <v>2309</v>
      </c>
      <c r="I2128" s="2">
        <v>40040</v>
      </c>
      <c r="J2128" t="s">
        <v>106</v>
      </c>
      <c r="K2128" t="s">
        <v>111</v>
      </c>
      <c r="L2128">
        <v>21.959964459999998</v>
      </c>
      <c r="M2128">
        <v>-160.17194964999999</v>
      </c>
      <c r="N2128" t="s">
        <v>957</v>
      </c>
      <c r="O2128" t="s">
        <v>957</v>
      </c>
      <c r="P2128">
        <v>2013</v>
      </c>
      <c r="Q2128" t="s">
        <v>112</v>
      </c>
      <c r="R2128">
        <v>0</v>
      </c>
      <c r="S2128">
        <v>19.2</v>
      </c>
      <c r="T2128">
        <v>1</v>
      </c>
      <c r="U2128">
        <v>7.5</v>
      </c>
      <c r="V2128">
        <v>29.5</v>
      </c>
      <c r="W2128">
        <v>5</v>
      </c>
      <c r="X2128">
        <v>0.315</v>
      </c>
      <c r="Y2128">
        <v>2</v>
      </c>
      <c r="Z2128">
        <v>1</v>
      </c>
    </row>
    <row r="2129" spans="1:26" x14ac:dyDescent="0.2">
      <c r="A2129">
        <v>2128</v>
      </c>
      <c r="B2129">
        <v>6136</v>
      </c>
      <c r="C2129" t="s">
        <v>38</v>
      </c>
      <c r="D2129">
        <v>2013</v>
      </c>
      <c r="E2129" t="s">
        <v>47</v>
      </c>
      <c r="F2129" t="s">
        <v>104</v>
      </c>
      <c r="G2129" t="s">
        <v>54</v>
      </c>
      <c r="H2129" t="s">
        <v>2310</v>
      </c>
      <c r="I2129" s="2">
        <v>40040</v>
      </c>
      <c r="J2129" t="s">
        <v>106</v>
      </c>
      <c r="K2129" t="s">
        <v>107</v>
      </c>
      <c r="L2129">
        <v>21.941051860000002</v>
      </c>
      <c r="M2129">
        <v>-160.17774230000001</v>
      </c>
      <c r="N2129" t="s">
        <v>957</v>
      </c>
      <c r="O2129" t="s">
        <v>957</v>
      </c>
      <c r="P2129">
        <v>2013</v>
      </c>
      <c r="Q2129" t="s">
        <v>109</v>
      </c>
      <c r="R2129">
        <v>0</v>
      </c>
      <c r="S2129">
        <v>16.649999999999999</v>
      </c>
      <c r="T2129">
        <v>0.5</v>
      </c>
      <c r="U2129">
        <v>2.5</v>
      </c>
      <c r="V2129">
        <v>32</v>
      </c>
      <c r="W2129">
        <v>3</v>
      </c>
      <c r="X2129">
        <v>0.10249999999999999</v>
      </c>
      <c r="Y2129">
        <v>2</v>
      </c>
      <c r="Z2129">
        <v>1</v>
      </c>
    </row>
    <row r="2130" spans="1:26" x14ac:dyDescent="0.2">
      <c r="A2130">
        <v>2129</v>
      </c>
      <c r="B2130">
        <v>6137</v>
      </c>
      <c r="C2130" t="s">
        <v>38</v>
      </c>
      <c r="D2130">
        <v>2013</v>
      </c>
      <c r="E2130" t="s">
        <v>47</v>
      </c>
      <c r="F2130" t="s">
        <v>104</v>
      </c>
      <c r="G2130" t="s">
        <v>54</v>
      </c>
      <c r="H2130" t="s">
        <v>2311</v>
      </c>
      <c r="I2130" s="2">
        <v>40040</v>
      </c>
      <c r="J2130" t="s">
        <v>106</v>
      </c>
      <c r="K2130" t="s">
        <v>115</v>
      </c>
      <c r="L2130">
        <v>21.92810493</v>
      </c>
      <c r="M2130">
        <v>-160.18484201999999</v>
      </c>
      <c r="N2130" t="s">
        <v>957</v>
      </c>
      <c r="O2130" t="s">
        <v>957</v>
      </c>
      <c r="P2130">
        <v>2013</v>
      </c>
      <c r="Q2130" t="s">
        <v>116</v>
      </c>
      <c r="R2130">
        <v>0</v>
      </c>
      <c r="S2130">
        <v>4.9000000000000004</v>
      </c>
      <c r="T2130">
        <v>12.5</v>
      </c>
      <c r="U2130">
        <v>7.5</v>
      </c>
      <c r="V2130">
        <v>5</v>
      </c>
      <c r="W2130">
        <v>15</v>
      </c>
      <c r="X2130">
        <v>0.74875000000000003</v>
      </c>
      <c r="Y2130">
        <v>2</v>
      </c>
      <c r="Z2130">
        <v>1</v>
      </c>
    </row>
    <row r="2131" spans="1:26" x14ac:dyDescent="0.2">
      <c r="A2131">
        <v>2130</v>
      </c>
      <c r="B2131">
        <v>6138</v>
      </c>
      <c r="C2131" t="s">
        <v>38</v>
      </c>
      <c r="D2131">
        <v>2013</v>
      </c>
      <c r="E2131" t="s">
        <v>47</v>
      </c>
      <c r="F2131" t="s">
        <v>104</v>
      </c>
      <c r="G2131" t="s">
        <v>54</v>
      </c>
      <c r="H2131" t="s">
        <v>2312</v>
      </c>
      <c r="I2131" s="2">
        <v>40040</v>
      </c>
      <c r="J2131" t="s">
        <v>106</v>
      </c>
      <c r="K2131" t="s">
        <v>107</v>
      </c>
      <c r="L2131">
        <v>21.909934889999999</v>
      </c>
      <c r="M2131">
        <v>-160.21648647000001</v>
      </c>
      <c r="N2131" t="s">
        <v>957</v>
      </c>
      <c r="O2131" t="s">
        <v>957</v>
      </c>
      <c r="P2131">
        <v>2013</v>
      </c>
      <c r="Q2131" t="s">
        <v>109</v>
      </c>
      <c r="R2131">
        <v>0</v>
      </c>
      <c r="S2131">
        <v>16.149999999999999</v>
      </c>
      <c r="T2131">
        <v>1.5</v>
      </c>
      <c r="U2131">
        <v>15</v>
      </c>
      <c r="V2131">
        <v>11</v>
      </c>
      <c r="W2131">
        <v>0.5</v>
      </c>
      <c r="X2131">
        <v>0.16625000000000001</v>
      </c>
      <c r="Y2131">
        <v>2</v>
      </c>
      <c r="Z2131">
        <v>1</v>
      </c>
    </row>
    <row r="2132" spans="1:26" x14ac:dyDescent="0.2">
      <c r="A2132">
        <v>2131</v>
      </c>
      <c r="B2132">
        <v>6139</v>
      </c>
      <c r="C2132" t="s">
        <v>38</v>
      </c>
      <c r="D2132">
        <v>2013</v>
      </c>
      <c r="E2132" t="s">
        <v>47</v>
      </c>
      <c r="F2132" t="s">
        <v>104</v>
      </c>
      <c r="G2132" t="s">
        <v>54</v>
      </c>
      <c r="H2132" t="s">
        <v>2313</v>
      </c>
      <c r="I2132" s="2">
        <v>40040</v>
      </c>
      <c r="J2132" t="s">
        <v>106</v>
      </c>
      <c r="K2132" t="s">
        <v>111</v>
      </c>
      <c r="L2132">
        <v>21.966177630000001</v>
      </c>
      <c r="M2132">
        <v>-160.14099386000001</v>
      </c>
      <c r="N2132" t="s">
        <v>957</v>
      </c>
      <c r="O2132" t="s">
        <v>957</v>
      </c>
      <c r="P2132">
        <v>2013</v>
      </c>
      <c r="Q2132" t="s">
        <v>112</v>
      </c>
      <c r="R2132">
        <v>0</v>
      </c>
      <c r="S2132">
        <v>21.75</v>
      </c>
      <c r="T2132">
        <v>2.5</v>
      </c>
      <c r="U2132">
        <v>6</v>
      </c>
      <c r="V2132">
        <v>7</v>
      </c>
      <c r="W2132">
        <v>6</v>
      </c>
      <c r="X2132">
        <v>1.03</v>
      </c>
      <c r="Y2132">
        <v>2</v>
      </c>
      <c r="Z2132">
        <v>1</v>
      </c>
    </row>
    <row r="2133" spans="1:26" x14ac:dyDescent="0.2">
      <c r="A2133">
        <v>2132</v>
      </c>
      <c r="B2133">
        <v>6140</v>
      </c>
      <c r="C2133" t="s">
        <v>38</v>
      </c>
      <c r="D2133">
        <v>2013</v>
      </c>
      <c r="E2133" t="s">
        <v>47</v>
      </c>
      <c r="F2133" t="s">
        <v>104</v>
      </c>
      <c r="G2133" t="s">
        <v>54</v>
      </c>
      <c r="H2133" t="s">
        <v>2314</v>
      </c>
      <c r="I2133" s="2">
        <v>40040</v>
      </c>
      <c r="J2133" t="s">
        <v>106</v>
      </c>
      <c r="K2133" t="s">
        <v>107</v>
      </c>
      <c r="L2133">
        <v>21.953369739999999</v>
      </c>
      <c r="M2133">
        <v>-160.14680335</v>
      </c>
      <c r="N2133" t="s">
        <v>957</v>
      </c>
      <c r="O2133" t="s">
        <v>957</v>
      </c>
      <c r="P2133">
        <v>2013</v>
      </c>
      <c r="Q2133" t="s">
        <v>109</v>
      </c>
      <c r="R2133">
        <v>0</v>
      </c>
      <c r="S2133">
        <v>16.05</v>
      </c>
      <c r="T2133">
        <v>1.5</v>
      </c>
      <c r="U2133">
        <v>4</v>
      </c>
      <c r="V2133">
        <v>20.5</v>
      </c>
      <c r="W2133">
        <v>2</v>
      </c>
      <c r="X2133">
        <v>0.61124999999999996</v>
      </c>
      <c r="Y2133">
        <v>2</v>
      </c>
      <c r="Z2133">
        <v>1</v>
      </c>
    </row>
    <row r="2134" spans="1:26" x14ac:dyDescent="0.2">
      <c r="A2134">
        <v>2133</v>
      </c>
      <c r="B2134">
        <v>6141</v>
      </c>
      <c r="C2134" t="s">
        <v>38</v>
      </c>
      <c r="D2134">
        <v>2013</v>
      </c>
      <c r="E2134" t="s">
        <v>47</v>
      </c>
      <c r="F2134" t="s">
        <v>104</v>
      </c>
      <c r="G2134" t="s">
        <v>54</v>
      </c>
      <c r="H2134" t="s">
        <v>2315</v>
      </c>
      <c r="I2134" s="2">
        <v>40040</v>
      </c>
      <c r="J2134" t="s">
        <v>106</v>
      </c>
      <c r="K2134" t="s">
        <v>115</v>
      </c>
      <c r="L2134">
        <v>21.938018119999999</v>
      </c>
      <c r="M2134">
        <v>-160.16507505999999</v>
      </c>
      <c r="N2134" t="s">
        <v>957</v>
      </c>
      <c r="O2134" t="s">
        <v>957</v>
      </c>
      <c r="P2134">
        <v>2013</v>
      </c>
      <c r="Q2134" t="s">
        <v>116</v>
      </c>
      <c r="R2134">
        <v>0</v>
      </c>
      <c r="S2134">
        <v>2.65</v>
      </c>
      <c r="T2134">
        <v>3</v>
      </c>
      <c r="U2134">
        <v>0</v>
      </c>
      <c r="V2134">
        <v>2</v>
      </c>
      <c r="W2134">
        <v>17.5</v>
      </c>
      <c r="X2134">
        <v>1.7662500000000001</v>
      </c>
      <c r="Y2134">
        <v>2</v>
      </c>
      <c r="Z2134">
        <v>1</v>
      </c>
    </row>
    <row r="2135" spans="1:26" x14ac:dyDescent="0.2">
      <c r="A2135">
        <v>2134</v>
      </c>
      <c r="B2135">
        <v>6142</v>
      </c>
      <c r="C2135" t="s">
        <v>38</v>
      </c>
      <c r="D2135">
        <v>2013</v>
      </c>
      <c r="E2135" t="s">
        <v>47</v>
      </c>
      <c r="F2135" t="s">
        <v>104</v>
      </c>
      <c r="G2135" t="s">
        <v>54</v>
      </c>
      <c r="H2135" t="s">
        <v>2316</v>
      </c>
      <c r="I2135" s="2">
        <v>40040</v>
      </c>
      <c r="J2135" t="s">
        <v>106</v>
      </c>
      <c r="K2135" t="s">
        <v>111</v>
      </c>
      <c r="L2135">
        <v>21.935677219999999</v>
      </c>
      <c r="M2135">
        <v>-160.20241182999999</v>
      </c>
      <c r="N2135" t="s">
        <v>957</v>
      </c>
      <c r="O2135" t="s">
        <v>957</v>
      </c>
      <c r="P2135">
        <v>2013</v>
      </c>
      <c r="Q2135" t="s">
        <v>112</v>
      </c>
      <c r="R2135">
        <v>0</v>
      </c>
      <c r="S2135">
        <v>21.45</v>
      </c>
      <c r="T2135">
        <v>1</v>
      </c>
      <c r="U2135">
        <v>10</v>
      </c>
      <c r="V2135">
        <v>7</v>
      </c>
      <c r="W2135">
        <v>0.5</v>
      </c>
      <c r="X2135">
        <v>0.35749999999999998</v>
      </c>
      <c r="Y2135">
        <v>2</v>
      </c>
      <c r="Z2135">
        <v>1</v>
      </c>
    </row>
    <row r="2136" spans="1:26" x14ac:dyDescent="0.2">
      <c r="A2136">
        <v>2135</v>
      </c>
      <c r="B2136">
        <v>6143</v>
      </c>
      <c r="C2136" t="s">
        <v>38</v>
      </c>
      <c r="D2136">
        <v>2013</v>
      </c>
      <c r="E2136" t="s">
        <v>47</v>
      </c>
      <c r="F2136" t="s">
        <v>104</v>
      </c>
      <c r="G2136" t="s">
        <v>54</v>
      </c>
      <c r="H2136" t="s">
        <v>2317</v>
      </c>
      <c r="I2136" s="2">
        <v>40040</v>
      </c>
      <c r="J2136" t="s">
        <v>106</v>
      </c>
      <c r="K2136" t="s">
        <v>115</v>
      </c>
      <c r="L2136">
        <v>21.909590730000001</v>
      </c>
      <c r="M2136">
        <v>-160.20206449</v>
      </c>
      <c r="N2136" t="s">
        <v>957</v>
      </c>
      <c r="O2136" t="s">
        <v>957</v>
      </c>
      <c r="P2136">
        <v>2013</v>
      </c>
      <c r="Q2136" t="s">
        <v>116</v>
      </c>
      <c r="R2136">
        <v>0</v>
      </c>
      <c r="S2136">
        <v>5.2</v>
      </c>
      <c r="T2136">
        <v>1</v>
      </c>
      <c r="U2136">
        <v>20</v>
      </c>
      <c r="V2136">
        <v>8</v>
      </c>
      <c r="W2136">
        <v>0</v>
      </c>
      <c r="X2136">
        <v>0.36749999999999999</v>
      </c>
      <c r="Y2136">
        <v>2</v>
      </c>
      <c r="Z2136">
        <v>1</v>
      </c>
    </row>
    <row r="2137" spans="1:26" x14ac:dyDescent="0.2">
      <c r="A2137">
        <v>2136</v>
      </c>
      <c r="B2137">
        <v>6144</v>
      </c>
      <c r="C2137" t="s">
        <v>38</v>
      </c>
      <c r="D2137">
        <v>2013</v>
      </c>
      <c r="E2137" t="s">
        <v>47</v>
      </c>
      <c r="F2137" t="s">
        <v>104</v>
      </c>
      <c r="G2137" t="s">
        <v>54</v>
      </c>
      <c r="H2137" t="s">
        <v>2318</v>
      </c>
      <c r="I2137" s="2">
        <v>40040</v>
      </c>
      <c r="J2137" t="s">
        <v>106</v>
      </c>
      <c r="K2137" t="s">
        <v>107</v>
      </c>
      <c r="L2137">
        <v>21.88420421</v>
      </c>
      <c r="M2137">
        <v>-160.23491543</v>
      </c>
      <c r="N2137" t="s">
        <v>957</v>
      </c>
      <c r="O2137" t="s">
        <v>957</v>
      </c>
      <c r="P2137">
        <v>2013</v>
      </c>
      <c r="Q2137" t="s">
        <v>109</v>
      </c>
      <c r="R2137">
        <v>0</v>
      </c>
      <c r="S2137">
        <v>6.35</v>
      </c>
      <c r="T2137">
        <v>3</v>
      </c>
      <c r="U2137">
        <v>1</v>
      </c>
      <c r="V2137">
        <v>3.5</v>
      </c>
      <c r="W2137">
        <v>2.5</v>
      </c>
      <c r="X2137">
        <v>0.85875000000000001</v>
      </c>
      <c r="Y2137">
        <v>2</v>
      </c>
      <c r="Z2137">
        <v>1</v>
      </c>
    </row>
    <row r="2138" spans="1:26" x14ac:dyDescent="0.2">
      <c r="A2138">
        <v>2137</v>
      </c>
      <c r="B2138">
        <v>6160</v>
      </c>
      <c r="C2138" t="s">
        <v>38</v>
      </c>
      <c r="D2138">
        <v>2013</v>
      </c>
      <c r="E2138" t="s">
        <v>47</v>
      </c>
      <c r="F2138" t="s">
        <v>104</v>
      </c>
      <c r="G2138" t="s">
        <v>50</v>
      </c>
      <c r="H2138" t="s">
        <v>2319</v>
      </c>
      <c r="I2138" s="2">
        <v>40041</v>
      </c>
      <c r="J2138" t="s">
        <v>106</v>
      </c>
      <c r="K2138" t="s">
        <v>107</v>
      </c>
      <c r="L2138">
        <v>21.881042969999999</v>
      </c>
      <c r="M2138">
        <v>-159.49099494999999</v>
      </c>
      <c r="N2138" t="s">
        <v>966</v>
      </c>
      <c r="O2138" t="s">
        <v>966</v>
      </c>
      <c r="P2138">
        <v>2013</v>
      </c>
      <c r="Q2138" t="s">
        <v>109</v>
      </c>
      <c r="R2138">
        <v>0</v>
      </c>
      <c r="S2138">
        <v>15.8</v>
      </c>
      <c r="T2138">
        <v>11.5</v>
      </c>
      <c r="U2138">
        <v>21</v>
      </c>
      <c r="V2138">
        <v>7.5</v>
      </c>
      <c r="W2138">
        <v>0</v>
      </c>
      <c r="X2138">
        <v>0.69</v>
      </c>
      <c r="Y2138">
        <v>2</v>
      </c>
      <c r="Z2138">
        <v>1</v>
      </c>
    </row>
    <row r="2139" spans="1:26" x14ac:dyDescent="0.2">
      <c r="A2139">
        <v>2138</v>
      </c>
      <c r="B2139">
        <v>6161</v>
      </c>
      <c r="C2139" t="s">
        <v>38</v>
      </c>
      <c r="D2139">
        <v>2013</v>
      </c>
      <c r="E2139" t="s">
        <v>47</v>
      </c>
      <c r="F2139" t="s">
        <v>104</v>
      </c>
      <c r="G2139" t="s">
        <v>50</v>
      </c>
      <c r="H2139" t="s">
        <v>2320</v>
      </c>
      <c r="I2139" s="2">
        <v>40041</v>
      </c>
      <c r="J2139" t="s">
        <v>106</v>
      </c>
      <c r="K2139" t="s">
        <v>111</v>
      </c>
      <c r="L2139">
        <v>21.869806270000002</v>
      </c>
      <c r="M2139">
        <v>-159.51187142000001</v>
      </c>
      <c r="N2139" t="s">
        <v>966</v>
      </c>
      <c r="O2139" t="s">
        <v>966</v>
      </c>
      <c r="P2139">
        <v>2013</v>
      </c>
      <c r="Q2139" t="s">
        <v>112</v>
      </c>
      <c r="R2139">
        <v>0</v>
      </c>
      <c r="S2139">
        <v>29.1</v>
      </c>
      <c r="T2139">
        <v>2</v>
      </c>
      <c r="U2139">
        <v>12.5</v>
      </c>
      <c r="V2139">
        <v>16</v>
      </c>
      <c r="W2139">
        <v>12.5</v>
      </c>
      <c r="X2139">
        <v>0.1</v>
      </c>
      <c r="Y2139">
        <v>2</v>
      </c>
      <c r="Z2139">
        <v>1</v>
      </c>
    </row>
    <row r="2140" spans="1:26" x14ac:dyDescent="0.2">
      <c r="A2140">
        <v>2139</v>
      </c>
      <c r="B2140">
        <v>6162</v>
      </c>
      <c r="C2140" t="s">
        <v>38</v>
      </c>
      <c r="D2140">
        <v>2013</v>
      </c>
      <c r="E2140" t="s">
        <v>47</v>
      </c>
      <c r="F2140" t="s">
        <v>104</v>
      </c>
      <c r="G2140" t="s">
        <v>50</v>
      </c>
      <c r="H2140" t="s">
        <v>2321</v>
      </c>
      <c r="I2140" s="2">
        <v>40041</v>
      </c>
      <c r="J2140" t="s">
        <v>106</v>
      </c>
      <c r="K2140" t="s">
        <v>107</v>
      </c>
      <c r="L2140">
        <v>21.889160839999999</v>
      </c>
      <c r="M2140">
        <v>-159.56745383000001</v>
      </c>
      <c r="N2140" t="s">
        <v>966</v>
      </c>
      <c r="O2140" t="s">
        <v>966</v>
      </c>
      <c r="P2140">
        <v>2013</v>
      </c>
      <c r="Q2140" t="s">
        <v>109</v>
      </c>
      <c r="R2140">
        <v>0</v>
      </c>
      <c r="S2140">
        <v>13.8</v>
      </c>
      <c r="T2140">
        <v>10</v>
      </c>
      <c r="U2140">
        <v>1</v>
      </c>
      <c r="V2140">
        <v>14</v>
      </c>
      <c r="W2140">
        <v>25</v>
      </c>
      <c r="X2140">
        <v>0.129</v>
      </c>
      <c r="Y2140">
        <v>2</v>
      </c>
      <c r="Z2140">
        <v>1</v>
      </c>
    </row>
    <row r="2141" spans="1:26" x14ac:dyDescent="0.2">
      <c r="A2141">
        <v>2140</v>
      </c>
      <c r="B2141">
        <v>6163</v>
      </c>
      <c r="C2141" t="s">
        <v>38</v>
      </c>
      <c r="D2141">
        <v>2013</v>
      </c>
      <c r="E2141" t="s">
        <v>47</v>
      </c>
      <c r="F2141" t="s">
        <v>104</v>
      </c>
      <c r="G2141" t="s">
        <v>50</v>
      </c>
      <c r="H2141" t="s">
        <v>2322</v>
      </c>
      <c r="I2141" s="2">
        <v>40041</v>
      </c>
      <c r="J2141" t="s">
        <v>106</v>
      </c>
      <c r="K2141" t="s">
        <v>115</v>
      </c>
      <c r="L2141">
        <v>21.892897999999999</v>
      </c>
      <c r="M2141">
        <v>-159.60839816999999</v>
      </c>
      <c r="N2141" t="s">
        <v>966</v>
      </c>
      <c r="O2141" t="s">
        <v>966</v>
      </c>
      <c r="P2141">
        <v>2013</v>
      </c>
      <c r="Q2141" t="s">
        <v>116</v>
      </c>
      <c r="R2141">
        <v>0</v>
      </c>
      <c r="S2141">
        <v>4.8499999999999996</v>
      </c>
      <c r="T2141">
        <v>11.5</v>
      </c>
      <c r="U2141">
        <v>7.5</v>
      </c>
      <c r="V2141">
        <v>11</v>
      </c>
      <c r="W2141">
        <v>3</v>
      </c>
      <c r="X2141">
        <v>0.70625000000000004</v>
      </c>
      <c r="Y2141">
        <v>2</v>
      </c>
      <c r="Z2141">
        <v>1</v>
      </c>
    </row>
    <row r="2142" spans="1:26" x14ac:dyDescent="0.2">
      <c r="A2142">
        <v>2141</v>
      </c>
      <c r="B2142">
        <v>6164</v>
      </c>
      <c r="C2142" t="s">
        <v>38</v>
      </c>
      <c r="D2142">
        <v>2013</v>
      </c>
      <c r="E2142" t="s">
        <v>47</v>
      </c>
      <c r="F2142" t="s">
        <v>104</v>
      </c>
      <c r="G2142" t="s">
        <v>50</v>
      </c>
      <c r="H2142" t="s">
        <v>2323</v>
      </c>
      <c r="I2142" s="2">
        <v>40041</v>
      </c>
      <c r="J2142" t="s">
        <v>106</v>
      </c>
      <c r="K2142" t="s">
        <v>115</v>
      </c>
      <c r="L2142">
        <v>21.899677369999999</v>
      </c>
      <c r="M2142">
        <v>-159.61135732</v>
      </c>
      <c r="N2142" t="s">
        <v>966</v>
      </c>
      <c r="O2142" t="s">
        <v>966</v>
      </c>
      <c r="P2142">
        <v>2013</v>
      </c>
      <c r="Q2142" t="s">
        <v>116</v>
      </c>
      <c r="R2142">
        <v>0</v>
      </c>
      <c r="S2142">
        <v>4.45</v>
      </c>
      <c r="T2142">
        <v>16</v>
      </c>
      <c r="U2142">
        <v>2.5</v>
      </c>
      <c r="V2142">
        <v>40</v>
      </c>
      <c r="W2142">
        <v>4.5</v>
      </c>
      <c r="X2142">
        <v>0.44500000000000001</v>
      </c>
      <c r="Y2142">
        <v>2</v>
      </c>
      <c r="Z2142">
        <v>1</v>
      </c>
    </row>
    <row r="2143" spans="1:26" x14ac:dyDescent="0.2">
      <c r="A2143">
        <v>2142</v>
      </c>
      <c r="B2143">
        <v>6165</v>
      </c>
      <c r="C2143" t="s">
        <v>38</v>
      </c>
      <c r="D2143">
        <v>2013</v>
      </c>
      <c r="E2143" t="s">
        <v>47</v>
      </c>
      <c r="F2143" t="s">
        <v>104</v>
      </c>
      <c r="G2143" t="s">
        <v>50</v>
      </c>
      <c r="H2143" t="s">
        <v>2324</v>
      </c>
      <c r="I2143" s="2">
        <v>40041</v>
      </c>
      <c r="J2143" t="s">
        <v>106</v>
      </c>
      <c r="K2143" t="s">
        <v>107</v>
      </c>
      <c r="L2143">
        <v>21.91751867</v>
      </c>
      <c r="M2143">
        <v>-159.65799557</v>
      </c>
      <c r="N2143" t="s">
        <v>966</v>
      </c>
      <c r="O2143" t="s">
        <v>966</v>
      </c>
      <c r="P2143">
        <v>2013</v>
      </c>
      <c r="Q2143" t="s">
        <v>109</v>
      </c>
      <c r="R2143">
        <v>0</v>
      </c>
      <c r="S2143">
        <v>16.55</v>
      </c>
      <c r="T2143">
        <v>6.5</v>
      </c>
      <c r="U2143">
        <v>5.5</v>
      </c>
      <c r="V2143">
        <v>5</v>
      </c>
      <c r="W2143">
        <v>5.5</v>
      </c>
      <c r="X2143">
        <v>0.15525</v>
      </c>
      <c r="Y2143">
        <v>2</v>
      </c>
      <c r="Z2143">
        <v>1</v>
      </c>
    </row>
    <row r="2144" spans="1:26" x14ac:dyDescent="0.2">
      <c r="A2144">
        <v>2143</v>
      </c>
      <c r="B2144">
        <v>6166</v>
      </c>
      <c r="C2144" t="s">
        <v>38</v>
      </c>
      <c r="D2144">
        <v>2013</v>
      </c>
      <c r="E2144" t="s">
        <v>47</v>
      </c>
      <c r="F2144" t="s">
        <v>104</v>
      </c>
      <c r="G2144" t="s">
        <v>50</v>
      </c>
      <c r="H2144" t="s">
        <v>2325</v>
      </c>
      <c r="I2144" s="2">
        <v>40041</v>
      </c>
      <c r="J2144" t="s">
        <v>106</v>
      </c>
      <c r="K2144" t="s">
        <v>107</v>
      </c>
      <c r="L2144">
        <v>21.9539346</v>
      </c>
      <c r="M2144">
        <v>-159.70635253</v>
      </c>
      <c r="N2144" t="s">
        <v>966</v>
      </c>
      <c r="O2144" t="s">
        <v>966</v>
      </c>
      <c r="P2144">
        <v>2013</v>
      </c>
      <c r="Q2144" t="s">
        <v>109</v>
      </c>
      <c r="R2144">
        <v>0</v>
      </c>
      <c r="S2144">
        <v>9.3000000000000007</v>
      </c>
      <c r="T2144">
        <v>2</v>
      </c>
      <c r="U2144">
        <v>20</v>
      </c>
      <c r="V2144">
        <v>33.5</v>
      </c>
      <c r="W2144">
        <v>3.5</v>
      </c>
      <c r="X2144">
        <v>0.14749999999999999</v>
      </c>
      <c r="Y2144">
        <v>2</v>
      </c>
      <c r="Z2144">
        <v>1</v>
      </c>
    </row>
    <row r="2145" spans="1:26" x14ac:dyDescent="0.2">
      <c r="A2145">
        <v>2144</v>
      </c>
      <c r="B2145">
        <v>6167</v>
      </c>
      <c r="C2145" t="s">
        <v>38</v>
      </c>
      <c r="D2145">
        <v>2013</v>
      </c>
      <c r="E2145" t="s">
        <v>47</v>
      </c>
      <c r="F2145" t="s">
        <v>104</v>
      </c>
      <c r="G2145" t="s">
        <v>50</v>
      </c>
      <c r="H2145" t="s">
        <v>2326</v>
      </c>
      <c r="I2145" s="2">
        <v>40041</v>
      </c>
      <c r="J2145" t="s">
        <v>106</v>
      </c>
      <c r="K2145" t="s">
        <v>115</v>
      </c>
      <c r="L2145">
        <v>21.95538844</v>
      </c>
      <c r="M2145">
        <v>-159.70066414999999</v>
      </c>
      <c r="N2145" t="s">
        <v>966</v>
      </c>
      <c r="O2145" t="s">
        <v>966</v>
      </c>
      <c r="P2145">
        <v>2013</v>
      </c>
      <c r="Q2145" t="s">
        <v>116</v>
      </c>
      <c r="R2145">
        <v>0</v>
      </c>
      <c r="S2145">
        <v>5.25</v>
      </c>
      <c r="T2145">
        <v>2</v>
      </c>
      <c r="U2145">
        <v>35</v>
      </c>
      <c r="V2145">
        <v>25.5</v>
      </c>
      <c r="W2145">
        <v>11.5</v>
      </c>
      <c r="X2145">
        <v>0.19500000000000001</v>
      </c>
      <c r="Y2145">
        <v>2</v>
      </c>
      <c r="Z2145">
        <v>1</v>
      </c>
    </row>
    <row r="2146" spans="1:26" x14ac:dyDescent="0.2">
      <c r="A2146">
        <v>2145</v>
      </c>
      <c r="B2146">
        <v>6168</v>
      </c>
      <c r="C2146" t="s">
        <v>38</v>
      </c>
      <c r="D2146">
        <v>2013</v>
      </c>
      <c r="E2146" t="s">
        <v>47</v>
      </c>
      <c r="F2146" t="s">
        <v>104</v>
      </c>
      <c r="G2146" t="s">
        <v>50</v>
      </c>
      <c r="H2146" t="s">
        <v>2327</v>
      </c>
      <c r="I2146" s="2">
        <v>40041</v>
      </c>
      <c r="J2146" t="s">
        <v>106</v>
      </c>
      <c r="K2146" t="s">
        <v>115</v>
      </c>
      <c r="L2146">
        <v>21.878366459999999</v>
      </c>
      <c r="M2146">
        <v>-159.47192017</v>
      </c>
      <c r="N2146" t="s">
        <v>966</v>
      </c>
      <c r="O2146" t="s">
        <v>966</v>
      </c>
      <c r="P2146">
        <v>2013</v>
      </c>
      <c r="Q2146" t="s">
        <v>116</v>
      </c>
      <c r="R2146">
        <v>0</v>
      </c>
      <c r="S2146">
        <v>3.7</v>
      </c>
      <c r="T2146">
        <v>7.5</v>
      </c>
      <c r="U2146">
        <v>0.5</v>
      </c>
      <c r="V2146">
        <v>3</v>
      </c>
      <c r="W2146">
        <v>3</v>
      </c>
      <c r="X2146">
        <v>0.66625000000000001</v>
      </c>
      <c r="Y2146">
        <v>2</v>
      </c>
      <c r="Z2146">
        <v>1</v>
      </c>
    </row>
    <row r="2147" spans="1:26" x14ac:dyDescent="0.2">
      <c r="A2147">
        <v>2146</v>
      </c>
      <c r="B2147">
        <v>6169</v>
      </c>
      <c r="C2147" t="s">
        <v>38</v>
      </c>
      <c r="D2147">
        <v>2013</v>
      </c>
      <c r="E2147" t="s">
        <v>47</v>
      </c>
      <c r="F2147" t="s">
        <v>104</v>
      </c>
      <c r="G2147" t="s">
        <v>50</v>
      </c>
      <c r="H2147" t="s">
        <v>2328</v>
      </c>
      <c r="I2147" s="2">
        <v>40041</v>
      </c>
      <c r="J2147" t="s">
        <v>106</v>
      </c>
      <c r="K2147" t="s">
        <v>107</v>
      </c>
      <c r="L2147">
        <v>21.878114750000002</v>
      </c>
      <c r="M2147">
        <v>-159.47683641</v>
      </c>
      <c r="N2147" t="s">
        <v>966</v>
      </c>
      <c r="O2147" t="s">
        <v>966</v>
      </c>
      <c r="P2147">
        <v>2013</v>
      </c>
      <c r="Q2147" t="s">
        <v>109</v>
      </c>
      <c r="R2147">
        <v>0</v>
      </c>
      <c r="S2147">
        <v>10.199999999999999</v>
      </c>
      <c r="T2147">
        <v>3</v>
      </c>
      <c r="U2147">
        <v>5</v>
      </c>
      <c r="V2147">
        <v>3.5</v>
      </c>
      <c r="W2147">
        <v>0.5</v>
      </c>
      <c r="X2147">
        <v>0.40875</v>
      </c>
      <c r="Y2147">
        <v>2</v>
      </c>
      <c r="Z2147">
        <v>1</v>
      </c>
    </row>
    <row r="2148" spans="1:26" x14ac:dyDescent="0.2">
      <c r="A2148">
        <v>2147</v>
      </c>
      <c r="B2148">
        <v>6170</v>
      </c>
      <c r="C2148" t="s">
        <v>38</v>
      </c>
      <c r="D2148">
        <v>2013</v>
      </c>
      <c r="E2148" t="s">
        <v>47</v>
      </c>
      <c r="F2148" t="s">
        <v>104</v>
      </c>
      <c r="G2148" t="s">
        <v>50</v>
      </c>
      <c r="H2148" t="s">
        <v>2329</v>
      </c>
      <c r="I2148" s="2">
        <v>40041</v>
      </c>
      <c r="J2148" t="s">
        <v>106</v>
      </c>
      <c r="K2148" t="s">
        <v>111</v>
      </c>
      <c r="L2148">
        <v>21.881066440000001</v>
      </c>
      <c r="M2148">
        <v>-159.4998247</v>
      </c>
      <c r="N2148" t="s">
        <v>966</v>
      </c>
      <c r="O2148" t="s">
        <v>966</v>
      </c>
      <c r="P2148">
        <v>2013</v>
      </c>
      <c r="Q2148" t="s">
        <v>112</v>
      </c>
      <c r="R2148">
        <v>0</v>
      </c>
      <c r="S2148">
        <v>19.850000000000001</v>
      </c>
      <c r="T2148">
        <v>1</v>
      </c>
      <c r="U2148">
        <v>35</v>
      </c>
      <c r="V2148">
        <v>29.5</v>
      </c>
      <c r="W2148">
        <v>3</v>
      </c>
      <c r="X2148">
        <v>0.10125000000000001</v>
      </c>
      <c r="Y2148">
        <v>2</v>
      </c>
      <c r="Z2148">
        <v>1</v>
      </c>
    </row>
    <row r="2149" spans="1:26" x14ac:dyDescent="0.2">
      <c r="A2149">
        <v>2148</v>
      </c>
      <c r="B2149">
        <v>6171</v>
      </c>
      <c r="C2149" t="s">
        <v>38</v>
      </c>
      <c r="D2149">
        <v>2013</v>
      </c>
      <c r="E2149" t="s">
        <v>47</v>
      </c>
      <c r="F2149" t="s">
        <v>104</v>
      </c>
      <c r="G2149" t="s">
        <v>50</v>
      </c>
      <c r="H2149" t="s">
        <v>2330</v>
      </c>
      <c r="I2149" s="2">
        <v>40041</v>
      </c>
      <c r="J2149" t="s">
        <v>106</v>
      </c>
      <c r="K2149" t="s">
        <v>111</v>
      </c>
      <c r="L2149">
        <v>21.888000030000001</v>
      </c>
      <c r="M2149">
        <v>-159.57213236000001</v>
      </c>
      <c r="N2149" t="s">
        <v>966</v>
      </c>
      <c r="O2149" t="s">
        <v>966</v>
      </c>
      <c r="P2149">
        <v>2013</v>
      </c>
      <c r="Q2149" t="s">
        <v>112</v>
      </c>
      <c r="R2149">
        <v>0</v>
      </c>
      <c r="S2149">
        <v>18.899999999999999</v>
      </c>
      <c r="T2149">
        <v>20</v>
      </c>
      <c r="U2149">
        <v>0</v>
      </c>
      <c r="V2149">
        <v>5</v>
      </c>
      <c r="W2149">
        <v>25</v>
      </c>
      <c r="X2149">
        <v>0.10125000000000001</v>
      </c>
      <c r="Y2149">
        <v>2</v>
      </c>
      <c r="Z2149">
        <v>1</v>
      </c>
    </row>
    <row r="2150" spans="1:26" x14ac:dyDescent="0.2">
      <c r="A2150">
        <v>2149</v>
      </c>
      <c r="B2150">
        <v>6172</v>
      </c>
      <c r="C2150" t="s">
        <v>38</v>
      </c>
      <c r="D2150">
        <v>2013</v>
      </c>
      <c r="E2150" t="s">
        <v>47</v>
      </c>
      <c r="F2150" t="s">
        <v>104</v>
      </c>
      <c r="G2150" t="s">
        <v>50</v>
      </c>
      <c r="H2150" t="s">
        <v>2331</v>
      </c>
      <c r="I2150" s="2">
        <v>40041</v>
      </c>
      <c r="J2150" t="s">
        <v>106</v>
      </c>
      <c r="K2150" t="s">
        <v>107</v>
      </c>
      <c r="L2150">
        <v>21.912126669999999</v>
      </c>
      <c r="M2150">
        <v>-159.65217308000001</v>
      </c>
      <c r="N2150" t="s">
        <v>966</v>
      </c>
      <c r="O2150" t="s">
        <v>966</v>
      </c>
      <c r="P2150">
        <v>2013</v>
      </c>
      <c r="Q2150" t="s">
        <v>109</v>
      </c>
      <c r="R2150">
        <v>0</v>
      </c>
      <c r="S2150">
        <v>16.2</v>
      </c>
      <c r="T2150">
        <v>4.5</v>
      </c>
      <c r="U2150">
        <v>12.5</v>
      </c>
      <c r="V2150">
        <v>29</v>
      </c>
      <c r="W2150">
        <v>0.5</v>
      </c>
      <c r="X2150">
        <v>0.13750000000000001</v>
      </c>
      <c r="Y2150">
        <v>2</v>
      </c>
      <c r="Z2150">
        <v>1</v>
      </c>
    </row>
    <row r="2151" spans="1:26" x14ac:dyDescent="0.2">
      <c r="A2151">
        <v>2150</v>
      </c>
      <c r="B2151">
        <v>6173</v>
      </c>
      <c r="C2151" t="s">
        <v>38</v>
      </c>
      <c r="D2151">
        <v>2013</v>
      </c>
      <c r="E2151" t="s">
        <v>47</v>
      </c>
      <c r="F2151" t="s">
        <v>104</v>
      </c>
      <c r="G2151" t="s">
        <v>50</v>
      </c>
      <c r="H2151" t="s">
        <v>2332</v>
      </c>
      <c r="I2151" s="2">
        <v>40041</v>
      </c>
      <c r="J2151" t="s">
        <v>106</v>
      </c>
      <c r="K2151" t="s">
        <v>107</v>
      </c>
      <c r="L2151">
        <v>21.951080139999998</v>
      </c>
      <c r="M2151">
        <v>-159.67920715</v>
      </c>
      <c r="N2151" t="s">
        <v>966</v>
      </c>
      <c r="O2151" t="s">
        <v>966</v>
      </c>
      <c r="P2151">
        <v>2013</v>
      </c>
      <c r="Q2151" t="s">
        <v>109</v>
      </c>
      <c r="R2151">
        <v>0</v>
      </c>
      <c r="S2151">
        <v>6.75</v>
      </c>
      <c r="T2151">
        <v>2</v>
      </c>
      <c r="U2151">
        <v>32.5</v>
      </c>
      <c r="V2151">
        <v>26</v>
      </c>
      <c r="W2151">
        <v>0.5</v>
      </c>
      <c r="X2151">
        <v>0.1</v>
      </c>
      <c r="Y2151">
        <v>2</v>
      </c>
      <c r="Z2151">
        <v>1</v>
      </c>
    </row>
    <row r="2152" spans="1:26" x14ac:dyDescent="0.2">
      <c r="A2152">
        <v>2151</v>
      </c>
      <c r="B2152">
        <v>6174</v>
      </c>
      <c r="C2152" t="s">
        <v>38</v>
      </c>
      <c r="D2152">
        <v>2013</v>
      </c>
      <c r="E2152" t="s">
        <v>47</v>
      </c>
      <c r="F2152" t="s">
        <v>104</v>
      </c>
      <c r="G2152" t="s">
        <v>50</v>
      </c>
      <c r="H2152" t="s">
        <v>2333</v>
      </c>
      <c r="I2152" s="2">
        <v>40041</v>
      </c>
      <c r="J2152" t="s">
        <v>106</v>
      </c>
      <c r="K2152" t="s">
        <v>107</v>
      </c>
      <c r="L2152">
        <v>21.951869049999999</v>
      </c>
      <c r="M2152">
        <v>-159.70259786</v>
      </c>
      <c r="N2152" t="s">
        <v>966</v>
      </c>
      <c r="O2152" t="s">
        <v>966</v>
      </c>
      <c r="P2152">
        <v>2013</v>
      </c>
      <c r="Q2152" t="s">
        <v>109</v>
      </c>
      <c r="R2152">
        <v>0</v>
      </c>
      <c r="S2152">
        <v>12.85</v>
      </c>
      <c r="T2152">
        <v>8.5</v>
      </c>
      <c r="U2152">
        <v>1</v>
      </c>
      <c r="V2152">
        <v>27.5</v>
      </c>
      <c r="W2152">
        <v>3</v>
      </c>
      <c r="X2152">
        <v>0.24374999999999999</v>
      </c>
      <c r="Y2152">
        <v>2</v>
      </c>
      <c r="Z2152">
        <v>1</v>
      </c>
    </row>
    <row r="2153" spans="1:26" x14ac:dyDescent="0.2">
      <c r="A2153">
        <v>2152</v>
      </c>
      <c r="B2153">
        <v>6182</v>
      </c>
      <c r="C2153" t="s">
        <v>38</v>
      </c>
      <c r="D2153">
        <v>2013</v>
      </c>
      <c r="E2153" t="s">
        <v>47</v>
      </c>
      <c r="F2153" t="s">
        <v>104</v>
      </c>
      <c r="G2153" t="s">
        <v>55</v>
      </c>
      <c r="H2153" t="s">
        <v>2334</v>
      </c>
      <c r="I2153" s="2">
        <v>40042</v>
      </c>
      <c r="J2153" t="s">
        <v>106</v>
      </c>
      <c r="K2153" t="s">
        <v>107</v>
      </c>
      <c r="L2153">
        <v>21.699703759999998</v>
      </c>
      <c r="M2153">
        <v>-158.02915382</v>
      </c>
      <c r="N2153" t="s">
        <v>129</v>
      </c>
      <c r="O2153" t="s">
        <v>129</v>
      </c>
      <c r="P2153">
        <v>2013</v>
      </c>
      <c r="Q2153" t="s">
        <v>109</v>
      </c>
      <c r="R2153">
        <v>0</v>
      </c>
      <c r="S2153">
        <v>14.2</v>
      </c>
      <c r="T2153">
        <v>4</v>
      </c>
      <c r="U2153">
        <v>17.5</v>
      </c>
      <c r="V2153">
        <v>3.5</v>
      </c>
      <c r="W2153">
        <v>2.5</v>
      </c>
      <c r="X2153">
        <v>0.15</v>
      </c>
      <c r="Y2153">
        <v>2</v>
      </c>
      <c r="Z2153">
        <v>1</v>
      </c>
    </row>
    <row r="2154" spans="1:26" x14ac:dyDescent="0.2">
      <c r="A2154">
        <v>2153</v>
      </c>
      <c r="B2154">
        <v>6183</v>
      </c>
      <c r="C2154" t="s">
        <v>38</v>
      </c>
      <c r="D2154">
        <v>2013</v>
      </c>
      <c r="E2154" t="s">
        <v>47</v>
      </c>
      <c r="F2154" t="s">
        <v>104</v>
      </c>
      <c r="G2154" t="s">
        <v>55</v>
      </c>
      <c r="H2154" t="s">
        <v>2335</v>
      </c>
      <c r="I2154" s="2">
        <v>40042</v>
      </c>
      <c r="J2154" t="s">
        <v>106</v>
      </c>
      <c r="K2154" t="s">
        <v>111</v>
      </c>
      <c r="L2154">
        <v>21.68698414</v>
      </c>
      <c r="M2154">
        <v>-158.04889496000001</v>
      </c>
      <c r="N2154" t="s">
        <v>129</v>
      </c>
      <c r="O2154" t="s">
        <v>129</v>
      </c>
      <c r="P2154">
        <v>2013</v>
      </c>
      <c r="Q2154" t="s">
        <v>112</v>
      </c>
      <c r="R2154">
        <v>0</v>
      </c>
      <c r="S2154">
        <v>23.4</v>
      </c>
      <c r="T2154">
        <v>5.5</v>
      </c>
      <c r="U2154">
        <v>12.5</v>
      </c>
      <c r="V2154">
        <v>17</v>
      </c>
      <c r="W2154">
        <v>2.5</v>
      </c>
      <c r="X2154">
        <v>0.19875000000000001</v>
      </c>
      <c r="Y2154">
        <v>2</v>
      </c>
      <c r="Z2154">
        <v>1</v>
      </c>
    </row>
    <row r="2155" spans="1:26" x14ac:dyDescent="0.2">
      <c r="A2155">
        <v>2154</v>
      </c>
      <c r="B2155">
        <v>6184</v>
      </c>
      <c r="C2155" t="s">
        <v>38</v>
      </c>
      <c r="D2155">
        <v>2013</v>
      </c>
      <c r="E2155" t="s">
        <v>47</v>
      </c>
      <c r="F2155" t="s">
        <v>104</v>
      </c>
      <c r="G2155" t="s">
        <v>55</v>
      </c>
      <c r="H2155" t="s">
        <v>2336</v>
      </c>
      <c r="I2155" s="2">
        <v>40042</v>
      </c>
      <c r="J2155" t="s">
        <v>106</v>
      </c>
      <c r="K2155" t="s">
        <v>115</v>
      </c>
      <c r="L2155">
        <v>21.678461339999998</v>
      </c>
      <c r="M2155">
        <v>-158.04152065</v>
      </c>
      <c r="N2155" t="s">
        <v>129</v>
      </c>
      <c r="O2155" t="s">
        <v>129</v>
      </c>
      <c r="P2155">
        <v>2013</v>
      </c>
      <c r="Q2155" t="s">
        <v>116</v>
      </c>
      <c r="R2155">
        <v>0</v>
      </c>
      <c r="S2155">
        <v>3.15</v>
      </c>
      <c r="T2155">
        <v>7</v>
      </c>
      <c r="U2155">
        <v>1</v>
      </c>
      <c r="V2155">
        <v>8</v>
      </c>
      <c r="W2155">
        <v>19</v>
      </c>
      <c r="X2155">
        <v>0.74250000000000005</v>
      </c>
      <c r="Y2155">
        <v>2</v>
      </c>
      <c r="Z2155">
        <v>1</v>
      </c>
    </row>
    <row r="2156" spans="1:26" x14ac:dyDescent="0.2">
      <c r="A2156">
        <v>2155</v>
      </c>
      <c r="B2156">
        <v>6185</v>
      </c>
      <c r="C2156" t="s">
        <v>38</v>
      </c>
      <c r="D2156">
        <v>2013</v>
      </c>
      <c r="E2156" t="s">
        <v>47</v>
      </c>
      <c r="F2156" t="s">
        <v>104</v>
      </c>
      <c r="G2156" t="s">
        <v>55</v>
      </c>
      <c r="H2156" t="s">
        <v>2337</v>
      </c>
      <c r="I2156" s="2">
        <v>40042</v>
      </c>
      <c r="J2156" t="s">
        <v>106</v>
      </c>
      <c r="K2156" t="s">
        <v>111</v>
      </c>
      <c r="L2156">
        <v>21.621433889999999</v>
      </c>
      <c r="M2156">
        <v>-158.10064609</v>
      </c>
      <c r="N2156" t="s">
        <v>129</v>
      </c>
      <c r="O2156" t="s">
        <v>129</v>
      </c>
      <c r="P2156">
        <v>2013</v>
      </c>
      <c r="Q2156" t="s">
        <v>112</v>
      </c>
      <c r="R2156">
        <v>0</v>
      </c>
      <c r="S2156">
        <v>23.9</v>
      </c>
      <c r="T2156">
        <v>20</v>
      </c>
      <c r="U2156">
        <v>20</v>
      </c>
      <c r="V2156">
        <v>17.5</v>
      </c>
      <c r="W2156">
        <v>3.5</v>
      </c>
      <c r="X2156">
        <v>0.3075</v>
      </c>
      <c r="Y2156">
        <v>2</v>
      </c>
      <c r="Z2156">
        <v>1</v>
      </c>
    </row>
    <row r="2157" spans="1:26" x14ac:dyDescent="0.2">
      <c r="A2157">
        <v>2156</v>
      </c>
      <c r="B2157">
        <v>6186</v>
      </c>
      <c r="C2157" t="s">
        <v>38</v>
      </c>
      <c r="D2157">
        <v>2013</v>
      </c>
      <c r="E2157" t="s">
        <v>47</v>
      </c>
      <c r="F2157" t="s">
        <v>104</v>
      </c>
      <c r="G2157" t="s">
        <v>55</v>
      </c>
      <c r="H2157" t="s">
        <v>2338</v>
      </c>
      <c r="I2157" s="2">
        <v>40042</v>
      </c>
      <c r="J2157" t="s">
        <v>106</v>
      </c>
      <c r="K2157" t="s">
        <v>107</v>
      </c>
      <c r="L2157">
        <v>21.601490829999999</v>
      </c>
      <c r="M2157">
        <v>-158.11758524999999</v>
      </c>
      <c r="N2157" t="s">
        <v>129</v>
      </c>
      <c r="O2157" t="s">
        <v>129</v>
      </c>
      <c r="P2157">
        <v>2013</v>
      </c>
      <c r="Q2157" t="s">
        <v>109</v>
      </c>
      <c r="R2157">
        <v>0</v>
      </c>
      <c r="S2157">
        <v>9.4</v>
      </c>
      <c r="T2157">
        <v>4.5</v>
      </c>
      <c r="U2157">
        <v>20</v>
      </c>
      <c r="V2157">
        <v>15.5</v>
      </c>
      <c r="W2157">
        <v>2.5</v>
      </c>
      <c r="X2157">
        <v>0.17125000000000001</v>
      </c>
      <c r="Y2157">
        <v>2</v>
      </c>
      <c r="Z2157">
        <v>1</v>
      </c>
    </row>
    <row r="2158" spans="1:26" x14ac:dyDescent="0.2">
      <c r="A2158">
        <v>2157</v>
      </c>
      <c r="B2158">
        <v>6187</v>
      </c>
      <c r="C2158" t="s">
        <v>38</v>
      </c>
      <c r="D2158">
        <v>2013</v>
      </c>
      <c r="E2158" t="s">
        <v>47</v>
      </c>
      <c r="F2158" t="s">
        <v>104</v>
      </c>
      <c r="G2158" t="s">
        <v>55</v>
      </c>
      <c r="H2158" t="s">
        <v>2339</v>
      </c>
      <c r="I2158" s="2">
        <v>40042</v>
      </c>
      <c r="J2158" t="s">
        <v>106</v>
      </c>
      <c r="K2158" t="s">
        <v>115</v>
      </c>
      <c r="L2158">
        <v>21.583172340000001</v>
      </c>
      <c r="M2158">
        <v>-158.16212390999999</v>
      </c>
      <c r="N2158" t="s">
        <v>129</v>
      </c>
      <c r="O2158" t="s">
        <v>129</v>
      </c>
      <c r="P2158">
        <v>2013</v>
      </c>
      <c r="Q2158" t="s">
        <v>116</v>
      </c>
      <c r="R2158">
        <v>0</v>
      </c>
      <c r="S2158">
        <v>3.9</v>
      </c>
      <c r="T2158">
        <v>10</v>
      </c>
      <c r="U2158">
        <v>9</v>
      </c>
      <c r="V2158">
        <v>2.5</v>
      </c>
      <c r="W2158">
        <v>22.5</v>
      </c>
      <c r="X2158">
        <v>1.0449999999999999</v>
      </c>
      <c r="Y2158">
        <v>2</v>
      </c>
      <c r="Z2158">
        <v>1</v>
      </c>
    </row>
    <row r="2159" spans="1:26" x14ac:dyDescent="0.2">
      <c r="A2159">
        <v>2158</v>
      </c>
      <c r="B2159">
        <v>6188</v>
      </c>
      <c r="C2159" t="s">
        <v>38</v>
      </c>
      <c r="D2159">
        <v>2013</v>
      </c>
      <c r="E2159" t="s">
        <v>47</v>
      </c>
      <c r="F2159" t="s">
        <v>104</v>
      </c>
      <c r="G2159" t="s">
        <v>55</v>
      </c>
      <c r="H2159" t="s">
        <v>2340</v>
      </c>
      <c r="I2159" s="2">
        <v>40042</v>
      </c>
      <c r="J2159" t="s">
        <v>106</v>
      </c>
      <c r="K2159" t="s">
        <v>107</v>
      </c>
      <c r="L2159">
        <v>21.669212829999999</v>
      </c>
      <c r="M2159">
        <v>-158.06213593999999</v>
      </c>
      <c r="N2159" t="s">
        <v>129</v>
      </c>
      <c r="O2159" t="s">
        <v>129</v>
      </c>
      <c r="P2159">
        <v>2013</v>
      </c>
      <c r="Q2159" t="s">
        <v>109</v>
      </c>
      <c r="R2159">
        <v>0</v>
      </c>
      <c r="S2159">
        <v>11.1</v>
      </c>
      <c r="T2159">
        <v>1</v>
      </c>
      <c r="U2159">
        <v>19</v>
      </c>
      <c r="V2159">
        <v>36.5</v>
      </c>
      <c r="W2159">
        <v>0.5</v>
      </c>
      <c r="X2159">
        <v>0.125</v>
      </c>
      <c r="Y2159">
        <v>2</v>
      </c>
      <c r="Z2159">
        <v>1</v>
      </c>
    </row>
    <row r="2160" spans="1:26" x14ac:dyDescent="0.2">
      <c r="A2160">
        <v>2159</v>
      </c>
      <c r="B2160">
        <v>6189</v>
      </c>
      <c r="C2160" t="s">
        <v>38</v>
      </c>
      <c r="D2160">
        <v>2013</v>
      </c>
      <c r="E2160" t="s">
        <v>47</v>
      </c>
      <c r="F2160" t="s">
        <v>104</v>
      </c>
      <c r="G2160" t="s">
        <v>55</v>
      </c>
      <c r="H2160" t="s">
        <v>2341</v>
      </c>
      <c r="I2160" s="2">
        <v>40042</v>
      </c>
      <c r="J2160" t="s">
        <v>106</v>
      </c>
      <c r="K2160" t="s">
        <v>107</v>
      </c>
      <c r="L2160">
        <v>21.618413889999999</v>
      </c>
      <c r="M2160">
        <v>-158.09854575</v>
      </c>
      <c r="N2160" t="s">
        <v>129</v>
      </c>
      <c r="O2160" t="s">
        <v>129</v>
      </c>
      <c r="P2160">
        <v>2013</v>
      </c>
      <c r="Q2160" t="s">
        <v>109</v>
      </c>
      <c r="R2160">
        <v>0</v>
      </c>
      <c r="S2160">
        <v>8.65</v>
      </c>
      <c r="T2160">
        <v>10</v>
      </c>
      <c r="U2160">
        <v>1.5</v>
      </c>
      <c r="V2160">
        <v>12.5</v>
      </c>
      <c r="W2160">
        <v>3</v>
      </c>
      <c r="X2160">
        <v>0.26624999999999999</v>
      </c>
      <c r="Y2160">
        <v>2</v>
      </c>
      <c r="Z2160">
        <v>1</v>
      </c>
    </row>
    <row r="2161" spans="1:26" x14ac:dyDescent="0.2">
      <c r="A2161">
        <v>2160</v>
      </c>
      <c r="B2161">
        <v>6190</v>
      </c>
      <c r="C2161" t="s">
        <v>38</v>
      </c>
      <c r="D2161">
        <v>2013</v>
      </c>
      <c r="E2161" t="s">
        <v>47</v>
      </c>
      <c r="F2161" t="s">
        <v>104</v>
      </c>
      <c r="G2161" t="s">
        <v>55</v>
      </c>
      <c r="H2161" t="s">
        <v>2342</v>
      </c>
      <c r="I2161" s="2">
        <v>40042</v>
      </c>
      <c r="J2161" t="s">
        <v>106</v>
      </c>
      <c r="K2161" t="s">
        <v>115</v>
      </c>
      <c r="L2161">
        <v>21.59508353</v>
      </c>
      <c r="M2161">
        <v>-158.11047328999999</v>
      </c>
      <c r="N2161" t="s">
        <v>129</v>
      </c>
      <c r="O2161" t="s">
        <v>129</v>
      </c>
      <c r="P2161">
        <v>2013</v>
      </c>
      <c r="Q2161" t="s">
        <v>116</v>
      </c>
      <c r="R2161">
        <v>0</v>
      </c>
      <c r="S2161">
        <v>4.05</v>
      </c>
      <c r="T2161">
        <v>20</v>
      </c>
      <c r="U2161">
        <v>0</v>
      </c>
      <c r="V2161">
        <v>36.5</v>
      </c>
      <c r="W2161">
        <v>0.5</v>
      </c>
      <c r="X2161">
        <v>0.27124999999999999</v>
      </c>
      <c r="Y2161">
        <v>2</v>
      </c>
      <c r="Z2161">
        <v>1</v>
      </c>
    </row>
    <row r="2162" spans="1:26" x14ac:dyDescent="0.2">
      <c r="A2162">
        <v>2161</v>
      </c>
      <c r="B2162">
        <v>6191</v>
      </c>
      <c r="C2162" t="s">
        <v>38</v>
      </c>
      <c r="D2162">
        <v>2013</v>
      </c>
      <c r="E2162" t="s">
        <v>47</v>
      </c>
      <c r="F2162" t="s">
        <v>104</v>
      </c>
      <c r="G2162" t="s">
        <v>55</v>
      </c>
      <c r="H2162" t="s">
        <v>2343</v>
      </c>
      <c r="I2162" s="2">
        <v>40042</v>
      </c>
      <c r="J2162" t="s">
        <v>106</v>
      </c>
      <c r="K2162" t="s">
        <v>115</v>
      </c>
      <c r="L2162">
        <v>21.59094949</v>
      </c>
      <c r="M2162">
        <v>-158.12150312</v>
      </c>
      <c r="N2162" t="s">
        <v>129</v>
      </c>
      <c r="O2162" t="s">
        <v>129</v>
      </c>
      <c r="P2162">
        <v>2013</v>
      </c>
      <c r="Q2162" t="s">
        <v>116</v>
      </c>
      <c r="R2162">
        <v>0</v>
      </c>
      <c r="S2162">
        <v>3.45</v>
      </c>
      <c r="T2162">
        <v>7</v>
      </c>
      <c r="U2162">
        <v>2.5</v>
      </c>
      <c r="V2162">
        <v>55</v>
      </c>
      <c r="W2162">
        <v>5.5</v>
      </c>
      <c r="X2162">
        <v>0.18124999999999999</v>
      </c>
      <c r="Y2162">
        <v>2</v>
      </c>
      <c r="Z2162">
        <v>1</v>
      </c>
    </row>
    <row r="2163" spans="1:26" x14ac:dyDescent="0.2">
      <c r="A2163">
        <v>2162</v>
      </c>
      <c r="B2163">
        <v>6192</v>
      </c>
      <c r="C2163" t="s">
        <v>38</v>
      </c>
      <c r="D2163">
        <v>2013</v>
      </c>
      <c r="E2163" t="s">
        <v>47</v>
      </c>
      <c r="F2163" t="s">
        <v>104</v>
      </c>
      <c r="G2163" t="s">
        <v>55</v>
      </c>
      <c r="H2163" t="s">
        <v>2344</v>
      </c>
      <c r="I2163" s="2">
        <v>40042</v>
      </c>
      <c r="J2163" t="s">
        <v>106</v>
      </c>
      <c r="K2163" t="s">
        <v>111</v>
      </c>
      <c r="L2163">
        <v>21.594507530000001</v>
      </c>
      <c r="M2163">
        <v>-158.14941669999999</v>
      </c>
      <c r="N2163" t="s">
        <v>129</v>
      </c>
      <c r="O2163" t="s">
        <v>129</v>
      </c>
      <c r="P2163">
        <v>2013</v>
      </c>
      <c r="Q2163" t="s">
        <v>112</v>
      </c>
      <c r="R2163">
        <v>0</v>
      </c>
      <c r="S2163">
        <v>27.35</v>
      </c>
      <c r="T2163">
        <v>47.5</v>
      </c>
      <c r="U2163">
        <v>6.5</v>
      </c>
      <c r="V2163">
        <v>21</v>
      </c>
      <c r="W2163">
        <v>2.5</v>
      </c>
      <c r="X2163">
        <v>0.27625</v>
      </c>
      <c r="Y2163">
        <v>2</v>
      </c>
      <c r="Z2163">
        <v>1</v>
      </c>
    </row>
    <row r="2164" spans="1:26" x14ac:dyDescent="0.2">
      <c r="A2164">
        <v>2163</v>
      </c>
      <c r="B2164">
        <v>6193</v>
      </c>
      <c r="C2164" t="s">
        <v>38</v>
      </c>
      <c r="D2164">
        <v>2013</v>
      </c>
      <c r="E2164" t="s">
        <v>47</v>
      </c>
      <c r="F2164" t="s">
        <v>104</v>
      </c>
      <c r="G2164" t="s">
        <v>55</v>
      </c>
      <c r="H2164" t="s">
        <v>2345</v>
      </c>
      <c r="I2164" s="2">
        <v>40042</v>
      </c>
      <c r="J2164" t="s">
        <v>106</v>
      </c>
      <c r="K2164" t="s">
        <v>111</v>
      </c>
      <c r="L2164">
        <v>21.593152010000001</v>
      </c>
      <c r="M2164">
        <v>-158.15796766</v>
      </c>
      <c r="N2164" t="s">
        <v>129</v>
      </c>
      <c r="O2164" t="s">
        <v>129</v>
      </c>
      <c r="P2164">
        <v>2013</v>
      </c>
      <c r="Q2164" t="s">
        <v>112</v>
      </c>
      <c r="R2164">
        <v>0</v>
      </c>
      <c r="S2164">
        <v>23.9</v>
      </c>
      <c r="T2164">
        <v>42.5</v>
      </c>
      <c r="U2164">
        <v>4</v>
      </c>
      <c r="V2164">
        <v>15</v>
      </c>
      <c r="W2164">
        <v>3</v>
      </c>
      <c r="X2164">
        <v>0.31874999999999998</v>
      </c>
      <c r="Y2164">
        <v>2</v>
      </c>
      <c r="Z2164">
        <v>1</v>
      </c>
    </row>
    <row r="2165" spans="1:26" x14ac:dyDescent="0.2">
      <c r="A2165">
        <v>2164</v>
      </c>
      <c r="B2165">
        <v>6194</v>
      </c>
      <c r="C2165" t="s">
        <v>38</v>
      </c>
      <c r="D2165">
        <v>2013</v>
      </c>
      <c r="E2165" t="s">
        <v>47</v>
      </c>
      <c r="F2165" t="s">
        <v>104</v>
      </c>
      <c r="G2165" t="s">
        <v>55</v>
      </c>
      <c r="H2165" t="s">
        <v>2346</v>
      </c>
      <c r="I2165" s="2">
        <v>40042</v>
      </c>
      <c r="J2165" t="s">
        <v>106</v>
      </c>
      <c r="K2165" t="s">
        <v>107</v>
      </c>
      <c r="L2165">
        <v>21.59008171</v>
      </c>
      <c r="M2165">
        <v>-158.19099144</v>
      </c>
      <c r="N2165" t="s">
        <v>1939</v>
      </c>
      <c r="O2165" t="s">
        <v>1939</v>
      </c>
      <c r="P2165">
        <v>2013</v>
      </c>
      <c r="Q2165" t="s">
        <v>109</v>
      </c>
      <c r="R2165">
        <v>0</v>
      </c>
      <c r="S2165">
        <v>9.1999999999999993</v>
      </c>
      <c r="T2165">
        <v>1.5</v>
      </c>
      <c r="U2165">
        <v>15</v>
      </c>
      <c r="V2165">
        <v>31.5</v>
      </c>
      <c r="W2165">
        <v>0.5</v>
      </c>
      <c r="X2165">
        <v>0.17874999999999999</v>
      </c>
      <c r="Y2165">
        <v>2</v>
      </c>
      <c r="Z2165">
        <v>1</v>
      </c>
    </row>
    <row r="2166" spans="1:26" x14ac:dyDescent="0.2">
      <c r="A2166">
        <v>2165</v>
      </c>
      <c r="B2166">
        <v>6195</v>
      </c>
      <c r="C2166" t="s">
        <v>38</v>
      </c>
      <c r="D2166">
        <v>2013</v>
      </c>
      <c r="E2166" t="s">
        <v>47</v>
      </c>
      <c r="F2166" t="s">
        <v>104</v>
      </c>
      <c r="G2166" t="s">
        <v>55</v>
      </c>
      <c r="H2166" t="s">
        <v>2347</v>
      </c>
      <c r="I2166" s="2">
        <v>40042</v>
      </c>
      <c r="J2166" t="s">
        <v>106</v>
      </c>
      <c r="K2166" t="s">
        <v>115</v>
      </c>
      <c r="L2166">
        <v>21.58681545</v>
      </c>
      <c r="M2166">
        <v>-158.17658546000001</v>
      </c>
      <c r="N2166" t="s">
        <v>1939</v>
      </c>
      <c r="O2166" t="s">
        <v>1939</v>
      </c>
      <c r="P2166">
        <v>2013</v>
      </c>
      <c r="Q2166" t="s">
        <v>116</v>
      </c>
      <c r="R2166">
        <v>0</v>
      </c>
      <c r="S2166">
        <v>2.85</v>
      </c>
      <c r="T2166">
        <v>8</v>
      </c>
      <c r="U2166">
        <v>5.5</v>
      </c>
      <c r="V2166">
        <v>3.5</v>
      </c>
      <c r="W2166">
        <v>3</v>
      </c>
      <c r="X2166">
        <v>0.15975</v>
      </c>
      <c r="Y2166">
        <v>2</v>
      </c>
      <c r="Z2166">
        <v>1</v>
      </c>
    </row>
    <row r="2167" spans="1:26" x14ac:dyDescent="0.2">
      <c r="A2167">
        <v>2166</v>
      </c>
      <c r="B2167">
        <v>6204</v>
      </c>
      <c r="C2167" t="s">
        <v>38</v>
      </c>
      <c r="D2167">
        <v>2013</v>
      </c>
      <c r="E2167" t="s">
        <v>47</v>
      </c>
      <c r="F2167" t="s">
        <v>104</v>
      </c>
      <c r="G2167" t="s">
        <v>53</v>
      </c>
      <c r="H2167" t="s">
        <v>2348</v>
      </c>
      <c r="I2167" s="2">
        <v>40043</v>
      </c>
      <c r="J2167" t="s">
        <v>106</v>
      </c>
      <c r="K2167" t="s">
        <v>107</v>
      </c>
      <c r="L2167">
        <v>21.183945059999999</v>
      </c>
      <c r="M2167">
        <v>-157.25197814000001</v>
      </c>
      <c r="N2167" t="s">
        <v>933</v>
      </c>
      <c r="O2167" t="s">
        <v>933</v>
      </c>
      <c r="P2167">
        <v>2013</v>
      </c>
      <c r="Q2167" t="s">
        <v>109</v>
      </c>
      <c r="R2167">
        <v>0</v>
      </c>
      <c r="S2167">
        <v>7.85</v>
      </c>
      <c r="T2167">
        <v>1</v>
      </c>
      <c r="U2167">
        <v>5</v>
      </c>
      <c r="V2167">
        <v>10</v>
      </c>
      <c r="W2167">
        <v>1</v>
      </c>
      <c r="X2167">
        <v>0.11874999999999999</v>
      </c>
      <c r="Y2167">
        <v>2</v>
      </c>
      <c r="Z2167">
        <v>1</v>
      </c>
    </row>
    <row r="2168" spans="1:26" x14ac:dyDescent="0.2">
      <c r="A2168">
        <v>2167</v>
      </c>
      <c r="B2168">
        <v>6205</v>
      </c>
      <c r="C2168" t="s">
        <v>38</v>
      </c>
      <c r="D2168">
        <v>2013</v>
      </c>
      <c r="E2168" t="s">
        <v>47</v>
      </c>
      <c r="F2168" t="s">
        <v>104</v>
      </c>
      <c r="G2168" t="s">
        <v>53</v>
      </c>
      <c r="H2168" t="s">
        <v>2349</v>
      </c>
      <c r="I2168" s="2">
        <v>40043</v>
      </c>
      <c r="J2168" t="s">
        <v>106</v>
      </c>
      <c r="K2168" t="s">
        <v>107</v>
      </c>
      <c r="L2168">
        <v>21.13992725</v>
      </c>
      <c r="M2168">
        <v>-157.29331367</v>
      </c>
      <c r="N2168" t="s">
        <v>933</v>
      </c>
      <c r="O2168" t="s">
        <v>933</v>
      </c>
      <c r="P2168">
        <v>2013</v>
      </c>
      <c r="Q2168" t="s">
        <v>109</v>
      </c>
      <c r="R2168">
        <v>0</v>
      </c>
      <c r="S2168">
        <v>7.25</v>
      </c>
      <c r="T2168">
        <v>1</v>
      </c>
      <c r="U2168">
        <v>22.5</v>
      </c>
      <c r="V2168">
        <v>28</v>
      </c>
      <c r="W2168">
        <v>1.5</v>
      </c>
      <c r="X2168">
        <v>0.16575000000000001</v>
      </c>
      <c r="Y2168">
        <v>2</v>
      </c>
      <c r="Z2168">
        <v>1</v>
      </c>
    </row>
    <row r="2169" spans="1:26" x14ac:dyDescent="0.2">
      <c r="A2169">
        <v>2168</v>
      </c>
      <c r="B2169">
        <v>6206</v>
      </c>
      <c r="C2169" t="s">
        <v>38</v>
      </c>
      <c r="D2169">
        <v>2013</v>
      </c>
      <c r="E2169" t="s">
        <v>47</v>
      </c>
      <c r="F2169" t="s">
        <v>104</v>
      </c>
      <c r="G2169" t="s">
        <v>53</v>
      </c>
      <c r="H2169" t="s">
        <v>2350</v>
      </c>
      <c r="I2169" s="2">
        <v>40043</v>
      </c>
      <c r="J2169" t="s">
        <v>106</v>
      </c>
      <c r="K2169" t="s">
        <v>107</v>
      </c>
      <c r="L2169">
        <v>21.12186307</v>
      </c>
      <c r="M2169">
        <v>-157.30437954000001</v>
      </c>
      <c r="N2169" t="s">
        <v>933</v>
      </c>
      <c r="O2169" t="s">
        <v>933</v>
      </c>
      <c r="P2169">
        <v>2013</v>
      </c>
      <c r="Q2169" t="s">
        <v>109</v>
      </c>
      <c r="R2169">
        <v>0</v>
      </c>
      <c r="S2169">
        <v>13.15</v>
      </c>
      <c r="T2169">
        <v>14</v>
      </c>
      <c r="U2169">
        <v>10</v>
      </c>
      <c r="V2169">
        <v>5</v>
      </c>
      <c r="W2169">
        <v>4</v>
      </c>
      <c r="X2169">
        <v>0.40749999999999997</v>
      </c>
      <c r="Y2169">
        <v>2</v>
      </c>
      <c r="Z2169">
        <v>1</v>
      </c>
    </row>
    <row r="2170" spans="1:26" x14ac:dyDescent="0.2">
      <c r="A2170">
        <v>2169</v>
      </c>
      <c r="B2170">
        <v>6207</v>
      </c>
      <c r="C2170" t="s">
        <v>38</v>
      </c>
      <c r="D2170">
        <v>2013</v>
      </c>
      <c r="E2170" t="s">
        <v>47</v>
      </c>
      <c r="F2170" t="s">
        <v>104</v>
      </c>
      <c r="G2170" t="s">
        <v>53</v>
      </c>
      <c r="H2170" t="s">
        <v>2351</v>
      </c>
      <c r="I2170" s="2">
        <v>40043</v>
      </c>
      <c r="J2170" t="s">
        <v>106</v>
      </c>
      <c r="K2170" t="s">
        <v>111</v>
      </c>
      <c r="L2170">
        <v>21.087810749999999</v>
      </c>
      <c r="M2170">
        <v>-157.2973633</v>
      </c>
      <c r="N2170" t="s">
        <v>933</v>
      </c>
      <c r="O2170" t="s">
        <v>933</v>
      </c>
      <c r="P2170">
        <v>2013</v>
      </c>
      <c r="Q2170" t="s">
        <v>112</v>
      </c>
      <c r="R2170">
        <v>0</v>
      </c>
      <c r="S2170">
        <v>19.25</v>
      </c>
      <c r="T2170">
        <v>1</v>
      </c>
      <c r="U2170">
        <v>50</v>
      </c>
      <c r="V2170">
        <v>32.5</v>
      </c>
      <c r="W2170">
        <v>2</v>
      </c>
      <c r="X2170">
        <v>0.10125000000000001</v>
      </c>
      <c r="Y2170">
        <v>2</v>
      </c>
      <c r="Z2170">
        <v>1</v>
      </c>
    </row>
    <row r="2171" spans="1:26" x14ac:dyDescent="0.2">
      <c r="A2171">
        <v>2170</v>
      </c>
      <c r="B2171">
        <v>6208</v>
      </c>
      <c r="C2171" t="s">
        <v>38</v>
      </c>
      <c r="D2171">
        <v>2013</v>
      </c>
      <c r="E2171" t="s">
        <v>47</v>
      </c>
      <c r="F2171" t="s">
        <v>104</v>
      </c>
      <c r="G2171" t="s">
        <v>53</v>
      </c>
      <c r="H2171" t="s">
        <v>2352</v>
      </c>
      <c r="I2171" s="2">
        <v>40043</v>
      </c>
      <c r="J2171" t="s">
        <v>106</v>
      </c>
      <c r="K2171" t="s">
        <v>107</v>
      </c>
      <c r="L2171">
        <v>21.090628580000001</v>
      </c>
      <c r="M2171">
        <v>-157.29026224</v>
      </c>
      <c r="N2171" t="s">
        <v>933</v>
      </c>
      <c r="O2171" t="s">
        <v>933</v>
      </c>
      <c r="P2171">
        <v>2013</v>
      </c>
      <c r="Q2171" t="s">
        <v>109</v>
      </c>
      <c r="R2171">
        <v>0</v>
      </c>
      <c r="S2171">
        <v>7.15</v>
      </c>
      <c r="T2171">
        <v>2.5</v>
      </c>
      <c r="U2171">
        <v>26</v>
      </c>
      <c r="V2171">
        <v>12.5</v>
      </c>
      <c r="W2171">
        <v>2.5</v>
      </c>
      <c r="X2171">
        <v>0.22950000000000001</v>
      </c>
      <c r="Y2171">
        <v>2</v>
      </c>
      <c r="Z2171">
        <v>1</v>
      </c>
    </row>
    <row r="2172" spans="1:26" x14ac:dyDescent="0.2">
      <c r="A2172">
        <v>2171</v>
      </c>
      <c r="B2172">
        <v>6209</v>
      </c>
      <c r="C2172" t="s">
        <v>38</v>
      </c>
      <c r="D2172">
        <v>2013</v>
      </c>
      <c r="E2172" t="s">
        <v>47</v>
      </c>
      <c r="F2172" t="s">
        <v>104</v>
      </c>
      <c r="G2172" t="s">
        <v>53</v>
      </c>
      <c r="H2172" t="s">
        <v>2353</v>
      </c>
      <c r="I2172" s="2">
        <v>40043</v>
      </c>
      <c r="J2172" t="s">
        <v>106</v>
      </c>
      <c r="K2172" t="s">
        <v>115</v>
      </c>
      <c r="L2172">
        <v>21.084395709999999</v>
      </c>
      <c r="M2172">
        <v>-157.24282536000001</v>
      </c>
      <c r="N2172" t="s">
        <v>933</v>
      </c>
      <c r="O2172" t="s">
        <v>933</v>
      </c>
      <c r="P2172">
        <v>2013</v>
      </c>
      <c r="Q2172" t="s">
        <v>116</v>
      </c>
      <c r="R2172">
        <v>0</v>
      </c>
      <c r="S2172">
        <v>3</v>
      </c>
      <c r="T2172">
        <v>11</v>
      </c>
      <c r="U2172">
        <v>1</v>
      </c>
      <c r="V2172">
        <v>20</v>
      </c>
      <c r="W2172">
        <v>6.5</v>
      </c>
      <c r="X2172">
        <v>0.28249999999999997</v>
      </c>
      <c r="Y2172">
        <v>2</v>
      </c>
      <c r="Z2172">
        <v>1</v>
      </c>
    </row>
    <row r="2173" spans="1:26" x14ac:dyDescent="0.2">
      <c r="A2173">
        <v>2172</v>
      </c>
      <c r="B2173">
        <v>6210</v>
      </c>
      <c r="C2173" t="s">
        <v>38</v>
      </c>
      <c r="D2173">
        <v>2013</v>
      </c>
      <c r="E2173" t="s">
        <v>47</v>
      </c>
      <c r="F2173" t="s">
        <v>104</v>
      </c>
      <c r="G2173" t="s">
        <v>53</v>
      </c>
      <c r="H2173" t="s">
        <v>2354</v>
      </c>
      <c r="I2173" s="2">
        <v>40043</v>
      </c>
      <c r="J2173" t="s">
        <v>106</v>
      </c>
      <c r="K2173" t="s">
        <v>115</v>
      </c>
      <c r="L2173">
        <v>21.085321069999999</v>
      </c>
      <c r="M2173">
        <v>-157.25718046</v>
      </c>
      <c r="N2173" t="s">
        <v>933</v>
      </c>
      <c r="O2173" t="s">
        <v>933</v>
      </c>
      <c r="P2173">
        <v>2013</v>
      </c>
      <c r="Q2173" t="s">
        <v>116</v>
      </c>
      <c r="R2173">
        <v>0</v>
      </c>
      <c r="S2173">
        <v>4.6500000000000004</v>
      </c>
      <c r="T2173">
        <v>12.5</v>
      </c>
      <c r="U2173">
        <v>0</v>
      </c>
      <c r="V2173">
        <v>17.5</v>
      </c>
      <c r="W2173">
        <v>2.5</v>
      </c>
      <c r="X2173">
        <v>0.39</v>
      </c>
      <c r="Y2173">
        <v>2</v>
      </c>
      <c r="Z2173">
        <v>1</v>
      </c>
    </row>
    <row r="2174" spans="1:26" x14ac:dyDescent="0.2">
      <c r="A2174">
        <v>2173</v>
      </c>
      <c r="B2174">
        <v>6211</v>
      </c>
      <c r="C2174" t="s">
        <v>38</v>
      </c>
      <c r="D2174">
        <v>2013</v>
      </c>
      <c r="E2174" t="s">
        <v>47</v>
      </c>
      <c r="F2174" t="s">
        <v>104</v>
      </c>
      <c r="G2174" t="s">
        <v>53</v>
      </c>
      <c r="H2174" t="s">
        <v>2355</v>
      </c>
      <c r="I2174" s="2">
        <v>40043</v>
      </c>
      <c r="J2174" t="s">
        <v>106</v>
      </c>
      <c r="K2174" t="s">
        <v>111</v>
      </c>
      <c r="L2174">
        <v>21.07987099</v>
      </c>
      <c r="M2174">
        <v>-157.25769468999999</v>
      </c>
      <c r="N2174" t="s">
        <v>933</v>
      </c>
      <c r="O2174" t="s">
        <v>933</v>
      </c>
      <c r="P2174">
        <v>2013</v>
      </c>
      <c r="Q2174" t="s">
        <v>112</v>
      </c>
      <c r="R2174">
        <v>0</v>
      </c>
      <c r="S2174">
        <v>18.649999999999999</v>
      </c>
      <c r="T2174">
        <v>20.5</v>
      </c>
      <c r="U2174">
        <v>5</v>
      </c>
      <c r="V2174">
        <v>4.5</v>
      </c>
      <c r="W2174">
        <v>3</v>
      </c>
      <c r="X2174">
        <v>0.3725</v>
      </c>
      <c r="Y2174">
        <v>2</v>
      </c>
      <c r="Z2174">
        <v>1</v>
      </c>
    </row>
    <row r="2175" spans="1:26" x14ac:dyDescent="0.2">
      <c r="A2175">
        <v>2174</v>
      </c>
      <c r="B2175">
        <v>6212</v>
      </c>
      <c r="C2175" t="s">
        <v>38</v>
      </c>
      <c r="D2175">
        <v>2013</v>
      </c>
      <c r="E2175" t="s">
        <v>47</v>
      </c>
      <c r="F2175" t="s">
        <v>104</v>
      </c>
      <c r="G2175" t="s">
        <v>53</v>
      </c>
      <c r="H2175" t="s">
        <v>2356</v>
      </c>
      <c r="I2175" s="2">
        <v>40043</v>
      </c>
      <c r="J2175" t="s">
        <v>106</v>
      </c>
      <c r="K2175" t="s">
        <v>111</v>
      </c>
      <c r="L2175">
        <v>21.160820900000001</v>
      </c>
      <c r="M2175">
        <v>-157.29007532</v>
      </c>
      <c r="N2175" t="s">
        <v>933</v>
      </c>
      <c r="O2175" t="s">
        <v>933</v>
      </c>
      <c r="P2175">
        <v>2013</v>
      </c>
      <c r="Q2175" t="s">
        <v>112</v>
      </c>
      <c r="R2175">
        <v>0</v>
      </c>
      <c r="S2175">
        <v>28.75</v>
      </c>
      <c r="T2175">
        <v>7.5</v>
      </c>
      <c r="U2175">
        <v>22.5</v>
      </c>
      <c r="V2175">
        <v>12.5</v>
      </c>
      <c r="W2175">
        <v>5</v>
      </c>
      <c r="X2175">
        <v>0.18124999999999999</v>
      </c>
      <c r="Y2175">
        <v>2</v>
      </c>
      <c r="Z2175">
        <v>1</v>
      </c>
    </row>
    <row r="2176" spans="1:26" x14ac:dyDescent="0.2">
      <c r="A2176">
        <v>2175</v>
      </c>
      <c r="B2176">
        <v>6213</v>
      </c>
      <c r="C2176" t="s">
        <v>38</v>
      </c>
      <c r="D2176">
        <v>2013</v>
      </c>
      <c r="E2176" t="s">
        <v>47</v>
      </c>
      <c r="F2176" t="s">
        <v>104</v>
      </c>
      <c r="G2176" t="s">
        <v>53</v>
      </c>
      <c r="H2176" t="s">
        <v>2357</v>
      </c>
      <c r="I2176" s="2">
        <v>40043</v>
      </c>
      <c r="J2176" t="s">
        <v>106</v>
      </c>
      <c r="K2176" t="s">
        <v>107</v>
      </c>
      <c r="L2176">
        <v>21.105307719999999</v>
      </c>
      <c r="M2176">
        <v>-157.31182853999999</v>
      </c>
      <c r="N2176" t="s">
        <v>933</v>
      </c>
      <c r="O2176" t="s">
        <v>933</v>
      </c>
      <c r="P2176">
        <v>2013</v>
      </c>
      <c r="Q2176" t="s">
        <v>109</v>
      </c>
      <c r="R2176">
        <v>0</v>
      </c>
      <c r="S2176">
        <v>9.5</v>
      </c>
      <c r="T2176">
        <v>7.5</v>
      </c>
      <c r="U2176">
        <v>1</v>
      </c>
      <c r="V2176">
        <v>4</v>
      </c>
      <c r="W2176">
        <v>4</v>
      </c>
      <c r="X2176">
        <v>0.25750000000000001</v>
      </c>
      <c r="Y2176">
        <v>2</v>
      </c>
      <c r="Z2176">
        <v>1</v>
      </c>
    </row>
    <row r="2177" spans="1:26" x14ac:dyDescent="0.2">
      <c r="A2177">
        <v>2176</v>
      </c>
      <c r="B2177">
        <v>6214</v>
      </c>
      <c r="C2177" t="s">
        <v>38</v>
      </c>
      <c r="D2177">
        <v>2013</v>
      </c>
      <c r="E2177" t="s">
        <v>47</v>
      </c>
      <c r="F2177" t="s">
        <v>104</v>
      </c>
      <c r="G2177" t="s">
        <v>53</v>
      </c>
      <c r="H2177" t="s">
        <v>2358</v>
      </c>
      <c r="I2177" s="2">
        <v>40043</v>
      </c>
      <c r="J2177" t="s">
        <v>106</v>
      </c>
      <c r="K2177" t="s">
        <v>115</v>
      </c>
      <c r="L2177">
        <v>21.104142549999999</v>
      </c>
      <c r="M2177">
        <v>-157.30965628000001</v>
      </c>
      <c r="N2177" t="s">
        <v>933</v>
      </c>
      <c r="O2177" t="s">
        <v>933</v>
      </c>
      <c r="P2177">
        <v>2013</v>
      </c>
      <c r="Q2177" t="s">
        <v>116</v>
      </c>
      <c r="R2177">
        <v>0</v>
      </c>
      <c r="S2177">
        <v>3.65</v>
      </c>
      <c r="T2177">
        <v>6.5</v>
      </c>
      <c r="U2177">
        <v>0</v>
      </c>
      <c r="V2177">
        <v>5</v>
      </c>
      <c r="W2177">
        <v>12.5</v>
      </c>
      <c r="X2177">
        <v>0.3175</v>
      </c>
      <c r="Y2177">
        <v>2</v>
      </c>
      <c r="Z2177">
        <v>1</v>
      </c>
    </row>
    <row r="2178" spans="1:26" x14ac:dyDescent="0.2">
      <c r="A2178">
        <v>2177</v>
      </c>
      <c r="B2178">
        <v>6215</v>
      </c>
      <c r="C2178" t="s">
        <v>38</v>
      </c>
      <c r="D2178">
        <v>2013</v>
      </c>
      <c r="E2178" t="s">
        <v>47</v>
      </c>
      <c r="F2178" t="s">
        <v>104</v>
      </c>
      <c r="G2178" t="s">
        <v>53</v>
      </c>
      <c r="H2178" t="s">
        <v>2359</v>
      </c>
      <c r="I2178" s="2">
        <v>40043</v>
      </c>
      <c r="J2178" t="s">
        <v>106</v>
      </c>
      <c r="K2178" t="s">
        <v>107</v>
      </c>
      <c r="L2178">
        <v>21.096678300000001</v>
      </c>
      <c r="M2178">
        <v>-157.31422835999999</v>
      </c>
      <c r="N2178" t="s">
        <v>933</v>
      </c>
      <c r="O2178" t="s">
        <v>933</v>
      </c>
      <c r="P2178">
        <v>2013</v>
      </c>
      <c r="Q2178" t="s">
        <v>109</v>
      </c>
      <c r="R2178">
        <v>0</v>
      </c>
      <c r="S2178">
        <v>12.45</v>
      </c>
      <c r="T2178">
        <v>16.5</v>
      </c>
      <c r="U2178">
        <v>2.5</v>
      </c>
      <c r="V2178">
        <v>23.5</v>
      </c>
      <c r="W2178">
        <v>4</v>
      </c>
      <c r="X2178">
        <v>0.78625</v>
      </c>
      <c r="Y2178">
        <v>2</v>
      </c>
      <c r="Z2178">
        <v>1</v>
      </c>
    </row>
    <row r="2179" spans="1:26" x14ac:dyDescent="0.2">
      <c r="A2179">
        <v>2178</v>
      </c>
      <c r="B2179">
        <v>6216</v>
      </c>
      <c r="C2179" t="s">
        <v>38</v>
      </c>
      <c r="D2179">
        <v>2013</v>
      </c>
      <c r="E2179" t="s">
        <v>47</v>
      </c>
      <c r="F2179" t="s">
        <v>104</v>
      </c>
      <c r="G2179" t="s">
        <v>53</v>
      </c>
      <c r="H2179" t="s">
        <v>2360</v>
      </c>
      <c r="I2179" s="2">
        <v>40043</v>
      </c>
      <c r="J2179" t="s">
        <v>106</v>
      </c>
      <c r="K2179" t="s">
        <v>111</v>
      </c>
      <c r="L2179">
        <v>21.08158744</v>
      </c>
      <c r="M2179">
        <v>-157.28632836</v>
      </c>
      <c r="N2179" t="s">
        <v>933</v>
      </c>
      <c r="O2179" t="s">
        <v>933</v>
      </c>
      <c r="P2179">
        <v>2013</v>
      </c>
      <c r="Q2179" t="s">
        <v>112</v>
      </c>
      <c r="R2179">
        <v>0</v>
      </c>
      <c r="S2179">
        <v>25.6</v>
      </c>
      <c r="T2179">
        <v>11.5</v>
      </c>
      <c r="U2179">
        <v>22.5</v>
      </c>
      <c r="V2179">
        <v>3</v>
      </c>
      <c r="W2179">
        <v>3.5</v>
      </c>
      <c r="X2179">
        <v>0.20499999999999999</v>
      </c>
      <c r="Y2179">
        <v>2</v>
      </c>
      <c r="Z2179">
        <v>1</v>
      </c>
    </row>
    <row r="2180" spans="1:26" x14ac:dyDescent="0.2">
      <c r="A2180">
        <v>2179</v>
      </c>
      <c r="B2180">
        <v>6217</v>
      </c>
      <c r="C2180" t="s">
        <v>38</v>
      </c>
      <c r="D2180">
        <v>2013</v>
      </c>
      <c r="E2180" t="s">
        <v>47</v>
      </c>
      <c r="F2180" t="s">
        <v>104</v>
      </c>
      <c r="G2180" t="s">
        <v>53</v>
      </c>
      <c r="H2180" t="s">
        <v>2361</v>
      </c>
      <c r="I2180" s="2">
        <v>40043</v>
      </c>
      <c r="J2180" t="s">
        <v>106</v>
      </c>
      <c r="K2180" t="s">
        <v>115</v>
      </c>
      <c r="L2180">
        <v>21.090882969999999</v>
      </c>
      <c r="M2180">
        <v>-157.28106779000001</v>
      </c>
      <c r="N2180" t="s">
        <v>933</v>
      </c>
      <c r="O2180" t="s">
        <v>933</v>
      </c>
      <c r="P2180">
        <v>2013</v>
      </c>
      <c r="Q2180" t="s">
        <v>116</v>
      </c>
      <c r="R2180">
        <v>0</v>
      </c>
      <c r="S2180">
        <v>3.7</v>
      </c>
      <c r="T2180">
        <v>1.5</v>
      </c>
      <c r="U2180">
        <v>32.5</v>
      </c>
      <c r="V2180">
        <v>17</v>
      </c>
      <c r="W2180">
        <v>1.5</v>
      </c>
      <c r="X2180">
        <v>0.41499999999999998</v>
      </c>
      <c r="Y2180">
        <v>2</v>
      </c>
      <c r="Z2180">
        <v>1</v>
      </c>
    </row>
    <row r="2181" spans="1:26" x14ac:dyDescent="0.2">
      <c r="A2181">
        <v>2180</v>
      </c>
      <c r="B2181">
        <v>6225</v>
      </c>
      <c r="C2181" t="s">
        <v>38</v>
      </c>
      <c r="D2181">
        <v>2013</v>
      </c>
      <c r="E2181" t="s">
        <v>47</v>
      </c>
      <c r="F2181" t="s">
        <v>104</v>
      </c>
      <c r="G2181" t="s">
        <v>53</v>
      </c>
      <c r="H2181" t="s">
        <v>2362</v>
      </c>
      <c r="I2181" s="2">
        <v>40044</v>
      </c>
      <c r="J2181" t="s">
        <v>106</v>
      </c>
      <c r="K2181" t="s">
        <v>115</v>
      </c>
      <c r="L2181">
        <v>21.176943909999999</v>
      </c>
      <c r="M2181">
        <v>-156.76639453999999</v>
      </c>
      <c r="N2181" t="s">
        <v>2015</v>
      </c>
      <c r="O2181" t="s">
        <v>2015</v>
      </c>
      <c r="P2181">
        <v>2013</v>
      </c>
      <c r="Q2181" t="s">
        <v>116</v>
      </c>
      <c r="R2181">
        <v>0</v>
      </c>
      <c r="S2181">
        <v>4.0999999999999996</v>
      </c>
      <c r="T2181">
        <v>1.5</v>
      </c>
      <c r="U2181">
        <v>0</v>
      </c>
      <c r="V2181">
        <v>1</v>
      </c>
      <c r="W2181">
        <v>13.5</v>
      </c>
      <c r="X2181">
        <v>0.70250000000000001</v>
      </c>
      <c r="Y2181">
        <v>2</v>
      </c>
      <c r="Z2181">
        <v>1</v>
      </c>
    </row>
    <row r="2182" spans="1:26" x14ac:dyDescent="0.2">
      <c r="A2182">
        <v>2181</v>
      </c>
      <c r="B2182">
        <v>6226</v>
      </c>
      <c r="C2182" t="s">
        <v>38</v>
      </c>
      <c r="D2182">
        <v>2013</v>
      </c>
      <c r="E2182" t="s">
        <v>47</v>
      </c>
      <c r="F2182" t="s">
        <v>104</v>
      </c>
      <c r="G2182" t="s">
        <v>53</v>
      </c>
      <c r="H2182" t="s">
        <v>2363</v>
      </c>
      <c r="I2182" s="2">
        <v>40044</v>
      </c>
      <c r="J2182" t="s">
        <v>106</v>
      </c>
      <c r="K2182" t="s">
        <v>107</v>
      </c>
      <c r="L2182">
        <v>21.168598469999999</v>
      </c>
      <c r="M2182">
        <v>-156.84091905</v>
      </c>
      <c r="N2182" t="s">
        <v>2015</v>
      </c>
      <c r="O2182" t="s">
        <v>2015</v>
      </c>
      <c r="P2182">
        <v>2013</v>
      </c>
      <c r="Q2182" t="s">
        <v>109</v>
      </c>
      <c r="R2182">
        <v>0</v>
      </c>
      <c r="S2182">
        <v>8.65</v>
      </c>
      <c r="T2182">
        <v>1</v>
      </c>
      <c r="U2182">
        <v>15</v>
      </c>
      <c r="V2182">
        <v>26.5</v>
      </c>
      <c r="W2182">
        <v>0.5</v>
      </c>
      <c r="X2182">
        <v>0.69374999999999998</v>
      </c>
      <c r="Y2182">
        <v>2</v>
      </c>
      <c r="Z2182">
        <v>1</v>
      </c>
    </row>
    <row r="2183" spans="1:26" x14ac:dyDescent="0.2">
      <c r="A2183">
        <v>2182</v>
      </c>
      <c r="B2183">
        <v>6227</v>
      </c>
      <c r="C2183" t="s">
        <v>38</v>
      </c>
      <c r="D2183">
        <v>2013</v>
      </c>
      <c r="E2183" t="s">
        <v>47</v>
      </c>
      <c r="F2183" t="s">
        <v>104</v>
      </c>
      <c r="G2183" t="s">
        <v>53</v>
      </c>
      <c r="H2183" t="s">
        <v>2364</v>
      </c>
      <c r="I2183" s="2">
        <v>40044</v>
      </c>
      <c r="J2183" t="s">
        <v>106</v>
      </c>
      <c r="K2183" t="s">
        <v>111</v>
      </c>
      <c r="L2183">
        <v>21.168021620000001</v>
      </c>
      <c r="M2183">
        <v>-156.86230975000001</v>
      </c>
      <c r="N2183" t="s">
        <v>2015</v>
      </c>
      <c r="O2183" t="s">
        <v>2015</v>
      </c>
      <c r="P2183">
        <v>2013</v>
      </c>
      <c r="Q2183" t="s">
        <v>112</v>
      </c>
      <c r="R2183">
        <v>0</v>
      </c>
      <c r="S2183">
        <v>22.75</v>
      </c>
      <c r="T2183">
        <v>1</v>
      </c>
      <c r="U2183">
        <v>20</v>
      </c>
      <c r="V2183">
        <v>12.5</v>
      </c>
      <c r="W2183">
        <v>2.5</v>
      </c>
      <c r="X2183">
        <v>0.71750000000000003</v>
      </c>
      <c r="Y2183">
        <v>2</v>
      </c>
      <c r="Z2183">
        <v>1</v>
      </c>
    </row>
    <row r="2184" spans="1:26" x14ac:dyDescent="0.2">
      <c r="A2184">
        <v>2183</v>
      </c>
      <c r="B2184">
        <v>6228</v>
      </c>
      <c r="C2184" t="s">
        <v>38</v>
      </c>
      <c r="D2184">
        <v>2013</v>
      </c>
      <c r="E2184" t="s">
        <v>47</v>
      </c>
      <c r="F2184" t="s">
        <v>104</v>
      </c>
      <c r="G2184" t="s">
        <v>53</v>
      </c>
      <c r="H2184" t="s">
        <v>2365</v>
      </c>
      <c r="I2184" s="2">
        <v>40044</v>
      </c>
      <c r="J2184" t="s">
        <v>106</v>
      </c>
      <c r="K2184" t="s">
        <v>115</v>
      </c>
      <c r="L2184">
        <v>21.170687409999999</v>
      </c>
      <c r="M2184">
        <v>-156.93565684999999</v>
      </c>
      <c r="N2184" t="s">
        <v>2015</v>
      </c>
      <c r="O2184" t="s">
        <v>2015</v>
      </c>
      <c r="P2184">
        <v>2013</v>
      </c>
      <c r="Q2184" t="s">
        <v>116</v>
      </c>
      <c r="R2184">
        <v>0</v>
      </c>
      <c r="S2184">
        <v>4.0999999999999996</v>
      </c>
      <c r="T2184">
        <v>1</v>
      </c>
      <c r="U2184">
        <v>35</v>
      </c>
      <c r="V2184">
        <v>3</v>
      </c>
      <c r="W2184">
        <v>2.5</v>
      </c>
      <c r="X2184">
        <v>0.4375</v>
      </c>
      <c r="Y2184">
        <v>2</v>
      </c>
      <c r="Z2184">
        <v>1</v>
      </c>
    </row>
    <row r="2185" spans="1:26" x14ac:dyDescent="0.2">
      <c r="A2185">
        <v>2184</v>
      </c>
      <c r="B2185">
        <v>6229</v>
      </c>
      <c r="C2185" t="s">
        <v>38</v>
      </c>
      <c r="D2185">
        <v>2013</v>
      </c>
      <c r="E2185" t="s">
        <v>47</v>
      </c>
      <c r="F2185" t="s">
        <v>104</v>
      </c>
      <c r="G2185" t="s">
        <v>53</v>
      </c>
      <c r="H2185" t="s">
        <v>2366</v>
      </c>
      <c r="I2185" s="2">
        <v>40044</v>
      </c>
      <c r="J2185" t="s">
        <v>106</v>
      </c>
      <c r="K2185" t="s">
        <v>111</v>
      </c>
      <c r="L2185">
        <v>21.185909280000001</v>
      </c>
      <c r="M2185">
        <v>-156.94609685</v>
      </c>
      <c r="N2185" t="s">
        <v>2015</v>
      </c>
      <c r="O2185" t="s">
        <v>2015</v>
      </c>
      <c r="P2185">
        <v>2013</v>
      </c>
      <c r="Q2185" t="s">
        <v>112</v>
      </c>
      <c r="R2185">
        <v>0</v>
      </c>
      <c r="S2185">
        <v>25</v>
      </c>
      <c r="T2185">
        <v>11.5</v>
      </c>
      <c r="U2185">
        <v>2.5</v>
      </c>
      <c r="V2185">
        <v>7.5</v>
      </c>
      <c r="W2185">
        <v>6</v>
      </c>
      <c r="X2185">
        <v>0.86499999999999999</v>
      </c>
      <c r="Y2185">
        <v>2</v>
      </c>
      <c r="Z2185">
        <v>1</v>
      </c>
    </row>
    <row r="2186" spans="1:26" x14ac:dyDescent="0.2">
      <c r="A2186">
        <v>2185</v>
      </c>
      <c r="B2186">
        <v>6230</v>
      </c>
      <c r="C2186" t="s">
        <v>38</v>
      </c>
      <c r="D2186">
        <v>2013</v>
      </c>
      <c r="E2186" t="s">
        <v>47</v>
      </c>
      <c r="F2186" t="s">
        <v>104</v>
      </c>
      <c r="G2186" t="s">
        <v>53</v>
      </c>
      <c r="H2186" t="s">
        <v>2367</v>
      </c>
      <c r="I2186" s="2">
        <v>40044</v>
      </c>
      <c r="J2186" t="s">
        <v>106</v>
      </c>
      <c r="K2186" t="s">
        <v>107</v>
      </c>
      <c r="L2186">
        <v>21.182183859999999</v>
      </c>
      <c r="M2186">
        <v>-156.94722371</v>
      </c>
      <c r="N2186" t="s">
        <v>2015</v>
      </c>
      <c r="O2186" t="s">
        <v>2015</v>
      </c>
      <c r="P2186">
        <v>2013</v>
      </c>
      <c r="Q2186" t="s">
        <v>109</v>
      </c>
      <c r="R2186">
        <v>0</v>
      </c>
      <c r="S2186">
        <v>12.5</v>
      </c>
      <c r="T2186">
        <v>13.5</v>
      </c>
      <c r="U2186">
        <v>0.5</v>
      </c>
      <c r="V2186">
        <v>5</v>
      </c>
      <c r="W2186">
        <v>6.5</v>
      </c>
      <c r="X2186">
        <v>1.07375</v>
      </c>
      <c r="Y2186">
        <v>2</v>
      </c>
      <c r="Z2186">
        <v>1</v>
      </c>
    </row>
    <row r="2187" spans="1:26" x14ac:dyDescent="0.2">
      <c r="A2187">
        <v>2186</v>
      </c>
      <c r="B2187">
        <v>6239</v>
      </c>
      <c r="C2187" t="s">
        <v>38</v>
      </c>
      <c r="D2187">
        <v>2013</v>
      </c>
      <c r="E2187" t="s">
        <v>47</v>
      </c>
      <c r="F2187" t="s">
        <v>104</v>
      </c>
      <c r="G2187" t="s">
        <v>53</v>
      </c>
      <c r="H2187" t="s">
        <v>2368</v>
      </c>
      <c r="I2187" s="2">
        <v>40044</v>
      </c>
      <c r="J2187" t="s">
        <v>106</v>
      </c>
      <c r="K2187" t="s">
        <v>115</v>
      </c>
      <c r="L2187">
        <v>21.175399380000002</v>
      </c>
      <c r="M2187">
        <v>-156.75032802999999</v>
      </c>
      <c r="N2187" t="s">
        <v>2015</v>
      </c>
      <c r="O2187" t="s">
        <v>2015</v>
      </c>
      <c r="P2187">
        <v>2013</v>
      </c>
      <c r="Q2187" t="s">
        <v>116</v>
      </c>
      <c r="R2187">
        <v>0</v>
      </c>
      <c r="S2187">
        <v>4.3</v>
      </c>
      <c r="T2187">
        <v>3.5</v>
      </c>
      <c r="U2187">
        <v>0</v>
      </c>
      <c r="V2187">
        <v>0</v>
      </c>
      <c r="W2187">
        <v>25</v>
      </c>
      <c r="X2187">
        <v>0.995</v>
      </c>
      <c r="Y2187">
        <v>2</v>
      </c>
      <c r="Z2187">
        <v>1</v>
      </c>
    </row>
    <row r="2188" spans="1:26" x14ac:dyDescent="0.2">
      <c r="A2188">
        <v>2187</v>
      </c>
      <c r="B2188">
        <v>6240</v>
      </c>
      <c r="C2188" t="s">
        <v>38</v>
      </c>
      <c r="D2188">
        <v>2013</v>
      </c>
      <c r="E2188" t="s">
        <v>47</v>
      </c>
      <c r="F2188" t="s">
        <v>104</v>
      </c>
      <c r="G2188" t="s">
        <v>53</v>
      </c>
      <c r="H2188" t="s">
        <v>2369</v>
      </c>
      <c r="I2188" s="2">
        <v>40044</v>
      </c>
      <c r="J2188" t="s">
        <v>106</v>
      </c>
      <c r="K2188" t="s">
        <v>107</v>
      </c>
      <c r="L2188">
        <v>21.177457050000001</v>
      </c>
      <c r="M2188">
        <v>-156.77569367999999</v>
      </c>
      <c r="N2188" t="s">
        <v>2015</v>
      </c>
      <c r="O2188" t="s">
        <v>2015</v>
      </c>
      <c r="P2188">
        <v>2013</v>
      </c>
      <c r="Q2188" t="s">
        <v>109</v>
      </c>
      <c r="R2188">
        <v>0</v>
      </c>
      <c r="S2188">
        <v>15.25</v>
      </c>
      <c r="T2188">
        <v>1.5</v>
      </c>
      <c r="U2188">
        <v>9</v>
      </c>
      <c r="V2188">
        <v>16.5</v>
      </c>
      <c r="W2188">
        <v>1</v>
      </c>
      <c r="X2188">
        <v>0.69</v>
      </c>
      <c r="Y2188">
        <v>2</v>
      </c>
      <c r="Z2188">
        <v>1</v>
      </c>
    </row>
    <row r="2189" spans="1:26" x14ac:dyDescent="0.2">
      <c r="A2189">
        <v>2188</v>
      </c>
      <c r="B2189">
        <v>6241</v>
      </c>
      <c r="C2189" t="s">
        <v>38</v>
      </c>
      <c r="D2189">
        <v>2013</v>
      </c>
      <c r="E2189" t="s">
        <v>47</v>
      </c>
      <c r="F2189" t="s">
        <v>104</v>
      </c>
      <c r="G2189" t="s">
        <v>53</v>
      </c>
      <c r="H2189" t="s">
        <v>2370</v>
      </c>
      <c r="I2189" s="2">
        <v>40044</v>
      </c>
      <c r="J2189" t="s">
        <v>106</v>
      </c>
      <c r="K2189" t="s">
        <v>111</v>
      </c>
      <c r="L2189">
        <v>21.176198670000002</v>
      </c>
      <c r="M2189">
        <v>-156.78884489000001</v>
      </c>
      <c r="N2189" t="s">
        <v>2015</v>
      </c>
      <c r="O2189" t="s">
        <v>2015</v>
      </c>
      <c r="P2189">
        <v>2013</v>
      </c>
      <c r="Q2189" t="s">
        <v>112</v>
      </c>
      <c r="R2189">
        <v>0</v>
      </c>
      <c r="S2189">
        <v>22.95</v>
      </c>
      <c r="T2189">
        <v>2</v>
      </c>
      <c r="U2189">
        <v>14.5</v>
      </c>
      <c r="V2189">
        <v>25</v>
      </c>
      <c r="W2189">
        <v>5</v>
      </c>
      <c r="X2189">
        <v>0.65500000000000003</v>
      </c>
      <c r="Y2189">
        <v>2</v>
      </c>
      <c r="Z2189">
        <v>1</v>
      </c>
    </row>
    <row r="2190" spans="1:26" x14ac:dyDescent="0.2">
      <c r="A2190">
        <v>2189</v>
      </c>
      <c r="B2190">
        <v>6242</v>
      </c>
      <c r="C2190" t="s">
        <v>38</v>
      </c>
      <c r="D2190">
        <v>2013</v>
      </c>
      <c r="E2190" t="s">
        <v>47</v>
      </c>
      <c r="F2190" t="s">
        <v>104</v>
      </c>
      <c r="G2190" t="s">
        <v>53</v>
      </c>
      <c r="H2190" t="s">
        <v>2371</v>
      </c>
      <c r="I2190" s="2">
        <v>40044</v>
      </c>
      <c r="J2190" t="s">
        <v>106</v>
      </c>
      <c r="K2190" t="s">
        <v>115</v>
      </c>
      <c r="L2190">
        <v>21.165525160000001</v>
      </c>
      <c r="M2190">
        <v>-156.84961476999999</v>
      </c>
      <c r="N2190" t="s">
        <v>2015</v>
      </c>
      <c r="O2190" t="s">
        <v>2015</v>
      </c>
      <c r="P2190">
        <v>2013</v>
      </c>
      <c r="Q2190" t="s">
        <v>116</v>
      </c>
      <c r="R2190">
        <v>0</v>
      </c>
      <c r="S2190">
        <v>3</v>
      </c>
      <c r="T2190">
        <v>13</v>
      </c>
      <c r="U2190">
        <v>14.5</v>
      </c>
      <c r="V2190">
        <v>14.5</v>
      </c>
      <c r="W2190">
        <v>1</v>
      </c>
      <c r="X2190">
        <v>0.55249999999999999</v>
      </c>
      <c r="Y2190">
        <v>2</v>
      </c>
      <c r="Z2190">
        <v>1</v>
      </c>
    </row>
    <row r="2191" spans="1:26" x14ac:dyDescent="0.2">
      <c r="A2191">
        <v>2190</v>
      </c>
      <c r="B2191">
        <v>6243</v>
      </c>
      <c r="C2191" t="s">
        <v>38</v>
      </c>
      <c r="D2191">
        <v>2013</v>
      </c>
      <c r="E2191" t="s">
        <v>47</v>
      </c>
      <c r="F2191" t="s">
        <v>104</v>
      </c>
      <c r="G2191" t="s">
        <v>53</v>
      </c>
      <c r="H2191" t="s">
        <v>2372</v>
      </c>
      <c r="I2191" s="2">
        <v>40044</v>
      </c>
      <c r="J2191" t="s">
        <v>106</v>
      </c>
      <c r="K2191" t="s">
        <v>107</v>
      </c>
      <c r="L2191">
        <v>21.169088139999999</v>
      </c>
      <c r="M2191">
        <v>-156.87167108</v>
      </c>
      <c r="N2191" t="s">
        <v>2015</v>
      </c>
      <c r="O2191" t="s">
        <v>2015</v>
      </c>
      <c r="P2191">
        <v>2013</v>
      </c>
      <c r="Q2191" t="s">
        <v>109</v>
      </c>
      <c r="R2191">
        <v>0</v>
      </c>
      <c r="S2191">
        <v>12.05</v>
      </c>
      <c r="T2191">
        <v>5</v>
      </c>
      <c r="U2191">
        <v>9</v>
      </c>
      <c r="V2191">
        <v>37.5</v>
      </c>
      <c r="W2191">
        <v>2.5</v>
      </c>
      <c r="X2191">
        <v>0.45874999999999999</v>
      </c>
      <c r="Y2191">
        <v>2</v>
      </c>
      <c r="Z2191">
        <v>1</v>
      </c>
    </row>
    <row r="2192" spans="1:26" x14ac:dyDescent="0.2">
      <c r="A2192">
        <v>2191</v>
      </c>
      <c r="B2192">
        <v>6244</v>
      </c>
      <c r="C2192" t="s">
        <v>38</v>
      </c>
      <c r="D2192">
        <v>2013</v>
      </c>
      <c r="E2192" t="s">
        <v>47</v>
      </c>
      <c r="F2192" t="s">
        <v>104</v>
      </c>
      <c r="G2192" t="s">
        <v>53</v>
      </c>
      <c r="H2192" t="s">
        <v>2373</v>
      </c>
      <c r="I2192" s="2">
        <v>40044</v>
      </c>
      <c r="J2192" t="s">
        <v>106</v>
      </c>
      <c r="K2192" t="s">
        <v>111</v>
      </c>
      <c r="L2192">
        <v>21.166907420000001</v>
      </c>
      <c r="M2192">
        <v>-156.87682545000001</v>
      </c>
      <c r="N2192" t="s">
        <v>2015</v>
      </c>
      <c r="O2192" t="s">
        <v>2015</v>
      </c>
      <c r="P2192">
        <v>2013</v>
      </c>
      <c r="Q2192" t="s">
        <v>112</v>
      </c>
      <c r="R2192">
        <v>0</v>
      </c>
      <c r="S2192">
        <v>18.5</v>
      </c>
      <c r="T2192">
        <v>1</v>
      </c>
      <c r="U2192">
        <v>22</v>
      </c>
      <c r="V2192">
        <v>3</v>
      </c>
      <c r="W2192">
        <v>2</v>
      </c>
      <c r="X2192">
        <v>0.62749999999999995</v>
      </c>
      <c r="Y2192">
        <v>2</v>
      </c>
      <c r="Z2192">
        <v>1</v>
      </c>
    </row>
    <row r="2193" spans="1:26" x14ac:dyDescent="0.2">
      <c r="A2193">
        <v>2192</v>
      </c>
      <c r="B2193">
        <v>6245</v>
      </c>
      <c r="C2193" t="s">
        <v>38</v>
      </c>
      <c r="D2193">
        <v>2013</v>
      </c>
      <c r="E2193" t="s">
        <v>47</v>
      </c>
      <c r="F2193" t="s">
        <v>104</v>
      </c>
      <c r="G2193" t="s">
        <v>53</v>
      </c>
      <c r="H2193" t="s">
        <v>2374</v>
      </c>
      <c r="I2193" s="2">
        <v>40044</v>
      </c>
      <c r="J2193" t="s">
        <v>106</v>
      </c>
      <c r="K2193" t="s">
        <v>107</v>
      </c>
      <c r="L2193">
        <v>21.171588629999999</v>
      </c>
      <c r="M2193">
        <v>-156.92320243</v>
      </c>
      <c r="N2193" t="s">
        <v>2015</v>
      </c>
      <c r="O2193" t="s">
        <v>2015</v>
      </c>
      <c r="P2193">
        <v>2013</v>
      </c>
      <c r="Q2193" t="s">
        <v>109</v>
      </c>
      <c r="R2193">
        <v>0</v>
      </c>
      <c r="S2193">
        <v>9.9</v>
      </c>
      <c r="T2193">
        <v>4</v>
      </c>
      <c r="U2193">
        <v>3.5</v>
      </c>
      <c r="V2193">
        <v>47.5</v>
      </c>
      <c r="W2193">
        <v>1.5</v>
      </c>
      <c r="X2193">
        <v>0.73</v>
      </c>
      <c r="Y2193">
        <v>2</v>
      </c>
      <c r="Z2193">
        <v>1</v>
      </c>
    </row>
    <row r="2194" spans="1:26" x14ac:dyDescent="0.2">
      <c r="A2194">
        <v>2193</v>
      </c>
      <c r="B2194">
        <v>6250</v>
      </c>
      <c r="C2194" t="s">
        <v>38</v>
      </c>
      <c r="D2194">
        <v>2013</v>
      </c>
      <c r="E2194" t="s">
        <v>47</v>
      </c>
      <c r="F2194" t="s">
        <v>104</v>
      </c>
      <c r="G2194" t="s">
        <v>51</v>
      </c>
      <c r="H2194" t="s">
        <v>2375</v>
      </c>
      <c r="I2194" s="2">
        <v>40045</v>
      </c>
      <c r="J2194" t="s">
        <v>106</v>
      </c>
      <c r="K2194" t="s">
        <v>107</v>
      </c>
      <c r="L2194">
        <v>20.888440809999999</v>
      </c>
      <c r="M2194">
        <v>-156.85221023</v>
      </c>
      <c r="N2194" t="s">
        <v>915</v>
      </c>
      <c r="O2194" t="s">
        <v>915</v>
      </c>
      <c r="P2194">
        <v>2013</v>
      </c>
      <c r="Q2194" t="s">
        <v>109</v>
      </c>
      <c r="R2194">
        <v>0</v>
      </c>
      <c r="S2194">
        <v>17.850000000000001</v>
      </c>
      <c r="T2194">
        <v>17.5</v>
      </c>
      <c r="U2194">
        <v>15</v>
      </c>
      <c r="V2194">
        <v>55</v>
      </c>
      <c r="W2194">
        <v>2.5</v>
      </c>
      <c r="X2194">
        <v>0.4</v>
      </c>
      <c r="Y2194">
        <v>2</v>
      </c>
      <c r="Z2194">
        <v>1</v>
      </c>
    </row>
    <row r="2195" spans="1:26" x14ac:dyDescent="0.2">
      <c r="A2195">
        <v>2194</v>
      </c>
      <c r="B2195">
        <v>6251</v>
      </c>
      <c r="C2195" t="s">
        <v>38</v>
      </c>
      <c r="D2195">
        <v>2013</v>
      </c>
      <c r="E2195" t="s">
        <v>47</v>
      </c>
      <c r="F2195" t="s">
        <v>104</v>
      </c>
      <c r="G2195" t="s">
        <v>51</v>
      </c>
      <c r="H2195" t="s">
        <v>2376</v>
      </c>
      <c r="I2195" s="2">
        <v>40045</v>
      </c>
      <c r="J2195" t="s">
        <v>106</v>
      </c>
      <c r="K2195" t="s">
        <v>115</v>
      </c>
      <c r="L2195">
        <v>20.88514932</v>
      </c>
      <c r="M2195">
        <v>-156.85481901</v>
      </c>
      <c r="N2195" t="s">
        <v>915</v>
      </c>
      <c r="O2195" t="s">
        <v>915</v>
      </c>
      <c r="P2195">
        <v>2013</v>
      </c>
      <c r="Q2195" t="s">
        <v>116</v>
      </c>
      <c r="R2195">
        <v>0</v>
      </c>
      <c r="S2195">
        <v>2.5</v>
      </c>
      <c r="T2195">
        <v>27.5</v>
      </c>
      <c r="U2195">
        <v>0</v>
      </c>
      <c r="V2195">
        <v>22.5</v>
      </c>
      <c r="W2195">
        <v>10</v>
      </c>
      <c r="X2195">
        <v>0.27750000000000002</v>
      </c>
      <c r="Y2195">
        <v>2</v>
      </c>
      <c r="Z2195">
        <v>1</v>
      </c>
    </row>
    <row r="2196" spans="1:26" x14ac:dyDescent="0.2">
      <c r="A2196">
        <v>2195</v>
      </c>
      <c r="B2196">
        <v>6252</v>
      </c>
      <c r="C2196" t="s">
        <v>38</v>
      </c>
      <c r="D2196">
        <v>2013</v>
      </c>
      <c r="E2196" t="s">
        <v>47</v>
      </c>
      <c r="F2196" t="s">
        <v>104</v>
      </c>
      <c r="G2196" t="s">
        <v>51</v>
      </c>
      <c r="H2196" t="s">
        <v>2377</v>
      </c>
      <c r="I2196" s="2">
        <v>40045</v>
      </c>
      <c r="J2196" t="s">
        <v>106</v>
      </c>
      <c r="K2196" t="s">
        <v>107</v>
      </c>
      <c r="L2196">
        <v>20.90388372</v>
      </c>
      <c r="M2196">
        <v>-156.87534227</v>
      </c>
      <c r="N2196" t="s">
        <v>915</v>
      </c>
      <c r="O2196" t="s">
        <v>915</v>
      </c>
      <c r="P2196">
        <v>2013</v>
      </c>
      <c r="Q2196" t="s">
        <v>109</v>
      </c>
      <c r="R2196">
        <v>0</v>
      </c>
      <c r="S2196">
        <v>7.2</v>
      </c>
      <c r="T2196">
        <v>42.5</v>
      </c>
      <c r="U2196">
        <v>8.5</v>
      </c>
      <c r="V2196">
        <v>12.5</v>
      </c>
      <c r="W2196">
        <v>10</v>
      </c>
      <c r="X2196">
        <v>0.60875000000000001</v>
      </c>
      <c r="Y2196">
        <v>2</v>
      </c>
      <c r="Z2196">
        <v>1</v>
      </c>
    </row>
    <row r="2197" spans="1:26" x14ac:dyDescent="0.2">
      <c r="A2197">
        <v>2196</v>
      </c>
      <c r="B2197">
        <v>6253</v>
      </c>
      <c r="C2197" t="s">
        <v>38</v>
      </c>
      <c r="D2197">
        <v>2013</v>
      </c>
      <c r="E2197" t="s">
        <v>47</v>
      </c>
      <c r="F2197" t="s">
        <v>104</v>
      </c>
      <c r="G2197" t="s">
        <v>51</v>
      </c>
      <c r="H2197" t="s">
        <v>2378</v>
      </c>
      <c r="I2197" s="2">
        <v>40045</v>
      </c>
      <c r="J2197" t="s">
        <v>106</v>
      </c>
      <c r="K2197" t="s">
        <v>115</v>
      </c>
      <c r="L2197">
        <v>20.915982320000001</v>
      </c>
      <c r="M2197">
        <v>-156.89783771</v>
      </c>
      <c r="N2197" t="s">
        <v>915</v>
      </c>
      <c r="O2197" t="s">
        <v>915</v>
      </c>
      <c r="P2197">
        <v>2013</v>
      </c>
      <c r="Q2197" t="s">
        <v>116</v>
      </c>
      <c r="R2197">
        <v>0</v>
      </c>
      <c r="S2197">
        <v>2.95</v>
      </c>
      <c r="T2197">
        <v>7.5</v>
      </c>
      <c r="U2197">
        <v>15</v>
      </c>
      <c r="V2197">
        <v>11</v>
      </c>
      <c r="W2197">
        <v>2.5</v>
      </c>
      <c r="X2197">
        <v>0.38500000000000001</v>
      </c>
      <c r="Y2197">
        <v>2</v>
      </c>
      <c r="Z2197">
        <v>1</v>
      </c>
    </row>
    <row r="2198" spans="1:26" x14ac:dyDescent="0.2">
      <c r="A2198">
        <v>2197</v>
      </c>
      <c r="B2198">
        <v>6254</v>
      </c>
      <c r="C2198" t="s">
        <v>38</v>
      </c>
      <c r="D2198">
        <v>2013</v>
      </c>
      <c r="E2198" t="s">
        <v>47</v>
      </c>
      <c r="F2198" t="s">
        <v>104</v>
      </c>
      <c r="G2198" t="s">
        <v>51</v>
      </c>
      <c r="H2198" t="s">
        <v>2379</v>
      </c>
      <c r="I2198" s="2">
        <v>40045</v>
      </c>
      <c r="J2198" t="s">
        <v>106</v>
      </c>
      <c r="K2198" t="s">
        <v>111</v>
      </c>
      <c r="L2198">
        <v>20.92707502</v>
      </c>
      <c r="M2198">
        <v>-156.93919317999999</v>
      </c>
      <c r="N2198" t="s">
        <v>915</v>
      </c>
      <c r="O2198" t="s">
        <v>915</v>
      </c>
      <c r="P2198">
        <v>2013</v>
      </c>
      <c r="Q2198" t="s">
        <v>112</v>
      </c>
      <c r="R2198">
        <v>0</v>
      </c>
      <c r="S2198">
        <v>19.55</v>
      </c>
      <c r="T2198">
        <v>6</v>
      </c>
      <c r="U2198">
        <v>15</v>
      </c>
      <c r="V2198">
        <v>55</v>
      </c>
      <c r="W2198">
        <v>0</v>
      </c>
      <c r="X2198">
        <v>0.1</v>
      </c>
      <c r="Y2198">
        <v>2</v>
      </c>
      <c r="Z2198">
        <v>1</v>
      </c>
    </row>
    <row r="2199" spans="1:26" x14ac:dyDescent="0.2">
      <c r="A2199">
        <v>2198</v>
      </c>
      <c r="B2199">
        <v>6255</v>
      </c>
      <c r="C2199" t="s">
        <v>38</v>
      </c>
      <c r="D2199">
        <v>2013</v>
      </c>
      <c r="E2199" t="s">
        <v>47</v>
      </c>
      <c r="F2199" t="s">
        <v>104</v>
      </c>
      <c r="G2199" t="s">
        <v>51</v>
      </c>
      <c r="H2199" t="s">
        <v>2380</v>
      </c>
      <c r="I2199" s="2">
        <v>40045</v>
      </c>
      <c r="J2199" t="s">
        <v>106</v>
      </c>
      <c r="K2199" t="s">
        <v>115</v>
      </c>
      <c r="L2199">
        <v>20.924470509999999</v>
      </c>
      <c r="M2199">
        <v>-156.94203196000001</v>
      </c>
      <c r="N2199" t="s">
        <v>915</v>
      </c>
      <c r="O2199" t="s">
        <v>915</v>
      </c>
      <c r="P2199">
        <v>2013</v>
      </c>
      <c r="Q2199" t="s">
        <v>116</v>
      </c>
      <c r="R2199">
        <v>0</v>
      </c>
      <c r="S2199">
        <v>1.9</v>
      </c>
      <c r="T2199">
        <v>6</v>
      </c>
      <c r="U2199">
        <v>9</v>
      </c>
      <c r="V2199">
        <v>10</v>
      </c>
      <c r="W2199">
        <v>3.5</v>
      </c>
      <c r="X2199">
        <v>0.14124999999999999</v>
      </c>
      <c r="Y2199">
        <v>2</v>
      </c>
      <c r="Z2199">
        <v>1</v>
      </c>
    </row>
    <row r="2200" spans="1:26" x14ac:dyDescent="0.2">
      <c r="A2200">
        <v>2199</v>
      </c>
      <c r="B2200">
        <v>6256</v>
      </c>
      <c r="C2200" t="s">
        <v>38</v>
      </c>
      <c r="D2200">
        <v>2013</v>
      </c>
      <c r="E2200" t="s">
        <v>47</v>
      </c>
      <c r="F2200" t="s">
        <v>104</v>
      </c>
      <c r="G2200" t="s">
        <v>51</v>
      </c>
      <c r="H2200" t="s">
        <v>2381</v>
      </c>
      <c r="I2200" s="2">
        <v>40045</v>
      </c>
      <c r="J2200" t="s">
        <v>106</v>
      </c>
      <c r="K2200" t="s">
        <v>107</v>
      </c>
      <c r="L2200">
        <v>20.92758388</v>
      </c>
      <c r="M2200">
        <v>-156.96728672</v>
      </c>
      <c r="N2200" t="s">
        <v>915</v>
      </c>
      <c r="O2200" t="s">
        <v>915</v>
      </c>
      <c r="P2200">
        <v>2013</v>
      </c>
      <c r="Q2200" t="s">
        <v>109</v>
      </c>
      <c r="R2200">
        <v>0</v>
      </c>
      <c r="S2200">
        <v>9.0500000000000007</v>
      </c>
      <c r="T2200">
        <v>4</v>
      </c>
      <c r="U2200">
        <v>17.5</v>
      </c>
      <c r="V2200">
        <v>22.5</v>
      </c>
      <c r="W2200">
        <v>2</v>
      </c>
      <c r="X2200">
        <v>0.1575</v>
      </c>
      <c r="Y2200">
        <v>2</v>
      </c>
      <c r="Z2200">
        <v>1</v>
      </c>
    </row>
    <row r="2201" spans="1:26" x14ac:dyDescent="0.2">
      <c r="A2201">
        <v>2200</v>
      </c>
      <c r="B2201">
        <v>6257</v>
      </c>
      <c r="C2201" t="s">
        <v>38</v>
      </c>
      <c r="D2201">
        <v>2013</v>
      </c>
      <c r="E2201" t="s">
        <v>47</v>
      </c>
      <c r="F2201" t="s">
        <v>104</v>
      </c>
      <c r="G2201" t="s">
        <v>51</v>
      </c>
      <c r="H2201" t="s">
        <v>2382</v>
      </c>
      <c r="I2201" s="2">
        <v>40045</v>
      </c>
      <c r="J2201" t="s">
        <v>106</v>
      </c>
      <c r="K2201" t="s">
        <v>115</v>
      </c>
      <c r="L2201">
        <v>20.926337490000002</v>
      </c>
      <c r="M2201">
        <v>-156.96799691999999</v>
      </c>
      <c r="N2201" t="s">
        <v>915</v>
      </c>
      <c r="O2201" t="s">
        <v>915</v>
      </c>
      <c r="P2201">
        <v>2013</v>
      </c>
      <c r="Q2201" t="s">
        <v>116</v>
      </c>
      <c r="R2201">
        <v>0</v>
      </c>
      <c r="S2201">
        <v>2.75</v>
      </c>
      <c r="T2201">
        <v>10</v>
      </c>
      <c r="U2201">
        <v>1</v>
      </c>
      <c r="V2201">
        <v>22.5</v>
      </c>
      <c r="W2201">
        <v>3.5</v>
      </c>
      <c r="X2201">
        <v>0.16375000000000001</v>
      </c>
      <c r="Y2201">
        <v>2</v>
      </c>
      <c r="Z2201">
        <v>1</v>
      </c>
    </row>
    <row r="2202" spans="1:26" x14ac:dyDescent="0.2">
      <c r="A2202">
        <v>2201</v>
      </c>
      <c r="B2202">
        <v>6258</v>
      </c>
      <c r="C2202" t="s">
        <v>38</v>
      </c>
      <c r="D2202">
        <v>2013</v>
      </c>
      <c r="E2202" t="s">
        <v>47</v>
      </c>
      <c r="F2202" t="s">
        <v>104</v>
      </c>
      <c r="G2202" t="s">
        <v>51</v>
      </c>
      <c r="H2202" t="s">
        <v>2383</v>
      </c>
      <c r="I2202" s="2">
        <v>40045</v>
      </c>
      <c r="J2202" t="s">
        <v>106</v>
      </c>
      <c r="K2202" t="s">
        <v>107</v>
      </c>
      <c r="L2202">
        <v>20.881094659999999</v>
      </c>
      <c r="M2202">
        <v>-156.84683139000001</v>
      </c>
      <c r="N2202" t="s">
        <v>915</v>
      </c>
      <c r="O2202" t="s">
        <v>915</v>
      </c>
      <c r="P2202">
        <v>2013</v>
      </c>
      <c r="Q2202" t="s">
        <v>109</v>
      </c>
      <c r="R2202">
        <v>0</v>
      </c>
      <c r="S2202">
        <v>8.25</v>
      </c>
      <c r="T2202">
        <v>69.5</v>
      </c>
      <c r="U2202">
        <v>12.5</v>
      </c>
      <c r="V2202">
        <v>5.5</v>
      </c>
      <c r="W2202">
        <v>2.5</v>
      </c>
      <c r="X2202">
        <v>0.36249999999999999</v>
      </c>
      <c r="Y2202">
        <v>2</v>
      </c>
      <c r="Z2202">
        <v>1</v>
      </c>
    </row>
    <row r="2203" spans="1:26" x14ac:dyDescent="0.2">
      <c r="A2203">
        <v>2202</v>
      </c>
      <c r="B2203">
        <v>6259</v>
      </c>
      <c r="C2203" t="s">
        <v>38</v>
      </c>
      <c r="D2203">
        <v>2013</v>
      </c>
      <c r="E2203" t="s">
        <v>47</v>
      </c>
      <c r="F2203" t="s">
        <v>104</v>
      </c>
      <c r="G2203" t="s">
        <v>51</v>
      </c>
      <c r="H2203" t="s">
        <v>2384</v>
      </c>
      <c r="I2203" s="2">
        <v>40045</v>
      </c>
      <c r="J2203" t="s">
        <v>106</v>
      </c>
      <c r="K2203" t="s">
        <v>111</v>
      </c>
      <c r="L2203">
        <v>20.898874360000001</v>
      </c>
      <c r="M2203">
        <v>-156.86177799999999</v>
      </c>
      <c r="N2203" t="s">
        <v>915</v>
      </c>
      <c r="O2203" t="s">
        <v>915</v>
      </c>
      <c r="P2203">
        <v>2013</v>
      </c>
      <c r="Q2203" t="s">
        <v>112</v>
      </c>
      <c r="R2203">
        <v>0</v>
      </c>
      <c r="S2203">
        <v>20.3</v>
      </c>
      <c r="T2203">
        <v>20</v>
      </c>
      <c r="U2203">
        <v>11</v>
      </c>
      <c r="V2203">
        <v>47.5</v>
      </c>
      <c r="W2203">
        <v>1</v>
      </c>
      <c r="X2203">
        <v>0.46375</v>
      </c>
      <c r="Y2203">
        <v>2</v>
      </c>
      <c r="Z2203">
        <v>1</v>
      </c>
    </row>
    <row r="2204" spans="1:26" x14ac:dyDescent="0.2">
      <c r="A2204">
        <v>2203</v>
      </c>
      <c r="B2204">
        <v>6260</v>
      </c>
      <c r="C2204" t="s">
        <v>38</v>
      </c>
      <c r="D2204">
        <v>2013</v>
      </c>
      <c r="E2204" t="s">
        <v>47</v>
      </c>
      <c r="F2204" t="s">
        <v>104</v>
      </c>
      <c r="G2204" t="s">
        <v>51</v>
      </c>
      <c r="H2204" t="s">
        <v>2385</v>
      </c>
      <c r="I2204" s="2">
        <v>40045</v>
      </c>
      <c r="J2204" t="s">
        <v>106</v>
      </c>
      <c r="K2204" t="s">
        <v>115</v>
      </c>
      <c r="L2204">
        <v>20.908383709999999</v>
      </c>
      <c r="M2204">
        <v>-156.88387865000001</v>
      </c>
      <c r="N2204" t="s">
        <v>915</v>
      </c>
      <c r="O2204" t="s">
        <v>915</v>
      </c>
      <c r="P2204">
        <v>2013</v>
      </c>
      <c r="Q2204" t="s">
        <v>116</v>
      </c>
      <c r="R2204">
        <v>0</v>
      </c>
      <c r="S2204">
        <v>1.85</v>
      </c>
      <c r="T2204">
        <v>3</v>
      </c>
      <c r="U2204">
        <v>11</v>
      </c>
      <c r="V2204">
        <v>22.5</v>
      </c>
      <c r="W2204">
        <v>10</v>
      </c>
      <c r="X2204">
        <v>0.40375</v>
      </c>
      <c r="Y2204">
        <v>2</v>
      </c>
      <c r="Z2204">
        <v>1</v>
      </c>
    </row>
    <row r="2205" spans="1:26" x14ac:dyDescent="0.2">
      <c r="A2205">
        <v>2204</v>
      </c>
      <c r="B2205">
        <v>6261</v>
      </c>
      <c r="C2205" t="s">
        <v>38</v>
      </c>
      <c r="D2205">
        <v>2013</v>
      </c>
      <c r="E2205" t="s">
        <v>47</v>
      </c>
      <c r="F2205" t="s">
        <v>104</v>
      </c>
      <c r="G2205" t="s">
        <v>51</v>
      </c>
      <c r="H2205" t="s">
        <v>2386</v>
      </c>
      <c r="I2205" s="2">
        <v>40045</v>
      </c>
      <c r="J2205" t="s">
        <v>106</v>
      </c>
      <c r="K2205" t="s">
        <v>111</v>
      </c>
      <c r="L2205">
        <v>20.925368630000001</v>
      </c>
      <c r="M2205">
        <v>-156.89892635000001</v>
      </c>
      <c r="N2205" t="s">
        <v>915</v>
      </c>
      <c r="O2205" t="s">
        <v>915</v>
      </c>
      <c r="P2205">
        <v>2013</v>
      </c>
      <c r="Q2205" t="s">
        <v>112</v>
      </c>
      <c r="R2205">
        <v>0</v>
      </c>
      <c r="S2205">
        <v>22.7</v>
      </c>
      <c r="T2205">
        <v>5.5</v>
      </c>
      <c r="U2205">
        <v>7.5</v>
      </c>
      <c r="V2205">
        <v>75</v>
      </c>
      <c r="W2205">
        <v>1</v>
      </c>
      <c r="X2205">
        <v>0.11824999999999999</v>
      </c>
      <c r="Y2205">
        <v>2</v>
      </c>
      <c r="Z2205">
        <v>1</v>
      </c>
    </row>
    <row r="2206" spans="1:26" x14ac:dyDescent="0.2">
      <c r="A2206">
        <v>2205</v>
      </c>
      <c r="B2206">
        <v>6262</v>
      </c>
      <c r="C2206" t="s">
        <v>38</v>
      </c>
      <c r="D2206">
        <v>2013</v>
      </c>
      <c r="E2206" t="s">
        <v>47</v>
      </c>
      <c r="F2206" t="s">
        <v>104</v>
      </c>
      <c r="G2206" t="s">
        <v>51</v>
      </c>
      <c r="H2206" t="s">
        <v>2387</v>
      </c>
      <c r="I2206" s="2">
        <v>40045</v>
      </c>
      <c r="J2206" t="s">
        <v>106</v>
      </c>
      <c r="K2206" t="s">
        <v>107</v>
      </c>
      <c r="L2206">
        <v>20.92600079</v>
      </c>
      <c r="M2206">
        <v>-156.91587287999999</v>
      </c>
      <c r="N2206" t="s">
        <v>915</v>
      </c>
      <c r="O2206" t="s">
        <v>915</v>
      </c>
      <c r="P2206">
        <v>2013</v>
      </c>
      <c r="Q2206" t="s">
        <v>109</v>
      </c>
      <c r="R2206">
        <v>0</v>
      </c>
      <c r="S2206">
        <v>14.55</v>
      </c>
      <c r="T2206">
        <v>10</v>
      </c>
      <c r="U2206">
        <v>12.5</v>
      </c>
      <c r="V2206">
        <v>17.5</v>
      </c>
      <c r="W2206">
        <v>7.5</v>
      </c>
      <c r="X2206">
        <v>0.33875</v>
      </c>
      <c r="Y2206">
        <v>2</v>
      </c>
      <c r="Z2206">
        <v>1</v>
      </c>
    </row>
    <row r="2207" spans="1:26" x14ac:dyDescent="0.2">
      <c r="A2207">
        <v>2206</v>
      </c>
      <c r="B2207">
        <v>6263</v>
      </c>
      <c r="C2207" t="s">
        <v>38</v>
      </c>
      <c r="D2207">
        <v>2013</v>
      </c>
      <c r="E2207" t="s">
        <v>47</v>
      </c>
      <c r="F2207" t="s">
        <v>104</v>
      </c>
      <c r="G2207" t="s">
        <v>51</v>
      </c>
      <c r="H2207" t="s">
        <v>2388</v>
      </c>
      <c r="I2207" s="2">
        <v>40045</v>
      </c>
      <c r="J2207" t="s">
        <v>106</v>
      </c>
      <c r="K2207" t="s">
        <v>115</v>
      </c>
      <c r="L2207">
        <v>20.923186900000001</v>
      </c>
      <c r="M2207">
        <v>-156.91714189999999</v>
      </c>
      <c r="N2207" t="s">
        <v>915</v>
      </c>
      <c r="O2207" t="s">
        <v>915</v>
      </c>
      <c r="P2207">
        <v>2013</v>
      </c>
      <c r="Q2207" t="s">
        <v>116</v>
      </c>
      <c r="R2207">
        <v>0</v>
      </c>
      <c r="S2207">
        <v>3.3</v>
      </c>
      <c r="T2207">
        <v>7.5</v>
      </c>
      <c r="U2207">
        <v>3</v>
      </c>
      <c r="V2207">
        <v>12.5</v>
      </c>
      <c r="W2207">
        <v>6</v>
      </c>
      <c r="X2207">
        <v>0.54749999999999999</v>
      </c>
      <c r="Y2207">
        <v>2</v>
      </c>
      <c r="Z2207">
        <v>1</v>
      </c>
    </row>
    <row r="2208" spans="1:26" x14ac:dyDescent="0.2">
      <c r="A2208">
        <v>2207</v>
      </c>
      <c r="B2208">
        <v>6264</v>
      </c>
      <c r="C2208" t="s">
        <v>38</v>
      </c>
      <c r="D2208">
        <v>2013</v>
      </c>
      <c r="E2208" t="s">
        <v>47</v>
      </c>
      <c r="F2208" t="s">
        <v>104</v>
      </c>
      <c r="G2208" t="s">
        <v>51</v>
      </c>
      <c r="H2208" t="s">
        <v>2389</v>
      </c>
      <c r="I2208" s="2">
        <v>40045</v>
      </c>
      <c r="J2208" t="s">
        <v>106</v>
      </c>
      <c r="K2208" t="s">
        <v>115</v>
      </c>
      <c r="L2208">
        <v>20.929639380000001</v>
      </c>
      <c r="M2208">
        <v>-157.00462415999999</v>
      </c>
      <c r="N2208" t="s">
        <v>915</v>
      </c>
      <c r="O2208" t="s">
        <v>915</v>
      </c>
      <c r="P2208">
        <v>2013</v>
      </c>
      <c r="Q2208" t="s">
        <v>116</v>
      </c>
      <c r="R2208">
        <v>0</v>
      </c>
      <c r="S2208">
        <v>4.2</v>
      </c>
      <c r="T2208">
        <v>2</v>
      </c>
      <c r="U2208">
        <v>25</v>
      </c>
      <c r="V2208">
        <v>31</v>
      </c>
      <c r="W2208">
        <v>0</v>
      </c>
      <c r="X2208">
        <v>0.16250000000000001</v>
      </c>
      <c r="Y2208">
        <v>2</v>
      </c>
      <c r="Z2208">
        <v>1</v>
      </c>
    </row>
    <row r="2209" spans="1:26" x14ac:dyDescent="0.2">
      <c r="A2209">
        <v>2208</v>
      </c>
      <c r="B2209">
        <v>6274</v>
      </c>
      <c r="C2209" t="s">
        <v>38</v>
      </c>
      <c r="D2209">
        <v>2013</v>
      </c>
      <c r="E2209" t="s">
        <v>47</v>
      </c>
      <c r="F2209" t="s">
        <v>104</v>
      </c>
      <c r="G2209" t="s">
        <v>51</v>
      </c>
      <c r="H2209" t="s">
        <v>2390</v>
      </c>
      <c r="I2209" s="2">
        <v>40046</v>
      </c>
      <c r="J2209" t="s">
        <v>106</v>
      </c>
      <c r="K2209" t="s">
        <v>115</v>
      </c>
      <c r="L2209">
        <v>20.812805869999998</v>
      </c>
      <c r="M2209">
        <v>-156.80439054999999</v>
      </c>
      <c r="N2209" t="s">
        <v>917</v>
      </c>
      <c r="O2209" t="s">
        <v>917</v>
      </c>
      <c r="P2209">
        <v>2013</v>
      </c>
      <c r="Q2209" t="s">
        <v>116</v>
      </c>
      <c r="R2209">
        <v>0</v>
      </c>
      <c r="S2209">
        <v>1.95</v>
      </c>
      <c r="T2209">
        <v>1</v>
      </c>
      <c r="U2209">
        <v>17.5</v>
      </c>
      <c r="V2209">
        <v>23.5</v>
      </c>
      <c r="W2209">
        <v>1.5</v>
      </c>
      <c r="X2209">
        <v>0.28375</v>
      </c>
      <c r="Y2209">
        <v>2</v>
      </c>
      <c r="Z2209">
        <v>1</v>
      </c>
    </row>
    <row r="2210" spans="1:26" x14ac:dyDescent="0.2">
      <c r="A2210">
        <v>2209</v>
      </c>
      <c r="B2210">
        <v>6275</v>
      </c>
      <c r="C2210" t="s">
        <v>38</v>
      </c>
      <c r="D2210">
        <v>2013</v>
      </c>
      <c r="E2210" t="s">
        <v>47</v>
      </c>
      <c r="F2210" t="s">
        <v>104</v>
      </c>
      <c r="G2210" t="s">
        <v>51</v>
      </c>
      <c r="H2210" t="s">
        <v>2391</v>
      </c>
      <c r="I2210" s="2">
        <v>40046</v>
      </c>
      <c r="J2210" t="s">
        <v>106</v>
      </c>
      <c r="K2210" t="s">
        <v>107</v>
      </c>
      <c r="L2210">
        <v>20.804960080000001</v>
      </c>
      <c r="M2210">
        <v>-156.80379869999999</v>
      </c>
      <c r="N2210" t="s">
        <v>917</v>
      </c>
      <c r="O2210" t="s">
        <v>917</v>
      </c>
      <c r="P2210">
        <v>2013</v>
      </c>
      <c r="Q2210" t="s">
        <v>109</v>
      </c>
      <c r="R2210">
        <v>0</v>
      </c>
      <c r="S2210">
        <v>13.55</v>
      </c>
      <c r="T2210">
        <v>27.5</v>
      </c>
      <c r="U2210">
        <v>25</v>
      </c>
      <c r="V2210">
        <v>6</v>
      </c>
      <c r="W2210">
        <v>8.5</v>
      </c>
      <c r="X2210">
        <v>0.54</v>
      </c>
      <c r="Y2210">
        <v>2</v>
      </c>
      <c r="Z2210">
        <v>1</v>
      </c>
    </row>
    <row r="2211" spans="1:26" x14ac:dyDescent="0.2">
      <c r="A2211">
        <v>2210</v>
      </c>
      <c r="B2211">
        <v>6276</v>
      </c>
      <c r="C2211" t="s">
        <v>38</v>
      </c>
      <c r="D2211">
        <v>2013</v>
      </c>
      <c r="E2211" t="s">
        <v>47</v>
      </c>
      <c r="F2211" t="s">
        <v>104</v>
      </c>
      <c r="G2211" t="s">
        <v>51</v>
      </c>
      <c r="H2211" t="s">
        <v>2392</v>
      </c>
      <c r="I2211" s="2">
        <v>40046</v>
      </c>
      <c r="J2211" t="s">
        <v>106</v>
      </c>
      <c r="K2211" t="s">
        <v>115</v>
      </c>
      <c r="L2211">
        <v>20.777284120000001</v>
      </c>
      <c r="M2211">
        <v>-156.82344714000001</v>
      </c>
      <c r="N2211" t="s">
        <v>917</v>
      </c>
      <c r="O2211" t="s">
        <v>917</v>
      </c>
      <c r="P2211">
        <v>2013</v>
      </c>
      <c r="Q2211" t="s">
        <v>116</v>
      </c>
      <c r="R2211">
        <v>0</v>
      </c>
      <c r="S2211">
        <v>2.5</v>
      </c>
      <c r="T2211">
        <v>27.5</v>
      </c>
      <c r="U2211">
        <v>4</v>
      </c>
      <c r="V2211">
        <v>12.5</v>
      </c>
      <c r="W2211">
        <v>5.5</v>
      </c>
      <c r="X2211">
        <v>0.55000000000000004</v>
      </c>
      <c r="Y2211">
        <v>2</v>
      </c>
      <c r="Z2211">
        <v>1</v>
      </c>
    </row>
    <row r="2212" spans="1:26" x14ac:dyDescent="0.2">
      <c r="A2212">
        <v>2211</v>
      </c>
      <c r="B2212">
        <v>6277</v>
      </c>
      <c r="C2212" t="s">
        <v>38</v>
      </c>
      <c r="D2212">
        <v>2013</v>
      </c>
      <c r="E2212" t="s">
        <v>47</v>
      </c>
      <c r="F2212" t="s">
        <v>104</v>
      </c>
      <c r="G2212" t="s">
        <v>51</v>
      </c>
      <c r="H2212" t="s">
        <v>2393</v>
      </c>
      <c r="I2212" s="2">
        <v>40046</v>
      </c>
      <c r="J2212" t="s">
        <v>106</v>
      </c>
      <c r="K2212" t="s">
        <v>107</v>
      </c>
      <c r="L2212">
        <v>20.740988049999999</v>
      </c>
      <c r="M2212">
        <v>-156.87515343000001</v>
      </c>
      <c r="N2212" t="s">
        <v>917</v>
      </c>
      <c r="O2212" t="s">
        <v>917</v>
      </c>
      <c r="P2212">
        <v>2013</v>
      </c>
      <c r="Q2212" t="s">
        <v>109</v>
      </c>
      <c r="R2212">
        <v>0</v>
      </c>
      <c r="S2212">
        <v>14.5</v>
      </c>
      <c r="T2212">
        <v>35</v>
      </c>
      <c r="U2212">
        <v>5</v>
      </c>
      <c r="V2212">
        <v>12.5</v>
      </c>
      <c r="W2212">
        <v>4</v>
      </c>
      <c r="X2212">
        <v>0.31374999999999997</v>
      </c>
      <c r="Y2212">
        <v>2</v>
      </c>
      <c r="Z2212">
        <v>1</v>
      </c>
    </row>
    <row r="2213" spans="1:26" x14ac:dyDescent="0.2">
      <c r="A2213">
        <v>2212</v>
      </c>
      <c r="B2213">
        <v>6278</v>
      </c>
      <c r="C2213" t="s">
        <v>38</v>
      </c>
      <c r="D2213">
        <v>2013</v>
      </c>
      <c r="E2213" t="s">
        <v>47</v>
      </c>
      <c r="F2213" t="s">
        <v>104</v>
      </c>
      <c r="G2213" t="s">
        <v>51</v>
      </c>
      <c r="H2213" t="s">
        <v>2394</v>
      </c>
      <c r="I2213" s="2">
        <v>40046</v>
      </c>
      <c r="J2213" t="s">
        <v>106</v>
      </c>
      <c r="K2213" t="s">
        <v>107</v>
      </c>
      <c r="L2213">
        <v>20.742763759999999</v>
      </c>
      <c r="M2213">
        <v>-156.87603822</v>
      </c>
      <c r="N2213" t="s">
        <v>917</v>
      </c>
      <c r="O2213" t="s">
        <v>917</v>
      </c>
      <c r="P2213">
        <v>2013</v>
      </c>
      <c r="Q2213" t="s">
        <v>109</v>
      </c>
      <c r="R2213">
        <v>0</v>
      </c>
      <c r="S2213">
        <v>8</v>
      </c>
      <c r="T2213">
        <v>17.5</v>
      </c>
      <c r="U2213">
        <v>20</v>
      </c>
      <c r="V2213">
        <v>2</v>
      </c>
      <c r="W2213">
        <v>1</v>
      </c>
      <c r="X2213">
        <v>0.38250000000000001</v>
      </c>
      <c r="Y2213">
        <v>2</v>
      </c>
      <c r="Z2213">
        <v>1</v>
      </c>
    </row>
    <row r="2214" spans="1:26" x14ac:dyDescent="0.2">
      <c r="A2214">
        <v>2213</v>
      </c>
      <c r="B2214">
        <v>6279</v>
      </c>
      <c r="C2214" t="s">
        <v>38</v>
      </c>
      <c r="D2214">
        <v>2013</v>
      </c>
      <c r="E2214" t="s">
        <v>47</v>
      </c>
      <c r="F2214" t="s">
        <v>104</v>
      </c>
      <c r="G2214" t="s">
        <v>51</v>
      </c>
      <c r="H2214" t="s">
        <v>2395</v>
      </c>
      <c r="I2214" s="2">
        <v>40046</v>
      </c>
      <c r="J2214" t="s">
        <v>106</v>
      </c>
      <c r="K2214" t="s">
        <v>107</v>
      </c>
      <c r="L2214">
        <v>20.734978139999999</v>
      </c>
      <c r="M2214">
        <v>-156.92740655</v>
      </c>
      <c r="N2214" t="s">
        <v>917</v>
      </c>
      <c r="O2214" t="s">
        <v>917</v>
      </c>
      <c r="P2214">
        <v>2013</v>
      </c>
      <c r="Q2214" t="s">
        <v>109</v>
      </c>
      <c r="R2214">
        <v>0</v>
      </c>
      <c r="S2214">
        <v>13.4</v>
      </c>
      <c r="T2214">
        <v>35</v>
      </c>
      <c r="U2214">
        <v>5</v>
      </c>
      <c r="V2214">
        <v>14</v>
      </c>
      <c r="W2214">
        <v>5.5</v>
      </c>
      <c r="X2214">
        <v>0.31</v>
      </c>
      <c r="Y2214">
        <v>2</v>
      </c>
      <c r="Z2214">
        <v>1</v>
      </c>
    </row>
    <row r="2215" spans="1:26" x14ac:dyDescent="0.2">
      <c r="A2215">
        <v>2214</v>
      </c>
      <c r="B2215">
        <v>6280</v>
      </c>
      <c r="C2215" t="s">
        <v>38</v>
      </c>
      <c r="D2215">
        <v>2013</v>
      </c>
      <c r="E2215" t="s">
        <v>47</v>
      </c>
      <c r="F2215" t="s">
        <v>104</v>
      </c>
      <c r="G2215" t="s">
        <v>51</v>
      </c>
      <c r="H2215" t="s">
        <v>2396</v>
      </c>
      <c r="I2215" s="2">
        <v>40046</v>
      </c>
      <c r="J2215" t="s">
        <v>106</v>
      </c>
      <c r="K2215" t="s">
        <v>115</v>
      </c>
      <c r="L2215">
        <v>20.73548868</v>
      </c>
      <c r="M2215">
        <v>-156.93911674</v>
      </c>
      <c r="N2215" t="s">
        <v>917</v>
      </c>
      <c r="O2215" t="s">
        <v>917</v>
      </c>
      <c r="P2215">
        <v>2013</v>
      </c>
      <c r="Q2215" t="s">
        <v>116</v>
      </c>
      <c r="R2215">
        <v>0</v>
      </c>
      <c r="S2215">
        <v>5</v>
      </c>
      <c r="T2215">
        <v>15</v>
      </c>
      <c r="U2215">
        <v>6.5</v>
      </c>
      <c r="V2215">
        <v>1.5</v>
      </c>
      <c r="W2215">
        <v>3.5</v>
      </c>
      <c r="X2215">
        <v>0.4975</v>
      </c>
      <c r="Y2215">
        <v>2</v>
      </c>
      <c r="Z2215">
        <v>1</v>
      </c>
    </row>
    <row r="2216" spans="1:26" x14ac:dyDescent="0.2">
      <c r="A2216">
        <v>2215</v>
      </c>
      <c r="B2216">
        <v>6285</v>
      </c>
      <c r="C2216" t="s">
        <v>38</v>
      </c>
      <c r="D2216">
        <v>2013</v>
      </c>
      <c r="E2216" t="s">
        <v>47</v>
      </c>
      <c r="F2216" t="s">
        <v>104</v>
      </c>
      <c r="G2216" t="s">
        <v>51</v>
      </c>
      <c r="H2216" t="s">
        <v>2397</v>
      </c>
      <c r="I2216" s="2">
        <v>40046</v>
      </c>
      <c r="J2216" t="s">
        <v>106</v>
      </c>
      <c r="K2216" t="s">
        <v>115</v>
      </c>
      <c r="L2216">
        <v>20.792999600000002</v>
      </c>
      <c r="M2216">
        <v>-156.81121225000001</v>
      </c>
      <c r="N2216" t="s">
        <v>917</v>
      </c>
      <c r="O2216" t="s">
        <v>917</v>
      </c>
      <c r="P2216">
        <v>2013</v>
      </c>
      <c r="Q2216" t="s">
        <v>116</v>
      </c>
      <c r="R2216">
        <v>0</v>
      </c>
      <c r="S2216">
        <v>3.75</v>
      </c>
      <c r="T2216">
        <v>10.5</v>
      </c>
      <c r="U2216">
        <v>3</v>
      </c>
      <c r="V2216">
        <v>21</v>
      </c>
      <c r="W2216">
        <v>1</v>
      </c>
      <c r="X2216">
        <v>0.48</v>
      </c>
      <c r="Y2216">
        <v>2</v>
      </c>
      <c r="Z2216">
        <v>1</v>
      </c>
    </row>
    <row r="2217" spans="1:26" x14ac:dyDescent="0.2">
      <c r="A2217">
        <v>2216</v>
      </c>
      <c r="B2217">
        <v>6286</v>
      </c>
      <c r="C2217" t="s">
        <v>38</v>
      </c>
      <c r="D2217">
        <v>2013</v>
      </c>
      <c r="E2217" t="s">
        <v>47</v>
      </c>
      <c r="F2217" t="s">
        <v>104</v>
      </c>
      <c r="G2217" t="s">
        <v>51</v>
      </c>
      <c r="H2217" t="s">
        <v>2398</v>
      </c>
      <c r="I2217" s="2">
        <v>40046</v>
      </c>
      <c r="J2217" t="s">
        <v>106</v>
      </c>
      <c r="K2217" t="s">
        <v>111</v>
      </c>
      <c r="L2217">
        <v>20.77903225</v>
      </c>
      <c r="M2217">
        <v>-156.82091338000001</v>
      </c>
      <c r="N2217" t="s">
        <v>917</v>
      </c>
      <c r="O2217" t="s">
        <v>917</v>
      </c>
      <c r="P2217">
        <v>2013</v>
      </c>
      <c r="Q2217" t="s">
        <v>112</v>
      </c>
      <c r="R2217">
        <v>0</v>
      </c>
      <c r="S2217">
        <v>17.850000000000001</v>
      </c>
      <c r="T2217">
        <v>25</v>
      </c>
      <c r="U2217">
        <v>35</v>
      </c>
      <c r="V2217">
        <v>7.5</v>
      </c>
      <c r="W2217">
        <v>7.5</v>
      </c>
      <c r="X2217">
        <v>0.33750000000000002</v>
      </c>
      <c r="Y2217">
        <v>2</v>
      </c>
      <c r="Z2217">
        <v>1</v>
      </c>
    </row>
    <row r="2218" spans="1:26" x14ac:dyDescent="0.2">
      <c r="A2218">
        <v>2217</v>
      </c>
      <c r="B2218">
        <v>6287</v>
      </c>
      <c r="C2218" t="s">
        <v>38</v>
      </c>
      <c r="D2218">
        <v>2013</v>
      </c>
      <c r="E2218" t="s">
        <v>47</v>
      </c>
      <c r="F2218" t="s">
        <v>104</v>
      </c>
      <c r="G2218" t="s">
        <v>51</v>
      </c>
      <c r="H2218" t="s">
        <v>2399</v>
      </c>
      <c r="I2218" s="2">
        <v>40046</v>
      </c>
      <c r="J2218" t="s">
        <v>106</v>
      </c>
      <c r="K2218" t="s">
        <v>107</v>
      </c>
      <c r="L2218">
        <v>20.762127799999998</v>
      </c>
      <c r="M2218">
        <v>-156.83345044000001</v>
      </c>
      <c r="N2218" t="s">
        <v>917</v>
      </c>
      <c r="O2218" t="s">
        <v>917</v>
      </c>
      <c r="P2218">
        <v>2013</v>
      </c>
      <c r="Q2218" t="s">
        <v>109</v>
      </c>
      <c r="R2218">
        <v>0</v>
      </c>
      <c r="S2218">
        <v>8.9499999999999993</v>
      </c>
      <c r="T2218">
        <v>26</v>
      </c>
      <c r="U2218">
        <v>3</v>
      </c>
      <c r="V2218">
        <v>27.5</v>
      </c>
      <c r="W2218">
        <v>6.5</v>
      </c>
      <c r="X2218">
        <v>0.59375</v>
      </c>
      <c r="Y2218">
        <v>2</v>
      </c>
      <c r="Z2218">
        <v>1</v>
      </c>
    </row>
    <row r="2219" spans="1:26" x14ac:dyDescent="0.2">
      <c r="A2219">
        <v>2218</v>
      </c>
      <c r="B2219">
        <v>6288</v>
      </c>
      <c r="C2219" t="s">
        <v>38</v>
      </c>
      <c r="D2219">
        <v>2013</v>
      </c>
      <c r="E2219" t="s">
        <v>47</v>
      </c>
      <c r="F2219" t="s">
        <v>104</v>
      </c>
      <c r="G2219" t="s">
        <v>51</v>
      </c>
      <c r="H2219" t="s">
        <v>2400</v>
      </c>
      <c r="I2219" s="2">
        <v>40046</v>
      </c>
      <c r="J2219" t="s">
        <v>106</v>
      </c>
      <c r="K2219" t="s">
        <v>115</v>
      </c>
      <c r="L2219">
        <v>20.73538014</v>
      </c>
      <c r="M2219">
        <v>-156.91140591000001</v>
      </c>
      <c r="N2219" t="s">
        <v>917</v>
      </c>
      <c r="O2219" t="s">
        <v>917</v>
      </c>
      <c r="P2219">
        <v>2013</v>
      </c>
      <c r="Q2219" t="s">
        <v>116</v>
      </c>
      <c r="R2219">
        <v>0</v>
      </c>
      <c r="S2219">
        <v>3.45</v>
      </c>
      <c r="T2219">
        <v>30</v>
      </c>
      <c r="U2219">
        <v>0</v>
      </c>
      <c r="V2219">
        <v>2.5</v>
      </c>
      <c r="W2219">
        <v>15</v>
      </c>
      <c r="X2219">
        <v>0.75624999999999998</v>
      </c>
      <c r="Y2219">
        <v>2</v>
      </c>
      <c r="Z2219">
        <v>1</v>
      </c>
    </row>
    <row r="2220" spans="1:26" x14ac:dyDescent="0.2">
      <c r="A2220">
        <v>2219</v>
      </c>
      <c r="B2220">
        <v>6289</v>
      </c>
      <c r="C2220" t="s">
        <v>38</v>
      </c>
      <c r="D2220">
        <v>2013</v>
      </c>
      <c r="E2220" t="s">
        <v>47</v>
      </c>
      <c r="F2220" t="s">
        <v>104</v>
      </c>
      <c r="G2220" t="s">
        <v>51</v>
      </c>
      <c r="H2220" t="s">
        <v>2401</v>
      </c>
      <c r="I2220" s="2">
        <v>40046</v>
      </c>
      <c r="J2220" t="s">
        <v>106</v>
      </c>
      <c r="K2220" t="s">
        <v>107</v>
      </c>
      <c r="L2220">
        <v>20.736090340000001</v>
      </c>
      <c r="M2220">
        <v>-156.91657477999999</v>
      </c>
      <c r="N2220" t="s">
        <v>917</v>
      </c>
      <c r="O2220" t="s">
        <v>917</v>
      </c>
      <c r="P2220">
        <v>2013</v>
      </c>
      <c r="Q2220" t="s">
        <v>109</v>
      </c>
      <c r="R2220">
        <v>0</v>
      </c>
      <c r="S2220">
        <v>14.35</v>
      </c>
      <c r="T2220">
        <v>7.5</v>
      </c>
      <c r="U2220">
        <v>45</v>
      </c>
      <c r="V2220">
        <v>4</v>
      </c>
      <c r="W2220">
        <v>1</v>
      </c>
      <c r="X2220">
        <v>0.21274999999999999</v>
      </c>
      <c r="Y2220">
        <v>2</v>
      </c>
      <c r="Z2220">
        <v>1</v>
      </c>
    </row>
    <row r="2221" spans="1:26" x14ac:dyDescent="0.2">
      <c r="A2221">
        <v>2220</v>
      </c>
      <c r="B2221">
        <v>6290</v>
      </c>
      <c r="C2221" t="s">
        <v>38</v>
      </c>
      <c r="D2221">
        <v>2013</v>
      </c>
      <c r="E2221" t="s">
        <v>47</v>
      </c>
      <c r="F2221" t="s">
        <v>104</v>
      </c>
      <c r="G2221" t="s">
        <v>51</v>
      </c>
      <c r="H2221" t="s">
        <v>2402</v>
      </c>
      <c r="I2221" s="2">
        <v>40046</v>
      </c>
      <c r="J2221" t="s">
        <v>106</v>
      </c>
      <c r="K2221" t="s">
        <v>115</v>
      </c>
      <c r="L2221">
        <v>20.734765580000001</v>
      </c>
      <c r="M2221">
        <v>-156.92499767000001</v>
      </c>
      <c r="N2221" t="s">
        <v>917</v>
      </c>
      <c r="O2221" t="s">
        <v>917</v>
      </c>
      <c r="P2221">
        <v>2013</v>
      </c>
      <c r="Q2221" t="s">
        <v>116</v>
      </c>
      <c r="R2221">
        <v>0</v>
      </c>
      <c r="S2221">
        <v>4</v>
      </c>
      <c r="T2221">
        <v>25</v>
      </c>
      <c r="U2221">
        <v>0</v>
      </c>
      <c r="V2221">
        <v>5</v>
      </c>
      <c r="W2221">
        <v>25</v>
      </c>
      <c r="X2221">
        <v>1.4737499999999999</v>
      </c>
      <c r="Y2221">
        <v>2</v>
      </c>
      <c r="Z2221">
        <v>1</v>
      </c>
    </row>
    <row r="2222" spans="1:26" x14ac:dyDescent="0.2">
      <c r="A2222">
        <v>2221</v>
      </c>
      <c r="B2222">
        <v>6291</v>
      </c>
      <c r="C2222" t="s">
        <v>38</v>
      </c>
      <c r="D2222">
        <v>2013</v>
      </c>
      <c r="E2222" t="s">
        <v>47</v>
      </c>
      <c r="F2222" t="s">
        <v>104</v>
      </c>
      <c r="G2222" t="s">
        <v>51</v>
      </c>
      <c r="H2222" t="s">
        <v>2403</v>
      </c>
      <c r="I2222" s="2">
        <v>40046</v>
      </c>
      <c r="J2222" t="s">
        <v>106</v>
      </c>
      <c r="K2222" t="s">
        <v>111</v>
      </c>
      <c r="L2222">
        <v>20.734364329999998</v>
      </c>
      <c r="M2222">
        <v>-156.94337877000001</v>
      </c>
      <c r="N2222" t="s">
        <v>917</v>
      </c>
      <c r="O2222" t="s">
        <v>917</v>
      </c>
      <c r="P2222">
        <v>2013</v>
      </c>
      <c r="Q2222" t="s">
        <v>112</v>
      </c>
      <c r="R2222">
        <v>0</v>
      </c>
      <c r="S2222">
        <v>19.25</v>
      </c>
      <c r="T2222">
        <v>11</v>
      </c>
      <c r="U2222">
        <v>20</v>
      </c>
      <c r="V2222">
        <v>40</v>
      </c>
      <c r="W2222">
        <v>3</v>
      </c>
      <c r="X2222">
        <v>0.5625</v>
      </c>
      <c r="Y2222">
        <v>2</v>
      </c>
      <c r="Z2222">
        <v>1</v>
      </c>
    </row>
    <row r="2223" spans="1:26" x14ac:dyDescent="0.2">
      <c r="A2223">
        <v>2222</v>
      </c>
      <c r="B2223">
        <v>6382</v>
      </c>
      <c r="C2223" t="s">
        <v>38</v>
      </c>
      <c r="D2223">
        <v>2013</v>
      </c>
      <c r="E2223" t="s">
        <v>47</v>
      </c>
      <c r="F2223" t="s">
        <v>104</v>
      </c>
      <c r="G2223" t="s">
        <v>55</v>
      </c>
      <c r="H2223" t="s">
        <v>2404</v>
      </c>
      <c r="I2223" s="2">
        <v>40073</v>
      </c>
      <c r="J2223" t="s">
        <v>106</v>
      </c>
      <c r="K2223" t="s">
        <v>111</v>
      </c>
      <c r="L2223">
        <v>21.33591517</v>
      </c>
      <c r="M2223">
        <v>-158.14233474</v>
      </c>
      <c r="N2223" t="s">
        <v>108</v>
      </c>
      <c r="O2223" t="s">
        <v>108</v>
      </c>
      <c r="P2223">
        <v>2013</v>
      </c>
      <c r="Q2223" t="s">
        <v>112</v>
      </c>
      <c r="R2223">
        <v>0</v>
      </c>
      <c r="S2223">
        <v>26.85</v>
      </c>
      <c r="T2223">
        <v>4</v>
      </c>
      <c r="U2223">
        <v>12.5</v>
      </c>
      <c r="V2223">
        <v>12.5</v>
      </c>
      <c r="W2223">
        <v>1</v>
      </c>
      <c r="X2223">
        <v>0.10625</v>
      </c>
      <c r="Y2223">
        <v>2</v>
      </c>
      <c r="Z2223">
        <v>1</v>
      </c>
    </row>
    <row r="2224" spans="1:26" x14ac:dyDescent="0.2">
      <c r="A2224">
        <v>2223</v>
      </c>
      <c r="B2224">
        <v>6383</v>
      </c>
      <c r="C2224" t="s">
        <v>38</v>
      </c>
      <c r="D2224">
        <v>2013</v>
      </c>
      <c r="E2224" t="s">
        <v>47</v>
      </c>
      <c r="F2224" t="s">
        <v>104</v>
      </c>
      <c r="G2224" t="s">
        <v>55</v>
      </c>
      <c r="H2224" t="s">
        <v>2405</v>
      </c>
      <c r="I2224" s="2">
        <v>40073</v>
      </c>
      <c r="J2224" t="s">
        <v>106</v>
      </c>
      <c r="K2224" t="s">
        <v>115</v>
      </c>
      <c r="L2224">
        <v>21.3304355</v>
      </c>
      <c r="M2224">
        <v>-158.12558594000001</v>
      </c>
      <c r="N2224" t="s">
        <v>108</v>
      </c>
      <c r="O2224" t="s">
        <v>108</v>
      </c>
      <c r="P2224">
        <v>2013</v>
      </c>
      <c r="Q2224" t="s">
        <v>116</v>
      </c>
      <c r="R2224">
        <v>0</v>
      </c>
      <c r="S2224">
        <v>4.5999999999999996</v>
      </c>
      <c r="T2224">
        <v>10</v>
      </c>
      <c r="U2224">
        <v>5</v>
      </c>
      <c r="V2224">
        <v>3</v>
      </c>
      <c r="W2224">
        <v>6.5</v>
      </c>
      <c r="X2224">
        <v>0.54</v>
      </c>
      <c r="Y2224">
        <v>2</v>
      </c>
      <c r="Z2224">
        <v>1</v>
      </c>
    </row>
    <row r="2225" spans="1:26" x14ac:dyDescent="0.2">
      <c r="A2225">
        <v>2224</v>
      </c>
      <c r="B2225">
        <v>6384</v>
      </c>
      <c r="C2225" t="s">
        <v>38</v>
      </c>
      <c r="D2225">
        <v>2013</v>
      </c>
      <c r="E2225" t="s">
        <v>47</v>
      </c>
      <c r="F2225" t="s">
        <v>104</v>
      </c>
      <c r="G2225" t="s">
        <v>55</v>
      </c>
      <c r="H2225" t="s">
        <v>2406</v>
      </c>
      <c r="I2225" s="2">
        <v>40073</v>
      </c>
      <c r="J2225" t="s">
        <v>106</v>
      </c>
      <c r="K2225" t="s">
        <v>107</v>
      </c>
      <c r="L2225">
        <v>21.323641720000001</v>
      </c>
      <c r="M2225">
        <v>-158.13306444</v>
      </c>
      <c r="N2225" t="s">
        <v>108</v>
      </c>
      <c r="O2225" t="s">
        <v>108</v>
      </c>
      <c r="P2225">
        <v>2013</v>
      </c>
      <c r="Q2225" t="s">
        <v>109</v>
      </c>
      <c r="R2225">
        <v>0</v>
      </c>
      <c r="S2225">
        <v>11.6</v>
      </c>
      <c r="T2225">
        <v>5</v>
      </c>
      <c r="U2225">
        <v>4</v>
      </c>
      <c r="V2225">
        <v>4</v>
      </c>
      <c r="W2225">
        <v>0.5</v>
      </c>
      <c r="X2225">
        <v>0.14749999999999999</v>
      </c>
      <c r="Y2225">
        <v>2</v>
      </c>
      <c r="Z2225">
        <v>1</v>
      </c>
    </row>
    <row r="2226" spans="1:26" x14ac:dyDescent="0.2">
      <c r="A2226">
        <v>2225</v>
      </c>
      <c r="B2226">
        <v>6385</v>
      </c>
      <c r="C2226" t="s">
        <v>38</v>
      </c>
      <c r="D2226">
        <v>2013</v>
      </c>
      <c r="E2226" t="s">
        <v>47</v>
      </c>
      <c r="F2226" t="s">
        <v>104</v>
      </c>
      <c r="G2226" t="s">
        <v>55</v>
      </c>
      <c r="H2226" t="s">
        <v>2407</v>
      </c>
      <c r="I2226" s="2">
        <v>40073</v>
      </c>
      <c r="J2226" t="s">
        <v>106</v>
      </c>
      <c r="K2226" t="s">
        <v>107</v>
      </c>
      <c r="L2226">
        <v>21.370519940000001</v>
      </c>
      <c r="M2226">
        <v>-158.14581625</v>
      </c>
      <c r="N2226" t="s">
        <v>108</v>
      </c>
      <c r="O2226" t="s">
        <v>108</v>
      </c>
      <c r="P2226">
        <v>2013</v>
      </c>
      <c r="Q2226" t="s">
        <v>109</v>
      </c>
      <c r="R2226">
        <v>0</v>
      </c>
      <c r="S2226">
        <v>12.55</v>
      </c>
      <c r="T2226">
        <v>10</v>
      </c>
      <c r="U2226">
        <v>1.5</v>
      </c>
      <c r="V2226">
        <v>3.5</v>
      </c>
      <c r="W2226">
        <v>1.5</v>
      </c>
      <c r="X2226">
        <v>0.13750000000000001</v>
      </c>
      <c r="Y2226">
        <v>2</v>
      </c>
      <c r="Z2226">
        <v>1</v>
      </c>
    </row>
    <row r="2227" spans="1:26" x14ac:dyDescent="0.2">
      <c r="A2227">
        <v>2226</v>
      </c>
      <c r="B2227">
        <v>6386</v>
      </c>
      <c r="C2227" t="s">
        <v>38</v>
      </c>
      <c r="D2227">
        <v>2013</v>
      </c>
      <c r="E2227" t="s">
        <v>47</v>
      </c>
      <c r="F2227" t="s">
        <v>104</v>
      </c>
      <c r="G2227" t="s">
        <v>55</v>
      </c>
      <c r="H2227" t="s">
        <v>2408</v>
      </c>
      <c r="I2227" s="2">
        <v>40073</v>
      </c>
      <c r="J2227" t="s">
        <v>106</v>
      </c>
      <c r="K2227" t="s">
        <v>107</v>
      </c>
      <c r="L2227">
        <v>21.396648429999999</v>
      </c>
      <c r="M2227">
        <v>-158.18396129000001</v>
      </c>
      <c r="N2227" t="s">
        <v>108</v>
      </c>
      <c r="O2227" t="s">
        <v>108</v>
      </c>
      <c r="P2227">
        <v>2013</v>
      </c>
      <c r="Q2227" t="s">
        <v>109</v>
      </c>
      <c r="R2227">
        <v>0</v>
      </c>
      <c r="S2227">
        <v>12.55</v>
      </c>
      <c r="T2227">
        <v>3.5</v>
      </c>
      <c r="U2227">
        <v>1.5</v>
      </c>
      <c r="V2227">
        <v>3.5</v>
      </c>
      <c r="W2227">
        <v>0.5</v>
      </c>
      <c r="X2227">
        <v>0.17</v>
      </c>
      <c r="Y2227">
        <v>2</v>
      </c>
      <c r="Z2227">
        <v>1</v>
      </c>
    </row>
    <row r="2228" spans="1:26" x14ac:dyDescent="0.2">
      <c r="A2228">
        <v>2227</v>
      </c>
      <c r="B2228">
        <v>6387</v>
      </c>
      <c r="C2228" t="s">
        <v>38</v>
      </c>
      <c r="D2228">
        <v>2013</v>
      </c>
      <c r="E2228" t="s">
        <v>47</v>
      </c>
      <c r="F2228" t="s">
        <v>104</v>
      </c>
      <c r="G2228" t="s">
        <v>55</v>
      </c>
      <c r="H2228" t="s">
        <v>2409</v>
      </c>
      <c r="I2228" s="2">
        <v>40073</v>
      </c>
      <c r="J2228" t="s">
        <v>106</v>
      </c>
      <c r="K2228" t="s">
        <v>115</v>
      </c>
      <c r="L2228">
        <v>21.413935349999999</v>
      </c>
      <c r="M2228">
        <v>-158.18150890999999</v>
      </c>
      <c r="N2228" t="s">
        <v>108</v>
      </c>
      <c r="O2228" t="s">
        <v>108</v>
      </c>
      <c r="P2228">
        <v>2013</v>
      </c>
      <c r="Q2228" t="s">
        <v>116</v>
      </c>
      <c r="R2228">
        <v>0</v>
      </c>
      <c r="S2228">
        <v>5.25</v>
      </c>
      <c r="T2228">
        <v>2</v>
      </c>
      <c r="U2228">
        <v>15</v>
      </c>
      <c r="V2228">
        <v>10</v>
      </c>
      <c r="W2228">
        <v>0</v>
      </c>
      <c r="X2228">
        <v>0.11874999999999999</v>
      </c>
      <c r="Y2228">
        <v>2</v>
      </c>
      <c r="Z2228">
        <v>1</v>
      </c>
    </row>
    <row r="2229" spans="1:26" x14ac:dyDescent="0.2">
      <c r="A2229">
        <v>2228</v>
      </c>
      <c r="B2229">
        <v>6388</v>
      </c>
      <c r="C2229" t="s">
        <v>38</v>
      </c>
      <c r="D2229">
        <v>2013</v>
      </c>
      <c r="E2229" t="s">
        <v>47</v>
      </c>
      <c r="F2229" t="s">
        <v>104</v>
      </c>
      <c r="G2229" t="s">
        <v>55</v>
      </c>
      <c r="H2229" t="s">
        <v>2410</v>
      </c>
      <c r="I2229" s="2">
        <v>40073</v>
      </c>
      <c r="J2229" t="s">
        <v>106</v>
      </c>
      <c r="K2229" t="s">
        <v>115</v>
      </c>
      <c r="L2229">
        <v>21.433040139999999</v>
      </c>
      <c r="M2229">
        <v>-158.18752837</v>
      </c>
      <c r="N2229" t="s">
        <v>108</v>
      </c>
      <c r="O2229" t="s">
        <v>108</v>
      </c>
      <c r="P2229">
        <v>2013</v>
      </c>
      <c r="Q2229" t="s">
        <v>116</v>
      </c>
      <c r="R2229">
        <v>0</v>
      </c>
      <c r="S2229">
        <v>5.4</v>
      </c>
      <c r="T2229">
        <v>15</v>
      </c>
      <c r="U2229">
        <v>12.5</v>
      </c>
      <c r="V2229">
        <v>4</v>
      </c>
      <c r="W2229">
        <v>3</v>
      </c>
      <c r="X2229">
        <v>0.58625000000000005</v>
      </c>
      <c r="Y2229">
        <v>2</v>
      </c>
      <c r="Z2229">
        <v>1</v>
      </c>
    </row>
    <row r="2230" spans="1:26" x14ac:dyDescent="0.2">
      <c r="A2230">
        <v>2229</v>
      </c>
      <c r="B2230">
        <v>6395</v>
      </c>
      <c r="C2230" t="s">
        <v>38</v>
      </c>
      <c r="D2230">
        <v>2013</v>
      </c>
      <c r="E2230" t="s">
        <v>47</v>
      </c>
      <c r="F2230" t="s">
        <v>104</v>
      </c>
      <c r="G2230" t="s">
        <v>55</v>
      </c>
      <c r="H2230" t="s">
        <v>2411</v>
      </c>
      <c r="I2230" s="2">
        <v>40073</v>
      </c>
      <c r="J2230" t="s">
        <v>106</v>
      </c>
      <c r="K2230" t="s">
        <v>111</v>
      </c>
      <c r="L2230">
        <v>21.505459779999999</v>
      </c>
      <c r="M2230">
        <v>-158.23931739</v>
      </c>
      <c r="N2230" t="s">
        <v>108</v>
      </c>
      <c r="O2230" t="s">
        <v>108</v>
      </c>
      <c r="P2230">
        <v>2013</v>
      </c>
      <c r="Q2230" t="s">
        <v>112</v>
      </c>
      <c r="R2230">
        <v>0</v>
      </c>
      <c r="S2230">
        <v>22.05</v>
      </c>
      <c r="T2230">
        <v>4</v>
      </c>
      <c r="U2230">
        <v>30</v>
      </c>
      <c r="V2230">
        <v>25</v>
      </c>
      <c r="W2230">
        <v>1</v>
      </c>
      <c r="X2230">
        <v>0.14374999999999999</v>
      </c>
      <c r="Y2230">
        <v>2</v>
      </c>
      <c r="Z2230">
        <v>1</v>
      </c>
    </row>
    <row r="2231" spans="1:26" x14ac:dyDescent="0.2">
      <c r="A2231">
        <v>2230</v>
      </c>
      <c r="B2231">
        <v>6396</v>
      </c>
      <c r="C2231" t="s">
        <v>38</v>
      </c>
      <c r="D2231">
        <v>2013</v>
      </c>
      <c r="E2231" t="s">
        <v>47</v>
      </c>
      <c r="F2231" t="s">
        <v>104</v>
      </c>
      <c r="G2231" t="s">
        <v>55</v>
      </c>
      <c r="H2231" t="s">
        <v>2412</v>
      </c>
      <c r="I2231" s="2">
        <v>40073</v>
      </c>
      <c r="J2231" t="s">
        <v>106</v>
      </c>
      <c r="K2231" t="s">
        <v>107</v>
      </c>
      <c r="L2231">
        <v>21.541167940000001</v>
      </c>
      <c r="M2231">
        <v>-158.23987344</v>
      </c>
      <c r="N2231" t="s">
        <v>108</v>
      </c>
      <c r="O2231" t="s">
        <v>108</v>
      </c>
      <c r="P2231">
        <v>2013</v>
      </c>
      <c r="Q2231" t="s">
        <v>109</v>
      </c>
      <c r="R2231">
        <v>0</v>
      </c>
      <c r="S2231">
        <v>11.85</v>
      </c>
      <c r="T2231">
        <v>3</v>
      </c>
      <c r="U2231">
        <v>40</v>
      </c>
      <c r="V2231">
        <v>27.5</v>
      </c>
      <c r="W2231">
        <v>0</v>
      </c>
      <c r="X2231">
        <v>0.23125000000000001</v>
      </c>
      <c r="Y2231">
        <v>2</v>
      </c>
      <c r="Z2231">
        <v>1</v>
      </c>
    </row>
    <row r="2232" spans="1:26" x14ac:dyDescent="0.2">
      <c r="A2232">
        <v>2231</v>
      </c>
      <c r="B2232">
        <v>6397</v>
      </c>
      <c r="C2232" t="s">
        <v>38</v>
      </c>
      <c r="D2232">
        <v>2013</v>
      </c>
      <c r="E2232" t="s">
        <v>47</v>
      </c>
      <c r="F2232" t="s">
        <v>104</v>
      </c>
      <c r="G2232" t="s">
        <v>55</v>
      </c>
      <c r="H2232" t="s">
        <v>2413</v>
      </c>
      <c r="I2232" s="2">
        <v>40073</v>
      </c>
      <c r="J2232" t="s">
        <v>106</v>
      </c>
      <c r="K2232" t="s">
        <v>107</v>
      </c>
      <c r="L2232">
        <v>21.422581529999999</v>
      </c>
      <c r="M2232">
        <v>-158.18690476</v>
      </c>
      <c r="N2232" t="s">
        <v>108</v>
      </c>
      <c r="O2232" t="s">
        <v>108</v>
      </c>
      <c r="P2232">
        <v>2013</v>
      </c>
      <c r="Q2232" t="s">
        <v>109</v>
      </c>
      <c r="R2232">
        <v>0</v>
      </c>
      <c r="S2232">
        <v>6.95</v>
      </c>
      <c r="T2232">
        <v>7</v>
      </c>
      <c r="U2232">
        <v>7.5</v>
      </c>
      <c r="V2232">
        <v>3</v>
      </c>
      <c r="W2232">
        <v>5.5</v>
      </c>
      <c r="X2232">
        <v>0.3175</v>
      </c>
      <c r="Y2232">
        <v>2</v>
      </c>
      <c r="Z2232">
        <v>1</v>
      </c>
    </row>
    <row r="2233" spans="1:26" x14ac:dyDescent="0.2">
      <c r="A2233">
        <v>2232</v>
      </c>
      <c r="B2233">
        <v>6398</v>
      </c>
      <c r="C2233" t="s">
        <v>38</v>
      </c>
      <c r="D2233">
        <v>2013</v>
      </c>
      <c r="E2233" t="s">
        <v>47</v>
      </c>
      <c r="F2233" t="s">
        <v>104</v>
      </c>
      <c r="G2233" t="s">
        <v>55</v>
      </c>
      <c r="H2233" t="s">
        <v>2414</v>
      </c>
      <c r="I2233" s="2">
        <v>40073</v>
      </c>
      <c r="J2233" t="s">
        <v>106</v>
      </c>
      <c r="K2233" t="s">
        <v>115</v>
      </c>
      <c r="L2233">
        <v>21.436413770000001</v>
      </c>
      <c r="M2233">
        <v>-158.19040312000001</v>
      </c>
      <c r="N2233" t="s">
        <v>108</v>
      </c>
      <c r="O2233" t="s">
        <v>108</v>
      </c>
      <c r="P2233">
        <v>2013</v>
      </c>
      <c r="Q2233" t="s">
        <v>116</v>
      </c>
      <c r="R2233">
        <v>0</v>
      </c>
      <c r="S2233">
        <v>5.95</v>
      </c>
      <c r="T2233">
        <v>6</v>
      </c>
      <c r="U2233">
        <v>22.5</v>
      </c>
      <c r="V2233">
        <v>1.5</v>
      </c>
      <c r="W2233">
        <v>5</v>
      </c>
      <c r="X2233">
        <v>0.23150000000000001</v>
      </c>
      <c r="Y2233">
        <v>2</v>
      </c>
      <c r="Z2233">
        <v>1</v>
      </c>
    </row>
    <row r="2234" spans="1:26" x14ac:dyDescent="0.2">
      <c r="A2234">
        <v>2233</v>
      </c>
      <c r="B2234">
        <v>6410</v>
      </c>
      <c r="C2234" t="s">
        <v>38</v>
      </c>
      <c r="D2234">
        <v>2013</v>
      </c>
      <c r="E2234" t="s">
        <v>47</v>
      </c>
      <c r="F2234" t="s">
        <v>104</v>
      </c>
      <c r="G2234" t="s">
        <v>55</v>
      </c>
      <c r="H2234" t="s">
        <v>2415</v>
      </c>
      <c r="I2234" s="2">
        <v>40106</v>
      </c>
      <c r="J2234" t="s">
        <v>106</v>
      </c>
      <c r="K2234" t="s">
        <v>111</v>
      </c>
      <c r="L2234">
        <v>21.52123804</v>
      </c>
      <c r="M2234">
        <v>-157.80929775999999</v>
      </c>
      <c r="N2234" t="s">
        <v>171</v>
      </c>
      <c r="O2234" t="s">
        <v>171</v>
      </c>
      <c r="P2234">
        <v>2013</v>
      </c>
      <c r="Q2234" t="s">
        <v>112</v>
      </c>
      <c r="R2234">
        <v>0</v>
      </c>
      <c r="S2234">
        <v>25.4</v>
      </c>
      <c r="T2234">
        <v>10</v>
      </c>
      <c r="U2234">
        <v>10</v>
      </c>
      <c r="V2234">
        <v>12.5</v>
      </c>
      <c r="W2234">
        <v>3</v>
      </c>
      <c r="X2234">
        <v>0.14374999999999999</v>
      </c>
      <c r="Y2234">
        <v>2</v>
      </c>
      <c r="Z2234">
        <v>1</v>
      </c>
    </row>
    <row r="2235" spans="1:26" x14ac:dyDescent="0.2">
      <c r="A2235">
        <v>2234</v>
      </c>
      <c r="B2235">
        <v>6411</v>
      </c>
      <c r="C2235" t="s">
        <v>38</v>
      </c>
      <c r="D2235">
        <v>2013</v>
      </c>
      <c r="E2235" t="s">
        <v>47</v>
      </c>
      <c r="F2235" t="s">
        <v>104</v>
      </c>
      <c r="G2235" t="s">
        <v>55</v>
      </c>
      <c r="H2235" t="s">
        <v>2416</v>
      </c>
      <c r="I2235" s="2">
        <v>40106</v>
      </c>
      <c r="J2235" t="s">
        <v>106</v>
      </c>
      <c r="K2235" t="s">
        <v>107</v>
      </c>
      <c r="L2235">
        <v>21.561556419999999</v>
      </c>
      <c r="M2235">
        <v>-157.83667958999999</v>
      </c>
      <c r="N2235" t="s">
        <v>171</v>
      </c>
      <c r="O2235" t="s">
        <v>171</v>
      </c>
      <c r="P2235">
        <v>2013</v>
      </c>
      <c r="Q2235" t="s">
        <v>109</v>
      </c>
      <c r="R2235">
        <v>0</v>
      </c>
      <c r="S2235">
        <v>11.15</v>
      </c>
      <c r="T2235">
        <v>16.5</v>
      </c>
      <c r="U2235">
        <v>3.5</v>
      </c>
      <c r="V2235">
        <v>11.5</v>
      </c>
      <c r="W2235">
        <v>3.5</v>
      </c>
      <c r="X2235">
        <v>0.435</v>
      </c>
      <c r="Y2235">
        <v>2</v>
      </c>
      <c r="Z2235">
        <v>1</v>
      </c>
    </row>
    <row r="2236" spans="1:26" x14ac:dyDescent="0.2">
      <c r="A2236">
        <v>2235</v>
      </c>
      <c r="B2236">
        <v>6412</v>
      </c>
      <c r="C2236" t="s">
        <v>38</v>
      </c>
      <c r="D2236">
        <v>2013</v>
      </c>
      <c r="E2236" t="s">
        <v>47</v>
      </c>
      <c r="F2236" t="s">
        <v>104</v>
      </c>
      <c r="G2236" t="s">
        <v>55</v>
      </c>
      <c r="H2236" t="s">
        <v>2417</v>
      </c>
      <c r="I2236" s="2">
        <v>40106</v>
      </c>
      <c r="J2236" t="s">
        <v>106</v>
      </c>
      <c r="K2236" t="s">
        <v>107</v>
      </c>
      <c r="L2236">
        <v>21.583181400000001</v>
      </c>
      <c r="M2236">
        <v>-157.86468269</v>
      </c>
      <c r="N2236" t="s">
        <v>171</v>
      </c>
      <c r="O2236" t="s">
        <v>171</v>
      </c>
      <c r="P2236">
        <v>2013</v>
      </c>
      <c r="Q2236" t="s">
        <v>109</v>
      </c>
      <c r="R2236">
        <v>0</v>
      </c>
      <c r="S2236">
        <v>7.8</v>
      </c>
      <c r="T2236">
        <v>6.5</v>
      </c>
      <c r="U2236">
        <v>6</v>
      </c>
      <c r="V2236">
        <v>15</v>
      </c>
      <c r="W2236">
        <v>3.5</v>
      </c>
      <c r="X2236">
        <v>0.1575</v>
      </c>
      <c r="Y2236">
        <v>2</v>
      </c>
      <c r="Z2236">
        <v>1</v>
      </c>
    </row>
    <row r="2237" spans="1:26" x14ac:dyDescent="0.2">
      <c r="A2237">
        <v>2236</v>
      </c>
      <c r="B2237">
        <v>6413</v>
      </c>
      <c r="C2237" t="s">
        <v>38</v>
      </c>
      <c r="D2237">
        <v>2013</v>
      </c>
      <c r="E2237" t="s">
        <v>47</v>
      </c>
      <c r="F2237" t="s">
        <v>104</v>
      </c>
      <c r="G2237" t="s">
        <v>55</v>
      </c>
      <c r="H2237" t="s">
        <v>2418</v>
      </c>
      <c r="I2237" s="2">
        <v>40106</v>
      </c>
      <c r="J2237" t="s">
        <v>106</v>
      </c>
      <c r="K2237" t="s">
        <v>115</v>
      </c>
      <c r="L2237">
        <v>21.58095449</v>
      </c>
      <c r="M2237">
        <v>-157.87429958999999</v>
      </c>
      <c r="N2237" t="s">
        <v>171</v>
      </c>
      <c r="O2237" t="s">
        <v>171</v>
      </c>
      <c r="P2237">
        <v>2013</v>
      </c>
      <c r="Q2237" t="s">
        <v>116</v>
      </c>
      <c r="R2237">
        <v>0</v>
      </c>
      <c r="S2237">
        <v>3.7</v>
      </c>
      <c r="T2237">
        <v>10</v>
      </c>
      <c r="U2237">
        <v>0.5</v>
      </c>
      <c r="V2237">
        <v>6</v>
      </c>
      <c r="W2237">
        <v>12.5</v>
      </c>
      <c r="X2237">
        <v>0.45250000000000001</v>
      </c>
      <c r="Y2237">
        <v>2</v>
      </c>
      <c r="Z2237">
        <v>1</v>
      </c>
    </row>
    <row r="2238" spans="1:26" x14ac:dyDescent="0.2">
      <c r="A2238">
        <v>2237</v>
      </c>
      <c r="B2238">
        <v>6414</v>
      </c>
      <c r="C2238" t="s">
        <v>38</v>
      </c>
      <c r="D2238">
        <v>2013</v>
      </c>
      <c r="E2238" t="s">
        <v>47</v>
      </c>
      <c r="F2238" t="s">
        <v>104</v>
      </c>
      <c r="G2238" t="s">
        <v>55</v>
      </c>
      <c r="H2238" t="s">
        <v>2419</v>
      </c>
      <c r="I2238" s="2">
        <v>40106</v>
      </c>
      <c r="J2238" t="s">
        <v>106</v>
      </c>
      <c r="K2238" t="s">
        <v>115</v>
      </c>
      <c r="L2238">
        <v>21.608002559999999</v>
      </c>
      <c r="M2238">
        <v>-157.88315247</v>
      </c>
      <c r="N2238" t="s">
        <v>171</v>
      </c>
      <c r="O2238" t="s">
        <v>171</v>
      </c>
      <c r="P2238">
        <v>2013</v>
      </c>
      <c r="Q2238" t="s">
        <v>116</v>
      </c>
      <c r="R2238">
        <v>0</v>
      </c>
      <c r="S2238">
        <v>21.1</v>
      </c>
      <c r="T2238">
        <v>7.5</v>
      </c>
      <c r="U2238">
        <v>3.5</v>
      </c>
      <c r="V2238">
        <v>14</v>
      </c>
      <c r="W2238">
        <v>1.5</v>
      </c>
      <c r="X2238">
        <v>0.33624999999999999</v>
      </c>
      <c r="Y2238">
        <v>2</v>
      </c>
      <c r="Z2238">
        <v>1</v>
      </c>
    </row>
    <row r="2239" spans="1:26" x14ac:dyDescent="0.2">
      <c r="A2239">
        <v>2238</v>
      </c>
      <c r="B2239">
        <v>6421</v>
      </c>
      <c r="C2239" t="s">
        <v>38</v>
      </c>
      <c r="D2239">
        <v>2013</v>
      </c>
      <c r="E2239" t="s">
        <v>47</v>
      </c>
      <c r="F2239" t="s">
        <v>104</v>
      </c>
      <c r="G2239" t="s">
        <v>55</v>
      </c>
      <c r="H2239" t="s">
        <v>2420</v>
      </c>
      <c r="I2239" s="2">
        <v>40106</v>
      </c>
      <c r="J2239" t="s">
        <v>106</v>
      </c>
      <c r="K2239" t="s">
        <v>107</v>
      </c>
      <c r="L2239">
        <v>21.50356</v>
      </c>
      <c r="M2239">
        <v>-157.79841999999999</v>
      </c>
      <c r="N2239" t="s">
        <v>171</v>
      </c>
      <c r="O2239" t="s">
        <v>171</v>
      </c>
      <c r="P2239">
        <v>2013</v>
      </c>
      <c r="Q2239" t="s">
        <v>109</v>
      </c>
      <c r="R2239">
        <v>0</v>
      </c>
      <c r="S2239">
        <v>16.95</v>
      </c>
      <c r="T2239">
        <v>30</v>
      </c>
      <c r="U2239">
        <v>7.5</v>
      </c>
      <c r="V2239">
        <v>15</v>
      </c>
      <c r="W2239">
        <v>2.5</v>
      </c>
      <c r="X2239">
        <v>0.125</v>
      </c>
      <c r="Y2239">
        <v>2</v>
      </c>
      <c r="Z2239">
        <v>1</v>
      </c>
    </row>
    <row r="2240" spans="1:26" x14ac:dyDescent="0.2">
      <c r="A2240">
        <v>2239</v>
      </c>
      <c r="B2240">
        <v>6422</v>
      </c>
      <c r="C2240" t="s">
        <v>38</v>
      </c>
      <c r="D2240">
        <v>2013</v>
      </c>
      <c r="E2240" t="s">
        <v>47</v>
      </c>
      <c r="F2240" t="s">
        <v>104</v>
      </c>
      <c r="G2240" t="s">
        <v>55</v>
      </c>
      <c r="H2240" t="s">
        <v>2421</v>
      </c>
      <c r="I2240" s="2">
        <v>40106</v>
      </c>
      <c r="J2240" t="s">
        <v>106</v>
      </c>
      <c r="K2240" t="s">
        <v>107</v>
      </c>
      <c r="L2240">
        <v>21.554449999999999</v>
      </c>
      <c r="M2240">
        <v>-157.82811000000001</v>
      </c>
      <c r="N2240" t="s">
        <v>171</v>
      </c>
      <c r="O2240" t="s">
        <v>171</v>
      </c>
      <c r="P2240">
        <v>2013</v>
      </c>
      <c r="Q2240" t="s">
        <v>109</v>
      </c>
      <c r="R2240">
        <v>0</v>
      </c>
      <c r="S2240">
        <v>14.15</v>
      </c>
      <c r="T2240">
        <v>27.5</v>
      </c>
      <c r="U2240">
        <v>10</v>
      </c>
      <c r="V2240">
        <v>17.5</v>
      </c>
      <c r="W2240">
        <v>2.5</v>
      </c>
      <c r="X2240">
        <v>0.1575</v>
      </c>
      <c r="Y2240">
        <v>2</v>
      </c>
      <c r="Z2240">
        <v>1</v>
      </c>
    </row>
    <row r="2241" spans="1:26" x14ac:dyDescent="0.2">
      <c r="A2241">
        <v>2240</v>
      </c>
      <c r="B2241">
        <v>6423</v>
      </c>
      <c r="C2241" t="s">
        <v>38</v>
      </c>
      <c r="D2241">
        <v>2013</v>
      </c>
      <c r="E2241" t="s">
        <v>47</v>
      </c>
      <c r="F2241" t="s">
        <v>104</v>
      </c>
      <c r="G2241" t="s">
        <v>55</v>
      </c>
      <c r="H2241" t="s">
        <v>2422</v>
      </c>
      <c r="I2241" s="2">
        <v>40106</v>
      </c>
      <c r="J2241" t="s">
        <v>106</v>
      </c>
      <c r="K2241" t="s">
        <v>115</v>
      </c>
      <c r="L2241">
        <v>21.570910000000001</v>
      </c>
      <c r="M2241">
        <v>-157.85567</v>
      </c>
      <c r="N2241" t="s">
        <v>171</v>
      </c>
      <c r="O2241" t="s">
        <v>171</v>
      </c>
      <c r="P2241">
        <v>2013</v>
      </c>
      <c r="Q2241" t="s">
        <v>116</v>
      </c>
      <c r="R2241">
        <v>0</v>
      </c>
      <c r="S2241">
        <v>6</v>
      </c>
      <c r="T2241">
        <v>22.5</v>
      </c>
      <c r="U2241">
        <v>5</v>
      </c>
      <c r="V2241">
        <v>15</v>
      </c>
      <c r="W2241">
        <v>7.5</v>
      </c>
      <c r="X2241">
        <v>0.1125</v>
      </c>
      <c r="Y2241">
        <v>2</v>
      </c>
      <c r="Z2241">
        <v>1</v>
      </c>
    </row>
    <row r="2242" spans="1:26" x14ac:dyDescent="0.2">
      <c r="A2242">
        <v>2241</v>
      </c>
      <c r="B2242">
        <v>6424</v>
      </c>
      <c r="C2242" t="s">
        <v>38</v>
      </c>
      <c r="D2242">
        <v>2013</v>
      </c>
      <c r="E2242" t="s">
        <v>47</v>
      </c>
      <c r="F2242" t="s">
        <v>104</v>
      </c>
      <c r="G2242" t="s">
        <v>55</v>
      </c>
      <c r="H2242" t="s">
        <v>2423</v>
      </c>
      <c r="I2242" s="2">
        <v>40106</v>
      </c>
      <c r="J2242" t="s">
        <v>106</v>
      </c>
      <c r="K2242" t="s">
        <v>111</v>
      </c>
      <c r="L2242">
        <v>21.579879999999999</v>
      </c>
      <c r="M2242">
        <v>-157.85533000000001</v>
      </c>
      <c r="N2242" t="s">
        <v>171</v>
      </c>
      <c r="O2242" t="s">
        <v>171</v>
      </c>
      <c r="P2242">
        <v>2013</v>
      </c>
      <c r="Q2242" t="s">
        <v>112</v>
      </c>
      <c r="R2242">
        <v>0</v>
      </c>
      <c r="S2242">
        <v>19.2</v>
      </c>
      <c r="T2242">
        <v>22.5</v>
      </c>
      <c r="U2242">
        <v>5</v>
      </c>
      <c r="V2242">
        <v>30</v>
      </c>
      <c r="W2242">
        <v>2.5</v>
      </c>
      <c r="X2242">
        <v>0.13500000000000001</v>
      </c>
      <c r="Y2242">
        <v>2</v>
      </c>
      <c r="Z2242">
        <v>1</v>
      </c>
    </row>
    <row r="2243" spans="1:26" x14ac:dyDescent="0.2">
      <c r="A2243">
        <v>2242</v>
      </c>
      <c r="B2243">
        <v>6425</v>
      </c>
      <c r="C2243" t="s">
        <v>38</v>
      </c>
      <c r="D2243">
        <v>2013</v>
      </c>
      <c r="E2243" t="s">
        <v>47</v>
      </c>
      <c r="F2243" t="s">
        <v>104</v>
      </c>
      <c r="G2243" t="s">
        <v>55</v>
      </c>
      <c r="H2243" t="s">
        <v>2424</v>
      </c>
      <c r="I2243" s="2">
        <v>40109</v>
      </c>
      <c r="J2243" t="s">
        <v>106</v>
      </c>
      <c r="K2243" t="s">
        <v>107</v>
      </c>
      <c r="L2243">
        <v>21.400049639999999</v>
      </c>
      <c r="M2243">
        <v>-157.70278037</v>
      </c>
      <c r="N2243" t="s">
        <v>156</v>
      </c>
      <c r="O2243" t="s">
        <v>156</v>
      </c>
      <c r="P2243">
        <v>2013</v>
      </c>
      <c r="Q2243" t="s">
        <v>109</v>
      </c>
      <c r="R2243">
        <v>0</v>
      </c>
      <c r="S2243">
        <v>12.65</v>
      </c>
      <c r="T2243">
        <v>35</v>
      </c>
      <c r="U2243">
        <v>3.5</v>
      </c>
      <c r="V2243">
        <v>1</v>
      </c>
      <c r="W2243">
        <v>2.5</v>
      </c>
      <c r="X2243">
        <v>0.48249999999999998</v>
      </c>
      <c r="Y2243">
        <v>2</v>
      </c>
      <c r="Z2243">
        <v>1</v>
      </c>
    </row>
    <row r="2244" spans="1:26" x14ac:dyDescent="0.2">
      <c r="A2244">
        <v>2243</v>
      </c>
      <c r="B2244">
        <v>6426</v>
      </c>
      <c r="C2244" t="s">
        <v>38</v>
      </c>
      <c r="D2244">
        <v>2013</v>
      </c>
      <c r="E2244" t="s">
        <v>47</v>
      </c>
      <c r="F2244" t="s">
        <v>104</v>
      </c>
      <c r="G2244" t="s">
        <v>55</v>
      </c>
      <c r="H2244" t="s">
        <v>2425</v>
      </c>
      <c r="I2244" s="2">
        <v>40109</v>
      </c>
      <c r="J2244" t="s">
        <v>106</v>
      </c>
      <c r="K2244" t="s">
        <v>115</v>
      </c>
      <c r="L2244">
        <v>21.41352925</v>
      </c>
      <c r="M2244">
        <v>-157.72682854999999</v>
      </c>
      <c r="N2244" t="s">
        <v>156</v>
      </c>
      <c r="O2244" t="s">
        <v>156</v>
      </c>
      <c r="P2244">
        <v>2013</v>
      </c>
      <c r="Q2244" t="s">
        <v>116</v>
      </c>
      <c r="R2244">
        <v>0</v>
      </c>
      <c r="S2244">
        <v>6.05</v>
      </c>
      <c r="T2244">
        <v>15</v>
      </c>
      <c r="U2244">
        <v>10</v>
      </c>
      <c r="V2244">
        <v>2.5</v>
      </c>
      <c r="W2244">
        <v>7.5</v>
      </c>
      <c r="X2244">
        <v>0.26</v>
      </c>
      <c r="Y2244">
        <v>2</v>
      </c>
      <c r="Z2244">
        <v>1</v>
      </c>
    </row>
    <row r="2245" spans="1:26" x14ac:dyDescent="0.2">
      <c r="A2245">
        <v>2244</v>
      </c>
      <c r="B2245">
        <v>6427</v>
      </c>
      <c r="C2245" t="s">
        <v>38</v>
      </c>
      <c r="D2245">
        <v>2013</v>
      </c>
      <c r="E2245" t="s">
        <v>47</v>
      </c>
      <c r="F2245" t="s">
        <v>104</v>
      </c>
      <c r="G2245" t="s">
        <v>55</v>
      </c>
      <c r="H2245" t="s">
        <v>2426</v>
      </c>
      <c r="I2245" s="2">
        <v>40109</v>
      </c>
      <c r="J2245" t="s">
        <v>106</v>
      </c>
      <c r="K2245" t="s">
        <v>107</v>
      </c>
      <c r="L2245">
        <v>21.434216450000001</v>
      </c>
      <c r="M2245">
        <v>-157.71831111</v>
      </c>
      <c r="N2245" t="s">
        <v>156</v>
      </c>
      <c r="O2245" t="s">
        <v>156</v>
      </c>
      <c r="P2245">
        <v>2013</v>
      </c>
      <c r="Q2245" t="s">
        <v>109</v>
      </c>
      <c r="R2245">
        <v>0</v>
      </c>
      <c r="S2245">
        <v>15.8</v>
      </c>
      <c r="T2245">
        <v>25</v>
      </c>
      <c r="U2245">
        <v>5</v>
      </c>
      <c r="V2245">
        <v>10</v>
      </c>
      <c r="W2245">
        <v>2</v>
      </c>
      <c r="X2245">
        <v>0.22500000000000001</v>
      </c>
      <c r="Y2245">
        <v>2</v>
      </c>
      <c r="Z2245">
        <v>1</v>
      </c>
    </row>
    <row r="2246" spans="1:26" x14ac:dyDescent="0.2">
      <c r="A2246">
        <v>2245</v>
      </c>
      <c r="B2246">
        <v>6428</v>
      </c>
      <c r="C2246" t="s">
        <v>38</v>
      </c>
      <c r="D2246">
        <v>2013</v>
      </c>
      <c r="E2246" t="s">
        <v>47</v>
      </c>
      <c r="F2246" t="s">
        <v>104</v>
      </c>
      <c r="G2246" t="s">
        <v>55</v>
      </c>
      <c r="H2246" t="s">
        <v>2427</v>
      </c>
      <c r="I2246" s="2">
        <v>40109</v>
      </c>
      <c r="J2246" t="s">
        <v>106</v>
      </c>
      <c r="K2246" t="s">
        <v>111</v>
      </c>
      <c r="L2246">
        <v>21.464249649999999</v>
      </c>
      <c r="M2246">
        <v>-157.74340418</v>
      </c>
      <c r="N2246" t="s">
        <v>171</v>
      </c>
      <c r="O2246" t="s">
        <v>171</v>
      </c>
      <c r="P2246">
        <v>2013</v>
      </c>
      <c r="Q2246" t="s">
        <v>112</v>
      </c>
      <c r="R2246">
        <v>0</v>
      </c>
      <c r="S2246">
        <v>25.75</v>
      </c>
      <c r="T2246">
        <v>3</v>
      </c>
      <c r="U2246">
        <v>17.5</v>
      </c>
      <c r="V2246">
        <v>22.5</v>
      </c>
      <c r="W2246">
        <v>12.5</v>
      </c>
      <c r="X2246">
        <v>0.10249999999999999</v>
      </c>
      <c r="Y2246">
        <v>2</v>
      </c>
      <c r="Z2246">
        <v>1</v>
      </c>
    </row>
    <row r="2247" spans="1:26" x14ac:dyDescent="0.2">
      <c r="A2247">
        <v>2246</v>
      </c>
      <c r="B2247">
        <v>6429</v>
      </c>
      <c r="C2247" t="s">
        <v>38</v>
      </c>
      <c r="D2247">
        <v>2013</v>
      </c>
      <c r="E2247" t="s">
        <v>47</v>
      </c>
      <c r="F2247" t="s">
        <v>104</v>
      </c>
      <c r="G2247" t="s">
        <v>55</v>
      </c>
      <c r="H2247" t="s">
        <v>2428</v>
      </c>
      <c r="I2247" s="2">
        <v>40109</v>
      </c>
      <c r="J2247" t="s">
        <v>106</v>
      </c>
      <c r="K2247" t="s">
        <v>107</v>
      </c>
      <c r="L2247">
        <v>21.474868600000001</v>
      </c>
      <c r="M2247">
        <v>-157.78331989</v>
      </c>
      <c r="N2247" t="s">
        <v>171</v>
      </c>
      <c r="O2247" t="s">
        <v>171</v>
      </c>
      <c r="P2247">
        <v>2013</v>
      </c>
      <c r="Q2247" t="s">
        <v>109</v>
      </c>
      <c r="R2247">
        <v>0</v>
      </c>
      <c r="S2247">
        <v>9.15</v>
      </c>
      <c r="T2247">
        <v>22.5</v>
      </c>
      <c r="U2247">
        <v>8.5</v>
      </c>
      <c r="V2247">
        <v>3.5</v>
      </c>
      <c r="W2247">
        <v>7.5</v>
      </c>
      <c r="X2247">
        <v>0.41125</v>
      </c>
      <c r="Y2247">
        <v>2</v>
      </c>
      <c r="Z2247">
        <v>1</v>
      </c>
    </row>
    <row r="2248" spans="1:26" x14ac:dyDescent="0.2">
      <c r="A2248">
        <v>2247</v>
      </c>
      <c r="B2248">
        <v>6430</v>
      </c>
      <c r="C2248" t="s">
        <v>38</v>
      </c>
      <c r="D2248">
        <v>2013</v>
      </c>
      <c r="E2248" t="s">
        <v>47</v>
      </c>
      <c r="F2248" t="s">
        <v>104</v>
      </c>
      <c r="G2248" t="s">
        <v>55</v>
      </c>
      <c r="H2248" t="s">
        <v>2429</v>
      </c>
      <c r="I2248" s="2">
        <v>40109</v>
      </c>
      <c r="J2248" t="s">
        <v>106</v>
      </c>
      <c r="K2248" t="s">
        <v>115</v>
      </c>
      <c r="L2248">
        <v>21.472250760000001</v>
      </c>
      <c r="M2248">
        <v>-157.78984152000001</v>
      </c>
      <c r="N2248" t="s">
        <v>171</v>
      </c>
      <c r="O2248" t="s">
        <v>171</v>
      </c>
      <c r="P2248">
        <v>2013</v>
      </c>
      <c r="Q2248" t="s">
        <v>116</v>
      </c>
      <c r="R2248">
        <v>0</v>
      </c>
      <c r="S2248">
        <v>4.45</v>
      </c>
      <c r="T2248">
        <v>3</v>
      </c>
      <c r="U2248">
        <v>7.5</v>
      </c>
      <c r="V2248">
        <v>10</v>
      </c>
      <c r="W2248">
        <v>10</v>
      </c>
      <c r="X2248">
        <v>0.1575</v>
      </c>
      <c r="Y2248">
        <v>2</v>
      </c>
      <c r="Z2248">
        <v>1</v>
      </c>
    </row>
    <row r="2249" spans="1:26" x14ac:dyDescent="0.2">
      <c r="A2249">
        <v>2248</v>
      </c>
      <c r="B2249">
        <v>6431</v>
      </c>
      <c r="C2249" t="s">
        <v>38</v>
      </c>
      <c r="D2249">
        <v>2013</v>
      </c>
      <c r="E2249" t="s">
        <v>47</v>
      </c>
      <c r="F2249" t="s">
        <v>104</v>
      </c>
      <c r="G2249" t="s">
        <v>55</v>
      </c>
      <c r="H2249" t="s">
        <v>2430</v>
      </c>
      <c r="I2249" s="2">
        <v>40109</v>
      </c>
      <c r="J2249" t="s">
        <v>106</v>
      </c>
      <c r="K2249" t="s">
        <v>111</v>
      </c>
      <c r="L2249">
        <v>21.39029687</v>
      </c>
      <c r="M2249">
        <v>-157.68739220000001</v>
      </c>
      <c r="N2249" t="s">
        <v>156</v>
      </c>
      <c r="O2249" t="s">
        <v>156</v>
      </c>
      <c r="P2249">
        <v>2013</v>
      </c>
      <c r="Q2249" t="s">
        <v>112</v>
      </c>
      <c r="R2249">
        <v>0</v>
      </c>
      <c r="S2249">
        <v>19.2</v>
      </c>
      <c r="T2249">
        <v>32.5</v>
      </c>
      <c r="U2249">
        <v>10</v>
      </c>
      <c r="V2249">
        <v>25</v>
      </c>
      <c r="W2249">
        <v>12.5</v>
      </c>
      <c r="X2249">
        <v>0.1125</v>
      </c>
      <c r="Y2249">
        <v>2</v>
      </c>
      <c r="Z2249">
        <v>1</v>
      </c>
    </row>
    <row r="2250" spans="1:26" x14ac:dyDescent="0.2">
      <c r="A2250">
        <v>2249</v>
      </c>
      <c r="B2250">
        <v>6432</v>
      </c>
      <c r="C2250" t="s">
        <v>38</v>
      </c>
      <c r="D2250">
        <v>2013</v>
      </c>
      <c r="E2250" t="s">
        <v>47</v>
      </c>
      <c r="F2250" t="s">
        <v>104</v>
      </c>
      <c r="G2250" t="s">
        <v>55</v>
      </c>
      <c r="H2250" t="s">
        <v>2431</v>
      </c>
      <c r="I2250" s="2">
        <v>40109</v>
      </c>
      <c r="J2250" t="s">
        <v>106</v>
      </c>
      <c r="K2250" t="s">
        <v>115</v>
      </c>
      <c r="L2250">
        <v>21.403504659999999</v>
      </c>
      <c r="M2250">
        <v>-157.71570743999999</v>
      </c>
      <c r="N2250" t="s">
        <v>156</v>
      </c>
      <c r="O2250" t="s">
        <v>156</v>
      </c>
      <c r="P2250">
        <v>2013</v>
      </c>
      <c r="Q2250" t="s">
        <v>116</v>
      </c>
      <c r="R2250">
        <v>0</v>
      </c>
      <c r="S2250">
        <v>4.8499999999999996</v>
      </c>
      <c r="T2250">
        <v>5.5</v>
      </c>
      <c r="U2250">
        <v>8.5</v>
      </c>
      <c r="V2250">
        <v>8</v>
      </c>
      <c r="W2250">
        <v>17.5</v>
      </c>
      <c r="X2250">
        <v>0.90249999999999997</v>
      </c>
      <c r="Y2250">
        <v>2</v>
      </c>
      <c r="Z2250">
        <v>1</v>
      </c>
    </row>
    <row r="2251" spans="1:26" x14ac:dyDescent="0.2">
      <c r="A2251">
        <v>2250</v>
      </c>
      <c r="B2251">
        <v>6433</v>
      </c>
      <c r="C2251" t="s">
        <v>38</v>
      </c>
      <c r="D2251">
        <v>2013</v>
      </c>
      <c r="E2251" t="s">
        <v>47</v>
      </c>
      <c r="F2251" t="s">
        <v>104</v>
      </c>
      <c r="G2251" t="s">
        <v>55</v>
      </c>
      <c r="H2251" t="s">
        <v>2432</v>
      </c>
      <c r="I2251" s="2">
        <v>40109</v>
      </c>
      <c r="J2251" t="s">
        <v>106</v>
      </c>
      <c r="K2251" t="s">
        <v>115</v>
      </c>
      <c r="L2251">
        <v>21.418107110000001</v>
      </c>
      <c r="M2251">
        <v>-157.73792007</v>
      </c>
      <c r="N2251" t="s">
        <v>156</v>
      </c>
      <c r="O2251" t="s">
        <v>156</v>
      </c>
      <c r="P2251">
        <v>2013</v>
      </c>
      <c r="Q2251" t="s">
        <v>116</v>
      </c>
      <c r="R2251">
        <v>0</v>
      </c>
      <c r="S2251">
        <v>3.85</v>
      </c>
      <c r="T2251">
        <v>6</v>
      </c>
      <c r="U2251">
        <v>10</v>
      </c>
      <c r="V2251">
        <v>42.5</v>
      </c>
      <c r="W2251">
        <v>2.5</v>
      </c>
      <c r="X2251">
        <v>0.16250000000000001</v>
      </c>
      <c r="Y2251">
        <v>2</v>
      </c>
      <c r="Z2251">
        <v>1</v>
      </c>
    </row>
    <row r="2252" spans="1:26" x14ac:dyDescent="0.2">
      <c r="A2252">
        <v>2251</v>
      </c>
      <c r="B2252">
        <v>6434</v>
      </c>
      <c r="C2252" t="s">
        <v>38</v>
      </c>
      <c r="D2252">
        <v>2013</v>
      </c>
      <c r="E2252" t="s">
        <v>47</v>
      </c>
      <c r="F2252" t="s">
        <v>104</v>
      </c>
      <c r="G2252" t="s">
        <v>55</v>
      </c>
      <c r="H2252" t="s">
        <v>2433</v>
      </c>
      <c r="I2252" s="2">
        <v>40109</v>
      </c>
      <c r="J2252" t="s">
        <v>106</v>
      </c>
      <c r="K2252" t="s">
        <v>111</v>
      </c>
      <c r="L2252">
        <v>21.44367635</v>
      </c>
      <c r="M2252">
        <v>-157.71985816</v>
      </c>
      <c r="N2252" t="s">
        <v>156</v>
      </c>
      <c r="O2252" t="s">
        <v>156</v>
      </c>
      <c r="P2252">
        <v>2013</v>
      </c>
      <c r="Q2252" t="s">
        <v>112</v>
      </c>
      <c r="R2252">
        <v>0</v>
      </c>
      <c r="S2252">
        <v>23.6</v>
      </c>
      <c r="T2252">
        <v>10</v>
      </c>
      <c r="U2252">
        <v>6</v>
      </c>
      <c r="V2252">
        <v>10</v>
      </c>
      <c r="W2252">
        <v>8</v>
      </c>
      <c r="X2252">
        <v>0.10375</v>
      </c>
      <c r="Y2252">
        <v>2</v>
      </c>
      <c r="Z2252">
        <v>1</v>
      </c>
    </row>
    <row r="2253" spans="1:26" x14ac:dyDescent="0.2">
      <c r="A2253">
        <v>2252</v>
      </c>
      <c r="B2253">
        <v>6435</v>
      </c>
      <c r="C2253" t="s">
        <v>38</v>
      </c>
      <c r="D2253">
        <v>2013</v>
      </c>
      <c r="E2253" t="s">
        <v>47</v>
      </c>
      <c r="F2253" t="s">
        <v>104</v>
      </c>
      <c r="G2253" t="s">
        <v>55</v>
      </c>
      <c r="H2253" t="s">
        <v>2434</v>
      </c>
      <c r="I2253" s="2">
        <v>40109</v>
      </c>
      <c r="J2253" t="s">
        <v>106</v>
      </c>
      <c r="K2253" t="s">
        <v>107</v>
      </c>
      <c r="L2253">
        <v>21.460880629999998</v>
      </c>
      <c r="M2253">
        <v>-157.7163888</v>
      </c>
      <c r="N2253" t="s">
        <v>156</v>
      </c>
      <c r="O2253" t="s">
        <v>156</v>
      </c>
      <c r="P2253">
        <v>2013</v>
      </c>
      <c r="Q2253" t="s">
        <v>109</v>
      </c>
      <c r="R2253">
        <v>0</v>
      </c>
      <c r="S2253">
        <v>11.95</v>
      </c>
      <c r="T2253">
        <v>35</v>
      </c>
      <c r="U2253">
        <v>7.5</v>
      </c>
      <c r="V2253">
        <v>12.5</v>
      </c>
      <c r="W2253">
        <v>7.5</v>
      </c>
      <c r="X2253">
        <v>0.47249999999999998</v>
      </c>
      <c r="Y2253">
        <v>2</v>
      </c>
      <c r="Z2253">
        <v>1</v>
      </c>
    </row>
    <row r="2254" spans="1:26" x14ac:dyDescent="0.2">
      <c r="A2254">
        <v>2253</v>
      </c>
      <c r="B2254">
        <v>6436</v>
      </c>
      <c r="C2254" t="s">
        <v>38</v>
      </c>
      <c r="D2254">
        <v>2013</v>
      </c>
      <c r="E2254" t="s">
        <v>47</v>
      </c>
      <c r="F2254" t="s">
        <v>104</v>
      </c>
      <c r="G2254" t="s">
        <v>55</v>
      </c>
      <c r="H2254" t="s">
        <v>2435</v>
      </c>
      <c r="I2254" s="2">
        <v>40109</v>
      </c>
      <c r="J2254" t="s">
        <v>106</v>
      </c>
      <c r="K2254" t="s">
        <v>107</v>
      </c>
      <c r="L2254">
        <v>21.466097690000002</v>
      </c>
      <c r="M2254">
        <v>-157.76427068000001</v>
      </c>
      <c r="N2254" t="s">
        <v>171</v>
      </c>
      <c r="O2254" t="s">
        <v>171</v>
      </c>
      <c r="P2254">
        <v>2013</v>
      </c>
      <c r="Q2254" t="s">
        <v>109</v>
      </c>
      <c r="R2254">
        <v>0</v>
      </c>
      <c r="S2254">
        <v>11.85</v>
      </c>
      <c r="T2254">
        <v>17.5</v>
      </c>
      <c r="U2254">
        <v>5</v>
      </c>
      <c r="V2254">
        <v>7.5</v>
      </c>
      <c r="W2254">
        <v>5.5</v>
      </c>
      <c r="X2254">
        <v>0.48749999999999999</v>
      </c>
      <c r="Y2254">
        <v>2</v>
      </c>
      <c r="Z2254">
        <v>1</v>
      </c>
    </row>
    <row r="2255" spans="1:26" x14ac:dyDescent="0.2">
      <c r="A2255">
        <v>2254</v>
      </c>
      <c r="B2255">
        <v>6437</v>
      </c>
      <c r="C2255" t="s">
        <v>38</v>
      </c>
      <c r="D2255">
        <v>2013</v>
      </c>
      <c r="E2255" t="s">
        <v>47</v>
      </c>
      <c r="F2255" t="s">
        <v>104</v>
      </c>
      <c r="G2255" t="s">
        <v>55</v>
      </c>
      <c r="H2255" t="s">
        <v>2436</v>
      </c>
      <c r="I2255" s="2">
        <v>40110</v>
      </c>
      <c r="J2255" t="s">
        <v>106</v>
      </c>
      <c r="K2255" t="s">
        <v>115</v>
      </c>
      <c r="L2255">
        <v>21.37308011</v>
      </c>
      <c r="M2255">
        <v>-157.70015867000001</v>
      </c>
      <c r="N2255" t="s">
        <v>156</v>
      </c>
      <c r="O2255" t="s">
        <v>156</v>
      </c>
      <c r="P2255">
        <v>2013</v>
      </c>
      <c r="Q2255" t="s">
        <v>116</v>
      </c>
      <c r="R2255">
        <v>0</v>
      </c>
      <c r="S2255">
        <v>3.85</v>
      </c>
      <c r="T2255">
        <v>3.5</v>
      </c>
      <c r="U2255">
        <v>57.5</v>
      </c>
      <c r="V2255">
        <v>6</v>
      </c>
      <c r="W2255">
        <v>2.5</v>
      </c>
      <c r="X2255">
        <v>0.20125000000000001</v>
      </c>
      <c r="Y2255">
        <v>2</v>
      </c>
      <c r="Z2255">
        <v>1</v>
      </c>
    </row>
    <row r="2256" spans="1:26" x14ac:dyDescent="0.2">
      <c r="A2256">
        <v>2255</v>
      </c>
      <c r="B2256">
        <v>6438</v>
      </c>
      <c r="C2256" t="s">
        <v>38</v>
      </c>
      <c r="D2256">
        <v>2013</v>
      </c>
      <c r="E2256" t="s">
        <v>47</v>
      </c>
      <c r="F2256" t="s">
        <v>104</v>
      </c>
      <c r="G2256" t="s">
        <v>55</v>
      </c>
      <c r="H2256" t="s">
        <v>2437</v>
      </c>
      <c r="I2256" s="2">
        <v>40110</v>
      </c>
      <c r="J2256" t="s">
        <v>106</v>
      </c>
      <c r="K2256" t="s">
        <v>115</v>
      </c>
      <c r="L2256">
        <v>21.360644050000001</v>
      </c>
      <c r="M2256">
        <v>-157.70120188999999</v>
      </c>
      <c r="N2256" t="s">
        <v>156</v>
      </c>
      <c r="O2256" t="s">
        <v>156</v>
      </c>
      <c r="P2256">
        <v>2013</v>
      </c>
      <c r="Q2256" t="s">
        <v>116</v>
      </c>
      <c r="R2256">
        <v>0</v>
      </c>
      <c r="S2256">
        <v>4.9000000000000004</v>
      </c>
      <c r="T2256">
        <v>4</v>
      </c>
      <c r="U2256">
        <v>10</v>
      </c>
      <c r="V2256">
        <v>35</v>
      </c>
      <c r="W2256">
        <v>5</v>
      </c>
      <c r="X2256">
        <v>0.23125000000000001</v>
      </c>
      <c r="Y2256">
        <v>2</v>
      </c>
      <c r="Z2256">
        <v>1</v>
      </c>
    </row>
    <row r="2257" spans="1:26" x14ac:dyDescent="0.2">
      <c r="A2257">
        <v>2256</v>
      </c>
      <c r="B2257">
        <v>6439</v>
      </c>
      <c r="C2257" t="s">
        <v>38</v>
      </c>
      <c r="D2257">
        <v>2013</v>
      </c>
      <c r="E2257" t="s">
        <v>47</v>
      </c>
      <c r="F2257" t="s">
        <v>104</v>
      </c>
      <c r="G2257" t="s">
        <v>55</v>
      </c>
      <c r="H2257" t="s">
        <v>2438</v>
      </c>
      <c r="I2257" s="2">
        <v>40110</v>
      </c>
      <c r="J2257" t="s">
        <v>106</v>
      </c>
      <c r="K2257" t="s">
        <v>107</v>
      </c>
      <c r="L2257">
        <v>21.351739779999999</v>
      </c>
      <c r="M2257">
        <v>-157.67991194000001</v>
      </c>
      <c r="N2257" t="s">
        <v>156</v>
      </c>
      <c r="O2257" t="s">
        <v>156</v>
      </c>
      <c r="P2257">
        <v>2013</v>
      </c>
      <c r="Q2257" t="s">
        <v>109</v>
      </c>
      <c r="R2257">
        <v>0</v>
      </c>
      <c r="S2257">
        <v>10.55</v>
      </c>
      <c r="T2257">
        <v>45</v>
      </c>
      <c r="U2257">
        <v>5</v>
      </c>
      <c r="V2257">
        <v>2.5</v>
      </c>
      <c r="W2257">
        <v>2.5</v>
      </c>
      <c r="X2257">
        <v>0.2175</v>
      </c>
      <c r="Y2257">
        <v>2</v>
      </c>
      <c r="Z2257">
        <v>1</v>
      </c>
    </row>
    <row r="2258" spans="1:26" x14ac:dyDescent="0.2">
      <c r="A2258">
        <v>2257</v>
      </c>
      <c r="B2258">
        <v>6440</v>
      </c>
      <c r="C2258" t="s">
        <v>38</v>
      </c>
      <c r="D2258">
        <v>2013</v>
      </c>
      <c r="E2258" t="s">
        <v>47</v>
      </c>
      <c r="F2258" t="s">
        <v>104</v>
      </c>
      <c r="G2258" t="s">
        <v>55</v>
      </c>
      <c r="H2258" t="s">
        <v>2439</v>
      </c>
      <c r="I2258" s="2">
        <v>40110</v>
      </c>
      <c r="J2258" t="s">
        <v>106</v>
      </c>
      <c r="K2258" t="s">
        <v>111</v>
      </c>
      <c r="L2258">
        <v>21.321020440000002</v>
      </c>
      <c r="M2258">
        <v>-157.65196466</v>
      </c>
      <c r="N2258" t="s">
        <v>156</v>
      </c>
      <c r="O2258" t="s">
        <v>156</v>
      </c>
      <c r="P2258">
        <v>2013</v>
      </c>
      <c r="Q2258" t="s">
        <v>112</v>
      </c>
      <c r="R2258">
        <v>0</v>
      </c>
      <c r="S2258">
        <v>26.65</v>
      </c>
      <c r="T2258">
        <v>2.5</v>
      </c>
      <c r="U2258">
        <v>4</v>
      </c>
      <c r="V2258">
        <v>22.5</v>
      </c>
      <c r="W2258">
        <v>7.5</v>
      </c>
      <c r="X2258">
        <v>0.1125</v>
      </c>
      <c r="Y2258">
        <v>2</v>
      </c>
      <c r="Z2258">
        <v>1</v>
      </c>
    </row>
    <row r="2259" spans="1:26" x14ac:dyDescent="0.2">
      <c r="A2259">
        <v>2258</v>
      </c>
      <c r="B2259">
        <v>6441</v>
      </c>
      <c r="C2259" t="s">
        <v>38</v>
      </c>
      <c r="D2259">
        <v>2013</v>
      </c>
      <c r="E2259" t="s">
        <v>47</v>
      </c>
      <c r="F2259" t="s">
        <v>104</v>
      </c>
      <c r="G2259" t="s">
        <v>55</v>
      </c>
      <c r="H2259" t="s">
        <v>2440</v>
      </c>
      <c r="I2259" s="2">
        <v>40110</v>
      </c>
      <c r="J2259" t="s">
        <v>106</v>
      </c>
      <c r="K2259" t="s">
        <v>107</v>
      </c>
      <c r="L2259">
        <v>21.281414779999999</v>
      </c>
      <c r="M2259">
        <v>-157.67052462000001</v>
      </c>
      <c r="N2259" t="s">
        <v>156</v>
      </c>
      <c r="O2259" t="s">
        <v>156</v>
      </c>
      <c r="P2259">
        <v>2013</v>
      </c>
      <c r="Q2259" t="s">
        <v>109</v>
      </c>
      <c r="R2259">
        <v>0</v>
      </c>
      <c r="S2259">
        <v>10.9</v>
      </c>
      <c r="T2259">
        <v>27.5</v>
      </c>
      <c r="U2259">
        <v>6.5</v>
      </c>
      <c r="V2259">
        <v>0</v>
      </c>
      <c r="W2259">
        <v>3.5</v>
      </c>
      <c r="X2259">
        <v>0.66749999999999998</v>
      </c>
      <c r="Y2259">
        <v>2</v>
      </c>
      <c r="Z2259">
        <v>1</v>
      </c>
    </row>
    <row r="2260" spans="1:26" x14ac:dyDescent="0.2">
      <c r="A2260">
        <v>2259</v>
      </c>
      <c r="B2260">
        <v>6442</v>
      </c>
      <c r="C2260" t="s">
        <v>38</v>
      </c>
      <c r="D2260">
        <v>2013</v>
      </c>
      <c r="E2260" t="s">
        <v>47</v>
      </c>
      <c r="F2260" t="s">
        <v>104</v>
      </c>
      <c r="G2260" t="s">
        <v>55</v>
      </c>
      <c r="H2260" t="s">
        <v>2441</v>
      </c>
      <c r="I2260" s="2">
        <v>40110</v>
      </c>
      <c r="J2260" t="s">
        <v>106</v>
      </c>
      <c r="K2260" t="s">
        <v>111</v>
      </c>
      <c r="L2260">
        <v>21.38614205</v>
      </c>
      <c r="M2260">
        <v>-157.68228452</v>
      </c>
      <c r="N2260" t="s">
        <v>156</v>
      </c>
      <c r="O2260" t="s">
        <v>156</v>
      </c>
      <c r="P2260">
        <v>2013</v>
      </c>
      <c r="Q2260" t="s">
        <v>112</v>
      </c>
      <c r="R2260">
        <v>0</v>
      </c>
      <c r="S2260">
        <v>28.6</v>
      </c>
      <c r="T2260">
        <v>1</v>
      </c>
      <c r="U2260">
        <v>27.5</v>
      </c>
      <c r="V2260">
        <v>24.5</v>
      </c>
      <c r="W2260">
        <v>12</v>
      </c>
      <c r="X2260">
        <v>0.1</v>
      </c>
      <c r="Y2260">
        <v>2</v>
      </c>
      <c r="Z2260">
        <v>1</v>
      </c>
    </row>
    <row r="2261" spans="1:26" x14ac:dyDescent="0.2">
      <c r="A2261">
        <v>2260</v>
      </c>
      <c r="B2261">
        <v>6443</v>
      </c>
      <c r="C2261" t="s">
        <v>38</v>
      </c>
      <c r="D2261">
        <v>2013</v>
      </c>
      <c r="E2261" t="s">
        <v>47</v>
      </c>
      <c r="F2261" t="s">
        <v>104</v>
      </c>
      <c r="G2261" t="s">
        <v>55</v>
      </c>
      <c r="H2261" t="s">
        <v>2442</v>
      </c>
      <c r="I2261" s="2">
        <v>40110</v>
      </c>
      <c r="J2261" t="s">
        <v>106</v>
      </c>
      <c r="K2261" t="s">
        <v>107</v>
      </c>
      <c r="L2261">
        <v>21.361509559999998</v>
      </c>
      <c r="M2261">
        <v>-157.68291685</v>
      </c>
      <c r="N2261" t="s">
        <v>156</v>
      </c>
      <c r="O2261" t="s">
        <v>156</v>
      </c>
      <c r="P2261">
        <v>2013</v>
      </c>
      <c r="Q2261" t="s">
        <v>109</v>
      </c>
      <c r="R2261">
        <v>0</v>
      </c>
      <c r="S2261">
        <v>11.75</v>
      </c>
      <c r="T2261">
        <v>20</v>
      </c>
      <c r="U2261">
        <v>10</v>
      </c>
      <c r="V2261">
        <v>3</v>
      </c>
      <c r="W2261">
        <v>9.5</v>
      </c>
      <c r="X2261">
        <v>0.25374999999999998</v>
      </c>
      <c r="Y2261">
        <v>2</v>
      </c>
      <c r="Z2261">
        <v>1</v>
      </c>
    </row>
    <row r="2262" spans="1:26" x14ac:dyDescent="0.2">
      <c r="A2262">
        <v>2261</v>
      </c>
      <c r="B2262">
        <v>6444</v>
      </c>
      <c r="C2262" t="s">
        <v>38</v>
      </c>
      <c r="D2262">
        <v>2013</v>
      </c>
      <c r="E2262" t="s">
        <v>47</v>
      </c>
      <c r="F2262" t="s">
        <v>104</v>
      </c>
      <c r="G2262" t="s">
        <v>55</v>
      </c>
      <c r="H2262" t="s">
        <v>2443</v>
      </c>
      <c r="I2262" s="2">
        <v>40110</v>
      </c>
      <c r="J2262" t="s">
        <v>106</v>
      </c>
      <c r="K2262" t="s">
        <v>115</v>
      </c>
      <c r="L2262">
        <v>21.342876929999999</v>
      </c>
      <c r="M2262">
        <v>-157.68427681</v>
      </c>
      <c r="N2262" t="s">
        <v>156</v>
      </c>
      <c r="O2262" t="s">
        <v>156</v>
      </c>
      <c r="P2262">
        <v>2013</v>
      </c>
      <c r="Q2262" t="s">
        <v>116</v>
      </c>
      <c r="R2262">
        <v>0</v>
      </c>
      <c r="S2262">
        <v>3</v>
      </c>
      <c r="T2262">
        <v>1</v>
      </c>
      <c r="U2262">
        <v>30</v>
      </c>
      <c r="V2262">
        <v>25</v>
      </c>
      <c r="W2262">
        <v>5</v>
      </c>
      <c r="X2262">
        <v>0.65125</v>
      </c>
      <c r="Y2262">
        <v>2</v>
      </c>
      <c r="Z2262">
        <v>1</v>
      </c>
    </row>
    <row r="2263" spans="1:26" x14ac:dyDescent="0.2">
      <c r="A2263">
        <v>2262</v>
      </c>
      <c r="B2263">
        <v>6445</v>
      </c>
      <c r="C2263" t="s">
        <v>38</v>
      </c>
      <c r="D2263">
        <v>2013</v>
      </c>
      <c r="E2263" t="s">
        <v>47</v>
      </c>
      <c r="F2263" t="s">
        <v>104</v>
      </c>
      <c r="G2263" t="s">
        <v>55</v>
      </c>
      <c r="H2263" t="s">
        <v>2444</v>
      </c>
      <c r="I2263" s="2">
        <v>40110</v>
      </c>
      <c r="J2263" t="s">
        <v>106</v>
      </c>
      <c r="K2263" t="s">
        <v>107</v>
      </c>
      <c r="L2263">
        <v>21.332093440000001</v>
      </c>
      <c r="M2263">
        <v>-157.66127603000001</v>
      </c>
      <c r="N2263" t="s">
        <v>156</v>
      </c>
      <c r="O2263" t="s">
        <v>156</v>
      </c>
      <c r="P2263">
        <v>2013</v>
      </c>
      <c r="Q2263" t="s">
        <v>109</v>
      </c>
      <c r="R2263">
        <v>0</v>
      </c>
      <c r="S2263">
        <v>16.350000000000001</v>
      </c>
      <c r="T2263">
        <v>3.5</v>
      </c>
      <c r="U2263">
        <v>7.5</v>
      </c>
      <c r="V2263">
        <v>22.5</v>
      </c>
      <c r="W2263">
        <v>6.5</v>
      </c>
      <c r="X2263">
        <v>0.15</v>
      </c>
      <c r="Y2263">
        <v>2</v>
      </c>
      <c r="Z2263">
        <v>1</v>
      </c>
    </row>
    <row r="2264" spans="1:26" x14ac:dyDescent="0.2">
      <c r="A2264">
        <v>2263</v>
      </c>
      <c r="B2264">
        <v>6446</v>
      </c>
      <c r="C2264" t="s">
        <v>38</v>
      </c>
      <c r="D2264">
        <v>2013</v>
      </c>
      <c r="E2264" t="s">
        <v>47</v>
      </c>
      <c r="F2264" t="s">
        <v>104</v>
      </c>
      <c r="G2264" t="s">
        <v>55</v>
      </c>
      <c r="H2264" t="s">
        <v>2445</v>
      </c>
      <c r="I2264" s="2">
        <v>40110</v>
      </c>
      <c r="J2264" t="s">
        <v>106</v>
      </c>
      <c r="K2264" t="s">
        <v>107</v>
      </c>
      <c r="L2264">
        <v>21.299293209999998</v>
      </c>
      <c r="M2264">
        <v>-157.64965921999999</v>
      </c>
      <c r="N2264" t="s">
        <v>156</v>
      </c>
      <c r="O2264" t="s">
        <v>156</v>
      </c>
      <c r="P2264">
        <v>2013</v>
      </c>
      <c r="Q2264" t="s">
        <v>109</v>
      </c>
      <c r="R2264">
        <v>0</v>
      </c>
      <c r="S2264">
        <v>13.95</v>
      </c>
      <c r="T2264">
        <v>5</v>
      </c>
      <c r="U2264">
        <v>5.5</v>
      </c>
      <c r="V2264">
        <v>2.5</v>
      </c>
      <c r="W2264">
        <v>5</v>
      </c>
      <c r="X2264">
        <v>0.26750000000000002</v>
      </c>
      <c r="Y2264">
        <v>2</v>
      </c>
      <c r="Z2264">
        <v>1</v>
      </c>
    </row>
    <row r="2265" spans="1:26" x14ac:dyDescent="0.2">
      <c r="A2265">
        <v>2264</v>
      </c>
      <c r="B2265">
        <v>6464</v>
      </c>
      <c r="C2265" t="s">
        <v>38</v>
      </c>
      <c r="D2265">
        <v>2013</v>
      </c>
      <c r="E2265" t="s">
        <v>47</v>
      </c>
      <c r="F2265" t="s">
        <v>104</v>
      </c>
      <c r="G2265" t="s">
        <v>55</v>
      </c>
      <c r="H2265" t="s">
        <v>2446</v>
      </c>
      <c r="I2265" s="2">
        <v>40116</v>
      </c>
      <c r="J2265" t="s">
        <v>106</v>
      </c>
      <c r="K2265" t="s">
        <v>107</v>
      </c>
      <c r="L2265">
        <v>21.62610286</v>
      </c>
      <c r="M2265">
        <v>-157.90638107000001</v>
      </c>
      <c r="N2265" t="s">
        <v>171</v>
      </c>
      <c r="O2265" t="s">
        <v>171</v>
      </c>
      <c r="P2265">
        <v>2013</v>
      </c>
      <c r="Q2265" t="s">
        <v>109</v>
      </c>
      <c r="R2265">
        <v>0</v>
      </c>
      <c r="S2265">
        <v>10</v>
      </c>
      <c r="T2265">
        <v>12.5</v>
      </c>
      <c r="U2265">
        <v>7.5</v>
      </c>
      <c r="V2265">
        <v>35</v>
      </c>
      <c r="W2265">
        <v>2.5</v>
      </c>
      <c r="X2265">
        <v>0.16250000000000001</v>
      </c>
      <c r="Y2265">
        <v>2</v>
      </c>
      <c r="Z2265">
        <v>1</v>
      </c>
    </row>
    <row r="2266" spans="1:26" x14ac:dyDescent="0.2">
      <c r="A2266">
        <v>2265</v>
      </c>
      <c r="B2266">
        <v>6465</v>
      </c>
      <c r="C2266" t="s">
        <v>38</v>
      </c>
      <c r="D2266">
        <v>2013</v>
      </c>
      <c r="E2266" t="s">
        <v>47</v>
      </c>
      <c r="F2266" t="s">
        <v>104</v>
      </c>
      <c r="G2266" t="s">
        <v>55</v>
      </c>
      <c r="H2266" t="s">
        <v>2447</v>
      </c>
      <c r="I2266" s="2">
        <v>40116</v>
      </c>
      <c r="J2266" t="s">
        <v>106</v>
      </c>
      <c r="K2266" t="s">
        <v>107</v>
      </c>
      <c r="L2266">
        <v>21.638895569999999</v>
      </c>
      <c r="M2266">
        <v>-157.90761128</v>
      </c>
      <c r="N2266" t="s">
        <v>171</v>
      </c>
      <c r="O2266" t="s">
        <v>171</v>
      </c>
      <c r="P2266">
        <v>2013</v>
      </c>
      <c r="Q2266" t="s">
        <v>109</v>
      </c>
      <c r="R2266">
        <v>0</v>
      </c>
      <c r="S2266">
        <v>9.4</v>
      </c>
      <c r="T2266">
        <v>8.5</v>
      </c>
      <c r="U2266">
        <v>5</v>
      </c>
      <c r="V2266">
        <v>16.5</v>
      </c>
      <c r="W2266">
        <v>12.5</v>
      </c>
      <c r="X2266">
        <v>0.27124999999999999</v>
      </c>
      <c r="Y2266">
        <v>2</v>
      </c>
      <c r="Z2266">
        <v>1</v>
      </c>
    </row>
    <row r="2267" spans="1:26" x14ac:dyDescent="0.2">
      <c r="A2267">
        <v>2266</v>
      </c>
      <c r="B2267">
        <v>6466</v>
      </c>
      <c r="C2267" t="s">
        <v>38</v>
      </c>
      <c r="D2267">
        <v>2013</v>
      </c>
      <c r="E2267" t="s">
        <v>47</v>
      </c>
      <c r="F2267" t="s">
        <v>104</v>
      </c>
      <c r="G2267" t="s">
        <v>55</v>
      </c>
      <c r="H2267" t="s">
        <v>2448</v>
      </c>
      <c r="I2267" s="2">
        <v>40116</v>
      </c>
      <c r="J2267" t="s">
        <v>106</v>
      </c>
      <c r="K2267" t="s">
        <v>115</v>
      </c>
      <c r="L2267">
        <v>21.652448270000001</v>
      </c>
      <c r="M2267">
        <v>-157.91713153000001</v>
      </c>
      <c r="N2267" t="s">
        <v>171</v>
      </c>
      <c r="O2267" t="s">
        <v>171</v>
      </c>
      <c r="P2267">
        <v>2013</v>
      </c>
      <c r="Q2267" t="s">
        <v>116</v>
      </c>
      <c r="R2267">
        <v>0</v>
      </c>
      <c r="S2267">
        <v>5.45</v>
      </c>
      <c r="T2267">
        <v>1</v>
      </c>
      <c r="U2267">
        <v>10</v>
      </c>
      <c r="V2267">
        <v>49.5</v>
      </c>
      <c r="W2267">
        <v>7</v>
      </c>
      <c r="X2267">
        <v>0.11874999999999999</v>
      </c>
      <c r="Y2267">
        <v>2</v>
      </c>
      <c r="Z2267">
        <v>1</v>
      </c>
    </row>
    <row r="2268" spans="1:26" x14ac:dyDescent="0.2">
      <c r="A2268">
        <v>2267</v>
      </c>
      <c r="B2268">
        <v>6467</v>
      </c>
      <c r="C2268" t="s">
        <v>38</v>
      </c>
      <c r="D2268">
        <v>2013</v>
      </c>
      <c r="E2268" t="s">
        <v>47</v>
      </c>
      <c r="F2268" t="s">
        <v>104</v>
      </c>
      <c r="G2268" t="s">
        <v>55</v>
      </c>
      <c r="H2268" t="s">
        <v>2449</v>
      </c>
      <c r="I2268" s="2">
        <v>40116</v>
      </c>
      <c r="J2268" t="s">
        <v>106</v>
      </c>
      <c r="K2268" t="s">
        <v>107</v>
      </c>
      <c r="L2268">
        <v>21.683334330000001</v>
      </c>
      <c r="M2268">
        <v>-157.92961990000001</v>
      </c>
      <c r="N2268" t="s">
        <v>171</v>
      </c>
      <c r="O2268" t="s">
        <v>171</v>
      </c>
      <c r="P2268">
        <v>2013</v>
      </c>
      <c r="Q2268" t="s">
        <v>109</v>
      </c>
      <c r="R2268">
        <v>0</v>
      </c>
      <c r="S2268">
        <v>13.2</v>
      </c>
      <c r="T2268">
        <v>2</v>
      </c>
      <c r="U2268">
        <v>4.5</v>
      </c>
      <c r="V2268">
        <v>32.5</v>
      </c>
      <c r="W2268">
        <v>1.5</v>
      </c>
      <c r="X2268">
        <v>0.13875000000000001</v>
      </c>
      <c r="Y2268">
        <v>2</v>
      </c>
      <c r="Z2268">
        <v>1</v>
      </c>
    </row>
    <row r="2269" spans="1:26" x14ac:dyDescent="0.2">
      <c r="A2269">
        <v>2268</v>
      </c>
      <c r="B2269">
        <v>6468</v>
      </c>
      <c r="C2269" t="s">
        <v>38</v>
      </c>
      <c r="D2269">
        <v>2013</v>
      </c>
      <c r="E2269" t="s">
        <v>47</v>
      </c>
      <c r="F2269" t="s">
        <v>104</v>
      </c>
      <c r="G2269" t="s">
        <v>55</v>
      </c>
      <c r="H2269" t="s">
        <v>2450</v>
      </c>
      <c r="I2269" s="2">
        <v>40116</v>
      </c>
      <c r="J2269" t="s">
        <v>106</v>
      </c>
      <c r="K2269" t="s">
        <v>111</v>
      </c>
      <c r="L2269">
        <v>21.688783650000001</v>
      </c>
      <c r="M2269">
        <v>-157.92548275999999</v>
      </c>
      <c r="N2269" t="s">
        <v>171</v>
      </c>
      <c r="O2269" t="s">
        <v>171</v>
      </c>
      <c r="P2269">
        <v>2013</v>
      </c>
      <c r="Q2269" t="s">
        <v>112</v>
      </c>
      <c r="R2269">
        <v>0</v>
      </c>
      <c r="S2269">
        <v>25.85</v>
      </c>
      <c r="T2269">
        <v>1</v>
      </c>
      <c r="U2269">
        <v>22.5</v>
      </c>
      <c r="V2269">
        <v>45</v>
      </c>
      <c r="W2269">
        <v>4.5</v>
      </c>
      <c r="X2269">
        <v>0.1</v>
      </c>
      <c r="Y2269">
        <v>2</v>
      </c>
      <c r="Z2269">
        <v>1</v>
      </c>
    </row>
    <row r="2270" spans="1:26" x14ac:dyDescent="0.2">
      <c r="A2270">
        <v>2269</v>
      </c>
      <c r="B2270">
        <v>6469</v>
      </c>
      <c r="C2270" t="s">
        <v>38</v>
      </c>
      <c r="D2270">
        <v>2013</v>
      </c>
      <c r="E2270" t="s">
        <v>47</v>
      </c>
      <c r="F2270" t="s">
        <v>104</v>
      </c>
      <c r="G2270" t="s">
        <v>55</v>
      </c>
      <c r="H2270" t="s">
        <v>2451</v>
      </c>
      <c r="I2270" s="2">
        <v>40116</v>
      </c>
      <c r="J2270" t="s">
        <v>106</v>
      </c>
      <c r="K2270" t="s">
        <v>107</v>
      </c>
      <c r="L2270">
        <v>21.618487229999999</v>
      </c>
      <c r="M2270">
        <v>-157.89597946000001</v>
      </c>
      <c r="N2270" t="s">
        <v>171</v>
      </c>
      <c r="O2270" t="s">
        <v>171</v>
      </c>
      <c r="P2270">
        <v>2013</v>
      </c>
      <c r="Q2270" t="s">
        <v>109</v>
      </c>
      <c r="R2270">
        <v>0</v>
      </c>
      <c r="S2270">
        <v>12.15</v>
      </c>
      <c r="T2270">
        <v>4.5</v>
      </c>
      <c r="U2270">
        <v>5</v>
      </c>
      <c r="V2270">
        <v>42.5</v>
      </c>
      <c r="W2270">
        <v>3</v>
      </c>
      <c r="X2270">
        <v>0.10625</v>
      </c>
      <c r="Y2270">
        <v>2</v>
      </c>
      <c r="Z2270">
        <v>1</v>
      </c>
    </row>
    <row r="2271" spans="1:26" x14ac:dyDescent="0.2">
      <c r="A2271">
        <v>2270</v>
      </c>
      <c r="B2271">
        <v>6470</v>
      </c>
      <c r="C2271" t="s">
        <v>38</v>
      </c>
      <c r="D2271">
        <v>2013</v>
      </c>
      <c r="E2271" t="s">
        <v>47</v>
      </c>
      <c r="F2271" t="s">
        <v>104</v>
      </c>
      <c r="G2271" t="s">
        <v>55</v>
      </c>
      <c r="H2271" t="s">
        <v>2452</v>
      </c>
      <c r="I2271" s="2">
        <v>40116</v>
      </c>
      <c r="J2271" t="s">
        <v>106</v>
      </c>
      <c r="K2271" t="s">
        <v>115</v>
      </c>
      <c r="L2271">
        <v>21.634925729999999</v>
      </c>
      <c r="M2271">
        <v>-157.91299271</v>
      </c>
      <c r="N2271" t="s">
        <v>171</v>
      </c>
      <c r="O2271" t="s">
        <v>171</v>
      </c>
      <c r="P2271">
        <v>2013</v>
      </c>
      <c r="Q2271" t="s">
        <v>116</v>
      </c>
      <c r="R2271">
        <v>0</v>
      </c>
      <c r="S2271">
        <v>4.8</v>
      </c>
      <c r="T2271">
        <v>12.5</v>
      </c>
      <c r="U2271">
        <v>0</v>
      </c>
      <c r="V2271">
        <v>7.5</v>
      </c>
      <c r="W2271">
        <v>15</v>
      </c>
      <c r="X2271">
        <v>0.36249999999999999</v>
      </c>
      <c r="Y2271">
        <v>2</v>
      </c>
      <c r="Z2271">
        <v>1</v>
      </c>
    </row>
    <row r="2272" spans="1:26" x14ac:dyDescent="0.2">
      <c r="A2272">
        <v>2271</v>
      </c>
      <c r="B2272">
        <v>6471</v>
      </c>
      <c r="C2272" t="s">
        <v>38</v>
      </c>
      <c r="D2272">
        <v>2013</v>
      </c>
      <c r="E2272" t="s">
        <v>47</v>
      </c>
      <c r="F2272" t="s">
        <v>104</v>
      </c>
      <c r="G2272" t="s">
        <v>55</v>
      </c>
      <c r="H2272" t="s">
        <v>2453</v>
      </c>
      <c r="I2272" s="2">
        <v>40116</v>
      </c>
      <c r="J2272" t="s">
        <v>106</v>
      </c>
      <c r="K2272" t="s">
        <v>111</v>
      </c>
      <c r="L2272">
        <v>21.70443744</v>
      </c>
      <c r="M2272">
        <v>-157.94083782000001</v>
      </c>
      <c r="N2272" t="s">
        <v>171</v>
      </c>
      <c r="O2272" t="s">
        <v>171</v>
      </c>
      <c r="P2272">
        <v>2013</v>
      </c>
      <c r="Q2272" t="s">
        <v>112</v>
      </c>
      <c r="R2272">
        <v>0</v>
      </c>
      <c r="S2272">
        <v>26.5</v>
      </c>
      <c r="T2272">
        <v>3</v>
      </c>
      <c r="U2272">
        <v>12.5</v>
      </c>
      <c r="V2272">
        <v>32.5</v>
      </c>
      <c r="W2272">
        <v>0</v>
      </c>
      <c r="X2272">
        <v>0.11874999999999999</v>
      </c>
      <c r="Y2272">
        <v>2</v>
      </c>
      <c r="Z2272">
        <v>1</v>
      </c>
    </row>
    <row r="2273" spans="1:26" x14ac:dyDescent="0.2">
      <c r="A2273">
        <v>2272</v>
      </c>
      <c r="B2273">
        <v>6496</v>
      </c>
      <c r="C2273" t="s">
        <v>38</v>
      </c>
      <c r="D2273">
        <v>2014</v>
      </c>
      <c r="E2273" t="s">
        <v>64</v>
      </c>
      <c r="F2273" t="s">
        <v>360</v>
      </c>
      <c r="G2273" t="s">
        <v>71</v>
      </c>
      <c r="H2273" t="s">
        <v>2454</v>
      </c>
      <c r="I2273" s="2">
        <v>40252</v>
      </c>
      <c r="J2273" t="s">
        <v>106</v>
      </c>
      <c r="K2273" t="s">
        <v>107</v>
      </c>
      <c r="L2273">
        <v>19.271073560000001</v>
      </c>
      <c r="M2273">
        <v>166.64896608000001</v>
      </c>
      <c r="N2273" t="s">
        <v>71</v>
      </c>
      <c r="O2273" t="s">
        <v>71</v>
      </c>
      <c r="P2273">
        <v>2014</v>
      </c>
      <c r="Q2273" t="s">
        <v>109</v>
      </c>
      <c r="R2273">
        <v>0</v>
      </c>
      <c r="S2273">
        <v>17.600000000000001</v>
      </c>
      <c r="T2273">
        <v>25</v>
      </c>
      <c r="U2273">
        <v>30</v>
      </c>
      <c r="V2273">
        <v>2</v>
      </c>
      <c r="W2273">
        <v>5</v>
      </c>
      <c r="X2273">
        <v>0.58499999999999996</v>
      </c>
      <c r="Y2273">
        <v>1</v>
      </c>
      <c r="Z2273">
        <v>1</v>
      </c>
    </row>
    <row r="2274" spans="1:26" x14ac:dyDescent="0.2">
      <c r="A2274">
        <v>2273</v>
      </c>
      <c r="B2274">
        <v>6497</v>
      </c>
      <c r="C2274" t="s">
        <v>38</v>
      </c>
      <c r="D2274">
        <v>2014</v>
      </c>
      <c r="E2274" t="s">
        <v>64</v>
      </c>
      <c r="F2274" t="s">
        <v>360</v>
      </c>
      <c r="G2274" t="s">
        <v>71</v>
      </c>
      <c r="H2274" t="s">
        <v>2455</v>
      </c>
      <c r="I2274" s="2">
        <v>40252</v>
      </c>
      <c r="J2274" t="s">
        <v>106</v>
      </c>
      <c r="K2274" t="s">
        <v>111</v>
      </c>
      <c r="L2274">
        <v>19.274845330000002</v>
      </c>
      <c r="M2274">
        <v>166.64117150000001</v>
      </c>
      <c r="N2274" t="s">
        <v>71</v>
      </c>
      <c r="O2274" t="s">
        <v>71</v>
      </c>
      <c r="P2274">
        <v>2014</v>
      </c>
      <c r="Q2274" t="s">
        <v>112</v>
      </c>
      <c r="R2274">
        <v>0</v>
      </c>
      <c r="S2274">
        <v>23</v>
      </c>
      <c r="T2274">
        <v>40</v>
      </c>
      <c r="U2274">
        <v>17.5</v>
      </c>
      <c r="V2274">
        <v>4.5</v>
      </c>
      <c r="W2274">
        <v>2.5</v>
      </c>
      <c r="X2274">
        <v>0.39374999999999999</v>
      </c>
      <c r="Y2274">
        <v>2</v>
      </c>
      <c r="Z2274">
        <v>1</v>
      </c>
    </row>
    <row r="2275" spans="1:26" x14ac:dyDescent="0.2">
      <c r="A2275">
        <v>2274</v>
      </c>
      <c r="B2275">
        <v>6498</v>
      </c>
      <c r="C2275" t="s">
        <v>38</v>
      </c>
      <c r="D2275">
        <v>2014</v>
      </c>
      <c r="E2275" t="s">
        <v>64</v>
      </c>
      <c r="F2275" t="s">
        <v>360</v>
      </c>
      <c r="G2275" t="s">
        <v>71</v>
      </c>
      <c r="H2275" t="s">
        <v>2456</v>
      </c>
      <c r="I2275" s="2">
        <v>40252</v>
      </c>
      <c r="J2275" t="s">
        <v>106</v>
      </c>
      <c r="K2275" t="s">
        <v>115</v>
      </c>
      <c r="L2275">
        <v>19.285508029999999</v>
      </c>
      <c r="M2275">
        <v>166.61540905000001</v>
      </c>
      <c r="N2275" t="s">
        <v>71</v>
      </c>
      <c r="O2275" t="s">
        <v>71</v>
      </c>
      <c r="P2275">
        <v>2014</v>
      </c>
      <c r="Q2275" t="s">
        <v>116</v>
      </c>
      <c r="R2275">
        <v>0</v>
      </c>
      <c r="S2275">
        <v>3.45</v>
      </c>
      <c r="T2275">
        <v>20</v>
      </c>
      <c r="U2275">
        <v>1.5</v>
      </c>
      <c r="V2275">
        <v>25</v>
      </c>
      <c r="W2275">
        <v>7.5</v>
      </c>
      <c r="X2275">
        <v>0.26124999999999998</v>
      </c>
      <c r="Y2275">
        <v>2</v>
      </c>
      <c r="Z2275">
        <v>1</v>
      </c>
    </row>
    <row r="2276" spans="1:26" x14ac:dyDescent="0.2">
      <c r="A2276">
        <v>2275</v>
      </c>
      <c r="B2276">
        <v>6499</v>
      </c>
      <c r="C2276" t="s">
        <v>38</v>
      </c>
      <c r="D2276">
        <v>2014</v>
      </c>
      <c r="E2276" t="s">
        <v>64</v>
      </c>
      <c r="F2276" t="s">
        <v>360</v>
      </c>
      <c r="G2276" t="s">
        <v>71</v>
      </c>
      <c r="H2276" t="s">
        <v>2457</v>
      </c>
      <c r="I2276" s="2">
        <v>40252</v>
      </c>
      <c r="J2276" t="s">
        <v>106</v>
      </c>
      <c r="K2276" t="s">
        <v>107</v>
      </c>
      <c r="L2276">
        <v>19.289614910000001</v>
      </c>
      <c r="M2276">
        <v>166.6108011</v>
      </c>
      <c r="N2276" t="s">
        <v>71</v>
      </c>
      <c r="O2276" t="s">
        <v>71</v>
      </c>
      <c r="P2276">
        <v>2014</v>
      </c>
      <c r="Q2276" t="s">
        <v>109</v>
      </c>
      <c r="R2276">
        <v>0</v>
      </c>
      <c r="S2276">
        <v>13.1</v>
      </c>
      <c r="T2276">
        <v>22.5</v>
      </c>
      <c r="U2276">
        <v>32.5</v>
      </c>
      <c r="V2276">
        <v>1</v>
      </c>
      <c r="W2276">
        <v>5.5</v>
      </c>
      <c r="X2276">
        <v>0.71</v>
      </c>
      <c r="Y2276">
        <v>2</v>
      </c>
      <c r="Z2276">
        <v>1</v>
      </c>
    </row>
    <row r="2277" spans="1:26" x14ac:dyDescent="0.2">
      <c r="A2277">
        <v>2276</v>
      </c>
      <c r="B2277">
        <v>6500</v>
      </c>
      <c r="C2277" t="s">
        <v>38</v>
      </c>
      <c r="D2277">
        <v>2014</v>
      </c>
      <c r="E2277" t="s">
        <v>64</v>
      </c>
      <c r="F2277" t="s">
        <v>360</v>
      </c>
      <c r="G2277" t="s">
        <v>71</v>
      </c>
      <c r="H2277" t="s">
        <v>2458</v>
      </c>
      <c r="I2277" s="2">
        <v>40252</v>
      </c>
      <c r="J2277" t="s">
        <v>106</v>
      </c>
      <c r="K2277" t="s">
        <v>107</v>
      </c>
      <c r="L2277">
        <v>19.284405809999999</v>
      </c>
      <c r="M2277">
        <v>166.61695551</v>
      </c>
      <c r="N2277" t="s">
        <v>71</v>
      </c>
      <c r="O2277" t="s">
        <v>71</v>
      </c>
      <c r="P2277">
        <v>2014</v>
      </c>
      <c r="Q2277" t="s">
        <v>109</v>
      </c>
      <c r="R2277">
        <v>0</v>
      </c>
      <c r="S2277">
        <v>13.2</v>
      </c>
      <c r="T2277">
        <v>35</v>
      </c>
      <c r="U2277">
        <v>27.5</v>
      </c>
      <c r="V2277">
        <v>5</v>
      </c>
      <c r="W2277">
        <v>7.5</v>
      </c>
      <c r="X2277">
        <v>0.67625000000000002</v>
      </c>
      <c r="Y2277">
        <v>2</v>
      </c>
      <c r="Z2277">
        <v>1</v>
      </c>
    </row>
    <row r="2278" spans="1:26" x14ac:dyDescent="0.2">
      <c r="A2278">
        <v>2277</v>
      </c>
      <c r="B2278">
        <v>6501</v>
      </c>
      <c r="C2278" t="s">
        <v>38</v>
      </c>
      <c r="D2278">
        <v>2014</v>
      </c>
      <c r="E2278" t="s">
        <v>64</v>
      </c>
      <c r="F2278" t="s">
        <v>360</v>
      </c>
      <c r="G2278" t="s">
        <v>71</v>
      </c>
      <c r="H2278" t="s">
        <v>2459</v>
      </c>
      <c r="I2278" s="2">
        <v>40252</v>
      </c>
      <c r="J2278" t="s">
        <v>106</v>
      </c>
      <c r="K2278" t="s">
        <v>111</v>
      </c>
      <c r="L2278">
        <v>19.279584960000001</v>
      </c>
      <c r="M2278">
        <v>166.62945637000001</v>
      </c>
      <c r="N2278" t="s">
        <v>71</v>
      </c>
      <c r="O2278" t="s">
        <v>71</v>
      </c>
      <c r="P2278">
        <v>2014</v>
      </c>
      <c r="Q2278" t="s">
        <v>112</v>
      </c>
      <c r="R2278">
        <v>0</v>
      </c>
      <c r="S2278">
        <v>20.6</v>
      </c>
      <c r="T2278">
        <v>65</v>
      </c>
      <c r="U2278">
        <v>5</v>
      </c>
      <c r="V2278">
        <v>10</v>
      </c>
      <c r="W2278">
        <v>10</v>
      </c>
      <c r="X2278">
        <v>0.36499999999999999</v>
      </c>
      <c r="Y2278">
        <v>1</v>
      </c>
      <c r="Z2278">
        <v>1</v>
      </c>
    </row>
    <row r="2279" spans="1:26" x14ac:dyDescent="0.2">
      <c r="A2279">
        <v>2278</v>
      </c>
      <c r="B2279">
        <v>6502</v>
      </c>
      <c r="C2279" t="s">
        <v>38</v>
      </c>
      <c r="D2279">
        <v>2014</v>
      </c>
      <c r="E2279" t="s">
        <v>64</v>
      </c>
      <c r="F2279" t="s">
        <v>360</v>
      </c>
      <c r="G2279" t="s">
        <v>71</v>
      </c>
      <c r="H2279" t="s">
        <v>2460</v>
      </c>
      <c r="I2279" s="2">
        <v>40252</v>
      </c>
      <c r="J2279" t="s">
        <v>106</v>
      </c>
      <c r="K2279" t="s">
        <v>107</v>
      </c>
      <c r="L2279">
        <v>19.272696629999999</v>
      </c>
      <c r="M2279">
        <v>166.64711912999999</v>
      </c>
      <c r="N2279" t="s">
        <v>71</v>
      </c>
      <c r="O2279" t="s">
        <v>71</v>
      </c>
      <c r="P2279">
        <v>2014</v>
      </c>
      <c r="Q2279" t="s">
        <v>109</v>
      </c>
      <c r="R2279">
        <v>0</v>
      </c>
      <c r="S2279">
        <v>13.15</v>
      </c>
      <c r="T2279">
        <v>25</v>
      </c>
      <c r="U2279">
        <v>27.5</v>
      </c>
      <c r="V2279">
        <v>6.5</v>
      </c>
      <c r="W2279">
        <v>8.5</v>
      </c>
      <c r="X2279">
        <v>0.59899999999999998</v>
      </c>
      <c r="Y2279">
        <v>2</v>
      </c>
      <c r="Z2279">
        <v>1</v>
      </c>
    </row>
    <row r="2280" spans="1:26" x14ac:dyDescent="0.2">
      <c r="A2280">
        <v>2279</v>
      </c>
      <c r="B2280">
        <v>6503</v>
      </c>
      <c r="C2280" t="s">
        <v>38</v>
      </c>
      <c r="D2280">
        <v>2014</v>
      </c>
      <c r="E2280" t="s">
        <v>64</v>
      </c>
      <c r="F2280" t="s">
        <v>360</v>
      </c>
      <c r="G2280" t="s">
        <v>71</v>
      </c>
      <c r="H2280" t="s">
        <v>2461</v>
      </c>
      <c r="I2280" s="2">
        <v>40252</v>
      </c>
      <c r="J2280" t="s">
        <v>106</v>
      </c>
      <c r="K2280" t="s">
        <v>115</v>
      </c>
      <c r="L2280">
        <v>19.28353401</v>
      </c>
      <c r="M2280">
        <v>166.61867749000001</v>
      </c>
      <c r="N2280" t="s">
        <v>71</v>
      </c>
      <c r="O2280" t="s">
        <v>71</v>
      </c>
      <c r="P2280">
        <v>2014</v>
      </c>
      <c r="Q2280" t="s">
        <v>116</v>
      </c>
      <c r="R2280">
        <v>0</v>
      </c>
      <c r="S2280">
        <v>4.55</v>
      </c>
      <c r="T2280">
        <v>25</v>
      </c>
      <c r="U2280">
        <v>0</v>
      </c>
      <c r="V2280">
        <v>37.5</v>
      </c>
      <c r="W2280">
        <v>22.5</v>
      </c>
      <c r="X2280">
        <v>0.31</v>
      </c>
      <c r="Y2280">
        <v>2</v>
      </c>
      <c r="Z2280">
        <v>1</v>
      </c>
    </row>
    <row r="2281" spans="1:26" x14ac:dyDescent="0.2">
      <c r="A2281">
        <v>2280</v>
      </c>
      <c r="B2281">
        <v>6506</v>
      </c>
      <c r="C2281" t="s">
        <v>38</v>
      </c>
      <c r="D2281">
        <v>2014</v>
      </c>
      <c r="E2281" t="s">
        <v>64</v>
      </c>
      <c r="F2281" t="s">
        <v>360</v>
      </c>
      <c r="G2281" t="s">
        <v>71</v>
      </c>
      <c r="H2281" t="s">
        <v>2462</v>
      </c>
      <c r="I2281" s="2">
        <v>40253</v>
      </c>
      <c r="J2281" t="s">
        <v>106</v>
      </c>
      <c r="K2281" t="s">
        <v>111</v>
      </c>
      <c r="L2281">
        <v>19.307064109999999</v>
      </c>
      <c r="M2281">
        <v>166.59370663000001</v>
      </c>
      <c r="N2281" t="s">
        <v>71</v>
      </c>
      <c r="O2281" t="s">
        <v>71</v>
      </c>
      <c r="P2281">
        <v>2014</v>
      </c>
      <c r="Q2281" t="s">
        <v>112</v>
      </c>
      <c r="R2281">
        <v>0</v>
      </c>
      <c r="S2281">
        <v>20.9</v>
      </c>
      <c r="T2281">
        <v>37.5</v>
      </c>
      <c r="U2281">
        <v>1.5</v>
      </c>
      <c r="V2281">
        <v>4.5</v>
      </c>
      <c r="W2281">
        <v>3.5</v>
      </c>
      <c r="X2281">
        <v>0.41625000000000001</v>
      </c>
      <c r="Y2281">
        <v>2</v>
      </c>
      <c r="Z2281">
        <v>1</v>
      </c>
    </row>
    <row r="2282" spans="1:26" x14ac:dyDescent="0.2">
      <c r="A2282">
        <v>2281</v>
      </c>
      <c r="B2282">
        <v>6507</v>
      </c>
      <c r="C2282" t="s">
        <v>38</v>
      </c>
      <c r="D2282">
        <v>2014</v>
      </c>
      <c r="E2282" t="s">
        <v>64</v>
      </c>
      <c r="F2282" t="s">
        <v>360</v>
      </c>
      <c r="G2282" t="s">
        <v>71</v>
      </c>
      <c r="H2282" t="s">
        <v>2463</v>
      </c>
      <c r="I2282" s="2">
        <v>40253</v>
      </c>
      <c r="J2282" t="s">
        <v>106</v>
      </c>
      <c r="K2282" t="s">
        <v>115</v>
      </c>
      <c r="L2282">
        <v>19.321322810000002</v>
      </c>
      <c r="M2282">
        <v>166.60385133</v>
      </c>
      <c r="N2282" t="s">
        <v>71</v>
      </c>
      <c r="O2282" t="s">
        <v>71</v>
      </c>
      <c r="P2282">
        <v>2014</v>
      </c>
      <c r="Q2282" t="s">
        <v>116</v>
      </c>
      <c r="R2282">
        <v>0</v>
      </c>
      <c r="S2282">
        <v>3.95</v>
      </c>
      <c r="T2282">
        <v>17.5</v>
      </c>
      <c r="U2282">
        <v>0</v>
      </c>
      <c r="V2282">
        <v>0</v>
      </c>
      <c r="W2282">
        <v>15</v>
      </c>
      <c r="X2282">
        <v>0.18124999999999999</v>
      </c>
      <c r="Y2282">
        <v>2</v>
      </c>
      <c r="Z2282">
        <v>1</v>
      </c>
    </row>
    <row r="2283" spans="1:26" x14ac:dyDescent="0.2">
      <c r="A2283">
        <v>2282</v>
      </c>
      <c r="B2283">
        <v>6508</v>
      </c>
      <c r="C2283" t="s">
        <v>38</v>
      </c>
      <c r="D2283">
        <v>2014</v>
      </c>
      <c r="E2283" t="s">
        <v>64</v>
      </c>
      <c r="F2283" t="s">
        <v>360</v>
      </c>
      <c r="G2283" t="s">
        <v>71</v>
      </c>
      <c r="H2283" t="s">
        <v>2464</v>
      </c>
      <c r="I2283" s="2">
        <v>40253</v>
      </c>
      <c r="J2283" t="s">
        <v>106</v>
      </c>
      <c r="K2283" t="s">
        <v>115</v>
      </c>
      <c r="L2283">
        <v>19.308210330000001</v>
      </c>
      <c r="M2283">
        <v>166.59384266000001</v>
      </c>
      <c r="N2283" t="s">
        <v>71</v>
      </c>
      <c r="O2283" t="s">
        <v>71</v>
      </c>
      <c r="P2283">
        <v>2014</v>
      </c>
      <c r="Q2283" t="s">
        <v>116</v>
      </c>
      <c r="R2283">
        <v>0</v>
      </c>
      <c r="S2283">
        <v>2.6</v>
      </c>
      <c r="T2283">
        <v>15</v>
      </c>
      <c r="U2283">
        <v>0</v>
      </c>
      <c r="V2283">
        <v>0</v>
      </c>
      <c r="W2283">
        <v>22.5</v>
      </c>
      <c r="X2283">
        <v>0.28749999999999998</v>
      </c>
      <c r="Y2283">
        <v>2</v>
      </c>
      <c r="Z2283">
        <v>1</v>
      </c>
    </row>
    <row r="2284" spans="1:26" x14ac:dyDescent="0.2">
      <c r="A2284">
        <v>2283</v>
      </c>
      <c r="B2284">
        <v>6509</v>
      </c>
      <c r="C2284" t="s">
        <v>38</v>
      </c>
      <c r="D2284">
        <v>2014</v>
      </c>
      <c r="E2284" t="s">
        <v>64</v>
      </c>
      <c r="F2284" t="s">
        <v>360</v>
      </c>
      <c r="G2284" t="s">
        <v>71</v>
      </c>
      <c r="H2284" t="s">
        <v>2465</v>
      </c>
      <c r="I2284" s="2">
        <v>40253</v>
      </c>
      <c r="J2284" t="s">
        <v>106</v>
      </c>
      <c r="K2284" t="s">
        <v>107</v>
      </c>
      <c r="L2284">
        <v>19.30259873</v>
      </c>
      <c r="M2284">
        <v>166.59512584999999</v>
      </c>
      <c r="N2284" t="s">
        <v>71</v>
      </c>
      <c r="O2284" t="s">
        <v>71</v>
      </c>
      <c r="P2284">
        <v>2014</v>
      </c>
      <c r="Q2284" t="s">
        <v>109</v>
      </c>
      <c r="R2284">
        <v>0</v>
      </c>
      <c r="S2284">
        <v>13.4</v>
      </c>
      <c r="T2284">
        <v>30</v>
      </c>
      <c r="U2284">
        <v>5</v>
      </c>
      <c r="V2284">
        <v>5</v>
      </c>
      <c r="W2284">
        <v>3.5</v>
      </c>
      <c r="X2284">
        <v>0.78</v>
      </c>
      <c r="Y2284">
        <v>2</v>
      </c>
      <c r="Z2284">
        <v>1</v>
      </c>
    </row>
    <row r="2285" spans="1:26" x14ac:dyDescent="0.2">
      <c r="A2285">
        <v>2284</v>
      </c>
      <c r="B2285">
        <v>6512</v>
      </c>
      <c r="C2285" t="s">
        <v>38</v>
      </c>
      <c r="D2285">
        <v>2014</v>
      </c>
      <c r="E2285" t="s">
        <v>64</v>
      </c>
      <c r="F2285" t="s">
        <v>360</v>
      </c>
      <c r="G2285" t="s">
        <v>71</v>
      </c>
      <c r="H2285" t="s">
        <v>2466</v>
      </c>
      <c r="I2285" s="2">
        <v>40253</v>
      </c>
      <c r="J2285" t="s">
        <v>106</v>
      </c>
      <c r="K2285" t="s">
        <v>111</v>
      </c>
      <c r="L2285">
        <v>19.325733450000001</v>
      </c>
      <c r="M2285">
        <v>166.61041562</v>
      </c>
      <c r="N2285" t="s">
        <v>71</v>
      </c>
      <c r="O2285" t="s">
        <v>71</v>
      </c>
      <c r="P2285">
        <v>2014</v>
      </c>
      <c r="Q2285" t="s">
        <v>112</v>
      </c>
      <c r="R2285">
        <v>0</v>
      </c>
      <c r="S2285">
        <v>22</v>
      </c>
      <c r="T2285">
        <v>27.5</v>
      </c>
      <c r="U2285">
        <v>0</v>
      </c>
      <c r="V2285">
        <v>5</v>
      </c>
      <c r="W2285">
        <v>10</v>
      </c>
      <c r="X2285">
        <v>0.34375</v>
      </c>
      <c r="Y2285">
        <v>2</v>
      </c>
      <c r="Z2285">
        <v>1</v>
      </c>
    </row>
    <row r="2286" spans="1:26" x14ac:dyDescent="0.2">
      <c r="A2286">
        <v>2285</v>
      </c>
      <c r="B2286">
        <v>6513</v>
      </c>
      <c r="C2286" t="s">
        <v>38</v>
      </c>
      <c r="D2286">
        <v>2014</v>
      </c>
      <c r="E2286" t="s">
        <v>64</v>
      </c>
      <c r="F2286" t="s">
        <v>360</v>
      </c>
      <c r="G2286" t="s">
        <v>71</v>
      </c>
      <c r="H2286" t="s">
        <v>2467</v>
      </c>
      <c r="I2286" s="2">
        <v>40253</v>
      </c>
      <c r="J2286" t="s">
        <v>106</v>
      </c>
      <c r="K2286" t="s">
        <v>107</v>
      </c>
      <c r="L2286">
        <v>19.323596569999999</v>
      </c>
      <c r="M2286">
        <v>166.60566936000001</v>
      </c>
      <c r="N2286" t="s">
        <v>71</v>
      </c>
      <c r="O2286" t="s">
        <v>71</v>
      </c>
      <c r="P2286">
        <v>2014</v>
      </c>
      <c r="Q2286" t="s">
        <v>109</v>
      </c>
      <c r="R2286">
        <v>0</v>
      </c>
      <c r="S2286">
        <v>12.5</v>
      </c>
      <c r="T2286">
        <v>32.5</v>
      </c>
      <c r="U2286">
        <v>0</v>
      </c>
      <c r="V2286">
        <v>5</v>
      </c>
      <c r="W2286">
        <v>20</v>
      </c>
      <c r="X2286">
        <v>0.48499999999999999</v>
      </c>
      <c r="Y2286">
        <v>2</v>
      </c>
      <c r="Z2286">
        <v>1</v>
      </c>
    </row>
    <row r="2287" spans="1:26" x14ac:dyDescent="0.2">
      <c r="A2287">
        <v>2286</v>
      </c>
      <c r="B2287">
        <v>6514</v>
      </c>
      <c r="C2287" t="s">
        <v>38</v>
      </c>
      <c r="D2287">
        <v>2014</v>
      </c>
      <c r="E2287" t="s">
        <v>64</v>
      </c>
      <c r="F2287" t="s">
        <v>360</v>
      </c>
      <c r="G2287" t="s">
        <v>71</v>
      </c>
      <c r="H2287" t="s">
        <v>2468</v>
      </c>
      <c r="I2287" s="2">
        <v>40253</v>
      </c>
      <c r="J2287" t="s">
        <v>106</v>
      </c>
      <c r="K2287" t="s">
        <v>115</v>
      </c>
      <c r="L2287">
        <v>19.316404649999999</v>
      </c>
      <c r="M2287">
        <v>166.59893676999999</v>
      </c>
      <c r="N2287" t="s">
        <v>71</v>
      </c>
      <c r="O2287" t="s">
        <v>71</v>
      </c>
      <c r="P2287">
        <v>2014</v>
      </c>
      <c r="Q2287" t="s">
        <v>116</v>
      </c>
      <c r="R2287">
        <v>0</v>
      </c>
      <c r="S2287">
        <v>4.5999999999999996</v>
      </c>
      <c r="T2287">
        <v>20</v>
      </c>
      <c r="U2287">
        <v>0</v>
      </c>
      <c r="V2287">
        <v>20</v>
      </c>
      <c r="W2287">
        <v>17.5</v>
      </c>
      <c r="X2287">
        <v>0.24875</v>
      </c>
      <c r="Y2287">
        <v>2</v>
      </c>
      <c r="Z2287">
        <v>1</v>
      </c>
    </row>
    <row r="2288" spans="1:26" x14ac:dyDescent="0.2">
      <c r="A2288">
        <v>2287</v>
      </c>
      <c r="B2288">
        <v>6515</v>
      </c>
      <c r="C2288" t="s">
        <v>38</v>
      </c>
      <c r="D2288">
        <v>2014</v>
      </c>
      <c r="E2288" t="s">
        <v>64</v>
      </c>
      <c r="F2288" t="s">
        <v>360</v>
      </c>
      <c r="G2288" t="s">
        <v>71</v>
      </c>
      <c r="H2288" t="s">
        <v>2469</v>
      </c>
      <c r="I2288" s="2">
        <v>40253</v>
      </c>
      <c r="J2288" t="s">
        <v>106</v>
      </c>
      <c r="K2288" t="s">
        <v>115</v>
      </c>
      <c r="L2288">
        <v>19.313750519999999</v>
      </c>
      <c r="M2288">
        <v>166.59548366999999</v>
      </c>
      <c r="N2288" t="s">
        <v>71</v>
      </c>
      <c r="O2288" t="s">
        <v>71</v>
      </c>
      <c r="P2288">
        <v>2014</v>
      </c>
      <c r="Q2288" t="s">
        <v>116</v>
      </c>
      <c r="R2288">
        <v>0</v>
      </c>
      <c r="S2288">
        <v>4.75</v>
      </c>
      <c r="T2288">
        <v>12.5</v>
      </c>
      <c r="U2288">
        <v>0</v>
      </c>
      <c r="V2288">
        <v>5</v>
      </c>
      <c r="W2288">
        <v>22.5</v>
      </c>
      <c r="X2288">
        <v>0.23</v>
      </c>
      <c r="Y2288">
        <v>2</v>
      </c>
      <c r="Z2288">
        <v>1</v>
      </c>
    </row>
    <row r="2289" spans="1:26" x14ac:dyDescent="0.2">
      <c r="A2289">
        <v>2288</v>
      </c>
      <c r="B2289">
        <v>6516</v>
      </c>
      <c r="C2289" t="s">
        <v>38</v>
      </c>
      <c r="D2289">
        <v>2014</v>
      </c>
      <c r="E2289" t="s">
        <v>64</v>
      </c>
      <c r="F2289" t="s">
        <v>360</v>
      </c>
      <c r="G2289" t="s">
        <v>71</v>
      </c>
      <c r="H2289" t="s">
        <v>2470</v>
      </c>
      <c r="I2289" s="2">
        <v>40253</v>
      </c>
      <c r="J2289" t="s">
        <v>106</v>
      </c>
      <c r="K2289" t="s">
        <v>107</v>
      </c>
      <c r="L2289">
        <v>19.305815290000002</v>
      </c>
      <c r="M2289">
        <v>166.59415161999999</v>
      </c>
      <c r="N2289" t="s">
        <v>71</v>
      </c>
      <c r="O2289" t="s">
        <v>71</v>
      </c>
      <c r="P2289">
        <v>2014</v>
      </c>
      <c r="Q2289" t="s">
        <v>109</v>
      </c>
      <c r="R2289">
        <v>0</v>
      </c>
      <c r="S2289">
        <v>12.2</v>
      </c>
      <c r="T2289">
        <v>70</v>
      </c>
      <c r="U2289">
        <v>1</v>
      </c>
      <c r="V2289">
        <v>5</v>
      </c>
      <c r="W2289">
        <v>12.5</v>
      </c>
      <c r="X2289">
        <v>0.36749999999999999</v>
      </c>
      <c r="Y2289">
        <v>2</v>
      </c>
      <c r="Z2289">
        <v>1</v>
      </c>
    </row>
    <row r="2290" spans="1:26" x14ac:dyDescent="0.2">
      <c r="A2290">
        <v>2289</v>
      </c>
      <c r="B2290">
        <v>6521</v>
      </c>
      <c r="C2290" t="s">
        <v>38</v>
      </c>
      <c r="D2290">
        <v>2014</v>
      </c>
      <c r="E2290" t="s">
        <v>64</v>
      </c>
      <c r="F2290" t="s">
        <v>360</v>
      </c>
      <c r="G2290" t="s">
        <v>71</v>
      </c>
      <c r="H2290" t="s">
        <v>2471</v>
      </c>
      <c r="I2290" s="2">
        <v>40254</v>
      </c>
      <c r="J2290" t="s">
        <v>106</v>
      </c>
      <c r="K2290" t="s">
        <v>111</v>
      </c>
      <c r="L2290">
        <v>19.319355080000001</v>
      </c>
      <c r="M2290">
        <v>166.62319600999999</v>
      </c>
      <c r="N2290" t="s">
        <v>71</v>
      </c>
      <c r="O2290" t="s">
        <v>71</v>
      </c>
      <c r="P2290">
        <v>2014</v>
      </c>
      <c r="Q2290" t="s">
        <v>112</v>
      </c>
      <c r="R2290">
        <v>0</v>
      </c>
      <c r="S2290">
        <v>20.7</v>
      </c>
      <c r="T2290">
        <v>10</v>
      </c>
      <c r="U2290">
        <v>6</v>
      </c>
      <c r="V2290">
        <v>4</v>
      </c>
      <c r="W2290">
        <v>1</v>
      </c>
      <c r="X2290">
        <v>0.45250000000000001</v>
      </c>
      <c r="Y2290">
        <v>2</v>
      </c>
      <c r="Z2290">
        <v>1</v>
      </c>
    </row>
    <row r="2291" spans="1:26" x14ac:dyDescent="0.2">
      <c r="A2291">
        <v>2290</v>
      </c>
      <c r="B2291">
        <v>6522</v>
      </c>
      <c r="C2291" t="s">
        <v>38</v>
      </c>
      <c r="D2291">
        <v>2014</v>
      </c>
      <c r="E2291" t="s">
        <v>64</v>
      </c>
      <c r="F2291" t="s">
        <v>360</v>
      </c>
      <c r="G2291" t="s">
        <v>71</v>
      </c>
      <c r="H2291" t="s">
        <v>2472</v>
      </c>
      <c r="I2291" s="2">
        <v>40254</v>
      </c>
      <c r="J2291" t="s">
        <v>106</v>
      </c>
      <c r="K2291" t="s">
        <v>107</v>
      </c>
      <c r="L2291">
        <v>19.312995900000001</v>
      </c>
      <c r="M2291">
        <v>166.65018069999999</v>
      </c>
      <c r="N2291" t="s">
        <v>71</v>
      </c>
      <c r="O2291" t="s">
        <v>71</v>
      </c>
      <c r="P2291">
        <v>2014</v>
      </c>
      <c r="Q2291" t="s">
        <v>109</v>
      </c>
      <c r="R2291">
        <v>0</v>
      </c>
      <c r="S2291">
        <v>16</v>
      </c>
      <c r="T2291">
        <v>15</v>
      </c>
      <c r="U2291">
        <v>1</v>
      </c>
      <c r="V2291">
        <v>2</v>
      </c>
      <c r="W2291">
        <v>1.5</v>
      </c>
      <c r="X2291">
        <v>0.35499999999999998</v>
      </c>
      <c r="Y2291">
        <v>2</v>
      </c>
      <c r="Z2291">
        <v>1</v>
      </c>
    </row>
    <row r="2292" spans="1:26" x14ac:dyDescent="0.2">
      <c r="A2292">
        <v>2291</v>
      </c>
      <c r="B2292">
        <v>6523</v>
      </c>
      <c r="C2292" t="s">
        <v>38</v>
      </c>
      <c r="D2292">
        <v>2014</v>
      </c>
      <c r="E2292" t="s">
        <v>64</v>
      </c>
      <c r="F2292" t="s">
        <v>360</v>
      </c>
      <c r="G2292" t="s">
        <v>71</v>
      </c>
      <c r="H2292" t="s">
        <v>2473</v>
      </c>
      <c r="I2292" s="2">
        <v>40254</v>
      </c>
      <c r="J2292" t="s">
        <v>106</v>
      </c>
      <c r="K2292" t="s">
        <v>115</v>
      </c>
      <c r="L2292">
        <v>19.313175770000001</v>
      </c>
      <c r="M2292">
        <v>166.64787593</v>
      </c>
      <c r="N2292" t="s">
        <v>71</v>
      </c>
      <c r="O2292" t="s">
        <v>71</v>
      </c>
      <c r="P2292">
        <v>2014</v>
      </c>
      <c r="Q2292" t="s">
        <v>116</v>
      </c>
      <c r="R2292">
        <v>0</v>
      </c>
      <c r="S2292">
        <v>5.5</v>
      </c>
      <c r="T2292">
        <v>12.5</v>
      </c>
      <c r="U2292">
        <v>0</v>
      </c>
      <c r="V2292">
        <v>2.5</v>
      </c>
      <c r="W2292">
        <v>10</v>
      </c>
      <c r="X2292">
        <v>0.13625000000000001</v>
      </c>
      <c r="Y2292">
        <v>2</v>
      </c>
      <c r="Z2292">
        <v>1</v>
      </c>
    </row>
    <row r="2293" spans="1:26" x14ac:dyDescent="0.2">
      <c r="A2293">
        <v>2292</v>
      </c>
      <c r="B2293">
        <v>6524</v>
      </c>
      <c r="C2293" t="s">
        <v>38</v>
      </c>
      <c r="D2293">
        <v>2014</v>
      </c>
      <c r="E2293" t="s">
        <v>64</v>
      </c>
      <c r="F2293" t="s">
        <v>360</v>
      </c>
      <c r="G2293" t="s">
        <v>71</v>
      </c>
      <c r="H2293" t="s">
        <v>2474</v>
      </c>
      <c r="I2293" s="2">
        <v>40254</v>
      </c>
      <c r="J2293" t="s">
        <v>106</v>
      </c>
      <c r="K2293" t="s">
        <v>107</v>
      </c>
      <c r="L2293">
        <v>19.316137770000001</v>
      </c>
      <c r="M2293">
        <v>166.64010214000001</v>
      </c>
      <c r="N2293" t="s">
        <v>71</v>
      </c>
      <c r="O2293" t="s">
        <v>71</v>
      </c>
      <c r="P2293">
        <v>2014</v>
      </c>
      <c r="Q2293" t="s">
        <v>109</v>
      </c>
      <c r="R2293">
        <v>0</v>
      </c>
      <c r="S2293">
        <v>16</v>
      </c>
      <c r="T2293">
        <v>32.5</v>
      </c>
      <c r="U2293">
        <v>3</v>
      </c>
      <c r="V2293">
        <v>0.5</v>
      </c>
      <c r="W2293">
        <v>0</v>
      </c>
      <c r="X2293">
        <v>0.47249999999999998</v>
      </c>
      <c r="Y2293">
        <v>2</v>
      </c>
      <c r="Z2293">
        <v>1</v>
      </c>
    </row>
    <row r="2294" spans="1:26" x14ac:dyDescent="0.2">
      <c r="A2294">
        <v>2293</v>
      </c>
      <c r="B2294">
        <v>6525</v>
      </c>
      <c r="C2294" t="s">
        <v>38</v>
      </c>
      <c r="D2294">
        <v>2014</v>
      </c>
      <c r="E2294" t="s">
        <v>64</v>
      </c>
      <c r="F2294" t="s">
        <v>360</v>
      </c>
      <c r="G2294" t="s">
        <v>71</v>
      </c>
      <c r="H2294" t="s">
        <v>2475</v>
      </c>
      <c r="I2294" s="2">
        <v>40254</v>
      </c>
      <c r="J2294" t="s">
        <v>106</v>
      </c>
      <c r="K2294" t="s">
        <v>111</v>
      </c>
      <c r="L2294">
        <v>19.31455996</v>
      </c>
      <c r="M2294">
        <v>166.64688000000001</v>
      </c>
      <c r="N2294" t="s">
        <v>71</v>
      </c>
      <c r="O2294" t="s">
        <v>71</v>
      </c>
      <c r="P2294">
        <v>2014</v>
      </c>
      <c r="Q2294" t="s">
        <v>112</v>
      </c>
      <c r="R2294">
        <v>0</v>
      </c>
      <c r="S2294">
        <v>25</v>
      </c>
      <c r="T2294">
        <v>22.5</v>
      </c>
      <c r="U2294">
        <v>2.5</v>
      </c>
      <c r="V2294">
        <v>4</v>
      </c>
      <c r="W2294">
        <v>11</v>
      </c>
      <c r="X2294">
        <v>0.77</v>
      </c>
      <c r="Y2294">
        <v>2</v>
      </c>
      <c r="Z2294">
        <v>1</v>
      </c>
    </row>
    <row r="2295" spans="1:26" x14ac:dyDescent="0.2">
      <c r="A2295">
        <v>2294</v>
      </c>
      <c r="B2295">
        <v>6526</v>
      </c>
      <c r="C2295" t="s">
        <v>38</v>
      </c>
      <c r="D2295">
        <v>2014</v>
      </c>
      <c r="E2295" t="s">
        <v>64</v>
      </c>
      <c r="F2295" t="s">
        <v>360</v>
      </c>
      <c r="G2295" t="s">
        <v>71</v>
      </c>
      <c r="H2295" t="s">
        <v>2476</v>
      </c>
      <c r="I2295" s="2">
        <v>40254</v>
      </c>
      <c r="J2295" t="s">
        <v>106</v>
      </c>
      <c r="K2295" t="s">
        <v>115</v>
      </c>
      <c r="L2295">
        <v>19.31512146</v>
      </c>
      <c r="M2295">
        <v>166.64190257000001</v>
      </c>
      <c r="N2295" t="s">
        <v>71</v>
      </c>
      <c r="O2295" t="s">
        <v>71</v>
      </c>
      <c r="P2295">
        <v>2014</v>
      </c>
      <c r="Q2295" t="s">
        <v>116</v>
      </c>
      <c r="R2295">
        <v>0</v>
      </c>
      <c r="S2295">
        <v>6</v>
      </c>
      <c r="T2295">
        <v>9</v>
      </c>
      <c r="U2295">
        <v>0</v>
      </c>
      <c r="V2295">
        <v>20</v>
      </c>
      <c r="W2295">
        <v>15</v>
      </c>
      <c r="X2295">
        <v>0.255</v>
      </c>
      <c r="Y2295">
        <v>2</v>
      </c>
      <c r="Z2295">
        <v>1</v>
      </c>
    </row>
    <row r="2296" spans="1:26" x14ac:dyDescent="0.2">
      <c r="A2296">
        <v>2295</v>
      </c>
      <c r="B2296">
        <v>6527</v>
      </c>
      <c r="C2296" t="s">
        <v>38</v>
      </c>
      <c r="D2296">
        <v>2014</v>
      </c>
      <c r="E2296" t="s">
        <v>64</v>
      </c>
      <c r="F2296" t="s">
        <v>360</v>
      </c>
      <c r="G2296" t="s">
        <v>71</v>
      </c>
      <c r="H2296" t="s">
        <v>2477</v>
      </c>
      <c r="I2296" s="2">
        <v>40254</v>
      </c>
      <c r="J2296" t="s">
        <v>106</v>
      </c>
      <c r="K2296" t="s">
        <v>107</v>
      </c>
      <c r="L2296">
        <v>19.315249959999999</v>
      </c>
      <c r="M2296">
        <v>166.63225994000001</v>
      </c>
      <c r="N2296" t="s">
        <v>71</v>
      </c>
      <c r="O2296" t="s">
        <v>71</v>
      </c>
      <c r="P2296">
        <v>2014</v>
      </c>
      <c r="Q2296" t="s">
        <v>109</v>
      </c>
      <c r="R2296">
        <v>0</v>
      </c>
      <c r="S2296">
        <v>13.2</v>
      </c>
      <c r="T2296">
        <v>37.5</v>
      </c>
      <c r="U2296">
        <v>0</v>
      </c>
      <c r="V2296">
        <v>5</v>
      </c>
      <c r="W2296">
        <v>3.5</v>
      </c>
      <c r="X2296">
        <v>0.56000000000000005</v>
      </c>
      <c r="Y2296">
        <v>2</v>
      </c>
      <c r="Z2296">
        <v>1</v>
      </c>
    </row>
    <row r="2297" spans="1:26" x14ac:dyDescent="0.2">
      <c r="A2297">
        <v>2296</v>
      </c>
      <c r="B2297">
        <v>6528</v>
      </c>
      <c r="C2297" t="s">
        <v>38</v>
      </c>
      <c r="D2297">
        <v>2014</v>
      </c>
      <c r="E2297" t="s">
        <v>64</v>
      </c>
      <c r="F2297" t="s">
        <v>360</v>
      </c>
      <c r="G2297" t="s">
        <v>71</v>
      </c>
      <c r="H2297" t="s">
        <v>2478</v>
      </c>
      <c r="I2297" s="2">
        <v>40254</v>
      </c>
      <c r="J2297" t="s">
        <v>106</v>
      </c>
      <c r="K2297" t="s">
        <v>115</v>
      </c>
      <c r="L2297">
        <v>19.31482407</v>
      </c>
      <c r="M2297">
        <v>166.63014561</v>
      </c>
      <c r="N2297" t="s">
        <v>71</v>
      </c>
      <c r="O2297" t="s">
        <v>71</v>
      </c>
      <c r="P2297">
        <v>2014</v>
      </c>
      <c r="Q2297" t="s">
        <v>116</v>
      </c>
      <c r="R2297">
        <v>0</v>
      </c>
      <c r="S2297">
        <v>5.25</v>
      </c>
      <c r="T2297">
        <v>32.5</v>
      </c>
      <c r="U2297">
        <v>0</v>
      </c>
      <c r="V2297">
        <v>0</v>
      </c>
      <c r="W2297">
        <v>15</v>
      </c>
      <c r="X2297">
        <v>0.21625</v>
      </c>
      <c r="Y2297">
        <v>2</v>
      </c>
      <c r="Z2297">
        <v>1</v>
      </c>
    </row>
    <row r="2298" spans="1:26" x14ac:dyDescent="0.2">
      <c r="A2298">
        <v>2297</v>
      </c>
      <c r="B2298">
        <v>6529</v>
      </c>
      <c r="C2298" t="s">
        <v>38</v>
      </c>
      <c r="D2298">
        <v>2014</v>
      </c>
      <c r="E2298" t="s">
        <v>64</v>
      </c>
      <c r="F2298" t="s">
        <v>360</v>
      </c>
      <c r="G2298" t="s">
        <v>71</v>
      </c>
      <c r="H2298" t="s">
        <v>2479</v>
      </c>
      <c r="I2298" s="2">
        <v>40254</v>
      </c>
      <c r="J2298" t="s">
        <v>106</v>
      </c>
      <c r="K2298" t="s">
        <v>107</v>
      </c>
      <c r="L2298">
        <v>19.315792349999999</v>
      </c>
      <c r="M2298">
        <v>166.62755669000001</v>
      </c>
      <c r="N2298" t="s">
        <v>71</v>
      </c>
      <c r="O2298" t="s">
        <v>71</v>
      </c>
      <c r="P2298">
        <v>2014</v>
      </c>
      <c r="Q2298" t="s">
        <v>109</v>
      </c>
      <c r="R2298">
        <v>0</v>
      </c>
      <c r="S2298">
        <v>13.8</v>
      </c>
      <c r="T2298">
        <v>42.5</v>
      </c>
      <c r="U2298">
        <v>0</v>
      </c>
      <c r="V2298">
        <v>12.5</v>
      </c>
      <c r="W2298">
        <v>2.5</v>
      </c>
      <c r="X2298">
        <v>0.44</v>
      </c>
      <c r="Y2298">
        <v>2</v>
      </c>
      <c r="Z2298">
        <v>1</v>
      </c>
    </row>
    <row r="2299" spans="1:26" x14ac:dyDescent="0.2">
      <c r="A2299">
        <v>2298</v>
      </c>
      <c r="B2299">
        <v>6530</v>
      </c>
      <c r="C2299" t="s">
        <v>38</v>
      </c>
      <c r="D2299">
        <v>2014</v>
      </c>
      <c r="E2299" t="s">
        <v>64</v>
      </c>
      <c r="F2299" t="s">
        <v>360</v>
      </c>
      <c r="G2299" t="s">
        <v>71</v>
      </c>
      <c r="H2299" t="s">
        <v>2480</v>
      </c>
      <c r="I2299" s="2">
        <v>40254</v>
      </c>
      <c r="J2299" t="s">
        <v>106</v>
      </c>
      <c r="K2299" t="s">
        <v>111</v>
      </c>
      <c r="L2299">
        <v>19.3223506</v>
      </c>
      <c r="M2299">
        <v>166.62141543999999</v>
      </c>
      <c r="N2299" t="s">
        <v>71</v>
      </c>
      <c r="O2299" t="s">
        <v>71</v>
      </c>
      <c r="P2299">
        <v>2014</v>
      </c>
      <c r="Q2299" t="s">
        <v>112</v>
      </c>
      <c r="R2299">
        <v>0</v>
      </c>
      <c r="S2299">
        <v>20.5</v>
      </c>
      <c r="T2299">
        <v>45</v>
      </c>
      <c r="U2299">
        <v>0</v>
      </c>
      <c r="V2299">
        <v>5</v>
      </c>
      <c r="W2299">
        <v>5</v>
      </c>
      <c r="X2299">
        <v>0.52249999999999996</v>
      </c>
      <c r="Y2299">
        <v>2</v>
      </c>
      <c r="Z2299">
        <v>1</v>
      </c>
    </row>
    <row r="2300" spans="1:26" x14ac:dyDescent="0.2">
      <c r="A2300">
        <v>2299</v>
      </c>
      <c r="B2300">
        <v>6538</v>
      </c>
      <c r="C2300" t="s">
        <v>38</v>
      </c>
      <c r="D2300">
        <v>2014</v>
      </c>
      <c r="E2300" t="s">
        <v>64</v>
      </c>
      <c r="F2300" t="s">
        <v>360</v>
      </c>
      <c r="G2300" t="s">
        <v>71</v>
      </c>
      <c r="H2300" t="s">
        <v>2481</v>
      </c>
      <c r="I2300" s="2">
        <v>40254</v>
      </c>
      <c r="J2300" t="s">
        <v>106</v>
      </c>
      <c r="K2300" t="s">
        <v>111</v>
      </c>
      <c r="L2300">
        <v>19.31573041</v>
      </c>
      <c r="M2300">
        <v>166.63363307</v>
      </c>
      <c r="N2300" t="s">
        <v>71</v>
      </c>
      <c r="O2300" t="s">
        <v>71</v>
      </c>
      <c r="P2300">
        <v>2014</v>
      </c>
      <c r="Q2300" t="s">
        <v>112</v>
      </c>
      <c r="R2300">
        <v>0</v>
      </c>
      <c r="S2300">
        <v>22.25</v>
      </c>
      <c r="T2300">
        <v>30</v>
      </c>
      <c r="U2300">
        <v>2.5</v>
      </c>
      <c r="V2300">
        <v>12.5</v>
      </c>
      <c r="W2300">
        <v>12.5</v>
      </c>
      <c r="X2300">
        <v>0.52875000000000005</v>
      </c>
      <c r="Y2300">
        <v>2</v>
      </c>
      <c r="Z2300">
        <v>1</v>
      </c>
    </row>
    <row r="2301" spans="1:26" x14ac:dyDescent="0.2">
      <c r="A2301">
        <v>2300</v>
      </c>
      <c r="B2301">
        <v>6539</v>
      </c>
      <c r="C2301" t="s">
        <v>38</v>
      </c>
      <c r="D2301">
        <v>2014</v>
      </c>
      <c r="E2301" t="s">
        <v>64</v>
      </c>
      <c r="F2301" t="s">
        <v>360</v>
      </c>
      <c r="G2301" t="s">
        <v>71</v>
      </c>
      <c r="H2301" t="s">
        <v>2482</v>
      </c>
      <c r="I2301" s="2">
        <v>40254</v>
      </c>
      <c r="J2301" t="s">
        <v>106</v>
      </c>
      <c r="K2301" t="s">
        <v>111</v>
      </c>
      <c r="L2301">
        <v>19.316105159999999</v>
      </c>
      <c r="M2301">
        <v>166.64150669</v>
      </c>
      <c r="N2301" t="s">
        <v>71</v>
      </c>
      <c r="O2301" t="s">
        <v>71</v>
      </c>
      <c r="P2301">
        <v>2014</v>
      </c>
      <c r="Q2301" t="s">
        <v>112</v>
      </c>
      <c r="R2301">
        <v>0</v>
      </c>
      <c r="S2301">
        <v>24.2</v>
      </c>
      <c r="T2301">
        <v>27.5</v>
      </c>
      <c r="U2301">
        <v>2</v>
      </c>
      <c r="V2301">
        <v>10.5</v>
      </c>
      <c r="W2301">
        <v>15</v>
      </c>
      <c r="X2301">
        <v>0.42625000000000002</v>
      </c>
      <c r="Y2301">
        <v>2</v>
      </c>
      <c r="Z2301">
        <v>1</v>
      </c>
    </row>
    <row r="2302" spans="1:26" x14ac:dyDescent="0.2">
      <c r="A2302">
        <v>2301</v>
      </c>
      <c r="B2302">
        <v>6543</v>
      </c>
      <c r="C2302" t="s">
        <v>38</v>
      </c>
      <c r="D2302">
        <v>2014</v>
      </c>
      <c r="E2302" t="s">
        <v>64</v>
      </c>
      <c r="F2302" t="s">
        <v>360</v>
      </c>
      <c r="G2302" t="s">
        <v>71</v>
      </c>
      <c r="H2302" t="s">
        <v>2483</v>
      </c>
      <c r="I2302" s="2">
        <v>40255</v>
      </c>
      <c r="J2302" t="s">
        <v>106</v>
      </c>
      <c r="K2302" t="s">
        <v>111</v>
      </c>
      <c r="L2302">
        <v>19.296992500000002</v>
      </c>
      <c r="M2302">
        <v>166.65327680999999</v>
      </c>
      <c r="N2302" t="s">
        <v>71</v>
      </c>
      <c r="O2302" t="s">
        <v>71</v>
      </c>
      <c r="P2302">
        <v>2014</v>
      </c>
      <c r="Q2302" t="s">
        <v>112</v>
      </c>
      <c r="R2302">
        <v>0</v>
      </c>
      <c r="S2302">
        <v>21.8</v>
      </c>
      <c r="T2302">
        <v>22.5</v>
      </c>
      <c r="U2302">
        <v>5</v>
      </c>
      <c r="V2302">
        <v>5</v>
      </c>
      <c r="W2302">
        <v>0.5</v>
      </c>
      <c r="X2302">
        <v>0.49625000000000002</v>
      </c>
      <c r="Y2302">
        <v>2</v>
      </c>
      <c r="Z2302">
        <v>1</v>
      </c>
    </row>
    <row r="2303" spans="1:26" x14ac:dyDescent="0.2">
      <c r="A2303">
        <v>2302</v>
      </c>
      <c r="B2303">
        <v>6544</v>
      </c>
      <c r="C2303" t="s">
        <v>38</v>
      </c>
      <c r="D2303">
        <v>2014</v>
      </c>
      <c r="E2303" t="s">
        <v>64</v>
      </c>
      <c r="F2303" t="s">
        <v>360</v>
      </c>
      <c r="G2303" t="s">
        <v>71</v>
      </c>
      <c r="H2303" t="s">
        <v>2484</v>
      </c>
      <c r="I2303" s="2">
        <v>40255</v>
      </c>
      <c r="J2303" t="s">
        <v>106</v>
      </c>
      <c r="K2303" t="s">
        <v>107</v>
      </c>
      <c r="L2303">
        <v>19.299305480000001</v>
      </c>
      <c r="M2303">
        <v>166.65158031999999</v>
      </c>
      <c r="N2303" t="s">
        <v>71</v>
      </c>
      <c r="O2303" t="s">
        <v>71</v>
      </c>
      <c r="P2303">
        <v>2014</v>
      </c>
      <c r="Q2303" t="s">
        <v>109</v>
      </c>
      <c r="R2303">
        <v>0</v>
      </c>
      <c r="S2303">
        <v>14.2</v>
      </c>
      <c r="T2303">
        <v>35</v>
      </c>
      <c r="U2303">
        <v>1.5</v>
      </c>
      <c r="V2303">
        <v>3</v>
      </c>
      <c r="W2303">
        <v>0.5</v>
      </c>
      <c r="X2303">
        <v>0.47249999999999998</v>
      </c>
      <c r="Y2303">
        <v>2</v>
      </c>
      <c r="Z2303">
        <v>1</v>
      </c>
    </row>
    <row r="2304" spans="1:26" x14ac:dyDescent="0.2">
      <c r="A2304">
        <v>2303</v>
      </c>
      <c r="B2304">
        <v>6545</v>
      </c>
      <c r="C2304" t="s">
        <v>38</v>
      </c>
      <c r="D2304">
        <v>2014</v>
      </c>
      <c r="E2304" t="s">
        <v>64</v>
      </c>
      <c r="F2304" t="s">
        <v>360</v>
      </c>
      <c r="G2304" t="s">
        <v>71</v>
      </c>
      <c r="H2304" t="s">
        <v>2485</v>
      </c>
      <c r="I2304" s="2">
        <v>40255</v>
      </c>
      <c r="J2304" t="s">
        <v>106</v>
      </c>
      <c r="K2304" t="s">
        <v>115</v>
      </c>
      <c r="L2304">
        <v>19.29794175</v>
      </c>
      <c r="M2304">
        <v>166.65207208000001</v>
      </c>
      <c r="N2304" t="s">
        <v>71</v>
      </c>
      <c r="O2304" t="s">
        <v>71</v>
      </c>
      <c r="P2304">
        <v>2014</v>
      </c>
      <c r="Q2304" t="s">
        <v>116</v>
      </c>
      <c r="R2304">
        <v>0</v>
      </c>
      <c r="S2304">
        <v>6.2</v>
      </c>
      <c r="T2304">
        <v>15</v>
      </c>
      <c r="U2304">
        <v>0</v>
      </c>
      <c r="V2304">
        <v>0.5</v>
      </c>
      <c r="W2304">
        <v>12.5</v>
      </c>
      <c r="X2304">
        <v>0.25624999999999998</v>
      </c>
      <c r="Y2304">
        <v>2</v>
      </c>
      <c r="Z2304">
        <v>1</v>
      </c>
    </row>
    <row r="2305" spans="1:26" x14ac:dyDescent="0.2">
      <c r="A2305">
        <v>2304</v>
      </c>
      <c r="B2305">
        <v>6546</v>
      </c>
      <c r="C2305" t="s">
        <v>38</v>
      </c>
      <c r="D2305">
        <v>2014</v>
      </c>
      <c r="E2305" t="s">
        <v>64</v>
      </c>
      <c r="F2305" t="s">
        <v>360</v>
      </c>
      <c r="G2305" t="s">
        <v>71</v>
      </c>
      <c r="H2305" t="s">
        <v>2486</v>
      </c>
      <c r="I2305" s="2">
        <v>40255</v>
      </c>
      <c r="J2305" t="s">
        <v>106</v>
      </c>
      <c r="K2305" t="s">
        <v>107</v>
      </c>
      <c r="L2305">
        <v>19.27702772</v>
      </c>
      <c r="M2305">
        <v>166.65680223999999</v>
      </c>
      <c r="N2305" t="s">
        <v>71</v>
      </c>
      <c r="O2305" t="s">
        <v>71</v>
      </c>
      <c r="P2305">
        <v>2014</v>
      </c>
      <c r="Q2305" t="s">
        <v>109</v>
      </c>
      <c r="R2305">
        <v>0</v>
      </c>
      <c r="S2305">
        <v>12.85</v>
      </c>
      <c r="T2305">
        <v>20</v>
      </c>
      <c r="U2305">
        <v>3.5</v>
      </c>
      <c r="V2305">
        <v>12.5</v>
      </c>
      <c r="W2305">
        <v>2.5</v>
      </c>
      <c r="X2305">
        <v>0.45</v>
      </c>
      <c r="Y2305">
        <v>2</v>
      </c>
      <c r="Z2305">
        <v>1</v>
      </c>
    </row>
    <row r="2306" spans="1:26" x14ac:dyDescent="0.2">
      <c r="A2306">
        <v>2305</v>
      </c>
      <c r="B2306">
        <v>6552</v>
      </c>
      <c r="C2306" t="s">
        <v>38</v>
      </c>
      <c r="D2306">
        <v>2014</v>
      </c>
      <c r="E2306" t="s">
        <v>64</v>
      </c>
      <c r="F2306" t="s">
        <v>360</v>
      </c>
      <c r="G2306" t="s">
        <v>71</v>
      </c>
      <c r="H2306" t="s">
        <v>2487</v>
      </c>
      <c r="I2306" s="2">
        <v>40255</v>
      </c>
      <c r="J2306" t="s">
        <v>106</v>
      </c>
      <c r="K2306" t="s">
        <v>111</v>
      </c>
      <c r="L2306">
        <v>19.267377969999998</v>
      </c>
      <c r="M2306">
        <v>166.65654852</v>
      </c>
      <c r="N2306" t="s">
        <v>71</v>
      </c>
      <c r="O2306" t="s">
        <v>71</v>
      </c>
      <c r="P2306">
        <v>2014</v>
      </c>
      <c r="Q2306" t="s">
        <v>112</v>
      </c>
      <c r="R2306">
        <v>0</v>
      </c>
      <c r="S2306">
        <v>19.100000000000001</v>
      </c>
      <c r="T2306">
        <v>55</v>
      </c>
      <c r="U2306">
        <v>2.5</v>
      </c>
      <c r="V2306">
        <v>17.5</v>
      </c>
      <c r="W2306">
        <v>2.5</v>
      </c>
      <c r="X2306">
        <v>0.35499999999999998</v>
      </c>
      <c r="Y2306">
        <v>2</v>
      </c>
      <c r="Z2306">
        <v>1</v>
      </c>
    </row>
    <row r="2307" spans="1:26" x14ac:dyDescent="0.2">
      <c r="A2307">
        <v>2306</v>
      </c>
      <c r="B2307">
        <v>6553</v>
      </c>
      <c r="C2307" t="s">
        <v>38</v>
      </c>
      <c r="D2307">
        <v>2014</v>
      </c>
      <c r="E2307" t="s">
        <v>64</v>
      </c>
      <c r="F2307" t="s">
        <v>360</v>
      </c>
      <c r="G2307" t="s">
        <v>71</v>
      </c>
      <c r="H2307" t="s">
        <v>2488</v>
      </c>
      <c r="I2307" s="2">
        <v>40255</v>
      </c>
      <c r="J2307" t="s">
        <v>106</v>
      </c>
      <c r="K2307" t="s">
        <v>111</v>
      </c>
      <c r="L2307">
        <v>19.309902640000001</v>
      </c>
      <c r="M2307">
        <v>166.65259058999999</v>
      </c>
      <c r="N2307" t="s">
        <v>71</v>
      </c>
      <c r="O2307" t="s">
        <v>71</v>
      </c>
      <c r="P2307">
        <v>2014</v>
      </c>
      <c r="Q2307" t="s">
        <v>112</v>
      </c>
      <c r="R2307">
        <v>0</v>
      </c>
      <c r="S2307">
        <v>24.65</v>
      </c>
      <c r="T2307">
        <v>30</v>
      </c>
      <c r="U2307">
        <v>4</v>
      </c>
      <c r="V2307">
        <v>0</v>
      </c>
      <c r="W2307">
        <v>5</v>
      </c>
      <c r="X2307">
        <v>0.81</v>
      </c>
      <c r="Y2307">
        <v>2</v>
      </c>
      <c r="Z2307">
        <v>1</v>
      </c>
    </row>
    <row r="2308" spans="1:26" x14ac:dyDescent="0.2">
      <c r="A2308">
        <v>2307</v>
      </c>
      <c r="B2308">
        <v>6554</v>
      </c>
      <c r="C2308" t="s">
        <v>38</v>
      </c>
      <c r="D2308">
        <v>2014</v>
      </c>
      <c r="E2308" t="s">
        <v>64</v>
      </c>
      <c r="F2308" t="s">
        <v>360</v>
      </c>
      <c r="G2308" t="s">
        <v>71</v>
      </c>
      <c r="H2308" t="s">
        <v>2489</v>
      </c>
      <c r="I2308" s="2">
        <v>40255</v>
      </c>
      <c r="J2308" t="s">
        <v>106</v>
      </c>
      <c r="K2308" t="s">
        <v>115</v>
      </c>
      <c r="L2308">
        <v>19.294347250000001</v>
      </c>
      <c r="M2308">
        <v>166.65448749000001</v>
      </c>
      <c r="N2308" t="s">
        <v>71</v>
      </c>
      <c r="O2308" t="s">
        <v>71</v>
      </c>
      <c r="P2308">
        <v>2014</v>
      </c>
      <c r="Q2308" t="s">
        <v>116</v>
      </c>
      <c r="R2308">
        <v>0</v>
      </c>
      <c r="S2308">
        <v>6</v>
      </c>
      <c r="T2308">
        <v>17.5</v>
      </c>
      <c r="U2308">
        <v>0</v>
      </c>
      <c r="V2308">
        <v>7.5</v>
      </c>
      <c r="W2308">
        <v>14</v>
      </c>
      <c r="X2308">
        <v>0.20749999999999999</v>
      </c>
      <c r="Y2308">
        <v>2</v>
      </c>
      <c r="Z2308">
        <v>1</v>
      </c>
    </row>
    <row r="2309" spans="1:26" x14ac:dyDescent="0.2">
      <c r="A2309">
        <v>2308</v>
      </c>
      <c r="B2309">
        <v>6555</v>
      </c>
      <c r="C2309" t="s">
        <v>38</v>
      </c>
      <c r="D2309">
        <v>2014</v>
      </c>
      <c r="E2309" t="s">
        <v>64</v>
      </c>
      <c r="F2309" t="s">
        <v>360</v>
      </c>
      <c r="G2309" t="s">
        <v>71</v>
      </c>
      <c r="H2309" t="s">
        <v>2490</v>
      </c>
      <c r="I2309" s="2">
        <v>40255</v>
      </c>
      <c r="J2309" t="s">
        <v>106</v>
      </c>
      <c r="K2309" t="s">
        <v>107</v>
      </c>
      <c r="L2309">
        <v>19.289209400000001</v>
      </c>
      <c r="M2309">
        <v>166.65695034999999</v>
      </c>
      <c r="N2309" t="s">
        <v>71</v>
      </c>
      <c r="O2309" t="s">
        <v>71</v>
      </c>
      <c r="P2309">
        <v>2014</v>
      </c>
      <c r="Q2309" t="s">
        <v>109</v>
      </c>
      <c r="R2309">
        <v>0</v>
      </c>
      <c r="S2309">
        <v>14.1</v>
      </c>
      <c r="T2309">
        <v>47.5</v>
      </c>
      <c r="U2309">
        <v>0</v>
      </c>
      <c r="V2309">
        <v>6.5</v>
      </c>
      <c r="W2309">
        <v>8.5</v>
      </c>
      <c r="X2309">
        <v>0.4375</v>
      </c>
      <c r="Y2309">
        <v>2</v>
      </c>
      <c r="Z2309">
        <v>1</v>
      </c>
    </row>
    <row r="2310" spans="1:26" x14ac:dyDescent="0.2">
      <c r="A2310">
        <v>2309</v>
      </c>
      <c r="B2310">
        <v>6556</v>
      </c>
      <c r="C2310" t="s">
        <v>38</v>
      </c>
      <c r="D2310">
        <v>2014</v>
      </c>
      <c r="E2310" t="s">
        <v>64</v>
      </c>
      <c r="F2310" t="s">
        <v>360</v>
      </c>
      <c r="G2310" t="s">
        <v>71</v>
      </c>
      <c r="H2310" t="s">
        <v>2491</v>
      </c>
      <c r="I2310" s="2">
        <v>40255</v>
      </c>
      <c r="J2310" t="s">
        <v>106</v>
      </c>
      <c r="K2310" t="s">
        <v>115</v>
      </c>
      <c r="L2310">
        <v>19.290252939999998</v>
      </c>
      <c r="M2310">
        <v>166.65651742</v>
      </c>
      <c r="N2310" t="s">
        <v>71</v>
      </c>
      <c r="O2310" t="s">
        <v>71</v>
      </c>
      <c r="P2310">
        <v>2014</v>
      </c>
      <c r="Q2310" t="s">
        <v>116</v>
      </c>
      <c r="R2310">
        <v>0</v>
      </c>
      <c r="S2310">
        <v>5.35</v>
      </c>
      <c r="T2310">
        <v>12.5</v>
      </c>
      <c r="U2310">
        <v>0</v>
      </c>
      <c r="V2310">
        <v>3.5</v>
      </c>
      <c r="W2310">
        <v>19</v>
      </c>
      <c r="X2310">
        <v>0.13750000000000001</v>
      </c>
      <c r="Y2310">
        <v>2</v>
      </c>
      <c r="Z2310">
        <v>1</v>
      </c>
    </row>
    <row r="2311" spans="1:26" x14ac:dyDescent="0.2">
      <c r="A2311">
        <v>2310</v>
      </c>
      <c r="B2311">
        <v>6557</v>
      </c>
      <c r="C2311" t="s">
        <v>38</v>
      </c>
      <c r="D2311">
        <v>2014</v>
      </c>
      <c r="E2311" t="s">
        <v>64</v>
      </c>
      <c r="F2311" t="s">
        <v>360</v>
      </c>
      <c r="G2311" t="s">
        <v>71</v>
      </c>
      <c r="H2311" t="s">
        <v>2492</v>
      </c>
      <c r="I2311" s="2">
        <v>40255</v>
      </c>
      <c r="J2311" t="s">
        <v>106</v>
      </c>
      <c r="K2311" t="s">
        <v>107</v>
      </c>
      <c r="L2311">
        <v>19.283713550000002</v>
      </c>
      <c r="M2311">
        <v>166.65622925</v>
      </c>
      <c r="N2311" t="s">
        <v>71</v>
      </c>
      <c r="O2311" t="s">
        <v>71</v>
      </c>
      <c r="P2311">
        <v>2014</v>
      </c>
      <c r="Q2311" t="s">
        <v>109</v>
      </c>
      <c r="R2311">
        <v>0</v>
      </c>
      <c r="S2311">
        <v>11</v>
      </c>
      <c r="T2311">
        <v>35</v>
      </c>
      <c r="U2311">
        <v>0</v>
      </c>
      <c r="V2311">
        <v>17.5</v>
      </c>
      <c r="W2311">
        <v>9</v>
      </c>
      <c r="X2311">
        <v>0.40749999999999997</v>
      </c>
      <c r="Y2311">
        <v>2</v>
      </c>
      <c r="Z2311">
        <v>1</v>
      </c>
    </row>
    <row r="2312" spans="1:26" x14ac:dyDescent="0.2">
      <c r="A2312">
        <v>2311</v>
      </c>
      <c r="B2312">
        <v>6558</v>
      </c>
      <c r="C2312" t="s">
        <v>38</v>
      </c>
      <c r="D2312">
        <v>2014</v>
      </c>
      <c r="E2312" t="s">
        <v>64</v>
      </c>
      <c r="F2312" t="s">
        <v>360</v>
      </c>
      <c r="G2312" t="s">
        <v>71</v>
      </c>
      <c r="H2312" t="s">
        <v>2493</v>
      </c>
      <c r="I2312" s="2">
        <v>40255</v>
      </c>
      <c r="J2312" t="s">
        <v>106</v>
      </c>
      <c r="K2312" t="s">
        <v>115</v>
      </c>
      <c r="L2312">
        <v>19.276817000000001</v>
      </c>
      <c r="M2312">
        <v>166.65656587000001</v>
      </c>
      <c r="N2312" t="s">
        <v>71</v>
      </c>
      <c r="O2312" t="s">
        <v>71</v>
      </c>
      <c r="P2312">
        <v>2014</v>
      </c>
      <c r="Q2312" t="s">
        <v>116</v>
      </c>
      <c r="R2312">
        <v>0</v>
      </c>
      <c r="S2312">
        <v>5.15</v>
      </c>
      <c r="T2312">
        <v>16.5</v>
      </c>
      <c r="U2312">
        <v>5.5</v>
      </c>
      <c r="V2312">
        <v>34.5</v>
      </c>
      <c r="W2312">
        <v>1</v>
      </c>
      <c r="X2312">
        <v>0.185</v>
      </c>
      <c r="Y2312">
        <v>2</v>
      </c>
      <c r="Z2312">
        <v>1</v>
      </c>
    </row>
    <row r="2313" spans="1:26" x14ac:dyDescent="0.2">
      <c r="A2313">
        <v>2312</v>
      </c>
      <c r="B2313">
        <v>6559</v>
      </c>
      <c r="C2313" t="s">
        <v>38</v>
      </c>
      <c r="D2313">
        <v>2014</v>
      </c>
      <c r="E2313" t="s">
        <v>64</v>
      </c>
      <c r="F2313" t="s">
        <v>360</v>
      </c>
      <c r="G2313" t="s">
        <v>71</v>
      </c>
      <c r="H2313" t="s">
        <v>2494</v>
      </c>
      <c r="I2313" s="2">
        <v>40255</v>
      </c>
      <c r="J2313" t="s">
        <v>106</v>
      </c>
      <c r="K2313" t="s">
        <v>111</v>
      </c>
      <c r="L2313">
        <v>19.289356160000001</v>
      </c>
      <c r="M2313">
        <v>166.65727347000001</v>
      </c>
      <c r="N2313" t="s">
        <v>71</v>
      </c>
      <c r="O2313" t="s">
        <v>71</v>
      </c>
      <c r="P2313">
        <v>2014</v>
      </c>
      <c r="Q2313" t="s">
        <v>112</v>
      </c>
      <c r="R2313">
        <v>0</v>
      </c>
      <c r="S2313">
        <v>27.25</v>
      </c>
      <c r="T2313">
        <v>30</v>
      </c>
      <c r="U2313">
        <v>15</v>
      </c>
      <c r="V2313">
        <v>10</v>
      </c>
      <c r="W2313">
        <v>12.5</v>
      </c>
      <c r="X2313">
        <v>0.62250000000000005</v>
      </c>
      <c r="Y2313">
        <v>2</v>
      </c>
      <c r="Z2313">
        <v>1</v>
      </c>
    </row>
    <row r="2314" spans="1:26" x14ac:dyDescent="0.2">
      <c r="A2314">
        <v>2313</v>
      </c>
      <c r="B2314">
        <v>6560</v>
      </c>
      <c r="C2314" t="s">
        <v>38</v>
      </c>
      <c r="D2314">
        <v>2014</v>
      </c>
      <c r="E2314" t="s">
        <v>64</v>
      </c>
      <c r="F2314" t="s">
        <v>360</v>
      </c>
      <c r="G2314" t="s">
        <v>71</v>
      </c>
      <c r="H2314" t="s">
        <v>2495</v>
      </c>
      <c r="I2314" s="2">
        <v>40255</v>
      </c>
      <c r="J2314" t="s">
        <v>106</v>
      </c>
      <c r="K2314" t="s">
        <v>111</v>
      </c>
      <c r="L2314">
        <v>19.2817495</v>
      </c>
      <c r="M2314">
        <v>166.65652857000001</v>
      </c>
      <c r="N2314" t="s">
        <v>71</v>
      </c>
      <c r="O2314" t="s">
        <v>71</v>
      </c>
      <c r="P2314">
        <v>2014</v>
      </c>
      <c r="Q2314" t="s">
        <v>112</v>
      </c>
      <c r="R2314">
        <v>0</v>
      </c>
      <c r="S2314">
        <v>22.9</v>
      </c>
      <c r="T2314">
        <v>20</v>
      </c>
      <c r="U2314">
        <v>2.5</v>
      </c>
      <c r="V2314">
        <v>12.5</v>
      </c>
      <c r="W2314">
        <v>7.5</v>
      </c>
      <c r="X2314">
        <v>0.65375000000000005</v>
      </c>
      <c r="Y2314">
        <v>2</v>
      </c>
      <c r="Z2314">
        <v>1</v>
      </c>
    </row>
    <row r="2315" spans="1:26" x14ac:dyDescent="0.2">
      <c r="A2315">
        <v>2314</v>
      </c>
      <c r="B2315">
        <v>6561</v>
      </c>
      <c r="C2315" t="s">
        <v>38</v>
      </c>
      <c r="D2315">
        <v>2014</v>
      </c>
      <c r="E2315" t="s">
        <v>64</v>
      </c>
      <c r="F2315" t="s">
        <v>360</v>
      </c>
      <c r="G2315" t="s">
        <v>71</v>
      </c>
      <c r="H2315" t="s">
        <v>2496</v>
      </c>
      <c r="I2315" s="2">
        <v>40255</v>
      </c>
      <c r="J2315" t="s">
        <v>106</v>
      </c>
      <c r="K2315" t="s">
        <v>115</v>
      </c>
      <c r="L2315">
        <v>19.270822519999999</v>
      </c>
      <c r="M2315">
        <v>166.65169573</v>
      </c>
      <c r="N2315" t="s">
        <v>71</v>
      </c>
      <c r="O2315" t="s">
        <v>71</v>
      </c>
      <c r="P2315">
        <v>2014</v>
      </c>
      <c r="Q2315" t="s">
        <v>116</v>
      </c>
      <c r="R2315">
        <v>0</v>
      </c>
      <c r="S2315">
        <v>3</v>
      </c>
      <c r="T2315">
        <v>30</v>
      </c>
      <c r="U2315">
        <v>0</v>
      </c>
      <c r="V2315">
        <v>17.5</v>
      </c>
      <c r="W2315">
        <v>0</v>
      </c>
      <c r="X2315">
        <v>0.30625000000000002</v>
      </c>
      <c r="Y2315">
        <v>2</v>
      </c>
      <c r="Z2315">
        <v>1</v>
      </c>
    </row>
    <row r="2316" spans="1:26" x14ac:dyDescent="0.2">
      <c r="A2316">
        <v>2315</v>
      </c>
      <c r="B2316">
        <v>6567</v>
      </c>
      <c r="C2316" t="s">
        <v>38</v>
      </c>
      <c r="D2316">
        <v>2014</v>
      </c>
      <c r="E2316" t="s">
        <v>64</v>
      </c>
      <c r="F2316" t="s">
        <v>360</v>
      </c>
      <c r="G2316" t="s">
        <v>71</v>
      </c>
      <c r="H2316" t="s">
        <v>2497</v>
      </c>
      <c r="I2316" s="2">
        <v>40256</v>
      </c>
      <c r="J2316" t="s">
        <v>106</v>
      </c>
      <c r="K2316" t="s">
        <v>115</v>
      </c>
      <c r="L2316">
        <v>19.291913900000001</v>
      </c>
      <c r="M2316">
        <v>166.60785938999999</v>
      </c>
      <c r="N2316" t="s">
        <v>71</v>
      </c>
      <c r="O2316" t="s">
        <v>71</v>
      </c>
      <c r="P2316">
        <v>2014</v>
      </c>
      <c r="Q2316" t="s">
        <v>116</v>
      </c>
      <c r="R2316">
        <v>0</v>
      </c>
      <c r="S2316">
        <v>4.45</v>
      </c>
      <c r="T2316">
        <v>20</v>
      </c>
      <c r="U2316">
        <v>17.5</v>
      </c>
      <c r="V2316">
        <v>7.5</v>
      </c>
      <c r="W2316">
        <v>10</v>
      </c>
      <c r="X2316">
        <v>1.0475000000000001</v>
      </c>
      <c r="Y2316">
        <v>2</v>
      </c>
      <c r="Z2316">
        <v>1</v>
      </c>
    </row>
    <row r="2317" spans="1:26" x14ac:dyDescent="0.2">
      <c r="A2317">
        <v>2316</v>
      </c>
      <c r="B2317">
        <v>6568</v>
      </c>
      <c r="C2317" t="s">
        <v>38</v>
      </c>
      <c r="D2317">
        <v>2014</v>
      </c>
      <c r="E2317" t="s">
        <v>64</v>
      </c>
      <c r="F2317" t="s">
        <v>360</v>
      </c>
      <c r="G2317" t="s">
        <v>71</v>
      </c>
      <c r="H2317" t="s">
        <v>2498</v>
      </c>
      <c r="I2317" s="2">
        <v>40256</v>
      </c>
      <c r="J2317" t="s">
        <v>106</v>
      </c>
      <c r="K2317" t="s">
        <v>111</v>
      </c>
      <c r="L2317">
        <v>19.286860699999998</v>
      </c>
      <c r="M2317">
        <v>166.61294762</v>
      </c>
      <c r="N2317" t="s">
        <v>71</v>
      </c>
      <c r="O2317" t="s">
        <v>71</v>
      </c>
      <c r="P2317">
        <v>2014</v>
      </c>
      <c r="Q2317" t="s">
        <v>112</v>
      </c>
      <c r="R2317">
        <v>0</v>
      </c>
      <c r="S2317">
        <v>23.5</v>
      </c>
      <c r="T2317">
        <v>47.5</v>
      </c>
      <c r="U2317">
        <v>1</v>
      </c>
      <c r="V2317">
        <v>15</v>
      </c>
      <c r="W2317">
        <v>2.5</v>
      </c>
      <c r="X2317">
        <v>0.48499999999999999</v>
      </c>
      <c r="Y2317">
        <v>2</v>
      </c>
      <c r="Z2317">
        <v>1</v>
      </c>
    </row>
    <row r="2318" spans="1:26" x14ac:dyDescent="0.2">
      <c r="A2318">
        <v>2317</v>
      </c>
      <c r="B2318">
        <v>6573</v>
      </c>
      <c r="C2318" t="s">
        <v>38</v>
      </c>
      <c r="D2318">
        <v>2014</v>
      </c>
      <c r="E2318" t="s">
        <v>36</v>
      </c>
      <c r="F2318" t="s">
        <v>1060</v>
      </c>
      <c r="G2318" t="s">
        <v>72</v>
      </c>
      <c r="H2318" t="s">
        <v>2499</v>
      </c>
      <c r="I2318" s="2">
        <v>40261</v>
      </c>
      <c r="J2318" t="s">
        <v>106</v>
      </c>
      <c r="K2318" t="s">
        <v>111</v>
      </c>
      <c r="L2318">
        <v>13.57210997</v>
      </c>
      <c r="M2318">
        <v>144.82242736000001</v>
      </c>
      <c r="N2318" t="s">
        <v>1304</v>
      </c>
      <c r="O2318" t="s">
        <v>1304</v>
      </c>
      <c r="P2318">
        <v>2014</v>
      </c>
      <c r="Q2318" t="s">
        <v>112</v>
      </c>
      <c r="R2318">
        <v>0</v>
      </c>
      <c r="S2318">
        <v>22.5</v>
      </c>
      <c r="T2318">
        <v>10</v>
      </c>
      <c r="U2318">
        <v>10</v>
      </c>
      <c r="V2318">
        <v>7.5</v>
      </c>
      <c r="W2318">
        <v>5.5</v>
      </c>
      <c r="X2318">
        <v>0.55249999999999999</v>
      </c>
      <c r="Y2318">
        <v>2</v>
      </c>
      <c r="Z2318">
        <v>1</v>
      </c>
    </row>
    <row r="2319" spans="1:26" x14ac:dyDescent="0.2">
      <c r="A2319">
        <v>2318</v>
      </c>
      <c r="B2319">
        <v>6574</v>
      </c>
      <c r="C2319" t="s">
        <v>38</v>
      </c>
      <c r="D2319">
        <v>2014</v>
      </c>
      <c r="E2319" t="s">
        <v>36</v>
      </c>
      <c r="F2319" t="s">
        <v>1060</v>
      </c>
      <c r="G2319" t="s">
        <v>72</v>
      </c>
      <c r="H2319" t="s">
        <v>2500</v>
      </c>
      <c r="I2319" s="2">
        <v>40261</v>
      </c>
      <c r="J2319" t="s">
        <v>106</v>
      </c>
      <c r="K2319" t="s">
        <v>115</v>
      </c>
      <c r="L2319">
        <v>13.55106058</v>
      </c>
      <c r="M2319">
        <v>144.80899871</v>
      </c>
      <c r="N2319" t="s">
        <v>1304</v>
      </c>
      <c r="O2319" t="s">
        <v>1304</v>
      </c>
      <c r="P2319">
        <v>2014</v>
      </c>
      <c r="Q2319" t="s">
        <v>116</v>
      </c>
      <c r="R2319">
        <v>0</v>
      </c>
      <c r="S2319">
        <v>4.8499999999999996</v>
      </c>
      <c r="T2319">
        <v>17.5</v>
      </c>
      <c r="U2319">
        <v>3.5</v>
      </c>
      <c r="V2319">
        <v>2.5</v>
      </c>
      <c r="W2319">
        <v>7.5</v>
      </c>
      <c r="X2319">
        <v>0.38274999999999998</v>
      </c>
      <c r="Y2319">
        <v>2</v>
      </c>
      <c r="Z2319">
        <v>1</v>
      </c>
    </row>
    <row r="2320" spans="1:26" x14ac:dyDescent="0.2">
      <c r="A2320">
        <v>2319</v>
      </c>
      <c r="B2320">
        <v>6575</v>
      </c>
      <c r="C2320" t="s">
        <v>38</v>
      </c>
      <c r="D2320">
        <v>2014</v>
      </c>
      <c r="E2320" t="s">
        <v>36</v>
      </c>
      <c r="F2320" t="s">
        <v>1060</v>
      </c>
      <c r="G2320" t="s">
        <v>72</v>
      </c>
      <c r="H2320" t="s">
        <v>2501</v>
      </c>
      <c r="I2320" s="2">
        <v>40261</v>
      </c>
      <c r="J2320" t="s">
        <v>106</v>
      </c>
      <c r="K2320" t="s">
        <v>107</v>
      </c>
      <c r="L2320">
        <v>13.52449891</v>
      </c>
      <c r="M2320">
        <v>144.80131125</v>
      </c>
      <c r="N2320" t="s">
        <v>1324</v>
      </c>
      <c r="O2320" t="s">
        <v>2502</v>
      </c>
      <c r="P2320">
        <v>2014</v>
      </c>
      <c r="Q2320" t="s">
        <v>109</v>
      </c>
      <c r="R2320">
        <v>0</v>
      </c>
      <c r="S2320">
        <v>11.05</v>
      </c>
      <c r="T2320">
        <v>32.5</v>
      </c>
      <c r="U2320">
        <v>11</v>
      </c>
      <c r="V2320">
        <v>0</v>
      </c>
      <c r="W2320">
        <v>2.5</v>
      </c>
      <c r="X2320">
        <v>0.54500000000000004</v>
      </c>
      <c r="Y2320">
        <v>2</v>
      </c>
      <c r="Z2320">
        <v>1</v>
      </c>
    </row>
    <row r="2321" spans="1:26" x14ac:dyDescent="0.2">
      <c r="A2321">
        <v>2320</v>
      </c>
      <c r="B2321">
        <v>6576</v>
      </c>
      <c r="C2321" t="s">
        <v>38</v>
      </c>
      <c r="D2321">
        <v>2014</v>
      </c>
      <c r="E2321" t="s">
        <v>36</v>
      </c>
      <c r="F2321" t="s">
        <v>1060</v>
      </c>
      <c r="G2321" t="s">
        <v>72</v>
      </c>
      <c r="H2321" t="s">
        <v>2503</v>
      </c>
      <c r="I2321" s="2">
        <v>40261</v>
      </c>
      <c r="J2321" t="s">
        <v>106</v>
      </c>
      <c r="K2321" t="s">
        <v>111</v>
      </c>
      <c r="L2321">
        <v>13.510008450000001</v>
      </c>
      <c r="M2321">
        <v>144.78352619</v>
      </c>
      <c r="N2321" t="s">
        <v>1324</v>
      </c>
      <c r="O2321" t="s">
        <v>2502</v>
      </c>
      <c r="P2321">
        <v>2014</v>
      </c>
      <c r="Q2321" t="s">
        <v>112</v>
      </c>
      <c r="R2321">
        <v>0</v>
      </c>
      <c r="S2321">
        <v>21.05</v>
      </c>
      <c r="T2321">
        <v>3</v>
      </c>
      <c r="U2321">
        <v>1.5</v>
      </c>
      <c r="V2321">
        <v>2</v>
      </c>
      <c r="W2321">
        <v>2.5</v>
      </c>
      <c r="X2321">
        <v>0.1575</v>
      </c>
      <c r="Y2321">
        <v>2</v>
      </c>
      <c r="Z2321">
        <v>1</v>
      </c>
    </row>
    <row r="2322" spans="1:26" x14ac:dyDescent="0.2">
      <c r="A2322">
        <v>2321</v>
      </c>
      <c r="B2322">
        <v>6581</v>
      </c>
      <c r="C2322" t="s">
        <v>38</v>
      </c>
      <c r="D2322">
        <v>2014</v>
      </c>
      <c r="E2322" t="s">
        <v>36</v>
      </c>
      <c r="F2322" t="s">
        <v>1060</v>
      </c>
      <c r="G2322" t="s">
        <v>72</v>
      </c>
      <c r="H2322" t="s">
        <v>2504</v>
      </c>
      <c r="I2322" s="2">
        <v>40261</v>
      </c>
      <c r="J2322" t="s">
        <v>106</v>
      </c>
      <c r="K2322" t="s">
        <v>111</v>
      </c>
      <c r="L2322">
        <v>13.62335734</v>
      </c>
      <c r="M2322">
        <v>144.83401794</v>
      </c>
      <c r="N2322" t="s">
        <v>1304</v>
      </c>
      <c r="O2322" t="s">
        <v>1304</v>
      </c>
      <c r="P2322">
        <v>2014</v>
      </c>
      <c r="Q2322" t="s">
        <v>112</v>
      </c>
      <c r="R2322">
        <v>0</v>
      </c>
      <c r="S2322">
        <v>22</v>
      </c>
      <c r="T2322">
        <v>10</v>
      </c>
      <c r="U2322">
        <v>12.5</v>
      </c>
      <c r="V2322">
        <v>17.5</v>
      </c>
      <c r="W2322">
        <v>2.5</v>
      </c>
      <c r="X2322">
        <v>0.16250000000000001</v>
      </c>
      <c r="Y2322">
        <v>2</v>
      </c>
      <c r="Z2322">
        <v>1</v>
      </c>
    </row>
    <row r="2323" spans="1:26" x14ac:dyDescent="0.2">
      <c r="A2323">
        <v>2322</v>
      </c>
      <c r="B2323">
        <v>6582</v>
      </c>
      <c r="C2323" t="s">
        <v>38</v>
      </c>
      <c r="D2323">
        <v>2014</v>
      </c>
      <c r="E2323" t="s">
        <v>36</v>
      </c>
      <c r="F2323" t="s">
        <v>1060</v>
      </c>
      <c r="G2323" t="s">
        <v>72</v>
      </c>
      <c r="H2323" t="s">
        <v>2505</v>
      </c>
      <c r="I2323" s="2">
        <v>40261</v>
      </c>
      <c r="J2323" t="s">
        <v>106</v>
      </c>
      <c r="K2323" t="s">
        <v>107</v>
      </c>
      <c r="L2323">
        <v>13.60607377</v>
      </c>
      <c r="M2323">
        <v>144.83367913999999</v>
      </c>
      <c r="N2323" t="s">
        <v>1304</v>
      </c>
      <c r="O2323" t="s">
        <v>1304</v>
      </c>
      <c r="P2323">
        <v>2014</v>
      </c>
      <c r="Q2323" t="s">
        <v>109</v>
      </c>
      <c r="R2323">
        <v>0</v>
      </c>
      <c r="S2323">
        <v>11.95</v>
      </c>
      <c r="T2323">
        <v>7.5</v>
      </c>
      <c r="U2323">
        <v>23.5</v>
      </c>
      <c r="V2323">
        <v>10</v>
      </c>
      <c r="W2323">
        <v>14</v>
      </c>
      <c r="X2323">
        <v>0.64249999999999996</v>
      </c>
      <c r="Y2323">
        <v>2</v>
      </c>
      <c r="Z2323">
        <v>1</v>
      </c>
    </row>
    <row r="2324" spans="1:26" x14ac:dyDescent="0.2">
      <c r="A2324">
        <v>2323</v>
      </c>
      <c r="B2324">
        <v>6583</v>
      </c>
      <c r="C2324" t="s">
        <v>38</v>
      </c>
      <c r="D2324">
        <v>2014</v>
      </c>
      <c r="E2324" t="s">
        <v>36</v>
      </c>
      <c r="F2324" t="s">
        <v>1060</v>
      </c>
      <c r="G2324" t="s">
        <v>72</v>
      </c>
      <c r="H2324" t="s">
        <v>2506</v>
      </c>
      <c r="I2324" s="2">
        <v>40261</v>
      </c>
      <c r="J2324" t="s">
        <v>106</v>
      </c>
      <c r="K2324" t="s">
        <v>107</v>
      </c>
      <c r="L2324">
        <v>13.58279237</v>
      </c>
      <c r="M2324">
        <v>144.83093801000001</v>
      </c>
      <c r="N2324" t="s">
        <v>1304</v>
      </c>
      <c r="O2324" t="s">
        <v>1304</v>
      </c>
      <c r="P2324">
        <v>2014</v>
      </c>
      <c r="Q2324" t="s">
        <v>109</v>
      </c>
      <c r="R2324">
        <v>0</v>
      </c>
      <c r="S2324">
        <v>8.6</v>
      </c>
      <c r="T2324">
        <v>15</v>
      </c>
      <c r="U2324">
        <v>6.5</v>
      </c>
      <c r="V2324">
        <v>10</v>
      </c>
      <c r="W2324">
        <v>5</v>
      </c>
      <c r="X2324">
        <v>0.34250000000000003</v>
      </c>
      <c r="Y2324">
        <v>2</v>
      </c>
      <c r="Z2324">
        <v>1</v>
      </c>
    </row>
    <row r="2325" spans="1:26" x14ac:dyDescent="0.2">
      <c r="A2325">
        <v>2324</v>
      </c>
      <c r="B2325">
        <v>6584</v>
      </c>
      <c r="C2325" t="s">
        <v>38</v>
      </c>
      <c r="D2325">
        <v>2014</v>
      </c>
      <c r="E2325" t="s">
        <v>36</v>
      </c>
      <c r="F2325" t="s">
        <v>1060</v>
      </c>
      <c r="G2325" t="s">
        <v>72</v>
      </c>
      <c r="H2325" t="s">
        <v>2507</v>
      </c>
      <c r="I2325" s="2">
        <v>40261</v>
      </c>
      <c r="J2325" t="s">
        <v>106</v>
      </c>
      <c r="K2325" t="s">
        <v>115</v>
      </c>
      <c r="L2325">
        <v>13.51760245</v>
      </c>
      <c r="M2325">
        <v>144.79886121999999</v>
      </c>
      <c r="N2325" t="s">
        <v>1324</v>
      </c>
      <c r="O2325" t="s">
        <v>2502</v>
      </c>
      <c r="P2325">
        <v>2014</v>
      </c>
      <c r="Q2325" t="s">
        <v>116</v>
      </c>
      <c r="R2325">
        <v>0</v>
      </c>
      <c r="S2325">
        <v>6.9</v>
      </c>
      <c r="T2325">
        <v>7.5</v>
      </c>
      <c r="U2325">
        <v>20</v>
      </c>
      <c r="V2325">
        <v>20</v>
      </c>
      <c r="W2325">
        <v>7.5</v>
      </c>
      <c r="X2325">
        <v>0.49</v>
      </c>
      <c r="Y2325">
        <v>2</v>
      </c>
      <c r="Z2325">
        <v>1</v>
      </c>
    </row>
    <row r="2326" spans="1:26" x14ac:dyDescent="0.2">
      <c r="A2326">
        <v>2325</v>
      </c>
      <c r="B2326">
        <v>6585</v>
      </c>
      <c r="C2326" t="s">
        <v>38</v>
      </c>
      <c r="D2326">
        <v>2014</v>
      </c>
      <c r="E2326" t="s">
        <v>36</v>
      </c>
      <c r="F2326" t="s">
        <v>1060</v>
      </c>
      <c r="G2326" t="s">
        <v>72</v>
      </c>
      <c r="H2326" t="s">
        <v>2508</v>
      </c>
      <c r="I2326" s="2">
        <v>40261</v>
      </c>
      <c r="J2326" t="s">
        <v>106</v>
      </c>
      <c r="K2326" t="s">
        <v>107</v>
      </c>
      <c r="L2326">
        <v>13.48810452</v>
      </c>
      <c r="M2326">
        <v>144.76437279000001</v>
      </c>
      <c r="N2326" t="s">
        <v>1304</v>
      </c>
      <c r="O2326" t="s">
        <v>1304</v>
      </c>
      <c r="P2326">
        <v>2014</v>
      </c>
      <c r="Q2326" t="s">
        <v>109</v>
      </c>
      <c r="R2326">
        <v>0</v>
      </c>
      <c r="S2326">
        <v>12.15</v>
      </c>
      <c r="T2326">
        <v>42.5</v>
      </c>
      <c r="U2326">
        <v>5</v>
      </c>
      <c r="V2326">
        <v>20</v>
      </c>
      <c r="W2326">
        <v>7.5</v>
      </c>
      <c r="X2326">
        <v>0.47249999999999998</v>
      </c>
      <c r="Y2326">
        <v>2</v>
      </c>
      <c r="Z2326">
        <v>1</v>
      </c>
    </row>
    <row r="2327" spans="1:26" x14ac:dyDescent="0.2">
      <c r="A2327">
        <v>2326</v>
      </c>
      <c r="B2327">
        <v>6589</v>
      </c>
      <c r="C2327" t="s">
        <v>38</v>
      </c>
      <c r="D2327">
        <v>2014</v>
      </c>
      <c r="E2327" t="s">
        <v>36</v>
      </c>
      <c r="F2327" t="s">
        <v>1060</v>
      </c>
      <c r="G2327" t="s">
        <v>72</v>
      </c>
      <c r="H2327" t="s">
        <v>2509</v>
      </c>
      <c r="I2327" s="2">
        <v>40262</v>
      </c>
      <c r="J2327" t="s">
        <v>106</v>
      </c>
      <c r="K2327" t="s">
        <v>111</v>
      </c>
      <c r="L2327">
        <v>13.245122029999999</v>
      </c>
      <c r="M2327">
        <v>144.73335011</v>
      </c>
      <c r="N2327" t="s">
        <v>1283</v>
      </c>
      <c r="O2327" t="s">
        <v>1283</v>
      </c>
      <c r="P2327">
        <v>2014</v>
      </c>
      <c r="Q2327" t="s">
        <v>112</v>
      </c>
      <c r="R2327">
        <v>0</v>
      </c>
      <c r="S2327">
        <v>21</v>
      </c>
      <c r="T2327">
        <v>4.5</v>
      </c>
      <c r="U2327">
        <v>2</v>
      </c>
      <c r="V2327">
        <v>20</v>
      </c>
      <c r="W2327">
        <v>2.5</v>
      </c>
      <c r="X2327">
        <v>0.19875000000000001</v>
      </c>
      <c r="Y2327">
        <v>2</v>
      </c>
      <c r="Z2327">
        <v>1</v>
      </c>
    </row>
    <row r="2328" spans="1:26" x14ac:dyDescent="0.2">
      <c r="A2328">
        <v>2327</v>
      </c>
      <c r="B2328">
        <v>6590</v>
      </c>
      <c r="C2328" t="s">
        <v>38</v>
      </c>
      <c r="D2328">
        <v>2014</v>
      </c>
      <c r="E2328" t="s">
        <v>36</v>
      </c>
      <c r="F2328" t="s">
        <v>1060</v>
      </c>
      <c r="G2328" t="s">
        <v>72</v>
      </c>
      <c r="H2328" t="s">
        <v>2510</v>
      </c>
      <c r="I2328" s="2">
        <v>40262</v>
      </c>
      <c r="J2328" t="s">
        <v>106</v>
      </c>
      <c r="K2328" t="s">
        <v>115</v>
      </c>
      <c r="L2328">
        <v>13.235518300000001</v>
      </c>
      <c r="M2328">
        <v>144.65357299999999</v>
      </c>
      <c r="N2328" t="s">
        <v>1304</v>
      </c>
      <c r="O2328" t="s">
        <v>1304</v>
      </c>
      <c r="P2328">
        <v>2014</v>
      </c>
      <c r="Q2328" t="s">
        <v>116</v>
      </c>
      <c r="R2328">
        <v>0</v>
      </c>
      <c r="S2328">
        <v>5.0999999999999996</v>
      </c>
      <c r="T2328">
        <v>20</v>
      </c>
      <c r="U2328">
        <v>17.5</v>
      </c>
      <c r="V2328">
        <v>6.5</v>
      </c>
      <c r="W2328">
        <v>10</v>
      </c>
      <c r="X2328">
        <v>0.59125000000000005</v>
      </c>
      <c r="Y2328">
        <v>2</v>
      </c>
      <c r="Z2328">
        <v>1</v>
      </c>
    </row>
    <row r="2329" spans="1:26" x14ac:dyDescent="0.2">
      <c r="A2329">
        <v>2328</v>
      </c>
      <c r="B2329">
        <v>6591</v>
      </c>
      <c r="C2329" t="s">
        <v>38</v>
      </c>
      <c r="D2329">
        <v>2014</v>
      </c>
      <c r="E2329" t="s">
        <v>36</v>
      </c>
      <c r="F2329" t="s">
        <v>1060</v>
      </c>
      <c r="G2329" t="s">
        <v>72</v>
      </c>
      <c r="H2329" t="s">
        <v>2511</v>
      </c>
      <c r="I2329" s="2">
        <v>40262</v>
      </c>
      <c r="J2329" t="s">
        <v>106</v>
      </c>
      <c r="K2329" t="s">
        <v>115</v>
      </c>
      <c r="L2329">
        <v>13.23855481</v>
      </c>
      <c r="M2329">
        <v>144.63941403999999</v>
      </c>
      <c r="N2329" t="s">
        <v>1304</v>
      </c>
      <c r="O2329" t="s">
        <v>1304</v>
      </c>
      <c r="P2329">
        <v>2014</v>
      </c>
      <c r="Q2329" t="s">
        <v>116</v>
      </c>
      <c r="R2329">
        <v>0</v>
      </c>
      <c r="S2329">
        <v>4.0999999999999996</v>
      </c>
      <c r="T2329">
        <v>3</v>
      </c>
      <c r="U2329">
        <v>2</v>
      </c>
      <c r="V2329">
        <v>7.5</v>
      </c>
      <c r="W2329">
        <v>30</v>
      </c>
      <c r="X2329">
        <v>0.31</v>
      </c>
      <c r="Y2329">
        <v>2</v>
      </c>
      <c r="Z2329">
        <v>1</v>
      </c>
    </row>
    <row r="2330" spans="1:26" x14ac:dyDescent="0.2">
      <c r="A2330">
        <v>2329</v>
      </c>
      <c r="B2330">
        <v>6592</v>
      </c>
      <c r="C2330" t="s">
        <v>38</v>
      </c>
      <c r="D2330">
        <v>2014</v>
      </c>
      <c r="E2330" t="s">
        <v>36</v>
      </c>
      <c r="F2330" t="s">
        <v>1060</v>
      </c>
      <c r="G2330" t="s">
        <v>72</v>
      </c>
      <c r="H2330" t="s">
        <v>2512</v>
      </c>
      <c r="I2330" s="2">
        <v>40262</v>
      </c>
      <c r="J2330" t="s">
        <v>106</v>
      </c>
      <c r="K2330" t="s">
        <v>111</v>
      </c>
      <c r="L2330">
        <v>13.22889458</v>
      </c>
      <c r="M2330">
        <v>144.64100500999999</v>
      </c>
      <c r="N2330" t="s">
        <v>1304</v>
      </c>
      <c r="O2330" t="s">
        <v>1304</v>
      </c>
      <c r="P2330">
        <v>2014</v>
      </c>
      <c r="Q2330" t="s">
        <v>112</v>
      </c>
      <c r="R2330">
        <v>0</v>
      </c>
      <c r="S2330">
        <v>20.399999999999999</v>
      </c>
      <c r="T2330">
        <v>3</v>
      </c>
      <c r="U2330">
        <v>4.5</v>
      </c>
      <c r="V2330">
        <v>1.5</v>
      </c>
      <c r="W2330">
        <v>2</v>
      </c>
      <c r="X2330">
        <v>0.185</v>
      </c>
      <c r="Y2330">
        <v>2</v>
      </c>
      <c r="Z2330">
        <v>1</v>
      </c>
    </row>
    <row r="2331" spans="1:26" x14ac:dyDescent="0.2">
      <c r="A2331">
        <v>2330</v>
      </c>
      <c r="B2331">
        <v>6593</v>
      </c>
      <c r="C2331" t="s">
        <v>38</v>
      </c>
      <c r="D2331">
        <v>2014</v>
      </c>
      <c r="E2331" t="s">
        <v>36</v>
      </c>
      <c r="F2331" t="s">
        <v>1060</v>
      </c>
      <c r="G2331" t="s">
        <v>72</v>
      </c>
      <c r="H2331" t="s">
        <v>2513</v>
      </c>
      <c r="I2331" s="2">
        <v>40262</v>
      </c>
      <c r="J2331" t="s">
        <v>106</v>
      </c>
      <c r="K2331" t="s">
        <v>111</v>
      </c>
      <c r="L2331">
        <v>13.281166730000001</v>
      </c>
      <c r="M2331">
        <v>144.76445049</v>
      </c>
      <c r="N2331" t="s">
        <v>1283</v>
      </c>
      <c r="O2331" t="s">
        <v>1283</v>
      </c>
      <c r="P2331">
        <v>2014</v>
      </c>
      <c r="Q2331" t="s">
        <v>112</v>
      </c>
      <c r="R2331">
        <v>0</v>
      </c>
      <c r="S2331">
        <v>22.3</v>
      </c>
      <c r="T2331">
        <v>8.5</v>
      </c>
      <c r="U2331">
        <v>8.5</v>
      </c>
      <c r="V2331">
        <v>31</v>
      </c>
      <c r="W2331">
        <v>5.5</v>
      </c>
      <c r="X2331">
        <v>0.33124999999999999</v>
      </c>
      <c r="Y2331">
        <v>2</v>
      </c>
      <c r="Z2331">
        <v>1</v>
      </c>
    </row>
    <row r="2332" spans="1:26" x14ac:dyDescent="0.2">
      <c r="A2332">
        <v>2331</v>
      </c>
      <c r="B2332">
        <v>6594</v>
      </c>
      <c r="C2332" t="s">
        <v>38</v>
      </c>
      <c r="D2332">
        <v>2014</v>
      </c>
      <c r="E2332" t="s">
        <v>36</v>
      </c>
      <c r="F2332" t="s">
        <v>1060</v>
      </c>
      <c r="G2332" t="s">
        <v>72</v>
      </c>
      <c r="H2332" t="s">
        <v>2514</v>
      </c>
      <c r="I2332" s="2">
        <v>40262</v>
      </c>
      <c r="J2332" t="s">
        <v>106</v>
      </c>
      <c r="K2332" t="s">
        <v>115</v>
      </c>
      <c r="L2332">
        <v>13.26116667</v>
      </c>
      <c r="M2332">
        <v>144.74325408000001</v>
      </c>
      <c r="N2332" t="s">
        <v>1283</v>
      </c>
      <c r="O2332" t="s">
        <v>1283</v>
      </c>
      <c r="P2332">
        <v>2014</v>
      </c>
      <c r="Q2332" t="s">
        <v>116</v>
      </c>
      <c r="R2332">
        <v>0</v>
      </c>
      <c r="S2332">
        <v>6.05</v>
      </c>
      <c r="T2332">
        <v>30</v>
      </c>
      <c r="U2332">
        <v>0</v>
      </c>
      <c r="V2332">
        <v>15</v>
      </c>
      <c r="W2332">
        <v>15</v>
      </c>
      <c r="X2332">
        <v>0.33500000000000002</v>
      </c>
      <c r="Y2332">
        <v>2</v>
      </c>
      <c r="Z2332">
        <v>1</v>
      </c>
    </row>
    <row r="2333" spans="1:26" x14ac:dyDescent="0.2">
      <c r="A2333">
        <v>2332</v>
      </c>
      <c r="B2333">
        <v>6595</v>
      </c>
      <c r="C2333" t="s">
        <v>38</v>
      </c>
      <c r="D2333">
        <v>2014</v>
      </c>
      <c r="E2333" t="s">
        <v>36</v>
      </c>
      <c r="F2333" t="s">
        <v>1060</v>
      </c>
      <c r="G2333" t="s">
        <v>72</v>
      </c>
      <c r="H2333" t="s">
        <v>2515</v>
      </c>
      <c r="I2333" s="2">
        <v>40262</v>
      </c>
      <c r="J2333" t="s">
        <v>106</v>
      </c>
      <c r="K2333" t="s">
        <v>115</v>
      </c>
      <c r="L2333">
        <v>13.25333009</v>
      </c>
      <c r="M2333">
        <v>144.73868134</v>
      </c>
      <c r="N2333" t="s">
        <v>1283</v>
      </c>
      <c r="O2333" t="s">
        <v>1283</v>
      </c>
      <c r="P2333">
        <v>2014</v>
      </c>
      <c r="Q2333" t="s">
        <v>116</v>
      </c>
      <c r="R2333">
        <v>0</v>
      </c>
      <c r="S2333">
        <v>5.7</v>
      </c>
      <c r="T2333">
        <v>21.5</v>
      </c>
      <c r="U2333">
        <v>11.5</v>
      </c>
      <c r="V2333">
        <v>22.5</v>
      </c>
      <c r="W2333">
        <v>20</v>
      </c>
      <c r="X2333">
        <v>0.60624999999999996</v>
      </c>
      <c r="Y2333">
        <v>2</v>
      </c>
      <c r="Z2333">
        <v>1</v>
      </c>
    </row>
    <row r="2334" spans="1:26" x14ac:dyDescent="0.2">
      <c r="A2334">
        <v>2333</v>
      </c>
      <c r="B2334">
        <v>6596</v>
      </c>
      <c r="C2334" t="s">
        <v>38</v>
      </c>
      <c r="D2334">
        <v>2014</v>
      </c>
      <c r="E2334" t="s">
        <v>36</v>
      </c>
      <c r="F2334" t="s">
        <v>1060</v>
      </c>
      <c r="G2334" t="s">
        <v>72</v>
      </c>
      <c r="H2334" t="s">
        <v>2516</v>
      </c>
      <c r="I2334" s="2">
        <v>40262</v>
      </c>
      <c r="J2334" t="s">
        <v>106</v>
      </c>
      <c r="K2334" t="s">
        <v>107</v>
      </c>
      <c r="L2334">
        <v>13.244261549999999</v>
      </c>
      <c r="M2334">
        <v>144.72489594999999</v>
      </c>
      <c r="N2334" t="s">
        <v>1283</v>
      </c>
      <c r="O2334" t="s">
        <v>1283</v>
      </c>
      <c r="P2334">
        <v>2014</v>
      </c>
      <c r="Q2334" t="s">
        <v>109</v>
      </c>
      <c r="R2334">
        <v>0</v>
      </c>
      <c r="S2334">
        <v>10.85</v>
      </c>
      <c r="T2334">
        <v>3.5</v>
      </c>
      <c r="U2334">
        <v>6</v>
      </c>
      <c r="V2334">
        <v>46</v>
      </c>
      <c r="W2334">
        <v>3</v>
      </c>
      <c r="X2334">
        <v>0.22750000000000001</v>
      </c>
      <c r="Y2334">
        <v>2</v>
      </c>
      <c r="Z2334">
        <v>1</v>
      </c>
    </row>
    <row r="2335" spans="1:26" x14ac:dyDescent="0.2">
      <c r="A2335">
        <v>2334</v>
      </c>
      <c r="B2335">
        <v>6597</v>
      </c>
      <c r="C2335" t="s">
        <v>38</v>
      </c>
      <c r="D2335">
        <v>2014</v>
      </c>
      <c r="E2335" t="s">
        <v>36</v>
      </c>
      <c r="F2335" t="s">
        <v>1060</v>
      </c>
      <c r="G2335" t="s">
        <v>72</v>
      </c>
      <c r="H2335" t="s">
        <v>2517</v>
      </c>
      <c r="I2335" s="2">
        <v>40262</v>
      </c>
      <c r="J2335" t="s">
        <v>106</v>
      </c>
      <c r="K2335" t="s">
        <v>107</v>
      </c>
      <c r="L2335">
        <v>13.23864056</v>
      </c>
      <c r="M2335">
        <v>144.66039444</v>
      </c>
      <c r="N2335" t="s">
        <v>1304</v>
      </c>
      <c r="O2335" t="s">
        <v>1304</v>
      </c>
      <c r="P2335">
        <v>2014</v>
      </c>
      <c r="Q2335" t="s">
        <v>109</v>
      </c>
      <c r="R2335">
        <v>0</v>
      </c>
      <c r="S2335">
        <v>10.15</v>
      </c>
      <c r="T2335">
        <v>14.5</v>
      </c>
      <c r="U2335">
        <v>7.5</v>
      </c>
      <c r="V2335">
        <v>20.5</v>
      </c>
      <c r="W2335">
        <v>7</v>
      </c>
      <c r="X2335">
        <v>0.26500000000000001</v>
      </c>
      <c r="Y2335">
        <v>2</v>
      </c>
      <c r="Z2335">
        <v>1</v>
      </c>
    </row>
    <row r="2336" spans="1:26" x14ac:dyDescent="0.2">
      <c r="A2336">
        <v>2335</v>
      </c>
      <c r="B2336">
        <v>6602</v>
      </c>
      <c r="C2336" t="s">
        <v>38</v>
      </c>
      <c r="D2336">
        <v>2014</v>
      </c>
      <c r="E2336" t="s">
        <v>36</v>
      </c>
      <c r="F2336" t="s">
        <v>1060</v>
      </c>
      <c r="G2336" t="s">
        <v>72</v>
      </c>
      <c r="H2336" t="s">
        <v>2518</v>
      </c>
      <c r="I2336" s="2">
        <v>40263</v>
      </c>
      <c r="J2336" t="s">
        <v>106</v>
      </c>
      <c r="K2336" t="s">
        <v>111</v>
      </c>
      <c r="L2336">
        <v>13.35996542</v>
      </c>
      <c r="M2336">
        <v>144.63557370000001</v>
      </c>
      <c r="N2336" t="s">
        <v>1304</v>
      </c>
      <c r="O2336" t="s">
        <v>1304</v>
      </c>
      <c r="P2336">
        <v>2014</v>
      </c>
      <c r="Q2336" t="s">
        <v>112</v>
      </c>
      <c r="R2336">
        <v>0</v>
      </c>
      <c r="S2336">
        <v>20.7</v>
      </c>
      <c r="T2336">
        <v>3</v>
      </c>
      <c r="U2336">
        <v>20</v>
      </c>
      <c r="V2336">
        <v>27.5</v>
      </c>
      <c r="W2336">
        <v>5</v>
      </c>
      <c r="X2336">
        <v>0.19750000000000001</v>
      </c>
      <c r="Y2336">
        <v>2</v>
      </c>
      <c r="Z2336">
        <v>1</v>
      </c>
    </row>
    <row r="2337" spans="1:26" x14ac:dyDescent="0.2">
      <c r="A2337">
        <v>2336</v>
      </c>
      <c r="B2337">
        <v>6603</v>
      </c>
      <c r="C2337" t="s">
        <v>38</v>
      </c>
      <c r="D2337">
        <v>2014</v>
      </c>
      <c r="E2337" t="s">
        <v>36</v>
      </c>
      <c r="F2337" t="s">
        <v>1060</v>
      </c>
      <c r="G2337" t="s">
        <v>72</v>
      </c>
      <c r="H2337" t="s">
        <v>2519</v>
      </c>
      <c r="I2337" s="2">
        <v>40263</v>
      </c>
      <c r="J2337" t="s">
        <v>106</v>
      </c>
      <c r="K2337" t="s">
        <v>115</v>
      </c>
      <c r="L2337">
        <v>13.36390793</v>
      </c>
      <c r="M2337">
        <v>144.64440177</v>
      </c>
      <c r="N2337" t="s">
        <v>1304</v>
      </c>
      <c r="O2337" t="s">
        <v>1304</v>
      </c>
      <c r="P2337">
        <v>2014</v>
      </c>
      <c r="Q2337" t="s">
        <v>116</v>
      </c>
      <c r="R2337">
        <v>0</v>
      </c>
      <c r="S2337">
        <v>4.95</v>
      </c>
      <c r="T2337">
        <v>4.5</v>
      </c>
      <c r="U2337">
        <v>7.5</v>
      </c>
      <c r="V2337">
        <v>12.5</v>
      </c>
      <c r="W2337">
        <v>3</v>
      </c>
      <c r="X2337">
        <v>0.98250000000000004</v>
      </c>
      <c r="Y2337">
        <v>2</v>
      </c>
      <c r="Z2337">
        <v>1</v>
      </c>
    </row>
    <row r="2338" spans="1:26" x14ac:dyDescent="0.2">
      <c r="A2338">
        <v>2337</v>
      </c>
      <c r="B2338">
        <v>6604</v>
      </c>
      <c r="C2338" t="s">
        <v>38</v>
      </c>
      <c r="D2338">
        <v>2014</v>
      </c>
      <c r="E2338" t="s">
        <v>36</v>
      </c>
      <c r="F2338" t="s">
        <v>1060</v>
      </c>
      <c r="G2338" t="s">
        <v>72</v>
      </c>
      <c r="H2338" t="s">
        <v>2520</v>
      </c>
      <c r="I2338" s="2">
        <v>40263</v>
      </c>
      <c r="J2338" t="s">
        <v>106</v>
      </c>
      <c r="K2338" t="s">
        <v>111</v>
      </c>
      <c r="L2338">
        <v>13.314652430000001</v>
      </c>
      <c r="M2338">
        <v>144.64393272000001</v>
      </c>
      <c r="N2338" t="s">
        <v>1304</v>
      </c>
      <c r="O2338" t="s">
        <v>1304</v>
      </c>
      <c r="P2338">
        <v>2014</v>
      </c>
      <c r="Q2338" t="s">
        <v>112</v>
      </c>
      <c r="R2338">
        <v>0</v>
      </c>
      <c r="S2338">
        <v>21.05</v>
      </c>
      <c r="T2338">
        <v>4.5</v>
      </c>
      <c r="U2338">
        <v>7.5</v>
      </c>
      <c r="V2338">
        <v>35</v>
      </c>
      <c r="W2338">
        <v>0.5</v>
      </c>
      <c r="X2338">
        <v>0.19575000000000001</v>
      </c>
      <c r="Y2338">
        <v>2</v>
      </c>
      <c r="Z2338">
        <v>1</v>
      </c>
    </row>
    <row r="2339" spans="1:26" x14ac:dyDescent="0.2">
      <c r="A2339">
        <v>2338</v>
      </c>
      <c r="B2339">
        <v>6605</v>
      </c>
      <c r="C2339" t="s">
        <v>38</v>
      </c>
      <c r="D2339">
        <v>2014</v>
      </c>
      <c r="E2339" t="s">
        <v>36</v>
      </c>
      <c r="F2339" t="s">
        <v>1060</v>
      </c>
      <c r="G2339" t="s">
        <v>72</v>
      </c>
      <c r="H2339" t="s">
        <v>2521</v>
      </c>
      <c r="I2339" s="2">
        <v>40263</v>
      </c>
      <c r="J2339" t="s">
        <v>106</v>
      </c>
      <c r="K2339" t="s">
        <v>107</v>
      </c>
      <c r="L2339">
        <v>13.30920135</v>
      </c>
      <c r="M2339">
        <v>144.65177507999999</v>
      </c>
      <c r="N2339" t="s">
        <v>1304</v>
      </c>
      <c r="O2339" t="s">
        <v>1304</v>
      </c>
      <c r="P2339">
        <v>2014</v>
      </c>
      <c r="Q2339" t="s">
        <v>109</v>
      </c>
      <c r="R2339">
        <v>0</v>
      </c>
      <c r="S2339">
        <v>13</v>
      </c>
      <c r="T2339">
        <v>9</v>
      </c>
      <c r="U2339">
        <v>4.5</v>
      </c>
      <c r="V2339">
        <v>47.5</v>
      </c>
      <c r="W2339">
        <v>0</v>
      </c>
      <c r="X2339">
        <v>0.65249999999999997</v>
      </c>
      <c r="Y2339">
        <v>2</v>
      </c>
      <c r="Z2339">
        <v>1</v>
      </c>
    </row>
    <row r="2340" spans="1:26" x14ac:dyDescent="0.2">
      <c r="A2340">
        <v>2339</v>
      </c>
      <c r="B2340">
        <v>6606</v>
      </c>
      <c r="C2340" t="s">
        <v>38</v>
      </c>
      <c r="D2340">
        <v>2014</v>
      </c>
      <c r="E2340" t="s">
        <v>36</v>
      </c>
      <c r="F2340" t="s">
        <v>1060</v>
      </c>
      <c r="G2340" t="s">
        <v>72</v>
      </c>
      <c r="H2340" t="s">
        <v>2522</v>
      </c>
      <c r="I2340" s="2">
        <v>40263</v>
      </c>
      <c r="J2340" t="s">
        <v>106</v>
      </c>
      <c r="K2340" t="s">
        <v>115</v>
      </c>
      <c r="L2340">
        <v>13.299916380000001</v>
      </c>
      <c r="M2340">
        <v>144.65692860999999</v>
      </c>
      <c r="N2340" t="s">
        <v>1304</v>
      </c>
      <c r="O2340" t="s">
        <v>1304</v>
      </c>
      <c r="P2340">
        <v>2014</v>
      </c>
      <c r="Q2340" t="s">
        <v>116</v>
      </c>
      <c r="R2340">
        <v>0</v>
      </c>
      <c r="S2340">
        <v>4.25</v>
      </c>
      <c r="T2340">
        <v>8</v>
      </c>
      <c r="U2340">
        <v>10</v>
      </c>
      <c r="V2340">
        <v>19.5</v>
      </c>
      <c r="W2340">
        <v>1.5</v>
      </c>
      <c r="X2340">
        <v>0.95625000000000004</v>
      </c>
      <c r="Y2340">
        <v>2</v>
      </c>
      <c r="Z2340">
        <v>1</v>
      </c>
    </row>
    <row r="2341" spans="1:26" x14ac:dyDescent="0.2">
      <c r="A2341">
        <v>2340</v>
      </c>
      <c r="B2341">
        <v>6607</v>
      </c>
      <c r="C2341" t="s">
        <v>38</v>
      </c>
      <c r="D2341">
        <v>2014</v>
      </c>
      <c r="E2341" t="s">
        <v>36</v>
      </c>
      <c r="F2341" t="s">
        <v>1060</v>
      </c>
      <c r="G2341" t="s">
        <v>72</v>
      </c>
      <c r="H2341" t="s">
        <v>2523</v>
      </c>
      <c r="I2341" s="2">
        <v>40263</v>
      </c>
      <c r="J2341" t="s">
        <v>106</v>
      </c>
      <c r="K2341" t="s">
        <v>111</v>
      </c>
      <c r="L2341">
        <v>13.38480888</v>
      </c>
      <c r="M2341">
        <v>144.64642692000001</v>
      </c>
      <c r="N2341" t="s">
        <v>1304</v>
      </c>
      <c r="O2341" t="s">
        <v>1304</v>
      </c>
      <c r="P2341">
        <v>2014</v>
      </c>
      <c r="Q2341" t="s">
        <v>112</v>
      </c>
      <c r="R2341">
        <v>0</v>
      </c>
      <c r="S2341">
        <v>20</v>
      </c>
      <c r="T2341">
        <v>2</v>
      </c>
      <c r="U2341">
        <v>0</v>
      </c>
      <c r="V2341">
        <v>63</v>
      </c>
      <c r="W2341">
        <v>35</v>
      </c>
      <c r="X2341">
        <v>0.26500000000000001</v>
      </c>
      <c r="Y2341">
        <v>1</v>
      </c>
      <c r="Z2341">
        <v>1</v>
      </c>
    </row>
    <row r="2342" spans="1:26" x14ac:dyDescent="0.2">
      <c r="A2342">
        <v>2341</v>
      </c>
      <c r="B2342">
        <v>6608</v>
      </c>
      <c r="C2342" t="s">
        <v>38</v>
      </c>
      <c r="D2342">
        <v>2014</v>
      </c>
      <c r="E2342" t="s">
        <v>36</v>
      </c>
      <c r="F2342" t="s">
        <v>1060</v>
      </c>
      <c r="G2342" t="s">
        <v>72</v>
      </c>
      <c r="H2342" t="s">
        <v>2524</v>
      </c>
      <c r="I2342" s="2">
        <v>40263</v>
      </c>
      <c r="J2342" t="s">
        <v>106</v>
      </c>
      <c r="K2342" t="s">
        <v>111</v>
      </c>
      <c r="L2342">
        <v>13.336725919999999</v>
      </c>
      <c r="M2342">
        <v>144.63321142999999</v>
      </c>
      <c r="N2342" t="s">
        <v>1304</v>
      </c>
      <c r="O2342" t="s">
        <v>1304</v>
      </c>
      <c r="P2342">
        <v>2014</v>
      </c>
      <c r="Q2342" t="s">
        <v>112</v>
      </c>
      <c r="R2342">
        <v>0</v>
      </c>
      <c r="S2342">
        <v>21.75</v>
      </c>
      <c r="T2342">
        <v>1</v>
      </c>
      <c r="U2342">
        <v>9.5</v>
      </c>
      <c r="V2342">
        <v>50</v>
      </c>
      <c r="W2342">
        <v>0</v>
      </c>
      <c r="X2342">
        <v>0.14249999999999999</v>
      </c>
      <c r="Y2342">
        <v>2</v>
      </c>
      <c r="Z2342">
        <v>1</v>
      </c>
    </row>
    <row r="2343" spans="1:26" x14ac:dyDescent="0.2">
      <c r="A2343">
        <v>2342</v>
      </c>
      <c r="B2343">
        <v>6609</v>
      </c>
      <c r="C2343" t="s">
        <v>38</v>
      </c>
      <c r="D2343">
        <v>2014</v>
      </c>
      <c r="E2343" t="s">
        <v>36</v>
      </c>
      <c r="F2343" t="s">
        <v>1060</v>
      </c>
      <c r="G2343" t="s">
        <v>72</v>
      </c>
      <c r="H2343" t="s">
        <v>2525</v>
      </c>
      <c r="I2343" s="2">
        <v>40263</v>
      </c>
      <c r="J2343" t="s">
        <v>106</v>
      </c>
      <c r="K2343" t="s">
        <v>107</v>
      </c>
      <c r="L2343">
        <v>13.349892799999999</v>
      </c>
      <c r="M2343">
        <v>144.63945652999999</v>
      </c>
      <c r="N2343" t="s">
        <v>1304</v>
      </c>
      <c r="O2343" t="s">
        <v>1304</v>
      </c>
      <c r="P2343">
        <v>2014</v>
      </c>
      <c r="Q2343" t="s">
        <v>109</v>
      </c>
      <c r="R2343">
        <v>0</v>
      </c>
      <c r="S2343">
        <v>14.2</v>
      </c>
      <c r="T2343">
        <v>2</v>
      </c>
      <c r="U2343">
        <v>25</v>
      </c>
      <c r="V2343">
        <v>40</v>
      </c>
      <c r="W2343">
        <v>3</v>
      </c>
      <c r="X2343">
        <v>0.34</v>
      </c>
      <c r="Y2343">
        <v>1</v>
      </c>
      <c r="Z2343">
        <v>1</v>
      </c>
    </row>
    <row r="2344" spans="1:26" x14ac:dyDescent="0.2">
      <c r="A2344">
        <v>2343</v>
      </c>
      <c r="B2344">
        <v>6610</v>
      </c>
      <c r="C2344" t="s">
        <v>38</v>
      </c>
      <c r="D2344">
        <v>2014</v>
      </c>
      <c r="E2344" t="s">
        <v>36</v>
      </c>
      <c r="F2344" t="s">
        <v>1060</v>
      </c>
      <c r="G2344" t="s">
        <v>72</v>
      </c>
      <c r="H2344" t="s">
        <v>2526</v>
      </c>
      <c r="I2344" s="2">
        <v>40263</v>
      </c>
      <c r="J2344" t="s">
        <v>106</v>
      </c>
      <c r="K2344" t="s">
        <v>107</v>
      </c>
      <c r="L2344">
        <v>13.288076350000001</v>
      </c>
      <c r="M2344">
        <v>144.65368573999999</v>
      </c>
      <c r="N2344" t="s">
        <v>1304</v>
      </c>
      <c r="O2344" t="s">
        <v>1304</v>
      </c>
      <c r="P2344">
        <v>2014</v>
      </c>
      <c r="Q2344" t="s">
        <v>109</v>
      </c>
      <c r="R2344">
        <v>0</v>
      </c>
      <c r="S2344">
        <v>12.5</v>
      </c>
      <c r="T2344">
        <v>4</v>
      </c>
      <c r="U2344">
        <v>7</v>
      </c>
      <c r="V2344">
        <v>51.5</v>
      </c>
      <c r="W2344">
        <v>1</v>
      </c>
      <c r="X2344">
        <v>0.15</v>
      </c>
      <c r="Y2344">
        <v>2</v>
      </c>
      <c r="Z2344">
        <v>1</v>
      </c>
    </row>
    <row r="2345" spans="1:26" x14ac:dyDescent="0.2">
      <c r="A2345">
        <v>2344</v>
      </c>
      <c r="B2345">
        <v>6611</v>
      </c>
      <c r="C2345" t="s">
        <v>38</v>
      </c>
      <c r="D2345">
        <v>2014</v>
      </c>
      <c r="E2345" t="s">
        <v>36</v>
      </c>
      <c r="F2345" t="s">
        <v>1060</v>
      </c>
      <c r="G2345" t="s">
        <v>72</v>
      </c>
      <c r="H2345" t="s">
        <v>2527</v>
      </c>
      <c r="I2345" s="2">
        <v>40263</v>
      </c>
      <c r="J2345" t="s">
        <v>106</v>
      </c>
      <c r="K2345" t="s">
        <v>115</v>
      </c>
      <c r="L2345">
        <v>13.25916147</v>
      </c>
      <c r="M2345">
        <v>144.65312574000001</v>
      </c>
      <c r="N2345" t="s">
        <v>1304</v>
      </c>
      <c r="O2345" t="s">
        <v>1304</v>
      </c>
      <c r="P2345">
        <v>2014</v>
      </c>
      <c r="Q2345" t="s">
        <v>116</v>
      </c>
      <c r="R2345">
        <v>0</v>
      </c>
      <c r="S2345">
        <v>5</v>
      </c>
      <c r="T2345">
        <v>15</v>
      </c>
      <c r="U2345">
        <v>0</v>
      </c>
      <c r="V2345">
        <v>20</v>
      </c>
      <c r="W2345">
        <v>5</v>
      </c>
      <c r="X2345">
        <v>0.42</v>
      </c>
      <c r="Y2345">
        <v>1</v>
      </c>
      <c r="Z2345">
        <v>1</v>
      </c>
    </row>
    <row r="2346" spans="1:26" x14ac:dyDescent="0.2">
      <c r="A2346">
        <v>2345</v>
      </c>
      <c r="B2346">
        <v>6612</v>
      </c>
      <c r="C2346" t="s">
        <v>38</v>
      </c>
      <c r="D2346">
        <v>2014</v>
      </c>
      <c r="E2346" t="s">
        <v>36</v>
      </c>
      <c r="F2346" t="s">
        <v>1060</v>
      </c>
      <c r="G2346" t="s">
        <v>72</v>
      </c>
      <c r="H2346" t="s">
        <v>2528</v>
      </c>
      <c r="I2346" s="2">
        <v>40263</v>
      </c>
      <c r="J2346" t="s">
        <v>106</v>
      </c>
      <c r="K2346" t="s">
        <v>115</v>
      </c>
      <c r="L2346">
        <v>13.275373330000001</v>
      </c>
      <c r="M2346">
        <v>144.66226678999999</v>
      </c>
      <c r="N2346" t="s">
        <v>1304</v>
      </c>
      <c r="O2346" t="s">
        <v>1304</v>
      </c>
      <c r="P2346">
        <v>2014</v>
      </c>
      <c r="Q2346" t="s">
        <v>116</v>
      </c>
      <c r="R2346">
        <v>0</v>
      </c>
      <c r="S2346">
        <v>3.65</v>
      </c>
      <c r="T2346">
        <v>27.5</v>
      </c>
      <c r="U2346">
        <v>2.5</v>
      </c>
      <c r="V2346">
        <v>38.5</v>
      </c>
      <c r="W2346">
        <v>2.5</v>
      </c>
      <c r="X2346">
        <v>0.36875000000000002</v>
      </c>
      <c r="Y2346">
        <v>2</v>
      </c>
      <c r="Z2346">
        <v>1</v>
      </c>
    </row>
    <row r="2347" spans="1:26" x14ac:dyDescent="0.2">
      <c r="A2347">
        <v>2346</v>
      </c>
      <c r="B2347">
        <v>6613</v>
      </c>
      <c r="C2347" t="s">
        <v>38</v>
      </c>
      <c r="D2347">
        <v>2014</v>
      </c>
      <c r="E2347" t="s">
        <v>36</v>
      </c>
      <c r="F2347" t="s">
        <v>1060</v>
      </c>
      <c r="G2347" t="s">
        <v>72</v>
      </c>
      <c r="H2347" t="s">
        <v>2529</v>
      </c>
      <c r="I2347" s="2">
        <v>40264</v>
      </c>
      <c r="J2347" t="s">
        <v>106</v>
      </c>
      <c r="K2347" t="s">
        <v>111</v>
      </c>
      <c r="L2347">
        <v>13.4010681</v>
      </c>
      <c r="M2347">
        <v>144.78419539999999</v>
      </c>
      <c r="N2347" t="s">
        <v>1283</v>
      </c>
      <c r="O2347" t="s">
        <v>1283</v>
      </c>
      <c r="P2347">
        <v>2014</v>
      </c>
      <c r="Q2347" t="s">
        <v>112</v>
      </c>
      <c r="R2347">
        <v>0</v>
      </c>
      <c r="S2347">
        <v>20.85</v>
      </c>
      <c r="T2347">
        <v>9.5</v>
      </c>
      <c r="U2347">
        <v>3</v>
      </c>
      <c r="V2347">
        <v>6</v>
      </c>
      <c r="W2347">
        <v>9</v>
      </c>
      <c r="X2347">
        <v>0.67125000000000001</v>
      </c>
      <c r="Y2347">
        <v>2</v>
      </c>
      <c r="Z2347">
        <v>1</v>
      </c>
    </row>
    <row r="2348" spans="1:26" x14ac:dyDescent="0.2">
      <c r="A2348">
        <v>2347</v>
      </c>
      <c r="B2348">
        <v>6614</v>
      </c>
      <c r="C2348" t="s">
        <v>38</v>
      </c>
      <c r="D2348">
        <v>2014</v>
      </c>
      <c r="E2348" t="s">
        <v>36</v>
      </c>
      <c r="F2348" t="s">
        <v>1060</v>
      </c>
      <c r="G2348" t="s">
        <v>72</v>
      </c>
      <c r="H2348" t="s">
        <v>2530</v>
      </c>
      <c r="I2348" s="2">
        <v>40264</v>
      </c>
      <c r="J2348" t="s">
        <v>106</v>
      </c>
      <c r="K2348" t="s">
        <v>115</v>
      </c>
      <c r="L2348">
        <v>13.34214482</v>
      </c>
      <c r="M2348">
        <v>144.77392078</v>
      </c>
      <c r="N2348" t="s">
        <v>1283</v>
      </c>
      <c r="O2348" t="s">
        <v>1283</v>
      </c>
      <c r="P2348">
        <v>2014</v>
      </c>
      <c r="Q2348" t="s">
        <v>116</v>
      </c>
      <c r="R2348">
        <v>0</v>
      </c>
      <c r="S2348">
        <v>4.1500000000000004</v>
      </c>
      <c r="T2348">
        <v>6.5</v>
      </c>
      <c r="U2348">
        <v>0</v>
      </c>
      <c r="V2348">
        <v>1.5</v>
      </c>
      <c r="W2348">
        <v>7.5</v>
      </c>
      <c r="X2348">
        <v>0.72250000000000003</v>
      </c>
      <c r="Y2348">
        <v>2</v>
      </c>
      <c r="Z2348">
        <v>1</v>
      </c>
    </row>
    <row r="2349" spans="1:26" x14ac:dyDescent="0.2">
      <c r="A2349">
        <v>2348</v>
      </c>
      <c r="B2349">
        <v>6615</v>
      </c>
      <c r="C2349" t="s">
        <v>38</v>
      </c>
      <c r="D2349">
        <v>2014</v>
      </c>
      <c r="E2349" t="s">
        <v>36</v>
      </c>
      <c r="F2349" t="s">
        <v>1060</v>
      </c>
      <c r="G2349" t="s">
        <v>72</v>
      </c>
      <c r="H2349" t="s">
        <v>2531</v>
      </c>
      <c r="I2349" s="2">
        <v>40264</v>
      </c>
      <c r="J2349" t="s">
        <v>106</v>
      </c>
      <c r="K2349" t="s">
        <v>107</v>
      </c>
      <c r="L2349">
        <v>13.326634779999999</v>
      </c>
      <c r="M2349">
        <v>144.77591509000001</v>
      </c>
      <c r="N2349" t="s">
        <v>1283</v>
      </c>
      <c r="O2349" t="s">
        <v>1283</v>
      </c>
      <c r="P2349">
        <v>2014</v>
      </c>
      <c r="Q2349" t="s">
        <v>109</v>
      </c>
      <c r="R2349">
        <v>0</v>
      </c>
      <c r="S2349">
        <v>13.4</v>
      </c>
      <c r="T2349">
        <v>3</v>
      </c>
      <c r="U2349">
        <v>6.5</v>
      </c>
      <c r="V2349">
        <v>3.5</v>
      </c>
      <c r="W2349">
        <v>2.5</v>
      </c>
      <c r="X2349">
        <v>0.47775000000000001</v>
      </c>
      <c r="Y2349">
        <v>2</v>
      </c>
      <c r="Z2349">
        <v>1</v>
      </c>
    </row>
    <row r="2350" spans="1:26" x14ac:dyDescent="0.2">
      <c r="A2350">
        <v>2349</v>
      </c>
      <c r="B2350">
        <v>6616</v>
      </c>
      <c r="C2350" t="s">
        <v>38</v>
      </c>
      <c r="D2350">
        <v>2014</v>
      </c>
      <c r="E2350" t="s">
        <v>36</v>
      </c>
      <c r="F2350" t="s">
        <v>1060</v>
      </c>
      <c r="G2350" t="s">
        <v>72</v>
      </c>
      <c r="H2350" t="s">
        <v>2532</v>
      </c>
      <c r="I2350" s="2">
        <v>40264</v>
      </c>
      <c r="J2350" t="s">
        <v>106</v>
      </c>
      <c r="K2350" t="s">
        <v>111</v>
      </c>
      <c r="L2350">
        <v>13.288111300000001</v>
      </c>
      <c r="M2350">
        <v>144.76810408</v>
      </c>
      <c r="N2350" t="s">
        <v>1283</v>
      </c>
      <c r="O2350" t="s">
        <v>1283</v>
      </c>
      <c r="P2350">
        <v>2014</v>
      </c>
      <c r="Q2350" t="s">
        <v>112</v>
      </c>
      <c r="R2350">
        <v>0</v>
      </c>
      <c r="S2350">
        <v>19</v>
      </c>
      <c r="T2350">
        <v>6</v>
      </c>
      <c r="U2350">
        <v>2.5</v>
      </c>
      <c r="V2350">
        <v>19</v>
      </c>
      <c r="W2350">
        <v>1.5</v>
      </c>
      <c r="X2350">
        <v>0.3125</v>
      </c>
      <c r="Y2350">
        <v>2</v>
      </c>
      <c r="Z2350">
        <v>1</v>
      </c>
    </row>
    <row r="2351" spans="1:26" x14ac:dyDescent="0.2">
      <c r="A2351">
        <v>2350</v>
      </c>
      <c r="B2351">
        <v>6617</v>
      </c>
      <c r="C2351" t="s">
        <v>38</v>
      </c>
      <c r="D2351">
        <v>2014</v>
      </c>
      <c r="E2351" t="s">
        <v>36</v>
      </c>
      <c r="F2351" t="s">
        <v>1060</v>
      </c>
      <c r="G2351" t="s">
        <v>72</v>
      </c>
      <c r="H2351" t="s">
        <v>2533</v>
      </c>
      <c r="I2351" s="2">
        <v>40264</v>
      </c>
      <c r="J2351" t="s">
        <v>106</v>
      </c>
      <c r="K2351" t="s">
        <v>111</v>
      </c>
      <c r="L2351">
        <v>13.43301035</v>
      </c>
      <c r="M2351">
        <v>144.81228098</v>
      </c>
      <c r="N2351" t="s">
        <v>1283</v>
      </c>
      <c r="O2351" t="s">
        <v>1283</v>
      </c>
      <c r="P2351">
        <v>2014</v>
      </c>
      <c r="Q2351" t="s">
        <v>112</v>
      </c>
      <c r="R2351">
        <v>0</v>
      </c>
      <c r="S2351">
        <v>19.7</v>
      </c>
      <c r="T2351">
        <v>17.5</v>
      </c>
      <c r="U2351">
        <v>22.5</v>
      </c>
      <c r="V2351">
        <v>32.5</v>
      </c>
      <c r="W2351">
        <v>5</v>
      </c>
      <c r="X2351">
        <v>0.8</v>
      </c>
      <c r="Y2351">
        <v>2</v>
      </c>
      <c r="Z2351">
        <v>1</v>
      </c>
    </row>
    <row r="2352" spans="1:26" x14ac:dyDescent="0.2">
      <c r="A2352">
        <v>2351</v>
      </c>
      <c r="B2352">
        <v>6618</v>
      </c>
      <c r="C2352" t="s">
        <v>38</v>
      </c>
      <c r="D2352">
        <v>2014</v>
      </c>
      <c r="E2352" t="s">
        <v>36</v>
      </c>
      <c r="F2352" t="s">
        <v>1060</v>
      </c>
      <c r="G2352" t="s">
        <v>72</v>
      </c>
      <c r="H2352" t="s">
        <v>2534</v>
      </c>
      <c r="I2352" s="2">
        <v>40264</v>
      </c>
      <c r="J2352" t="s">
        <v>106</v>
      </c>
      <c r="K2352" t="s">
        <v>107</v>
      </c>
      <c r="L2352">
        <v>13.36839376</v>
      </c>
      <c r="M2352">
        <v>144.77817812000001</v>
      </c>
      <c r="N2352" t="s">
        <v>1283</v>
      </c>
      <c r="O2352" t="s">
        <v>1283</v>
      </c>
      <c r="P2352">
        <v>2014</v>
      </c>
      <c r="Q2352" t="s">
        <v>109</v>
      </c>
      <c r="R2352">
        <v>0</v>
      </c>
      <c r="S2352">
        <v>12.05</v>
      </c>
      <c r="T2352">
        <v>11</v>
      </c>
      <c r="U2352">
        <v>5</v>
      </c>
      <c r="V2352">
        <v>28.5</v>
      </c>
      <c r="W2352">
        <v>5</v>
      </c>
      <c r="X2352">
        <v>0.35575000000000001</v>
      </c>
      <c r="Y2352">
        <v>2</v>
      </c>
      <c r="Z2352">
        <v>1</v>
      </c>
    </row>
    <row r="2353" spans="1:26" x14ac:dyDescent="0.2">
      <c r="A2353">
        <v>2352</v>
      </c>
      <c r="B2353">
        <v>6619</v>
      </c>
      <c r="C2353" t="s">
        <v>38</v>
      </c>
      <c r="D2353">
        <v>2014</v>
      </c>
      <c r="E2353" t="s">
        <v>36</v>
      </c>
      <c r="F2353" t="s">
        <v>1060</v>
      </c>
      <c r="G2353" t="s">
        <v>72</v>
      </c>
      <c r="H2353" t="s">
        <v>2535</v>
      </c>
      <c r="I2353" s="2">
        <v>40264</v>
      </c>
      <c r="J2353" t="s">
        <v>106</v>
      </c>
      <c r="K2353" t="s">
        <v>107</v>
      </c>
      <c r="L2353">
        <v>13.31383059</v>
      </c>
      <c r="M2353">
        <v>144.77365214</v>
      </c>
      <c r="N2353" t="s">
        <v>1283</v>
      </c>
      <c r="O2353" t="s">
        <v>1283</v>
      </c>
      <c r="P2353">
        <v>2014</v>
      </c>
      <c r="Q2353" t="s">
        <v>109</v>
      </c>
      <c r="R2353">
        <v>0</v>
      </c>
      <c r="S2353">
        <v>16.95</v>
      </c>
      <c r="T2353">
        <v>3</v>
      </c>
      <c r="U2353">
        <v>19</v>
      </c>
      <c r="V2353">
        <v>37.5</v>
      </c>
      <c r="W2353">
        <v>1</v>
      </c>
      <c r="X2353">
        <v>0.72124999999999995</v>
      </c>
      <c r="Y2353">
        <v>2</v>
      </c>
      <c r="Z2353">
        <v>1</v>
      </c>
    </row>
    <row r="2354" spans="1:26" x14ac:dyDescent="0.2">
      <c r="A2354">
        <v>2353</v>
      </c>
      <c r="B2354">
        <v>6620</v>
      </c>
      <c r="C2354" t="s">
        <v>38</v>
      </c>
      <c r="D2354">
        <v>2014</v>
      </c>
      <c r="E2354" t="s">
        <v>36</v>
      </c>
      <c r="F2354" t="s">
        <v>1060</v>
      </c>
      <c r="G2354" t="s">
        <v>72</v>
      </c>
      <c r="H2354" t="s">
        <v>2536</v>
      </c>
      <c r="I2354" s="2">
        <v>40264</v>
      </c>
      <c r="J2354" t="s">
        <v>106</v>
      </c>
      <c r="K2354" t="s">
        <v>115</v>
      </c>
      <c r="L2354">
        <v>13.304162059999999</v>
      </c>
      <c r="M2354">
        <v>144.77408431000001</v>
      </c>
      <c r="N2354" t="s">
        <v>1283</v>
      </c>
      <c r="O2354" t="s">
        <v>1283</v>
      </c>
      <c r="P2354">
        <v>2014</v>
      </c>
      <c r="Q2354" t="s">
        <v>116</v>
      </c>
      <c r="R2354">
        <v>0</v>
      </c>
      <c r="S2354">
        <v>5.4</v>
      </c>
      <c r="T2354">
        <v>27.5</v>
      </c>
      <c r="U2354">
        <v>2.5</v>
      </c>
      <c r="V2354">
        <v>15.5</v>
      </c>
      <c r="W2354">
        <v>7</v>
      </c>
      <c r="X2354">
        <v>0.3175</v>
      </c>
      <c r="Y2354">
        <v>2</v>
      </c>
      <c r="Z2354">
        <v>1</v>
      </c>
    </row>
    <row r="2355" spans="1:26" x14ac:dyDescent="0.2">
      <c r="A2355">
        <v>2354</v>
      </c>
      <c r="B2355">
        <v>6621</v>
      </c>
      <c r="C2355" t="s">
        <v>38</v>
      </c>
      <c r="D2355">
        <v>2014</v>
      </c>
      <c r="E2355" t="s">
        <v>36</v>
      </c>
      <c r="F2355" t="s">
        <v>1060</v>
      </c>
      <c r="G2355" t="s">
        <v>72</v>
      </c>
      <c r="H2355" t="s">
        <v>2537</v>
      </c>
      <c r="I2355" s="2">
        <v>40264</v>
      </c>
      <c r="J2355" t="s">
        <v>106</v>
      </c>
      <c r="K2355" t="s">
        <v>107</v>
      </c>
      <c r="L2355">
        <v>13.292350620000001</v>
      </c>
      <c r="M2355">
        <v>144.76865745000001</v>
      </c>
      <c r="N2355" t="s">
        <v>1283</v>
      </c>
      <c r="O2355" t="s">
        <v>1283</v>
      </c>
      <c r="P2355">
        <v>2014</v>
      </c>
      <c r="Q2355" t="s">
        <v>109</v>
      </c>
      <c r="R2355">
        <v>0</v>
      </c>
      <c r="S2355">
        <v>13.05</v>
      </c>
      <c r="T2355">
        <v>12.5</v>
      </c>
      <c r="U2355">
        <v>3.5</v>
      </c>
      <c r="V2355">
        <v>30</v>
      </c>
      <c r="W2355">
        <v>7.5</v>
      </c>
      <c r="X2355">
        <v>0.19550000000000001</v>
      </c>
      <c r="Y2355">
        <v>2</v>
      </c>
      <c r="Z2355">
        <v>1</v>
      </c>
    </row>
    <row r="2356" spans="1:26" x14ac:dyDescent="0.2">
      <c r="A2356">
        <v>2355</v>
      </c>
      <c r="B2356">
        <v>6633</v>
      </c>
      <c r="C2356" t="s">
        <v>38</v>
      </c>
      <c r="D2356">
        <v>2014</v>
      </c>
      <c r="E2356" t="s">
        <v>36</v>
      </c>
      <c r="F2356" t="s">
        <v>1060</v>
      </c>
      <c r="G2356" t="s">
        <v>72</v>
      </c>
      <c r="H2356" t="s">
        <v>2538</v>
      </c>
      <c r="I2356" s="2">
        <v>40265</v>
      </c>
      <c r="J2356" t="s">
        <v>106</v>
      </c>
      <c r="K2356" t="s">
        <v>111</v>
      </c>
      <c r="L2356">
        <v>13.466898390000001</v>
      </c>
      <c r="M2356">
        <v>144.85898688</v>
      </c>
      <c r="N2356" t="s">
        <v>1283</v>
      </c>
      <c r="O2356" t="s">
        <v>1283</v>
      </c>
      <c r="P2356">
        <v>2014</v>
      </c>
      <c r="Q2356" t="s">
        <v>112</v>
      </c>
      <c r="R2356">
        <v>0</v>
      </c>
      <c r="S2356">
        <v>22.6</v>
      </c>
      <c r="T2356">
        <v>6</v>
      </c>
      <c r="U2356">
        <v>7.5</v>
      </c>
      <c r="V2356">
        <v>5.5</v>
      </c>
      <c r="W2356">
        <v>7.5</v>
      </c>
      <c r="X2356">
        <v>0.375</v>
      </c>
      <c r="Y2356">
        <v>2</v>
      </c>
      <c r="Z2356">
        <v>1</v>
      </c>
    </row>
    <row r="2357" spans="1:26" x14ac:dyDescent="0.2">
      <c r="A2357">
        <v>2356</v>
      </c>
      <c r="B2357">
        <v>6634</v>
      </c>
      <c r="C2357" t="s">
        <v>38</v>
      </c>
      <c r="D2357">
        <v>2014</v>
      </c>
      <c r="E2357" t="s">
        <v>36</v>
      </c>
      <c r="F2357" t="s">
        <v>1060</v>
      </c>
      <c r="G2357" t="s">
        <v>72</v>
      </c>
      <c r="H2357" t="s">
        <v>2539</v>
      </c>
      <c r="I2357" s="2">
        <v>40265</v>
      </c>
      <c r="J2357" t="s">
        <v>106</v>
      </c>
      <c r="K2357" t="s">
        <v>107</v>
      </c>
      <c r="L2357">
        <v>13.479405529999999</v>
      </c>
      <c r="M2357">
        <v>144.86767420999999</v>
      </c>
      <c r="N2357" t="s">
        <v>1283</v>
      </c>
      <c r="O2357" t="s">
        <v>1283</v>
      </c>
      <c r="P2357">
        <v>2014</v>
      </c>
      <c r="Q2357" t="s">
        <v>109</v>
      </c>
      <c r="R2357">
        <v>0</v>
      </c>
      <c r="S2357">
        <v>14.5</v>
      </c>
      <c r="T2357">
        <v>5.5</v>
      </c>
      <c r="U2357">
        <v>6.5</v>
      </c>
      <c r="V2357">
        <v>5.5</v>
      </c>
      <c r="W2357">
        <v>12.5</v>
      </c>
      <c r="X2357">
        <v>0.33250000000000002</v>
      </c>
      <c r="Y2357">
        <v>2</v>
      </c>
      <c r="Z2357">
        <v>1</v>
      </c>
    </row>
    <row r="2358" spans="1:26" x14ac:dyDescent="0.2">
      <c r="A2358">
        <v>2357</v>
      </c>
      <c r="B2358">
        <v>6635</v>
      </c>
      <c r="C2358" t="s">
        <v>38</v>
      </c>
      <c r="D2358">
        <v>2014</v>
      </c>
      <c r="E2358" t="s">
        <v>36</v>
      </c>
      <c r="F2358" t="s">
        <v>1060</v>
      </c>
      <c r="G2358" t="s">
        <v>72</v>
      </c>
      <c r="H2358" t="s">
        <v>2540</v>
      </c>
      <c r="I2358" s="2">
        <v>40265</v>
      </c>
      <c r="J2358" t="s">
        <v>106</v>
      </c>
      <c r="K2358" t="s">
        <v>115</v>
      </c>
      <c r="L2358">
        <v>13.488363939999999</v>
      </c>
      <c r="M2358">
        <v>144.87552973000001</v>
      </c>
      <c r="N2358" t="s">
        <v>1283</v>
      </c>
      <c r="O2358" t="s">
        <v>1283</v>
      </c>
      <c r="P2358">
        <v>2014</v>
      </c>
      <c r="Q2358" t="s">
        <v>116</v>
      </c>
      <c r="R2358">
        <v>0</v>
      </c>
      <c r="S2358">
        <v>5.6</v>
      </c>
      <c r="T2358">
        <v>6.5</v>
      </c>
      <c r="U2358">
        <v>2</v>
      </c>
      <c r="V2358">
        <v>2</v>
      </c>
      <c r="W2358">
        <v>10</v>
      </c>
      <c r="X2358">
        <v>0.56125000000000003</v>
      </c>
      <c r="Y2358">
        <v>2</v>
      </c>
      <c r="Z2358">
        <v>1</v>
      </c>
    </row>
    <row r="2359" spans="1:26" x14ac:dyDescent="0.2">
      <c r="A2359">
        <v>2358</v>
      </c>
      <c r="B2359">
        <v>6636</v>
      </c>
      <c r="C2359" t="s">
        <v>38</v>
      </c>
      <c r="D2359">
        <v>2014</v>
      </c>
      <c r="E2359" t="s">
        <v>36</v>
      </c>
      <c r="F2359" t="s">
        <v>1060</v>
      </c>
      <c r="G2359" t="s">
        <v>72</v>
      </c>
      <c r="H2359" t="s">
        <v>2541</v>
      </c>
      <c r="I2359" s="2">
        <v>40265</v>
      </c>
      <c r="J2359" t="s">
        <v>106</v>
      </c>
      <c r="K2359" t="s">
        <v>111</v>
      </c>
      <c r="L2359">
        <v>13.52104037</v>
      </c>
      <c r="M2359">
        <v>144.92946710999999</v>
      </c>
      <c r="N2359" t="s">
        <v>1283</v>
      </c>
      <c r="O2359" t="s">
        <v>1283</v>
      </c>
      <c r="P2359">
        <v>2014</v>
      </c>
      <c r="Q2359" t="s">
        <v>112</v>
      </c>
      <c r="R2359">
        <v>0</v>
      </c>
      <c r="S2359">
        <v>22.25</v>
      </c>
      <c r="T2359">
        <v>4</v>
      </c>
      <c r="U2359">
        <v>6.5</v>
      </c>
      <c r="V2359">
        <v>2.5</v>
      </c>
      <c r="W2359">
        <v>6.5</v>
      </c>
      <c r="X2359">
        <v>0.32750000000000001</v>
      </c>
      <c r="Y2359">
        <v>2</v>
      </c>
      <c r="Z2359">
        <v>1</v>
      </c>
    </row>
    <row r="2360" spans="1:26" x14ac:dyDescent="0.2">
      <c r="A2360">
        <v>2359</v>
      </c>
      <c r="B2360">
        <v>6637</v>
      </c>
      <c r="C2360" t="s">
        <v>38</v>
      </c>
      <c r="D2360">
        <v>2014</v>
      </c>
      <c r="E2360" t="s">
        <v>36</v>
      </c>
      <c r="F2360" t="s">
        <v>1060</v>
      </c>
      <c r="G2360" t="s">
        <v>72</v>
      </c>
      <c r="H2360" t="s">
        <v>2542</v>
      </c>
      <c r="I2360" s="2">
        <v>40265</v>
      </c>
      <c r="J2360" t="s">
        <v>106</v>
      </c>
      <c r="K2360" t="s">
        <v>111</v>
      </c>
      <c r="L2360">
        <v>13.449925289999999</v>
      </c>
      <c r="M2360">
        <v>144.83673879</v>
      </c>
      <c r="N2360" t="s">
        <v>1283</v>
      </c>
      <c r="O2360" t="s">
        <v>1283</v>
      </c>
      <c r="P2360">
        <v>2014</v>
      </c>
      <c r="Q2360" t="s">
        <v>112</v>
      </c>
      <c r="R2360">
        <v>0</v>
      </c>
      <c r="S2360">
        <v>24.05</v>
      </c>
      <c r="T2360">
        <v>17.5</v>
      </c>
      <c r="U2360">
        <v>23</v>
      </c>
      <c r="V2360">
        <v>10</v>
      </c>
      <c r="W2360">
        <v>12.5</v>
      </c>
      <c r="X2360">
        <v>0.33</v>
      </c>
      <c r="Y2360">
        <v>2</v>
      </c>
      <c r="Z2360">
        <v>1</v>
      </c>
    </row>
    <row r="2361" spans="1:26" x14ac:dyDescent="0.2">
      <c r="A2361">
        <v>2360</v>
      </c>
      <c r="B2361">
        <v>6638</v>
      </c>
      <c r="C2361" t="s">
        <v>38</v>
      </c>
      <c r="D2361">
        <v>2014</v>
      </c>
      <c r="E2361" t="s">
        <v>36</v>
      </c>
      <c r="F2361" t="s">
        <v>1060</v>
      </c>
      <c r="G2361" t="s">
        <v>72</v>
      </c>
      <c r="H2361" t="s">
        <v>2543</v>
      </c>
      <c r="I2361" s="2">
        <v>40265</v>
      </c>
      <c r="J2361" t="s">
        <v>106</v>
      </c>
      <c r="K2361" t="s">
        <v>107</v>
      </c>
      <c r="L2361">
        <v>13.516329239999999</v>
      </c>
      <c r="M2361">
        <v>144.92019379999999</v>
      </c>
      <c r="N2361" t="s">
        <v>1283</v>
      </c>
      <c r="O2361" t="s">
        <v>1283</v>
      </c>
      <c r="P2361">
        <v>2014</v>
      </c>
      <c r="Q2361" t="s">
        <v>109</v>
      </c>
      <c r="R2361">
        <v>0</v>
      </c>
      <c r="S2361">
        <v>14.95</v>
      </c>
      <c r="T2361">
        <v>22.5</v>
      </c>
      <c r="U2361">
        <v>17.5</v>
      </c>
      <c r="V2361">
        <v>15</v>
      </c>
      <c r="W2361">
        <v>15</v>
      </c>
      <c r="X2361">
        <v>0.27250000000000002</v>
      </c>
      <c r="Y2361">
        <v>2</v>
      </c>
      <c r="Z2361">
        <v>1</v>
      </c>
    </row>
    <row r="2362" spans="1:26" x14ac:dyDescent="0.2">
      <c r="A2362">
        <v>2361</v>
      </c>
      <c r="B2362">
        <v>6639</v>
      </c>
      <c r="C2362" t="s">
        <v>38</v>
      </c>
      <c r="D2362">
        <v>2014</v>
      </c>
      <c r="E2362" t="s">
        <v>36</v>
      </c>
      <c r="F2362" t="s">
        <v>1060</v>
      </c>
      <c r="G2362" t="s">
        <v>72</v>
      </c>
      <c r="H2362" t="s">
        <v>2544</v>
      </c>
      <c r="I2362" s="2">
        <v>40265</v>
      </c>
      <c r="J2362" t="s">
        <v>106</v>
      </c>
      <c r="K2362" t="s">
        <v>107</v>
      </c>
      <c r="L2362">
        <v>13.55289571</v>
      </c>
      <c r="M2362">
        <v>144.94097915</v>
      </c>
      <c r="N2362" t="s">
        <v>1297</v>
      </c>
      <c r="O2362" t="s">
        <v>2502</v>
      </c>
      <c r="P2362">
        <v>2014</v>
      </c>
      <c r="Q2362" t="s">
        <v>109</v>
      </c>
      <c r="R2362">
        <v>0</v>
      </c>
      <c r="S2362">
        <v>14.8</v>
      </c>
      <c r="T2362">
        <v>9</v>
      </c>
      <c r="U2362">
        <v>5</v>
      </c>
      <c r="V2362">
        <v>15</v>
      </c>
      <c r="W2362">
        <v>9.5</v>
      </c>
      <c r="X2362">
        <v>0.13500000000000001</v>
      </c>
      <c r="Y2362">
        <v>2</v>
      </c>
      <c r="Z2362">
        <v>1</v>
      </c>
    </row>
    <row r="2363" spans="1:26" x14ac:dyDescent="0.2">
      <c r="A2363">
        <v>2362</v>
      </c>
      <c r="B2363">
        <v>6640</v>
      </c>
      <c r="C2363" t="s">
        <v>38</v>
      </c>
      <c r="D2363">
        <v>2014</v>
      </c>
      <c r="E2363" t="s">
        <v>36</v>
      </c>
      <c r="F2363" t="s">
        <v>1060</v>
      </c>
      <c r="G2363" t="s">
        <v>72</v>
      </c>
      <c r="H2363" t="s">
        <v>2545</v>
      </c>
      <c r="I2363" s="2">
        <v>40265</v>
      </c>
      <c r="J2363" t="s">
        <v>106</v>
      </c>
      <c r="K2363" t="s">
        <v>115</v>
      </c>
      <c r="L2363">
        <v>13.56660381</v>
      </c>
      <c r="M2363">
        <v>144.94073850999999</v>
      </c>
      <c r="N2363" t="s">
        <v>1297</v>
      </c>
      <c r="O2363" t="s">
        <v>2502</v>
      </c>
      <c r="P2363">
        <v>2014</v>
      </c>
      <c r="Q2363" t="s">
        <v>116</v>
      </c>
      <c r="R2363">
        <v>0</v>
      </c>
      <c r="S2363">
        <v>4.8</v>
      </c>
      <c r="T2363">
        <v>29.5</v>
      </c>
      <c r="U2363">
        <v>0</v>
      </c>
      <c r="V2363">
        <v>7.5</v>
      </c>
      <c r="W2363">
        <v>13</v>
      </c>
      <c r="X2363">
        <v>0.40125</v>
      </c>
      <c r="Y2363">
        <v>2</v>
      </c>
      <c r="Z2363">
        <v>1</v>
      </c>
    </row>
    <row r="2364" spans="1:26" x14ac:dyDescent="0.2">
      <c r="A2364">
        <v>2363</v>
      </c>
      <c r="B2364">
        <v>6641</v>
      </c>
      <c r="C2364" t="s">
        <v>38</v>
      </c>
      <c r="D2364">
        <v>2014</v>
      </c>
      <c r="E2364" t="s">
        <v>36</v>
      </c>
      <c r="F2364" t="s">
        <v>1060</v>
      </c>
      <c r="G2364" t="s">
        <v>72</v>
      </c>
      <c r="H2364" t="s">
        <v>2546</v>
      </c>
      <c r="I2364" s="2">
        <v>40265</v>
      </c>
      <c r="J2364" t="s">
        <v>106</v>
      </c>
      <c r="K2364" t="s">
        <v>111</v>
      </c>
      <c r="L2364">
        <v>13.576905419999999</v>
      </c>
      <c r="M2364">
        <v>144.95128714000001</v>
      </c>
      <c r="N2364" t="s">
        <v>1297</v>
      </c>
      <c r="O2364" t="s">
        <v>2502</v>
      </c>
      <c r="P2364">
        <v>2014</v>
      </c>
      <c r="Q2364" t="s">
        <v>112</v>
      </c>
      <c r="R2364">
        <v>0</v>
      </c>
      <c r="S2364">
        <v>20.350000000000001</v>
      </c>
      <c r="T2364">
        <v>6.5</v>
      </c>
      <c r="U2364">
        <v>13.5</v>
      </c>
      <c r="V2364">
        <v>29</v>
      </c>
      <c r="W2364">
        <v>5</v>
      </c>
      <c r="X2364">
        <v>0.15375</v>
      </c>
      <c r="Y2364">
        <v>2</v>
      </c>
      <c r="Z2364">
        <v>1</v>
      </c>
    </row>
    <row r="2365" spans="1:26" x14ac:dyDescent="0.2">
      <c r="A2365">
        <v>2364</v>
      </c>
      <c r="B2365">
        <v>6654</v>
      </c>
      <c r="C2365" t="s">
        <v>38</v>
      </c>
      <c r="D2365">
        <v>2014</v>
      </c>
      <c r="E2365" t="s">
        <v>36</v>
      </c>
      <c r="F2365" t="s">
        <v>1060</v>
      </c>
      <c r="G2365" t="s">
        <v>72</v>
      </c>
      <c r="H2365" t="s">
        <v>2547</v>
      </c>
      <c r="I2365" s="2">
        <v>40266</v>
      </c>
      <c r="J2365" t="s">
        <v>106</v>
      </c>
      <c r="K2365" t="s">
        <v>111</v>
      </c>
      <c r="L2365">
        <v>13.5982444</v>
      </c>
      <c r="M2365">
        <v>144.96053774000001</v>
      </c>
      <c r="N2365" t="s">
        <v>1297</v>
      </c>
      <c r="O2365" t="s">
        <v>2502</v>
      </c>
      <c r="P2365">
        <v>2014</v>
      </c>
      <c r="Q2365" t="s">
        <v>112</v>
      </c>
      <c r="R2365">
        <v>0</v>
      </c>
      <c r="S2365">
        <v>23.75</v>
      </c>
      <c r="T2365">
        <v>5</v>
      </c>
      <c r="U2365">
        <v>3</v>
      </c>
      <c r="V2365">
        <v>19</v>
      </c>
      <c r="W2365">
        <v>5.5</v>
      </c>
      <c r="X2365">
        <v>0.18225</v>
      </c>
      <c r="Y2365">
        <v>2</v>
      </c>
      <c r="Z2365">
        <v>1</v>
      </c>
    </row>
    <row r="2366" spans="1:26" x14ac:dyDescent="0.2">
      <c r="A2366">
        <v>2365</v>
      </c>
      <c r="B2366">
        <v>6655</v>
      </c>
      <c r="C2366" t="s">
        <v>38</v>
      </c>
      <c r="D2366">
        <v>2014</v>
      </c>
      <c r="E2366" t="s">
        <v>36</v>
      </c>
      <c r="F2366" t="s">
        <v>1060</v>
      </c>
      <c r="G2366" t="s">
        <v>72</v>
      </c>
      <c r="H2366" t="s">
        <v>2548</v>
      </c>
      <c r="I2366" s="2">
        <v>40266</v>
      </c>
      <c r="J2366" t="s">
        <v>106</v>
      </c>
      <c r="K2366" t="s">
        <v>115</v>
      </c>
      <c r="L2366">
        <v>13.60119819</v>
      </c>
      <c r="M2366">
        <v>144.93540762000001</v>
      </c>
      <c r="N2366" t="s">
        <v>1297</v>
      </c>
      <c r="O2366" t="s">
        <v>2502</v>
      </c>
      <c r="P2366">
        <v>2014</v>
      </c>
      <c r="Q2366" t="s">
        <v>116</v>
      </c>
      <c r="R2366">
        <v>0</v>
      </c>
      <c r="S2366">
        <v>5.05</v>
      </c>
      <c r="T2366">
        <v>15</v>
      </c>
      <c r="U2366">
        <v>1.5</v>
      </c>
      <c r="V2366">
        <v>1</v>
      </c>
      <c r="W2366">
        <v>15</v>
      </c>
      <c r="X2366">
        <v>0.42125000000000001</v>
      </c>
      <c r="Y2366">
        <v>2</v>
      </c>
      <c r="Z2366">
        <v>1</v>
      </c>
    </row>
    <row r="2367" spans="1:26" x14ac:dyDescent="0.2">
      <c r="A2367">
        <v>2366</v>
      </c>
      <c r="B2367">
        <v>6656</v>
      </c>
      <c r="C2367" t="s">
        <v>38</v>
      </c>
      <c r="D2367">
        <v>2014</v>
      </c>
      <c r="E2367" t="s">
        <v>36</v>
      </c>
      <c r="F2367" t="s">
        <v>1060</v>
      </c>
      <c r="G2367" t="s">
        <v>72</v>
      </c>
      <c r="H2367" t="s">
        <v>2549</v>
      </c>
      <c r="I2367" s="2">
        <v>40266</v>
      </c>
      <c r="J2367" t="s">
        <v>106</v>
      </c>
      <c r="K2367" t="s">
        <v>107</v>
      </c>
      <c r="L2367">
        <v>13.61763049</v>
      </c>
      <c r="M2367">
        <v>144.90532564</v>
      </c>
      <c r="N2367" t="s">
        <v>1297</v>
      </c>
      <c r="O2367" t="s">
        <v>2502</v>
      </c>
      <c r="P2367">
        <v>2014</v>
      </c>
      <c r="Q2367" t="s">
        <v>109</v>
      </c>
      <c r="R2367">
        <v>0</v>
      </c>
      <c r="S2367">
        <v>14.75</v>
      </c>
      <c r="T2367">
        <v>21.5</v>
      </c>
      <c r="U2367">
        <v>3</v>
      </c>
      <c r="V2367">
        <v>11</v>
      </c>
      <c r="W2367">
        <v>12.5</v>
      </c>
      <c r="X2367">
        <v>0.36375000000000002</v>
      </c>
      <c r="Y2367">
        <v>2</v>
      </c>
      <c r="Z2367">
        <v>1</v>
      </c>
    </row>
    <row r="2368" spans="1:26" x14ac:dyDescent="0.2">
      <c r="A2368">
        <v>2367</v>
      </c>
      <c r="B2368">
        <v>6657</v>
      </c>
      <c r="C2368" t="s">
        <v>38</v>
      </c>
      <c r="D2368">
        <v>2014</v>
      </c>
      <c r="E2368" t="s">
        <v>36</v>
      </c>
      <c r="F2368" t="s">
        <v>1060</v>
      </c>
      <c r="G2368" t="s">
        <v>72</v>
      </c>
      <c r="H2368" t="s">
        <v>2550</v>
      </c>
      <c r="I2368" s="2">
        <v>40266</v>
      </c>
      <c r="J2368" t="s">
        <v>106</v>
      </c>
      <c r="K2368" t="s">
        <v>111</v>
      </c>
      <c r="L2368">
        <v>13.64121825</v>
      </c>
      <c r="M2368">
        <v>144.88803587000001</v>
      </c>
      <c r="N2368" t="s">
        <v>1304</v>
      </c>
      <c r="O2368" t="s">
        <v>1304</v>
      </c>
      <c r="P2368">
        <v>2014</v>
      </c>
      <c r="Q2368" t="s">
        <v>112</v>
      </c>
      <c r="R2368">
        <v>0</v>
      </c>
      <c r="S2368">
        <v>21.55</v>
      </c>
      <c r="T2368">
        <v>17.5</v>
      </c>
      <c r="U2368">
        <v>6</v>
      </c>
      <c r="V2368">
        <v>10</v>
      </c>
      <c r="W2368">
        <v>10</v>
      </c>
      <c r="X2368">
        <v>0.45624999999999999</v>
      </c>
      <c r="Y2368">
        <v>2</v>
      </c>
      <c r="Z2368">
        <v>1</v>
      </c>
    </row>
    <row r="2369" spans="1:26" x14ac:dyDescent="0.2">
      <c r="A2369">
        <v>2368</v>
      </c>
      <c r="B2369">
        <v>6658</v>
      </c>
      <c r="C2369" t="s">
        <v>38</v>
      </c>
      <c r="D2369">
        <v>2014</v>
      </c>
      <c r="E2369" t="s">
        <v>36</v>
      </c>
      <c r="F2369" t="s">
        <v>1060</v>
      </c>
      <c r="G2369" t="s">
        <v>72</v>
      </c>
      <c r="H2369" t="s">
        <v>2551</v>
      </c>
      <c r="I2369" s="2">
        <v>40266</v>
      </c>
      <c r="J2369" t="s">
        <v>106</v>
      </c>
      <c r="K2369" t="s">
        <v>107</v>
      </c>
      <c r="L2369">
        <v>13.59549648</v>
      </c>
      <c r="M2369">
        <v>144.95695129000001</v>
      </c>
      <c r="N2369" t="s">
        <v>1297</v>
      </c>
      <c r="O2369" t="s">
        <v>2502</v>
      </c>
      <c r="P2369">
        <v>2014</v>
      </c>
      <c r="Q2369" t="s">
        <v>109</v>
      </c>
      <c r="R2369">
        <v>0</v>
      </c>
      <c r="S2369">
        <v>7</v>
      </c>
      <c r="T2369">
        <v>20</v>
      </c>
      <c r="U2369">
        <v>0</v>
      </c>
      <c r="V2369">
        <v>2.5</v>
      </c>
      <c r="W2369">
        <v>10</v>
      </c>
      <c r="X2369">
        <v>0.49249999999999999</v>
      </c>
      <c r="Y2369">
        <v>2</v>
      </c>
      <c r="Z2369">
        <v>1</v>
      </c>
    </row>
    <row r="2370" spans="1:26" x14ac:dyDescent="0.2">
      <c r="A2370">
        <v>2369</v>
      </c>
      <c r="B2370">
        <v>6659</v>
      </c>
      <c r="C2370" t="s">
        <v>38</v>
      </c>
      <c r="D2370">
        <v>2014</v>
      </c>
      <c r="E2370" t="s">
        <v>36</v>
      </c>
      <c r="F2370" t="s">
        <v>1060</v>
      </c>
      <c r="G2370" t="s">
        <v>72</v>
      </c>
      <c r="H2370" t="s">
        <v>2552</v>
      </c>
      <c r="I2370" s="2">
        <v>40266</v>
      </c>
      <c r="J2370" t="s">
        <v>106</v>
      </c>
      <c r="K2370" t="s">
        <v>111</v>
      </c>
      <c r="L2370">
        <v>13.601737139999999</v>
      </c>
      <c r="M2370">
        <v>144.94764427999999</v>
      </c>
      <c r="N2370" t="s">
        <v>1297</v>
      </c>
      <c r="O2370" t="s">
        <v>2502</v>
      </c>
      <c r="P2370">
        <v>2014</v>
      </c>
      <c r="Q2370" t="s">
        <v>112</v>
      </c>
      <c r="R2370">
        <v>0</v>
      </c>
      <c r="S2370">
        <v>22.1</v>
      </c>
      <c r="T2370">
        <v>26.5</v>
      </c>
      <c r="U2370">
        <v>2.5</v>
      </c>
      <c r="V2370">
        <v>6</v>
      </c>
      <c r="W2370">
        <v>8.5</v>
      </c>
      <c r="X2370">
        <v>0.4975</v>
      </c>
      <c r="Y2370">
        <v>2</v>
      </c>
      <c r="Z2370">
        <v>1</v>
      </c>
    </row>
    <row r="2371" spans="1:26" x14ac:dyDescent="0.2">
      <c r="A2371">
        <v>2370</v>
      </c>
      <c r="B2371">
        <v>6660</v>
      </c>
      <c r="C2371" t="s">
        <v>38</v>
      </c>
      <c r="D2371">
        <v>2014</v>
      </c>
      <c r="E2371" t="s">
        <v>36</v>
      </c>
      <c r="F2371" t="s">
        <v>1060</v>
      </c>
      <c r="G2371" t="s">
        <v>72</v>
      </c>
      <c r="H2371" t="s">
        <v>2553</v>
      </c>
      <c r="I2371" s="2">
        <v>40266</v>
      </c>
      <c r="J2371" t="s">
        <v>106</v>
      </c>
      <c r="K2371" t="s">
        <v>111</v>
      </c>
      <c r="L2371">
        <v>13.61366887</v>
      </c>
      <c r="M2371">
        <v>144.90772831000001</v>
      </c>
      <c r="N2371" t="s">
        <v>1297</v>
      </c>
      <c r="O2371" t="s">
        <v>2502</v>
      </c>
      <c r="P2371">
        <v>2014</v>
      </c>
      <c r="Q2371" t="s">
        <v>112</v>
      </c>
      <c r="R2371">
        <v>0</v>
      </c>
      <c r="S2371">
        <v>21.5</v>
      </c>
      <c r="T2371">
        <v>25</v>
      </c>
      <c r="U2371">
        <v>0</v>
      </c>
      <c r="V2371">
        <v>15</v>
      </c>
      <c r="W2371">
        <v>11</v>
      </c>
      <c r="X2371">
        <v>0.31374999999999997</v>
      </c>
      <c r="Y2371">
        <v>2</v>
      </c>
      <c r="Z2371">
        <v>1</v>
      </c>
    </row>
    <row r="2372" spans="1:26" x14ac:dyDescent="0.2">
      <c r="A2372">
        <v>2371</v>
      </c>
      <c r="B2372">
        <v>6661</v>
      </c>
      <c r="C2372" t="s">
        <v>38</v>
      </c>
      <c r="D2372">
        <v>2014</v>
      </c>
      <c r="E2372" t="s">
        <v>36</v>
      </c>
      <c r="F2372" t="s">
        <v>1060</v>
      </c>
      <c r="G2372" t="s">
        <v>72</v>
      </c>
      <c r="H2372" t="s">
        <v>2554</v>
      </c>
      <c r="I2372" s="2">
        <v>40266</v>
      </c>
      <c r="J2372" t="s">
        <v>106</v>
      </c>
      <c r="K2372" t="s">
        <v>107</v>
      </c>
      <c r="L2372">
        <v>13.65065427</v>
      </c>
      <c r="M2372">
        <v>144.87828042000001</v>
      </c>
      <c r="N2372" t="s">
        <v>1304</v>
      </c>
      <c r="O2372" t="s">
        <v>1304</v>
      </c>
      <c r="P2372">
        <v>2014</v>
      </c>
      <c r="Q2372" t="s">
        <v>109</v>
      </c>
      <c r="R2372">
        <v>0</v>
      </c>
      <c r="S2372">
        <v>19.25</v>
      </c>
      <c r="T2372">
        <v>5.5</v>
      </c>
      <c r="U2372">
        <v>25</v>
      </c>
      <c r="V2372">
        <v>8.5</v>
      </c>
      <c r="W2372">
        <v>2.5</v>
      </c>
      <c r="X2372">
        <v>0.185</v>
      </c>
      <c r="Y2372">
        <v>2</v>
      </c>
      <c r="Z2372">
        <v>1</v>
      </c>
    </row>
    <row r="2373" spans="1:26" x14ac:dyDescent="0.2">
      <c r="A2373">
        <v>2372</v>
      </c>
      <c r="B2373">
        <v>6662</v>
      </c>
      <c r="C2373" t="s">
        <v>38</v>
      </c>
      <c r="D2373">
        <v>2014</v>
      </c>
      <c r="E2373" t="s">
        <v>36</v>
      </c>
      <c r="F2373" t="s">
        <v>1060</v>
      </c>
      <c r="G2373" t="s">
        <v>72</v>
      </c>
      <c r="H2373" t="s">
        <v>2555</v>
      </c>
      <c r="I2373" s="2">
        <v>40266</v>
      </c>
      <c r="J2373" t="s">
        <v>106</v>
      </c>
      <c r="K2373" t="s">
        <v>115</v>
      </c>
      <c r="L2373">
        <v>13.65304587</v>
      </c>
      <c r="M2373">
        <v>144.87268777</v>
      </c>
      <c r="N2373" t="s">
        <v>1304</v>
      </c>
      <c r="O2373" t="s">
        <v>1304</v>
      </c>
      <c r="P2373">
        <v>2014</v>
      </c>
      <c r="Q2373" t="s">
        <v>116</v>
      </c>
      <c r="R2373">
        <v>0</v>
      </c>
      <c r="S2373">
        <v>5.6</v>
      </c>
      <c r="T2373">
        <v>18</v>
      </c>
      <c r="U2373">
        <v>6.5</v>
      </c>
      <c r="V2373">
        <v>7</v>
      </c>
      <c r="W2373">
        <v>11</v>
      </c>
      <c r="X2373">
        <v>0.20749999999999999</v>
      </c>
      <c r="Y2373">
        <v>2</v>
      </c>
      <c r="Z2373">
        <v>1</v>
      </c>
    </row>
    <row r="2374" spans="1:26" x14ac:dyDescent="0.2">
      <c r="A2374">
        <v>2373</v>
      </c>
      <c r="B2374">
        <v>6671</v>
      </c>
      <c r="C2374" t="s">
        <v>38</v>
      </c>
      <c r="D2374">
        <v>2014</v>
      </c>
      <c r="E2374" t="s">
        <v>36</v>
      </c>
      <c r="F2374" t="s">
        <v>1060</v>
      </c>
      <c r="G2374" t="s">
        <v>72</v>
      </c>
      <c r="H2374" t="s">
        <v>2556</v>
      </c>
      <c r="I2374" s="2">
        <v>40266</v>
      </c>
      <c r="J2374" t="s">
        <v>106</v>
      </c>
      <c r="K2374" t="s">
        <v>115</v>
      </c>
      <c r="L2374">
        <v>13.65345625</v>
      </c>
      <c r="M2374">
        <v>144.87237127</v>
      </c>
      <c r="N2374" t="s">
        <v>1304</v>
      </c>
      <c r="O2374" t="s">
        <v>1304</v>
      </c>
      <c r="P2374">
        <v>2014</v>
      </c>
      <c r="Q2374" t="s">
        <v>116</v>
      </c>
      <c r="R2374">
        <v>0</v>
      </c>
      <c r="S2374">
        <v>5.55</v>
      </c>
      <c r="T2374">
        <v>22.5</v>
      </c>
      <c r="U2374">
        <v>1</v>
      </c>
      <c r="V2374">
        <v>22.5</v>
      </c>
      <c r="W2374">
        <v>20</v>
      </c>
      <c r="X2374">
        <v>0.33624999999999999</v>
      </c>
      <c r="Y2374">
        <v>2</v>
      </c>
      <c r="Z2374">
        <v>1</v>
      </c>
    </row>
    <row r="2375" spans="1:26" x14ac:dyDescent="0.2">
      <c r="A2375">
        <v>2374</v>
      </c>
      <c r="B2375">
        <v>6672</v>
      </c>
      <c r="C2375" t="s">
        <v>38</v>
      </c>
      <c r="D2375">
        <v>2014</v>
      </c>
      <c r="E2375" t="s">
        <v>36</v>
      </c>
      <c r="F2375" t="s">
        <v>1060</v>
      </c>
      <c r="G2375" t="s">
        <v>72</v>
      </c>
      <c r="H2375" t="s">
        <v>2557</v>
      </c>
      <c r="I2375" s="2">
        <v>40266</v>
      </c>
      <c r="J2375" t="s">
        <v>106</v>
      </c>
      <c r="K2375" t="s">
        <v>111</v>
      </c>
      <c r="L2375">
        <v>13.659840239999999</v>
      </c>
      <c r="M2375">
        <v>144.86137622000001</v>
      </c>
      <c r="N2375" t="s">
        <v>1304</v>
      </c>
      <c r="O2375" t="s">
        <v>1304</v>
      </c>
      <c r="P2375">
        <v>2014</v>
      </c>
      <c r="Q2375" t="s">
        <v>112</v>
      </c>
      <c r="R2375">
        <v>0</v>
      </c>
      <c r="S2375">
        <v>26.6</v>
      </c>
      <c r="T2375">
        <v>9</v>
      </c>
      <c r="U2375">
        <v>12.5</v>
      </c>
      <c r="V2375">
        <v>12.5</v>
      </c>
      <c r="W2375">
        <v>5</v>
      </c>
      <c r="X2375">
        <v>0.3075</v>
      </c>
      <c r="Y2375">
        <v>2</v>
      </c>
      <c r="Z2375">
        <v>1</v>
      </c>
    </row>
    <row r="2376" spans="1:26" x14ac:dyDescent="0.2">
      <c r="A2376">
        <v>2375</v>
      </c>
      <c r="B2376">
        <v>6678</v>
      </c>
      <c r="C2376" t="s">
        <v>38</v>
      </c>
      <c r="D2376">
        <v>2014</v>
      </c>
      <c r="E2376" t="s">
        <v>36</v>
      </c>
      <c r="F2376" t="s">
        <v>1060</v>
      </c>
      <c r="G2376" t="s">
        <v>72</v>
      </c>
      <c r="H2376" t="s">
        <v>2558</v>
      </c>
      <c r="I2376" s="2">
        <v>40267</v>
      </c>
      <c r="J2376" t="s">
        <v>106</v>
      </c>
      <c r="K2376" t="s">
        <v>111</v>
      </c>
      <c r="L2376">
        <v>13.37904657</v>
      </c>
      <c r="M2376">
        <v>144.64297801999999</v>
      </c>
      <c r="N2376" t="s">
        <v>1304</v>
      </c>
      <c r="O2376" t="s">
        <v>1304</v>
      </c>
      <c r="P2376">
        <v>2014</v>
      </c>
      <c r="Q2376" t="s">
        <v>112</v>
      </c>
      <c r="R2376">
        <v>0</v>
      </c>
      <c r="S2376">
        <v>23.75</v>
      </c>
      <c r="T2376">
        <v>5.5</v>
      </c>
      <c r="U2376">
        <v>4</v>
      </c>
      <c r="V2376">
        <v>67</v>
      </c>
      <c r="W2376">
        <v>0.5</v>
      </c>
      <c r="X2376">
        <v>0.1875</v>
      </c>
      <c r="Y2376">
        <v>2</v>
      </c>
      <c r="Z2376">
        <v>1</v>
      </c>
    </row>
    <row r="2377" spans="1:26" x14ac:dyDescent="0.2">
      <c r="A2377">
        <v>2376</v>
      </c>
      <c r="B2377">
        <v>6679</v>
      </c>
      <c r="C2377" t="s">
        <v>38</v>
      </c>
      <c r="D2377">
        <v>2014</v>
      </c>
      <c r="E2377" t="s">
        <v>36</v>
      </c>
      <c r="F2377" t="s">
        <v>1060</v>
      </c>
      <c r="G2377" t="s">
        <v>72</v>
      </c>
      <c r="H2377" t="s">
        <v>2559</v>
      </c>
      <c r="I2377" s="2">
        <v>40267</v>
      </c>
      <c r="J2377" t="s">
        <v>106</v>
      </c>
      <c r="K2377" t="s">
        <v>115</v>
      </c>
      <c r="L2377">
        <v>13.382103539999999</v>
      </c>
      <c r="M2377">
        <v>144.64650646999999</v>
      </c>
      <c r="N2377" t="s">
        <v>1304</v>
      </c>
      <c r="O2377" t="s">
        <v>1304</v>
      </c>
      <c r="P2377">
        <v>2014</v>
      </c>
      <c r="Q2377" t="s">
        <v>116</v>
      </c>
      <c r="R2377">
        <v>0</v>
      </c>
      <c r="S2377">
        <v>4.2</v>
      </c>
      <c r="T2377">
        <v>5.5</v>
      </c>
      <c r="U2377">
        <v>1.5</v>
      </c>
      <c r="V2377">
        <v>7</v>
      </c>
      <c r="W2377">
        <v>10</v>
      </c>
      <c r="X2377">
        <v>0.51749999999999996</v>
      </c>
      <c r="Y2377">
        <v>2</v>
      </c>
      <c r="Z2377">
        <v>1</v>
      </c>
    </row>
    <row r="2378" spans="1:26" x14ac:dyDescent="0.2">
      <c r="A2378">
        <v>2377</v>
      </c>
      <c r="B2378">
        <v>6680</v>
      </c>
      <c r="C2378" t="s">
        <v>38</v>
      </c>
      <c r="D2378">
        <v>2014</v>
      </c>
      <c r="E2378" t="s">
        <v>36</v>
      </c>
      <c r="F2378" t="s">
        <v>1060</v>
      </c>
      <c r="G2378" t="s">
        <v>72</v>
      </c>
      <c r="H2378" t="s">
        <v>2560</v>
      </c>
      <c r="I2378" s="2">
        <v>40267</v>
      </c>
      <c r="J2378" t="s">
        <v>106</v>
      </c>
      <c r="K2378" t="s">
        <v>107</v>
      </c>
      <c r="L2378">
        <v>13.39289205</v>
      </c>
      <c r="M2378">
        <v>144.65506472999999</v>
      </c>
      <c r="N2378" t="s">
        <v>1304</v>
      </c>
      <c r="O2378" t="s">
        <v>1304</v>
      </c>
      <c r="P2378">
        <v>2014</v>
      </c>
      <c r="Q2378" t="s">
        <v>109</v>
      </c>
      <c r="R2378">
        <v>0</v>
      </c>
      <c r="S2378">
        <v>9.5500000000000007</v>
      </c>
      <c r="T2378">
        <v>13.5</v>
      </c>
      <c r="U2378">
        <v>5</v>
      </c>
      <c r="V2378">
        <v>35</v>
      </c>
      <c r="W2378">
        <v>0.5</v>
      </c>
      <c r="X2378">
        <v>0.4425</v>
      </c>
      <c r="Y2378">
        <v>2</v>
      </c>
      <c r="Z2378">
        <v>1</v>
      </c>
    </row>
    <row r="2379" spans="1:26" x14ac:dyDescent="0.2">
      <c r="A2379">
        <v>2378</v>
      </c>
      <c r="B2379">
        <v>6681</v>
      </c>
      <c r="C2379" t="s">
        <v>38</v>
      </c>
      <c r="D2379">
        <v>2014</v>
      </c>
      <c r="E2379" t="s">
        <v>36</v>
      </c>
      <c r="F2379" t="s">
        <v>1060</v>
      </c>
      <c r="G2379" t="s">
        <v>72</v>
      </c>
      <c r="H2379" t="s">
        <v>2561</v>
      </c>
      <c r="I2379" s="2">
        <v>40267</v>
      </c>
      <c r="J2379" t="s">
        <v>106</v>
      </c>
      <c r="K2379" t="s">
        <v>115</v>
      </c>
      <c r="L2379">
        <v>13.41115572</v>
      </c>
      <c r="M2379">
        <v>144.65423844</v>
      </c>
      <c r="N2379" t="s">
        <v>1304</v>
      </c>
      <c r="O2379" t="s">
        <v>1304</v>
      </c>
      <c r="P2379">
        <v>2014</v>
      </c>
      <c r="Q2379" t="s">
        <v>116</v>
      </c>
      <c r="R2379">
        <v>0</v>
      </c>
      <c r="S2379">
        <v>5.6</v>
      </c>
      <c r="T2379">
        <v>11</v>
      </c>
      <c r="U2379">
        <v>10</v>
      </c>
      <c r="V2379">
        <v>25</v>
      </c>
      <c r="W2379">
        <v>9</v>
      </c>
      <c r="X2379">
        <v>0.51875000000000004</v>
      </c>
      <c r="Y2379">
        <v>2</v>
      </c>
      <c r="Z2379">
        <v>1</v>
      </c>
    </row>
    <row r="2380" spans="1:26" x14ac:dyDescent="0.2">
      <c r="A2380">
        <v>2379</v>
      </c>
      <c r="B2380">
        <v>6685</v>
      </c>
      <c r="C2380" t="s">
        <v>38</v>
      </c>
      <c r="D2380">
        <v>2014</v>
      </c>
      <c r="E2380" t="s">
        <v>36</v>
      </c>
      <c r="F2380" t="s">
        <v>1060</v>
      </c>
      <c r="G2380" t="s">
        <v>72</v>
      </c>
      <c r="H2380" t="s">
        <v>2562</v>
      </c>
      <c r="I2380" s="2">
        <v>40271</v>
      </c>
      <c r="J2380" t="s">
        <v>106</v>
      </c>
      <c r="K2380" t="s">
        <v>111</v>
      </c>
      <c r="L2380">
        <v>13.47263019</v>
      </c>
      <c r="M2380">
        <v>144.69121788999999</v>
      </c>
      <c r="N2380" t="s">
        <v>1328</v>
      </c>
      <c r="O2380" t="s">
        <v>2502</v>
      </c>
      <c r="P2380">
        <v>2014</v>
      </c>
      <c r="Q2380" t="s">
        <v>112</v>
      </c>
      <c r="R2380">
        <v>0</v>
      </c>
      <c r="S2380">
        <v>21.6</v>
      </c>
      <c r="T2380">
        <v>5</v>
      </c>
      <c r="U2380">
        <v>17.5</v>
      </c>
      <c r="V2380">
        <v>15</v>
      </c>
      <c r="W2380">
        <v>1</v>
      </c>
      <c r="X2380">
        <v>0.27400000000000002</v>
      </c>
      <c r="Y2380">
        <v>2</v>
      </c>
      <c r="Z2380">
        <v>1</v>
      </c>
    </row>
    <row r="2381" spans="1:26" x14ac:dyDescent="0.2">
      <c r="A2381">
        <v>2380</v>
      </c>
      <c r="B2381">
        <v>6686</v>
      </c>
      <c r="C2381" t="s">
        <v>38</v>
      </c>
      <c r="D2381">
        <v>2014</v>
      </c>
      <c r="E2381" t="s">
        <v>36</v>
      </c>
      <c r="F2381" t="s">
        <v>1060</v>
      </c>
      <c r="G2381" t="s">
        <v>72</v>
      </c>
      <c r="H2381" t="s">
        <v>2563</v>
      </c>
      <c r="I2381" s="2">
        <v>40271</v>
      </c>
      <c r="J2381" t="s">
        <v>106</v>
      </c>
      <c r="K2381" t="s">
        <v>107</v>
      </c>
      <c r="L2381">
        <v>13.471573980000001</v>
      </c>
      <c r="M2381">
        <v>144.69130949999999</v>
      </c>
      <c r="N2381" t="s">
        <v>1328</v>
      </c>
      <c r="O2381" t="s">
        <v>2502</v>
      </c>
      <c r="P2381">
        <v>2014</v>
      </c>
      <c r="Q2381" t="s">
        <v>109</v>
      </c>
      <c r="R2381">
        <v>0</v>
      </c>
      <c r="S2381">
        <v>13.95</v>
      </c>
      <c r="T2381">
        <v>14</v>
      </c>
      <c r="U2381">
        <v>4</v>
      </c>
      <c r="V2381">
        <v>15</v>
      </c>
      <c r="W2381">
        <v>2.5</v>
      </c>
      <c r="X2381">
        <v>0.62375000000000003</v>
      </c>
      <c r="Y2381">
        <v>2</v>
      </c>
      <c r="Z2381">
        <v>1</v>
      </c>
    </row>
    <row r="2382" spans="1:26" x14ac:dyDescent="0.2">
      <c r="A2382">
        <v>2381</v>
      </c>
      <c r="B2382">
        <v>6687</v>
      </c>
      <c r="C2382" t="s">
        <v>38</v>
      </c>
      <c r="D2382">
        <v>2014</v>
      </c>
      <c r="E2382" t="s">
        <v>36</v>
      </c>
      <c r="F2382" t="s">
        <v>1060</v>
      </c>
      <c r="G2382" t="s">
        <v>72</v>
      </c>
      <c r="H2382" t="s">
        <v>2564</v>
      </c>
      <c r="I2382" s="2">
        <v>40271</v>
      </c>
      <c r="J2382" t="s">
        <v>106</v>
      </c>
      <c r="K2382" t="s">
        <v>115</v>
      </c>
      <c r="L2382">
        <v>13.479102689999999</v>
      </c>
      <c r="M2382">
        <v>144.70025140000001</v>
      </c>
      <c r="N2382" t="s">
        <v>1328</v>
      </c>
      <c r="O2382" t="s">
        <v>2502</v>
      </c>
      <c r="P2382">
        <v>2014</v>
      </c>
      <c r="Q2382" t="s">
        <v>116</v>
      </c>
      <c r="R2382">
        <v>0</v>
      </c>
      <c r="S2382">
        <v>3.8</v>
      </c>
      <c r="T2382">
        <v>22.5</v>
      </c>
      <c r="U2382">
        <v>0</v>
      </c>
      <c r="V2382">
        <v>4</v>
      </c>
      <c r="W2382">
        <v>25</v>
      </c>
      <c r="X2382">
        <v>0.16625000000000001</v>
      </c>
      <c r="Y2382">
        <v>2</v>
      </c>
      <c r="Z2382">
        <v>1</v>
      </c>
    </row>
    <row r="2383" spans="1:26" x14ac:dyDescent="0.2">
      <c r="A2383">
        <v>2382</v>
      </c>
      <c r="B2383">
        <v>6688</v>
      </c>
      <c r="C2383" t="s">
        <v>38</v>
      </c>
      <c r="D2383">
        <v>2014</v>
      </c>
      <c r="E2383" t="s">
        <v>36</v>
      </c>
      <c r="F2383" t="s">
        <v>1060</v>
      </c>
      <c r="G2383" t="s">
        <v>72</v>
      </c>
      <c r="H2383" t="s">
        <v>2565</v>
      </c>
      <c r="I2383" s="2">
        <v>40271</v>
      </c>
      <c r="J2383" t="s">
        <v>106</v>
      </c>
      <c r="K2383" t="s">
        <v>115</v>
      </c>
      <c r="L2383">
        <v>13.48064546</v>
      </c>
      <c r="M2383">
        <v>144.70449876000001</v>
      </c>
      <c r="N2383" t="s">
        <v>1328</v>
      </c>
      <c r="O2383" t="s">
        <v>2502</v>
      </c>
      <c r="P2383">
        <v>2014</v>
      </c>
      <c r="Q2383" t="s">
        <v>116</v>
      </c>
      <c r="R2383">
        <v>0</v>
      </c>
      <c r="S2383">
        <v>5.55</v>
      </c>
      <c r="T2383">
        <v>7.5</v>
      </c>
      <c r="U2383">
        <v>0</v>
      </c>
      <c r="V2383">
        <v>2.5</v>
      </c>
      <c r="W2383">
        <v>20</v>
      </c>
      <c r="X2383">
        <v>0.38374999999999998</v>
      </c>
      <c r="Y2383">
        <v>2</v>
      </c>
      <c r="Z2383">
        <v>1</v>
      </c>
    </row>
    <row r="2384" spans="1:26" x14ac:dyDescent="0.2">
      <c r="A2384">
        <v>2383</v>
      </c>
      <c r="B2384">
        <v>6689</v>
      </c>
      <c r="C2384" t="s">
        <v>38</v>
      </c>
      <c r="D2384">
        <v>2014</v>
      </c>
      <c r="E2384" t="s">
        <v>36</v>
      </c>
      <c r="F2384" t="s">
        <v>1060</v>
      </c>
      <c r="G2384" t="s">
        <v>72</v>
      </c>
      <c r="H2384" t="s">
        <v>2566</v>
      </c>
      <c r="I2384" s="2">
        <v>40271</v>
      </c>
      <c r="J2384" t="s">
        <v>106</v>
      </c>
      <c r="K2384" t="s">
        <v>107</v>
      </c>
      <c r="L2384">
        <v>13.46774898</v>
      </c>
      <c r="M2384">
        <v>144.65679231999999</v>
      </c>
      <c r="N2384" t="s">
        <v>1304</v>
      </c>
      <c r="O2384" t="s">
        <v>1304</v>
      </c>
      <c r="P2384">
        <v>2014</v>
      </c>
      <c r="Q2384" t="s">
        <v>109</v>
      </c>
      <c r="R2384">
        <v>0</v>
      </c>
      <c r="S2384">
        <v>13.4</v>
      </c>
      <c r="T2384">
        <v>32.5</v>
      </c>
      <c r="U2384">
        <v>3.5</v>
      </c>
      <c r="V2384">
        <v>7.5</v>
      </c>
      <c r="W2384">
        <v>9</v>
      </c>
      <c r="X2384">
        <v>0.63375000000000004</v>
      </c>
      <c r="Y2384">
        <v>2</v>
      </c>
      <c r="Z2384">
        <v>1</v>
      </c>
    </row>
    <row r="2385" spans="1:26" x14ac:dyDescent="0.2">
      <c r="A2385">
        <v>2384</v>
      </c>
      <c r="B2385">
        <v>6690</v>
      </c>
      <c r="C2385" t="s">
        <v>38</v>
      </c>
      <c r="D2385">
        <v>2014</v>
      </c>
      <c r="E2385" t="s">
        <v>36</v>
      </c>
      <c r="F2385" t="s">
        <v>1060</v>
      </c>
      <c r="G2385" t="s">
        <v>72</v>
      </c>
      <c r="H2385" t="s">
        <v>2567</v>
      </c>
      <c r="I2385" s="2">
        <v>40271</v>
      </c>
      <c r="J2385" t="s">
        <v>106</v>
      </c>
      <c r="K2385" t="s">
        <v>111</v>
      </c>
      <c r="L2385">
        <v>13.48187568</v>
      </c>
      <c r="M2385">
        <v>144.70248124</v>
      </c>
      <c r="N2385" t="s">
        <v>1328</v>
      </c>
      <c r="O2385" t="s">
        <v>2502</v>
      </c>
      <c r="P2385">
        <v>2014</v>
      </c>
      <c r="Q2385" t="s">
        <v>112</v>
      </c>
      <c r="R2385">
        <v>0</v>
      </c>
      <c r="S2385">
        <v>22.75</v>
      </c>
      <c r="T2385">
        <v>2</v>
      </c>
      <c r="U2385">
        <v>1</v>
      </c>
      <c r="V2385">
        <v>6</v>
      </c>
      <c r="W2385">
        <v>0</v>
      </c>
      <c r="X2385">
        <v>0.1825</v>
      </c>
      <c r="Y2385">
        <v>2</v>
      </c>
      <c r="Z2385">
        <v>1</v>
      </c>
    </row>
    <row r="2386" spans="1:26" x14ac:dyDescent="0.2">
      <c r="A2386">
        <v>2385</v>
      </c>
      <c r="B2386">
        <v>6691</v>
      </c>
      <c r="C2386" t="s">
        <v>38</v>
      </c>
      <c r="D2386">
        <v>2014</v>
      </c>
      <c r="E2386" t="s">
        <v>36</v>
      </c>
      <c r="F2386" t="s">
        <v>1060</v>
      </c>
      <c r="G2386" t="s">
        <v>72</v>
      </c>
      <c r="H2386" t="s">
        <v>2568</v>
      </c>
      <c r="I2386" s="2">
        <v>40271</v>
      </c>
      <c r="J2386" t="s">
        <v>106</v>
      </c>
      <c r="K2386" t="s">
        <v>107</v>
      </c>
      <c r="L2386">
        <v>13.479165979999999</v>
      </c>
      <c r="M2386">
        <v>144.70823374</v>
      </c>
      <c r="N2386" t="s">
        <v>1328</v>
      </c>
      <c r="O2386" t="s">
        <v>2502</v>
      </c>
      <c r="P2386">
        <v>2014</v>
      </c>
      <c r="Q2386" t="s">
        <v>109</v>
      </c>
      <c r="R2386">
        <v>0</v>
      </c>
      <c r="S2386">
        <v>8.1999999999999993</v>
      </c>
      <c r="T2386">
        <v>11.5</v>
      </c>
      <c r="U2386">
        <v>0</v>
      </c>
      <c r="V2386">
        <v>10.5</v>
      </c>
      <c r="W2386">
        <v>1</v>
      </c>
      <c r="X2386">
        <v>0.22125</v>
      </c>
      <c r="Y2386">
        <v>2</v>
      </c>
      <c r="Z2386">
        <v>1</v>
      </c>
    </row>
    <row r="2387" spans="1:26" x14ac:dyDescent="0.2">
      <c r="A2387">
        <v>2386</v>
      </c>
      <c r="B2387">
        <v>6692</v>
      </c>
      <c r="C2387" t="s">
        <v>38</v>
      </c>
      <c r="D2387">
        <v>2014</v>
      </c>
      <c r="E2387" t="s">
        <v>36</v>
      </c>
      <c r="F2387" t="s">
        <v>1060</v>
      </c>
      <c r="G2387" t="s">
        <v>72</v>
      </c>
      <c r="H2387" t="s">
        <v>2569</v>
      </c>
      <c r="I2387" s="2">
        <v>40271</v>
      </c>
      <c r="J2387" t="s">
        <v>106</v>
      </c>
      <c r="K2387" t="s">
        <v>111</v>
      </c>
      <c r="L2387">
        <v>13.484897439999999</v>
      </c>
      <c r="M2387">
        <v>144.73847387999999</v>
      </c>
      <c r="N2387" t="s">
        <v>1304</v>
      </c>
      <c r="O2387" t="s">
        <v>1304</v>
      </c>
      <c r="P2387">
        <v>2014</v>
      </c>
      <c r="Q2387" t="s">
        <v>112</v>
      </c>
      <c r="R2387">
        <v>0</v>
      </c>
      <c r="S2387">
        <v>21.4</v>
      </c>
      <c r="T2387">
        <v>37.5</v>
      </c>
      <c r="U2387">
        <v>15</v>
      </c>
      <c r="V2387">
        <v>7.5</v>
      </c>
      <c r="W2387">
        <v>11.5</v>
      </c>
      <c r="X2387">
        <v>0.59125000000000005</v>
      </c>
      <c r="Y2387">
        <v>2</v>
      </c>
      <c r="Z2387">
        <v>1</v>
      </c>
    </row>
    <row r="2388" spans="1:26" x14ac:dyDescent="0.2">
      <c r="A2388">
        <v>2387</v>
      </c>
      <c r="B2388">
        <v>6693</v>
      </c>
      <c r="C2388" t="s">
        <v>38</v>
      </c>
      <c r="D2388">
        <v>2014</v>
      </c>
      <c r="E2388" t="s">
        <v>36</v>
      </c>
      <c r="F2388" t="s">
        <v>1060</v>
      </c>
      <c r="G2388" t="s">
        <v>72</v>
      </c>
      <c r="H2388" t="s">
        <v>2570</v>
      </c>
      <c r="I2388" s="2">
        <v>40271</v>
      </c>
      <c r="J2388" t="s">
        <v>106</v>
      </c>
      <c r="K2388" t="s">
        <v>107</v>
      </c>
      <c r="L2388">
        <v>13.484227300000001</v>
      </c>
      <c r="M2388">
        <v>144.75524422999999</v>
      </c>
      <c r="N2388" t="s">
        <v>1304</v>
      </c>
      <c r="O2388" t="s">
        <v>1304</v>
      </c>
      <c r="P2388">
        <v>2014</v>
      </c>
      <c r="Q2388" t="s">
        <v>109</v>
      </c>
      <c r="R2388">
        <v>0</v>
      </c>
      <c r="S2388">
        <v>11.3</v>
      </c>
      <c r="T2388">
        <v>40</v>
      </c>
      <c r="U2388">
        <v>0</v>
      </c>
      <c r="V2388">
        <v>10</v>
      </c>
      <c r="W2388">
        <v>10</v>
      </c>
      <c r="X2388">
        <v>0.33624999999999999</v>
      </c>
      <c r="Y2388">
        <v>2</v>
      </c>
      <c r="Z2388">
        <v>1</v>
      </c>
    </row>
    <row r="2389" spans="1:26" x14ac:dyDescent="0.2">
      <c r="A2389">
        <v>2388</v>
      </c>
      <c r="B2389">
        <v>6694</v>
      </c>
      <c r="C2389" t="s">
        <v>38</v>
      </c>
      <c r="D2389">
        <v>2014</v>
      </c>
      <c r="E2389" t="s">
        <v>36</v>
      </c>
      <c r="F2389" t="s">
        <v>1060</v>
      </c>
      <c r="G2389" t="s">
        <v>72</v>
      </c>
      <c r="H2389" t="s">
        <v>2571</v>
      </c>
      <c r="I2389" s="2">
        <v>40271</v>
      </c>
      <c r="J2389" t="s">
        <v>106</v>
      </c>
      <c r="K2389" t="s">
        <v>115</v>
      </c>
      <c r="L2389">
        <v>13.488524030000001</v>
      </c>
      <c r="M2389">
        <v>144.76579176000001</v>
      </c>
      <c r="N2389" t="s">
        <v>1304</v>
      </c>
      <c r="O2389" t="s">
        <v>1304</v>
      </c>
      <c r="P2389">
        <v>2014</v>
      </c>
      <c r="Q2389" t="s">
        <v>116</v>
      </c>
      <c r="R2389">
        <v>0</v>
      </c>
      <c r="S2389">
        <v>4.2</v>
      </c>
      <c r="T2389">
        <v>15</v>
      </c>
      <c r="U2389">
        <v>3.5</v>
      </c>
      <c r="V2389">
        <v>12.5</v>
      </c>
      <c r="W2389">
        <v>32.5</v>
      </c>
      <c r="X2389">
        <v>0.94499999999999995</v>
      </c>
      <c r="Y2389">
        <v>2</v>
      </c>
      <c r="Z2389">
        <v>1</v>
      </c>
    </row>
    <row r="2390" spans="1:26" x14ac:dyDescent="0.2">
      <c r="A2390">
        <v>2389</v>
      </c>
      <c r="B2390">
        <v>6695</v>
      </c>
      <c r="C2390" t="s">
        <v>38</v>
      </c>
      <c r="D2390">
        <v>2014</v>
      </c>
      <c r="E2390" t="s">
        <v>36</v>
      </c>
      <c r="F2390" t="s">
        <v>1060</v>
      </c>
      <c r="G2390" t="s">
        <v>72</v>
      </c>
      <c r="H2390" t="s">
        <v>2572</v>
      </c>
      <c r="I2390" s="2">
        <v>40271</v>
      </c>
      <c r="J2390" t="s">
        <v>106</v>
      </c>
      <c r="K2390" t="s">
        <v>115</v>
      </c>
      <c r="L2390">
        <v>13.51085166</v>
      </c>
      <c r="M2390">
        <v>144.79256506999999</v>
      </c>
      <c r="N2390" t="s">
        <v>1324</v>
      </c>
      <c r="O2390" t="s">
        <v>2502</v>
      </c>
      <c r="P2390">
        <v>2014</v>
      </c>
      <c r="Q2390" t="s">
        <v>116</v>
      </c>
      <c r="R2390">
        <v>0</v>
      </c>
      <c r="S2390">
        <v>3.3</v>
      </c>
      <c r="T2390">
        <v>25</v>
      </c>
      <c r="U2390">
        <v>0</v>
      </c>
      <c r="V2390">
        <v>12.5</v>
      </c>
      <c r="W2390">
        <v>37.5</v>
      </c>
      <c r="X2390">
        <v>0.53</v>
      </c>
      <c r="Y2390">
        <v>2</v>
      </c>
      <c r="Z2390">
        <v>1</v>
      </c>
    </row>
    <row r="2391" spans="1:26" x14ac:dyDescent="0.2">
      <c r="A2391">
        <v>2390</v>
      </c>
      <c r="B2391">
        <v>6702</v>
      </c>
      <c r="C2391" t="s">
        <v>38</v>
      </c>
      <c r="D2391">
        <v>2014</v>
      </c>
      <c r="E2391" t="s">
        <v>36</v>
      </c>
      <c r="F2391" t="s">
        <v>1060</v>
      </c>
      <c r="G2391" t="s">
        <v>44</v>
      </c>
      <c r="H2391" t="s">
        <v>2573</v>
      </c>
      <c r="I2391" s="2">
        <v>40272</v>
      </c>
      <c r="J2391" t="s">
        <v>106</v>
      </c>
      <c r="K2391" t="s">
        <v>111</v>
      </c>
      <c r="L2391">
        <v>14.15619736</v>
      </c>
      <c r="M2391">
        <v>145.14709049000001</v>
      </c>
      <c r="N2391" t="s">
        <v>44</v>
      </c>
      <c r="O2391" t="s">
        <v>44</v>
      </c>
      <c r="P2391">
        <v>2014</v>
      </c>
      <c r="Q2391" t="s">
        <v>112</v>
      </c>
      <c r="R2391">
        <v>0</v>
      </c>
      <c r="S2391">
        <v>25.25</v>
      </c>
      <c r="T2391">
        <v>11.5</v>
      </c>
      <c r="U2391">
        <v>9</v>
      </c>
      <c r="V2391">
        <v>4</v>
      </c>
      <c r="W2391">
        <v>1.5</v>
      </c>
      <c r="X2391">
        <v>0.24</v>
      </c>
      <c r="Y2391">
        <v>2</v>
      </c>
      <c r="Z2391">
        <v>1</v>
      </c>
    </row>
    <row r="2392" spans="1:26" x14ac:dyDescent="0.2">
      <c r="A2392">
        <v>2391</v>
      </c>
      <c r="B2392">
        <v>6703</v>
      </c>
      <c r="C2392" t="s">
        <v>38</v>
      </c>
      <c r="D2392">
        <v>2014</v>
      </c>
      <c r="E2392" t="s">
        <v>36</v>
      </c>
      <c r="F2392" t="s">
        <v>1060</v>
      </c>
      <c r="G2392" t="s">
        <v>44</v>
      </c>
      <c r="H2392" t="s">
        <v>2574</v>
      </c>
      <c r="I2392" s="2">
        <v>40272</v>
      </c>
      <c r="J2392" t="s">
        <v>106</v>
      </c>
      <c r="K2392" t="s">
        <v>115</v>
      </c>
      <c r="L2392">
        <v>14.16242712</v>
      </c>
      <c r="M2392">
        <v>145.15430051999999</v>
      </c>
      <c r="N2392" t="s">
        <v>44</v>
      </c>
      <c r="O2392" t="s">
        <v>44</v>
      </c>
      <c r="P2392">
        <v>2014</v>
      </c>
      <c r="Q2392" t="s">
        <v>116</v>
      </c>
      <c r="R2392">
        <v>0</v>
      </c>
      <c r="S2392">
        <v>5.45</v>
      </c>
      <c r="T2392">
        <v>12.5</v>
      </c>
      <c r="U2392">
        <v>0</v>
      </c>
      <c r="V2392">
        <v>25</v>
      </c>
      <c r="W2392">
        <v>15</v>
      </c>
      <c r="X2392">
        <v>0.18875</v>
      </c>
      <c r="Y2392">
        <v>2</v>
      </c>
      <c r="Z2392">
        <v>1</v>
      </c>
    </row>
    <row r="2393" spans="1:26" x14ac:dyDescent="0.2">
      <c r="A2393">
        <v>2392</v>
      </c>
      <c r="B2393">
        <v>6704</v>
      </c>
      <c r="C2393" t="s">
        <v>38</v>
      </c>
      <c r="D2393">
        <v>2014</v>
      </c>
      <c r="E2393" t="s">
        <v>36</v>
      </c>
      <c r="F2393" t="s">
        <v>1060</v>
      </c>
      <c r="G2393" t="s">
        <v>44</v>
      </c>
      <c r="H2393" t="s">
        <v>2575</v>
      </c>
      <c r="I2393" s="2">
        <v>40272</v>
      </c>
      <c r="J2393" t="s">
        <v>106</v>
      </c>
      <c r="K2393" t="s">
        <v>111</v>
      </c>
      <c r="L2393">
        <v>14.18751265</v>
      </c>
      <c r="M2393">
        <v>145.21042825999999</v>
      </c>
      <c r="N2393" t="s">
        <v>44</v>
      </c>
      <c r="O2393" t="s">
        <v>44</v>
      </c>
      <c r="P2393">
        <v>2014</v>
      </c>
      <c r="Q2393" t="s">
        <v>112</v>
      </c>
      <c r="R2393">
        <v>0</v>
      </c>
      <c r="S2393">
        <v>21.45</v>
      </c>
      <c r="T2393">
        <v>7.5</v>
      </c>
      <c r="U2393">
        <v>27.5</v>
      </c>
      <c r="V2393">
        <v>27.5</v>
      </c>
      <c r="W2393">
        <v>1</v>
      </c>
      <c r="X2393">
        <v>0.20749999999999999</v>
      </c>
      <c r="Y2393">
        <v>2</v>
      </c>
      <c r="Z2393">
        <v>1</v>
      </c>
    </row>
    <row r="2394" spans="1:26" x14ac:dyDescent="0.2">
      <c r="A2394">
        <v>2393</v>
      </c>
      <c r="B2394">
        <v>6705</v>
      </c>
      <c r="C2394" t="s">
        <v>38</v>
      </c>
      <c r="D2394">
        <v>2014</v>
      </c>
      <c r="E2394" t="s">
        <v>36</v>
      </c>
      <c r="F2394" t="s">
        <v>1060</v>
      </c>
      <c r="G2394" t="s">
        <v>44</v>
      </c>
      <c r="H2394" t="s">
        <v>2576</v>
      </c>
      <c r="I2394" s="2">
        <v>40272</v>
      </c>
      <c r="J2394" t="s">
        <v>106</v>
      </c>
      <c r="K2394" t="s">
        <v>115</v>
      </c>
      <c r="L2394">
        <v>14.17885766</v>
      </c>
      <c r="M2394">
        <v>145.20323055</v>
      </c>
      <c r="N2394" t="s">
        <v>44</v>
      </c>
      <c r="O2394" t="s">
        <v>44</v>
      </c>
      <c r="P2394">
        <v>2014</v>
      </c>
      <c r="Q2394" t="s">
        <v>116</v>
      </c>
      <c r="R2394">
        <v>0</v>
      </c>
      <c r="S2394">
        <v>5.25</v>
      </c>
      <c r="T2394">
        <v>40</v>
      </c>
      <c r="U2394">
        <v>3</v>
      </c>
      <c r="V2394">
        <v>10</v>
      </c>
      <c r="W2394">
        <v>5</v>
      </c>
      <c r="X2394">
        <v>0.66874999999999996</v>
      </c>
      <c r="Y2394">
        <v>2</v>
      </c>
      <c r="Z2394">
        <v>1</v>
      </c>
    </row>
    <row r="2395" spans="1:26" x14ac:dyDescent="0.2">
      <c r="A2395">
        <v>2394</v>
      </c>
      <c r="B2395">
        <v>6706</v>
      </c>
      <c r="C2395" t="s">
        <v>38</v>
      </c>
      <c r="D2395">
        <v>2014</v>
      </c>
      <c r="E2395" t="s">
        <v>36</v>
      </c>
      <c r="F2395" t="s">
        <v>1060</v>
      </c>
      <c r="G2395" t="s">
        <v>44</v>
      </c>
      <c r="H2395" t="s">
        <v>2577</v>
      </c>
      <c r="I2395" s="2">
        <v>40272</v>
      </c>
      <c r="J2395" t="s">
        <v>106</v>
      </c>
      <c r="K2395" t="s">
        <v>111</v>
      </c>
      <c r="L2395">
        <v>14.175332149999999</v>
      </c>
      <c r="M2395">
        <v>145.18489815000001</v>
      </c>
      <c r="N2395" t="s">
        <v>44</v>
      </c>
      <c r="O2395" t="s">
        <v>44</v>
      </c>
      <c r="P2395">
        <v>2014</v>
      </c>
      <c r="Q2395" t="s">
        <v>112</v>
      </c>
      <c r="R2395">
        <v>0</v>
      </c>
      <c r="S2395">
        <v>23.3</v>
      </c>
      <c r="T2395">
        <v>12.5</v>
      </c>
      <c r="U2395">
        <v>16.5</v>
      </c>
      <c r="V2395">
        <v>11.5</v>
      </c>
      <c r="W2395">
        <v>10</v>
      </c>
      <c r="X2395">
        <v>1.0075000000000001</v>
      </c>
      <c r="Y2395">
        <v>2</v>
      </c>
      <c r="Z2395">
        <v>1</v>
      </c>
    </row>
    <row r="2396" spans="1:26" x14ac:dyDescent="0.2">
      <c r="A2396">
        <v>2395</v>
      </c>
      <c r="B2396">
        <v>6707</v>
      </c>
      <c r="C2396" t="s">
        <v>38</v>
      </c>
      <c r="D2396">
        <v>2014</v>
      </c>
      <c r="E2396" t="s">
        <v>36</v>
      </c>
      <c r="F2396" t="s">
        <v>1060</v>
      </c>
      <c r="G2396" t="s">
        <v>44</v>
      </c>
      <c r="H2396" t="s">
        <v>2578</v>
      </c>
      <c r="I2396" s="2">
        <v>40272</v>
      </c>
      <c r="J2396" t="s">
        <v>106</v>
      </c>
      <c r="K2396" t="s">
        <v>107</v>
      </c>
      <c r="L2396">
        <v>14.1777883</v>
      </c>
      <c r="M2396">
        <v>145.19157317</v>
      </c>
      <c r="N2396" t="s">
        <v>44</v>
      </c>
      <c r="O2396" t="s">
        <v>44</v>
      </c>
      <c r="P2396">
        <v>2014</v>
      </c>
      <c r="Q2396" t="s">
        <v>109</v>
      </c>
      <c r="R2396">
        <v>0</v>
      </c>
      <c r="S2396">
        <v>12.8</v>
      </c>
      <c r="T2396">
        <v>7.5</v>
      </c>
      <c r="U2396">
        <v>7.5</v>
      </c>
      <c r="V2396">
        <v>35</v>
      </c>
      <c r="W2396">
        <v>0</v>
      </c>
      <c r="X2396">
        <v>0.51500000000000001</v>
      </c>
      <c r="Y2396">
        <v>2</v>
      </c>
      <c r="Z2396">
        <v>1</v>
      </c>
    </row>
    <row r="2397" spans="1:26" x14ac:dyDescent="0.2">
      <c r="A2397">
        <v>2396</v>
      </c>
      <c r="B2397">
        <v>6708</v>
      </c>
      <c r="C2397" t="s">
        <v>38</v>
      </c>
      <c r="D2397">
        <v>2014</v>
      </c>
      <c r="E2397" t="s">
        <v>36</v>
      </c>
      <c r="F2397" t="s">
        <v>1060</v>
      </c>
      <c r="G2397" t="s">
        <v>44</v>
      </c>
      <c r="H2397" t="s">
        <v>2579</v>
      </c>
      <c r="I2397" s="2">
        <v>40272</v>
      </c>
      <c r="J2397" t="s">
        <v>106</v>
      </c>
      <c r="K2397" t="s">
        <v>107</v>
      </c>
      <c r="L2397">
        <v>14.193718280000001</v>
      </c>
      <c r="M2397">
        <v>145.22212293999999</v>
      </c>
      <c r="N2397" t="s">
        <v>44</v>
      </c>
      <c r="O2397" t="s">
        <v>44</v>
      </c>
      <c r="P2397">
        <v>2014</v>
      </c>
      <c r="Q2397" t="s">
        <v>109</v>
      </c>
      <c r="R2397">
        <v>0</v>
      </c>
      <c r="S2397">
        <v>16.95</v>
      </c>
      <c r="T2397">
        <v>0.5</v>
      </c>
      <c r="U2397">
        <v>26.5</v>
      </c>
      <c r="V2397">
        <v>32.5</v>
      </c>
      <c r="W2397">
        <v>0.5</v>
      </c>
      <c r="X2397">
        <v>0.15</v>
      </c>
      <c r="Y2397">
        <v>2</v>
      </c>
      <c r="Z2397">
        <v>1</v>
      </c>
    </row>
    <row r="2398" spans="1:26" x14ac:dyDescent="0.2">
      <c r="A2398">
        <v>2397</v>
      </c>
      <c r="B2398">
        <v>6709</v>
      </c>
      <c r="C2398" t="s">
        <v>38</v>
      </c>
      <c r="D2398">
        <v>2014</v>
      </c>
      <c r="E2398" t="s">
        <v>36</v>
      </c>
      <c r="F2398" t="s">
        <v>1060</v>
      </c>
      <c r="G2398" t="s">
        <v>44</v>
      </c>
      <c r="H2398" t="s">
        <v>2580</v>
      </c>
      <c r="I2398" s="2">
        <v>40272</v>
      </c>
      <c r="J2398" t="s">
        <v>106</v>
      </c>
      <c r="K2398" t="s">
        <v>107</v>
      </c>
      <c r="L2398">
        <v>14.2014619</v>
      </c>
      <c r="M2398">
        <v>145.26089845999999</v>
      </c>
      <c r="N2398" t="s">
        <v>44</v>
      </c>
      <c r="O2398" t="s">
        <v>44</v>
      </c>
      <c r="P2398">
        <v>2014</v>
      </c>
      <c r="Q2398" t="s">
        <v>109</v>
      </c>
      <c r="R2398">
        <v>0</v>
      </c>
      <c r="S2398">
        <v>11</v>
      </c>
      <c r="T2398">
        <v>3</v>
      </c>
      <c r="U2398">
        <v>0</v>
      </c>
      <c r="V2398">
        <v>44.5</v>
      </c>
      <c r="W2398">
        <v>2.5</v>
      </c>
      <c r="X2398">
        <v>0.1575</v>
      </c>
      <c r="Y2398">
        <v>2</v>
      </c>
      <c r="Z2398">
        <v>1</v>
      </c>
    </row>
    <row r="2399" spans="1:26" x14ac:dyDescent="0.2">
      <c r="A2399">
        <v>2398</v>
      </c>
      <c r="B2399">
        <v>6710</v>
      </c>
      <c r="C2399" t="s">
        <v>38</v>
      </c>
      <c r="D2399">
        <v>2014</v>
      </c>
      <c r="E2399" t="s">
        <v>36</v>
      </c>
      <c r="F2399" t="s">
        <v>1060</v>
      </c>
      <c r="G2399" t="s">
        <v>44</v>
      </c>
      <c r="H2399" t="s">
        <v>2581</v>
      </c>
      <c r="I2399" s="2">
        <v>40272</v>
      </c>
      <c r="J2399" t="s">
        <v>106</v>
      </c>
      <c r="K2399" t="s">
        <v>107</v>
      </c>
      <c r="L2399">
        <v>14.201358880000001</v>
      </c>
      <c r="M2399">
        <v>145.23759275</v>
      </c>
      <c r="N2399" t="s">
        <v>44</v>
      </c>
      <c r="O2399" t="s">
        <v>44</v>
      </c>
      <c r="P2399">
        <v>2014</v>
      </c>
      <c r="Q2399" t="s">
        <v>109</v>
      </c>
      <c r="R2399">
        <v>0</v>
      </c>
      <c r="S2399">
        <v>16.399999999999999</v>
      </c>
      <c r="T2399">
        <v>1</v>
      </c>
      <c r="U2399">
        <v>3.5</v>
      </c>
      <c r="V2399">
        <v>30.5</v>
      </c>
      <c r="W2399">
        <v>0.5</v>
      </c>
      <c r="X2399">
        <v>0.13075000000000001</v>
      </c>
      <c r="Y2399">
        <v>2</v>
      </c>
      <c r="Z2399">
        <v>1</v>
      </c>
    </row>
    <row r="2400" spans="1:26" x14ac:dyDescent="0.2">
      <c r="A2400">
        <v>2399</v>
      </c>
      <c r="B2400">
        <v>6716</v>
      </c>
      <c r="C2400" t="s">
        <v>38</v>
      </c>
      <c r="D2400">
        <v>2014</v>
      </c>
      <c r="E2400" t="s">
        <v>36</v>
      </c>
      <c r="F2400" t="s">
        <v>1060</v>
      </c>
      <c r="G2400" t="s">
        <v>44</v>
      </c>
      <c r="H2400" t="s">
        <v>2582</v>
      </c>
      <c r="I2400" s="2">
        <v>40273</v>
      </c>
      <c r="J2400" t="s">
        <v>106</v>
      </c>
      <c r="K2400" t="s">
        <v>111</v>
      </c>
      <c r="L2400">
        <v>14.114017609999999</v>
      </c>
      <c r="M2400">
        <v>145.20953047</v>
      </c>
      <c r="N2400" t="s">
        <v>44</v>
      </c>
      <c r="O2400" t="s">
        <v>44</v>
      </c>
      <c r="P2400">
        <v>2014</v>
      </c>
      <c r="Q2400" t="s">
        <v>112</v>
      </c>
      <c r="R2400">
        <v>0</v>
      </c>
      <c r="S2400">
        <v>21.9</v>
      </c>
      <c r="T2400">
        <v>10</v>
      </c>
      <c r="U2400">
        <v>22.5</v>
      </c>
      <c r="V2400">
        <v>27.5</v>
      </c>
      <c r="W2400">
        <v>1</v>
      </c>
      <c r="X2400">
        <v>0.42499999999999999</v>
      </c>
      <c r="Y2400">
        <v>2</v>
      </c>
      <c r="Z2400">
        <v>1</v>
      </c>
    </row>
    <row r="2401" spans="1:26" x14ac:dyDescent="0.2">
      <c r="A2401">
        <v>2400</v>
      </c>
      <c r="B2401">
        <v>6717</v>
      </c>
      <c r="C2401" t="s">
        <v>38</v>
      </c>
      <c r="D2401">
        <v>2014</v>
      </c>
      <c r="E2401" t="s">
        <v>36</v>
      </c>
      <c r="F2401" t="s">
        <v>1060</v>
      </c>
      <c r="G2401" t="s">
        <v>44</v>
      </c>
      <c r="H2401" t="s">
        <v>2583</v>
      </c>
      <c r="I2401" s="2">
        <v>40273</v>
      </c>
      <c r="J2401" t="s">
        <v>106</v>
      </c>
      <c r="K2401" t="s">
        <v>107</v>
      </c>
      <c r="L2401">
        <v>14.113167430000001</v>
      </c>
      <c r="M2401">
        <v>145.18018391999999</v>
      </c>
      <c r="N2401" t="s">
        <v>44</v>
      </c>
      <c r="O2401" t="s">
        <v>44</v>
      </c>
      <c r="P2401">
        <v>2014</v>
      </c>
      <c r="Q2401" t="s">
        <v>109</v>
      </c>
      <c r="R2401">
        <v>0</v>
      </c>
      <c r="S2401">
        <v>14.6</v>
      </c>
      <c r="T2401">
        <v>5</v>
      </c>
      <c r="U2401">
        <v>22.5</v>
      </c>
      <c r="V2401">
        <v>13</v>
      </c>
      <c r="W2401">
        <v>2.5</v>
      </c>
      <c r="X2401">
        <v>1.075</v>
      </c>
      <c r="Y2401">
        <v>2</v>
      </c>
      <c r="Z2401">
        <v>1</v>
      </c>
    </row>
    <row r="2402" spans="1:26" x14ac:dyDescent="0.2">
      <c r="A2402">
        <v>2401</v>
      </c>
      <c r="B2402">
        <v>6718</v>
      </c>
      <c r="C2402" t="s">
        <v>38</v>
      </c>
      <c r="D2402">
        <v>2014</v>
      </c>
      <c r="E2402" t="s">
        <v>36</v>
      </c>
      <c r="F2402" t="s">
        <v>1060</v>
      </c>
      <c r="G2402" t="s">
        <v>44</v>
      </c>
      <c r="H2402" t="s">
        <v>2584</v>
      </c>
      <c r="I2402" s="2">
        <v>40273</v>
      </c>
      <c r="J2402" t="s">
        <v>106</v>
      </c>
      <c r="K2402" t="s">
        <v>115</v>
      </c>
      <c r="L2402">
        <v>14.125741209999999</v>
      </c>
      <c r="M2402">
        <v>145.16718166000001</v>
      </c>
      <c r="N2402" t="s">
        <v>44</v>
      </c>
      <c r="O2402" t="s">
        <v>44</v>
      </c>
      <c r="P2402">
        <v>2014</v>
      </c>
      <c r="Q2402" t="s">
        <v>116</v>
      </c>
      <c r="R2402">
        <v>0</v>
      </c>
      <c r="S2402">
        <v>5.75</v>
      </c>
      <c r="T2402">
        <v>6</v>
      </c>
      <c r="U2402">
        <v>11</v>
      </c>
      <c r="V2402">
        <v>2.5</v>
      </c>
      <c r="W2402">
        <v>5</v>
      </c>
      <c r="X2402">
        <v>1.5362499999999999</v>
      </c>
      <c r="Y2402">
        <v>2</v>
      </c>
      <c r="Z2402">
        <v>1</v>
      </c>
    </row>
    <row r="2403" spans="1:26" x14ac:dyDescent="0.2">
      <c r="A2403">
        <v>2402</v>
      </c>
      <c r="B2403">
        <v>6719</v>
      </c>
      <c r="C2403" t="s">
        <v>38</v>
      </c>
      <c r="D2403">
        <v>2014</v>
      </c>
      <c r="E2403" t="s">
        <v>36</v>
      </c>
      <c r="F2403" t="s">
        <v>1060</v>
      </c>
      <c r="G2403" t="s">
        <v>44</v>
      </c>
      <c r="H2403" t="s">
        <v>2585</v>
      </c>
      <c r="I2403" s="2">
        <v>40273</v>
      </c>
      <c r="J2403" t="s">
        <v>106</v>
      </c>
      <c r="K2403" t="s">
        <v>107</v>
      </c>
      <c r="L2403">
        <v>14.1274683</v>
      </c>
      <c r="M2403">
        <v>145.16619284999999</v>
      </c>
      <c r="N2403" t="s">
        <v>44</v>
      </c>
      <c r="O2403" t="s">
        <v>44</v>
      </c>
      <c r="P2403">
        <v>2014</v>
      </c>
      <c r="Q2403" t="s">
        <v>109</v>
      </c>
      <c r="R2403">
        <v>0</v>
      </c>
      <c r="S2403">
        <v>12.5</v>
      </c>
      <c r="T2403">
        <v>6.5</v>
      </c>
      <c r="U2403">
        <v>15</v>
      </c>
      <c r="V2403">
        <v>2.5</v>
      </c>
      <c r="W2403">
        <v>2.5</v>
      </c>
      <c r="X2403">
        <v>1.02125</v>
      </c>
      <c r="Y2403">
        <v>2</v>
      </c>
      <c r="Z2403">
        <v>1</v>
      </c>
    </row>
    <row r="2404" spans="1:26" x14ac:dyDescent="0.2">
      <c r="A2404">
        <v>2403</v>
      </c>
      <c r="B2404">
        <v>6720</v>
      </c>
      <c r="C2404" t="s">
        <v>38</v>
      </c>
      <c r="D2404">
        <v>2014</v>
      </c>
      <c r="E2404" t="s">
        <v>36</v>
      </c>
      <c r="F2404" t="s">
        <v>1060</v>
      </c>
      <c r="G2404" t="s">
        <v>44</v>
      </c>
      <c r="H2404" t="s">
        <v>2586</v>
      </c>
      <c r="I2404" s="2">
        <v>40273</v>
      </c>
      <c r="J2404" t="s">
        <v>106</v>
      </c>
      <c r="K2404" t="s">
        <v>107</v>
      </c>
      <c r="L2404">
        <v>14.11246017</v>
      </c>
      <c r="M2404">
        <v>145.19770009000001</v>
      </c>
      <c r="N2404" t="s">
        <v>44</v>
      </c>
      <c r="O2404" t="s">
        <v>44</v>
      </c>
      <c r="P2404">
        <v>2014</v>
      </c>
      <c r="Q2404" t="s">
        <v>109</v>
      </c>
      <c r="R2404">
        <v>0</v>
      </c>
      <c r="S2404">
        <v>15.3</v>
      </c>
      <c r="T2404">
        <v>3</v>
      </c>
      <c r="U2404">
        <v>7</v>
      </c>
      <c r="V2404">
        <v>7.5</v>
      </c>
      <c r="W2404">
        <v>0</v>
      </c>
      <c r="X2404">
        <v>0.76249999999999996</v>
      </c>
      <c r="Y2404">
        <v>2</v>
      </c>
      <c r="Z2404">
        <v>1</v>
      </c>
    </row>
    <row r="2405" spans="1:26" x14ac:dyDescent="0.2">
      <c r="A2405">
        <v>2404</v>
      </c>
      <c r="B2405">
        <v>6721</v>
      </c>
      <c r="C2405" t="s">
        <v>38</v>
      </c>
      <c r="D2405">
        <v>2014</v>
      </c>
      <c r="E2405" t="s">
        <v>36</v>
      </c>
      <c r="F2405" t="s">
        <v>1060</v>
      </c>
      <c r="G2405" t="s">
        <v>44</v>
      </c>
      <c r="H2405" t="s">
        <v>2587</v>
      </c>
      <c r="I2405" s="2">
        <v>40273</v>
      </c>
      <c r="J2405" t="s">
        <v>106</v>
      </c>
      <c r="K2405" t="s">
        <v>115</v>
      </c>
      <c r="L2405">
        <v>14.11411341</v>
      </c>
      <c r="M2405">
        <v>145.18795879999999</v>
      </c>
      <c r="N2405" t="s">
        <v>44</v>
      </c>
      <c r="O2405" t="s">
        <v>44</v>
      </c>
      <c r="P2405">
        <v>2014</v>
      </c>
      <c r="Q2405" t="s">
        <v>116</v>
      </c>
      <c r="R2405">
        <v>0</v>
      </c>
      <c r="S2405">
        <v>4.9000000000000004</v>
      </c>
      <c r="T2405">
        <v>4.5</v>
      </c>
      <c r="U2405">
        <v>0</v>
      </c>
      <c r="V2405">
        <v>10</v>
      </c>
      <c r="W2405">
        <v>6.5</v>
      </c>
      <c r="X2405">
        <v>0.20749999999999999</v>
      </c>
      <c r="Y2405">
        <v>2</v>
      </c>
      <c r="Z2405">
        <v>1</v>
      </c>
    </row>
    <row r="2406" spans="1:26" x14ac:dyDescent="0.2">
      <c r="A2406">
        <v>2405</v>
      </c>
      <c r="B2406">
        <v>6722</v>
      </c>
      <c r="C2406" t="s">
        <v>38</v>
      </c>
      <c r="D2406">
        <v>2014</v>
      </c>
      <c r="E2406" t="s">
        <v>36</v>
      </c>
      <c r="F2406" t="s">
        <v>1060</v>
      </c>
      <c r="G2406" t="s">
        <v>44</v>
      </c>
      <c r="H2406" t="s">
        <v>2588</v>
      </c>
      <c r="I2406" s="2">
        <v>40273</v>
      </c>
      <c r="J2406" t="s">
        <v>106</v>
      </c>
      <c r="K2406" t="s">
        <v>111</v>
      </c>
      <c r="L2406">
        <v>14.11361653</v>
      </c>
      <c r="M2406">
        <v>145.18452038000001</v>
      </c>
      <c r="N2406" t="s">
        <v>44</v>
      </c>
      <c r="O2406" t="s">
        <v>44</v>
      </c>
      <c r="P2406">
        <v>2014</v>
      </c>
      <c r="Q2406" t="s">
        <v>112</v>
      </c>
      <c r="R2406">
        <v>0</v>
      </c>
      <c r="S2406">
        <v>21.4</v>
      </c>
      <c r="T2406">
        <v>6.5</v>
      </c>
      <c r="U2406">
        <v>15</v>
      </c>
      <c r="V2406">
        <v>4</v>
      </c>
      <c r="W2406">
        <v>12.5</v>
      </c>
      <c r="X2406">
        <v>0.53125</v>
      </c>
      <c r="Y2406">
        <v>2</v>
      </c>
      <c r="Z2406">
        <v>1</v>
      </c>
    </row>
    <row r="2407" spans="1:26" x14ac:dyDescent="0.2">
      <c r="A2407">
        <v>2406</v>
      </c>
      <c r="B2407">
        <v>6723</v>
      </c>
      <c r="C2407" t="s">
        <v>38</v>
      </c>
      <c r="D2407">
        <v>2014</v>
      </c>
      <c r="E2407" t="s">
        <v>36</v>
      </c>
      <c r="F2407" t="s">
        <v>1060</v>
      </c>
      <c r="G2407" t="s">
        <v>44</v>
      </c>
      <c r="H2407" t="s">
        <v>2589</v>
      </c>
      <c r="I2407" s="2">
        <v>40273</v>
      </c>
      <c r="J2407" t="s">
        <v>106</v>
      </c>
      <c r="K2407" t="s">
        <v>107</v>
      </c>
      <c r="L2407">
        <v>14.12191872</v>
      </c>
      <c r="M2407">
        <v>145.16749480999999</v>
      </c>
      <c r="N2407" t="s">
        <v>44</v>
      </c>
      <c r="O2407" t="s">
        <v>44</v>
      </c>
      <c r="P2407">
        <v>2014</v>
      </c>
      <c r="Q2407" t="s">
        <v>109</v>
      </c>
      <c r="R2407">
        <v>0</v>
      </c>
      <c r="S2407">
        <v>11.1</v>
      </c>
      <c r="T2407">
        <v>2.5</v>
      </c>
      <c r="U2407">
        <v>11.5</v>
      </c>
      <c r="V2407">
        <v>2</v>
      </c>
      <c r="W2407">
        <v>5</v>
      </c>
      <c r="X2407">
        <v>0.82250000000000001</v>
      </c>
      <c r="Y2407">
        <v>2</v>
      </c>
      <c r="Z2407">
        <v>1</v>
      </c>
    </row>
    <row r="2408" spans="1:26" x14ac:dyDescent="0.2">
      <c r="A2408">
        <v>2407</v>
      </c>
      <c r="B2408">
        <v>6724</v>
      </c>
      <c r="C2408" t="s">
        <v>38</v>
      </c>
      <c r="D2408">
        <v>2014</v>
      </c>
      <c r="E2408" t="s">
        <v>36</v>
      </c>
      <c r="F2408" t="s">
        <v>1060</v>
      </c>
      <c r="G2408" t="s">
        <v>44</v>
      </c>
      <c r="H2408" t="s">
        <v>2590</v>
      </c>
      <c r="I2408" s="2">
        <v>40273</v>
      </c>
      <c r="J2408" t="s">
        <v>106</v>
      </c>
      <c r="K2408" t="s">
        <v>115</v>
      </c>
      <c r="L2408">
        <v>14.126534639999999</v>
      </c>
      <c r="M2408">
        <v>145.16727402999999</v>
      </c>
      <c r="N2408" t="s">
        <v>44</v>
      </c>
      <c r="O2408" t="s">
        <v>44</v>
      </c>
      <c r="P2408">
        <v>2014</v>
      </c>
      <c r="Q2408" t="s">
        <v>116</v>
      </c>
      <c r="R2408">
        <v>0</v>
      </c>
      <c r="S2408">
        <v>5.75</v>
      </c>
      <c r="T2408">
        <v>0.5</v>
      </c>
      <c r="U2408">
        <v>20</v>
      </c>
      <c r="V2408">
        <v>0.5</v>
      </c>
      <c r="W2408">
        <v>2.5</v>
      </c>
      <c r="X2408">
        <v>0.97750000000000004</v>
      </c>
      <c r="Y2408">
        <v>2</v>
      </c>
      <c r="Z2408">
        <v>1</v>
      </c>
    </row>
    <row r="2409" spans="1:26" x14ac:dyDescent="0.2">
      <c r="A2409">
        <v>2408</v>
      </c>
      <c r="B2409">
        <v>6727</v>
      </c>
      <c r="C2409" t="s">
        <v>38</v>
      </c>
      <c r="D2409">
        <v>2014</v>
      </c>
      <c r="E2409" t="s">
        <v>36</v>
      </c>
      <c r="F2409" t="s">
        <v>1060</v>
      </c>
      <c r="G2409" t="s">
        <v>44</v>
      </c>
      <c r="H2409" t="s">
        <v>2591</v>
      </c>
      <c r="I2409" s="2">
        <v>40274</v>
      </c>
      <c r="J2409" t="s">
        <v>106</v>
      </c>
      <c r="K2409" t="s">
        <v>107</v>
      </c>
      <c r="L2409">
        <v>14.15107652</v>
      </c>
      <c r="M2409">
        <v>145.14241523000001</v>
      </c>
      <c r="N2409" t="s">
        <v>44</v>
      </c>
      <c r="O2409" t="s">
        <v>44</v>
      </c>
      <c r="P2409">
        <v>2014</v>
      </c>
      <c r="Q2409" t="s">
        <v>109</v>
      </c>
      <c r="R2409">
        <v>0</v>
      </c>
      <c r="S2409">
        <v>10.25</v>
      </c>
      <c r="T2409">
        <v>10.5</v>
      </c>
      <c r="U2409">
        <v>5</v>
      </c>
      <c r="V2409">
        <v>8</v>
      </c>
      <c r="W2409">
        <v>19.5</v>
      </c>
      <c r="X2409">
        <v>0.3175</v>
      </c>
      <c r="Y2409">
        <v>2</v>
      </c>
      <c r="Z2409">
        <v>1</v>
      </c>
    </row>
    <row r="2410" spans="1:26" x14ac:dyDescent="0.2">
      <c r="A2410">
        <v>2409</v>
      </c>
      <c r="B2410">
        <v>6728</v>
      </c>
      <c r="C2410" t="s">
        <v>38</v>
      </c>
      <c r="D2410">
        <v>2014</v>
      </c>
      <c r="E2410" t="s">
        <v>36</v>
      </c>
      <c r="F2410" t="s">
        <v>1060</v>
      </c>
      <c r="G2410" t="s">
        <v>44</v>
      </c>
      <c r="H2410" t="s">
        <v>2592</v>
      </c>
      <c r="I2410" s="2">
        <v>40274</v>
      </c>
      <c r="J2410" t="s">
        <v>106</v>
      </c>
      <c r="K2410" t="s">
        <v>115</v>
      </c>
      <c r="L2410">
        <v>14.141195679999999</v>
      </c>
      <c r="M2410">
        <v>145.13443272999999</v>
      </c>
      <c r="N2410" t="s">
        <v>44</v>
      </c>
      <c r="O2410" t="s">
        <v>44</v>
      </c>
      <c r="P2410">
        <v>2014</v>
      </c>
      <c r="Q2410" t="s">
        <v>116</v>
      </c>
      <c r="R2410">
        <v>0</v>
      </c>
      <c r="S2410">
        <v>5.4</v>
      </c>
      <c r="T2410">
        <v>17.5</v>
      </c>
      <c r="U2410">
        <v>5</v>
      </c>
      <c r="V2410">
        <v>17.5</v>
      </c>
      <c r="W2410">
        <v>15</v>
      </c>
      <c r="X2410">
        <v>0.76</v>
      </c>
      <c r="Y2410">
        <v>2</v>
      </c>
      <c r="Z2410">
        <v>1</v>
      </c>
    </row>
    <row r="2411" spans="1:26" x14ac:dyDescent="0.2">
      <c r="A2411">
        <v>2410</v>
      </c>
      <c r="B2411">
        <v>6729</v>
      </c>
      <c r="C2411" t="s">
        <v>38</v>
      </c>
      <c r="D2411">
        <v>2014</v>
      </c>
      <c r="E2411" t="s">
        <v>36</v>
      </c>
      <c r="F2411" t="s">
        <v>1060</v>
      </c>
      <c r="G2411" t="s">
        <v>44</v>
      </c>
      <c r="H2411" t="s">
        <v>2593</v>
      </c>
      <c r="I2411" s="2">
        <v>40274</v>
      </c>
      <c r="J2411" t="s">
        <v>106</v>
      </c>
      <c r="K2411" t="s">
        <v>107</v>
      </c>
      <c r="L2411">
        <v>14.121865</v>
      </c>
      <c r="M2411">
        <v>145.13020019999999</v>
      </c>
      <c r="N2411" t="s">
        <v>44</v>
      </c>
      <c r="O2411" t="s">
        <v>44</v>
      </c>
      <c r="P2411">
        <v>2014</v>
      </c>
      <c r="Q2411" t="s">
        <v>109</v>
      </c>
      <c r="R2411">
        <v>0</v>
      </c>
      <c r="S2411">
        <v>9.85</v>
      </c>
      <c r="T2411">
        <v>6.5</v>
      </c>
      <c r="U2411">
        <v>5</v>
      </c>
      <c r="V2411">
        <v>25</v>
      </c>
      <c r="W2411">
        <v>1.5</v>
      </c>
      <c r="X2411">
        <v>0.1125</v>
      </c>
      <c r="Y2411">
        <v>2</v>
      </c>
      <c r="Z2411">
        <v>1</v>
      </c>
    </row>
    <row r="2412" spans="1:26" x14ac:dyDescent="0.2">
      <c r="A2412">
        <v>2411</v>
      </c>
      <c r="B2412">
        <v>6730</v>
      </c>
      <c r="C2412" t="s">
        <v>38</v>
      </c>
      <c r="D2412">
        <v>2014</v>
      </c>
      <c r="E2412" t="s">
        <v>36</v>
      </c>
      <c r="F2412" t="s">
        <v>1060</v>
      </c>
      <c r="G2412" t="s">
        <v>44</v>
      </c>
      <c r="H2412" t="s">
        <v>2594</v>
      </c>
      <c r="I2412" s="2">
        <v>40274</v>
      </c>
      <c r="J2412" t="s">
        <v>106</v>
      </c>
      <c r="K2412" t="s">
        <v>107</v>
      </c>
      <c r="L2412">
        <v>14.13585146</v>
      </c>
      <c r="M2412">
        <v>145.15081122000001</v>
      </c>
      <c r="N2412" t="s">
        <v>44</v>
      </c>
      <c r="O2412" t="s">
        <v>44</v>
      </c>
      <c r="P2412">
        <v>2014</v>
      </c>
      <c r="Q2412" t="s">
        <v>109</v>
      </c>
      <c r="R2412">
        <v>0</v>
      </c>
      <c r="S2412">
        <v>10.65</v>
      </c>
      <c r="T2412">
        <v>5</v>
      </c>
      <c r="U2412">
        <v>7.5</v>
      </c>
      <c r="V2412">
        <v>2.5</v>
      </c>
      <c r="W2412">
        <v>0</v>
      </c>
      <c r="X2412">
        <v>0.24</v>
      </c>
      <c r="Y2412">
        <v>2</v>
      </c>
      <c r="Z2412">
        <v>1</v>
      </c>
    </row>
    <row r="2413" spans="1:26" x14ac:dyDescent="0.2">
      <c r="A2413">
        <v>2412</v>
      </c>
      <c r="B2413">
        <v>6731</v>
      </c>
      <c r="C2413" t="s">
        <v>38</v>
      </c>
      <c r="D2413">
        <v>2014</v>
      </c>
      <c r="E2413" t="s">
        <v>36</v>
      </c>
      <c r="F2413" t="s">
        <v>1060</v>
      </c>
      <c r="G2413" t="s">
        <v>44</v>
      </c>
      <c r="H2413" t="s">
        <v>2595</v>
      </c>
      <c r="I2413" s="2">
        <v>40274</v>
      </c>
      <c r="J2413" t="s">
        <v>106</v>
      </c>
      <c r="K2413" t="s">
        <v>111</v>
      </c>
      <c r="L2413">
        <v>14.13267505</v>
      </c>
      <c r="M2413">
        <v>145.15385594</v>
      </c>
      <c r="N2413" t="s">
        <v>44</v>
      </c>
      <c r="O2413" t="s">
        <v>44</v>
      </c>
      <c r="P2413">
        <v>2014</v>
      </c>
      <c r="Q2413" t="s">
        <v>112</v>
      </c>
      <c r="R2413">
        <v>0</v>
      </c>
      <c r="S2413">
        <v>25</v>
      </c>
      <c r="T2413">
        <v>7.5</v>
      </c>
      <c r="U2413">
        <v>30.5</v>
      </c>
      <c r="V2413">
        <v>0</v>
      </c>
      <c r="W2413">
        <v>1.5</v>
      </c>
      <c r="X2413">
        <v>1.18875</v>
      </c>
      <c r="Y2413">
        <v>2</v>
      </c>
      <c r="Z2413">
        <v>1</v>
      </c>
    </row>
    <row r="2414" spans="1:26" x14ac:dyDescent="0.2">
      <c r="A2414">
        <v>2413</v>
      </c>
      <c r="B2414">
        <v>6732</v>
      </c>
      <c r="C2414" t="s">
        <v>38</v>
      </c>
      <c r="D2414">
        <v>2014</v>
      </c>
      <c r="E2414" t="s">
        <v>36</v>
      </c>
      <c r="F2414" t="s">
        <v>1060</v>
      </c>
      <c r="G2414" t="s">
        <v>44</v>
      </c>
      <c r="H2414" t="s">
        <v>2596</v>
      </c>
      <c r="I2414" s="2">
        <v>40274</v>
      </c>
      <c r="J2414" t="s">
        <v>106</v>
      </c>
      <c r="K2414" t="s">
        <v>111</v>
      </c>
      <c r="L2414">
        <v>14.111195589999999</v>
      </c>
      <c r="M2414">
        <v>145.16577559999999</v>
      </c>
      <c r="N2414" t="s">
        <v>44</v>
      </c>
      <c r="O2414" t="s">
        <v>44</v>
      </c>
      <c r="P2414">
        <v>2014</v>
      </c>
      <c r="Q2414" t="s">
        <v>112</v>
      </c>
      <c r="R2414">
        <v>0</v>
      </c>
      <c r="S2414">
        <v>22.9</v>
      </c>
      <c r="T2414">
        <v>2.5</v>
      </c>
      <c r="U2414">
        <v>7.5</v>
      </c>
      <c r="V2414">
        <v>25</v>
      </c>
      <c r="W2414">
        <v>7.5</v>
      </c>
      <c r="X2414">
        <v>0.67</v>
      </c>
      <c r="Y2414">
        <v>2</v>
      </c>
      <c r="Z2414">
        <v>1</v>
      </c>
    </row>
    <row r="2415" spans="1:26" x14ac:dyDescent="0.2">
      <c r="A2415">
        <v>2414</v>
      </c>
      <c r="B2415">
        <v>6733</v>
      </c>
      <c r="C2415" t="s">
        <v>38</v>
      </c>
      <c r="D2415">
        <v>2014</v>
      </c>
      <c r="E2415" t="s">
        <v>36</v>
      </c>
      <c r="F2415" t="s">
        <v>1060</v>
      </c>
      <c r="G2415" t="s">
        <v>44</v>
      </c>
      <c r="H2415" t="s">
        <v>2597</v>
      </c>
      <c r="I2415" s="2">
        <v>40274</v>
      </c>
      <c r="J2415" t="s">
        <v>106</v>
      </c>
      <c r="K2415" t="s">
        <v>111</v>
      </c>
      <c r="L2415">
        <v>14.135556749999999</v>
      </c>
      <c r="M2415">
        <v>145.12713912999999</v>
      </c>
      <c r="N2415" t="s">
        <v>44</v>
      </c>
      <c r="O2415" t="s">
        <v>44</v>
      </c>
      <c r="P2415">
        <v>2014</v>
      </c>
      <c r="Q2415" t="s">
        <v>112</v>
      </c>
      <c r="R2415">
        <v>0</v>
      </c>
      <c r="S2415">
        <v>21.35</v>
      </c>
      <c r="T2415">
        <v>3</v>
      </c>
      <c r="U2415">
        <v>3</v>
      </c>
      <c r="V2415">
        <v>5.5</v>
      </c>
      <c r="W2415">
        <v>1</v>
      </c>
      <c r="X2415">
        <v>0.35875000000000001</v>
      </c>
      <c r="Y2415">
        <v>2</v>
      </c>
      <c r="Z2415">
        <v>1</v>
      </c>
    </row>
    <row r="2416" spans="1:26" x14ac:dyDescent="0.2">
      <c r="A2416">
        <v>2415</v>
      </c>
      <c r="B2416">
        <v>6734</v>
      </c>
      <c r="C2416" t="s">
        <v>38</v>
      </c>
      <c r="D2416">
        <v>2014</v>
      </c>
      <c r="E2416" t="s">
        <v>36</v>
      </c>
      <c r="F2416" t="s">
        <v>1060</v>
      </c>
      <c r="G2416" t="s">
        <v>44</v>
      </c>
      <c r="H2416" t="s">
        <v>2598</v>
      </c>
      <c r="I2416" s="2">
        <v>40274</v>
      </c>
      <c r="J2416" t="s">
        <v>106</v>
      </c>
      <c r="K2416" t="s">
        <v>115</v>
      </c>
      <c r="L2416">
        <v>14.13467816</v>
      </c>
      <c r="M2416">
        <v>145.13842695</v>
      </c>
      <c r="N2416" t="s">
        <v>44</v>
      </c>
      <c r="O2416" t="s">
        <v>44</v>
      </c>
      <c r="P2416">
        <v>2014</v>
      </c>
      <c r="Q2416" t="s">
        <v>116</v>
      </c>
      <c r="R2416">
        <v>0</v>
      </c>
      <c r="S2416">
        <v>4.55</v>
      </c>
      <c r="T2416">
        <v>17.5</v>
      </c>
      <c r="U2416">
        <v>6</v>
      </c>
      <c r="V2416">
        <v>0.5</v>
      </c>
      <c r="W2416">
        <v>7.5</v>
      </c>
      <c r="X2416">
        <v>0.9325</v>
      </c>
      <c r="Y2416">
        <v>2</v>
      </c>
      <c r="Z2416">
        <v>1</v>
      </c>
    </row>
    <row r="2417" spans="1:26" x14ac:dyDescent="0.2">
      <c r="A2417">
        <v>2416</v>
      </c>
      <c r="B2417">
        <v>6735</v>
      </c>
      <c r="C2417" t="s">
        <v>38</v>
      </c>
      <c r="D2417">
        <v>2014</v>
      </c>
      <c r="E2417" t="s">
        <v>36</v>
      </c>
      <c r="F2417" t="s">
        <v>1060</v>
      </c>
      <c r="G2417" t="s">
        <v>44</v>
      </c>
      <c r="H2417" t="s">
        <v>2599</v>
      </c>
      <c r="I2417" s="2">
        <v>40274</v>
      </c>
      <c r="J2417" t="s">
        <v>106</v>
      </c>
      <c r="K2417" t="s">
        <v>115</v>
      </c>
      <c r="L2417">
        <v>14.13589153</v>
      </c>
      <c r="M2417">
        <v>145.15335152</v>
      </c>
      <c r="N2417" t="s">
        <v>44</v>
      </c>
      <c r="O2417" t="s">
        <v>44</v>
      </c>
      <c r="P2417">
        <v>2014</v>
      </c>
      <c r="Q2417" t="s">
        <v>116</v>
      </c>
      <c r="R2417">
        <v>0</v>
      </c>
      <c r="S2417">
        <v>5.35</v>
      </c>
      <c r="T2417">
        <v>4</v>
      </c>
      <c r="U2417">
        <v>17.5</v>
      </c>
      <c r="V2417">
        <v>0.5</v>
      </c>
      <c r="W2417">
        <v>7.5</v>
      </c>
      <c r="X2417">
        <v>0.98</v>
      </c>
      <c r="Y2417">
        <v>2</v>
      </c>
      <c r="Z2417">
        <v>1</v>
      </c>
    </row>
    <row r="2418" spans="1:26" x14ac:dyDescent="0.2">
      <c r="A2418">
        <v>2417</v>
      </c>
      <c r="B2418">
        <v>6736</v>
      </c>
      <c r="C2418" t="s">
        <v>38</v>
      </c>
      <c r="D2418">
        <v>2014</v>
      </c>
      <c r="E2418" t="s">
        <v>36</v>
      </c>
      <c r="F2418" t="s">
        <v>1060</v>
      </c>
      <c r="G2418" t="s">
        <v>44</v>
      </c>
      <c r="H2418" t="s">
        <v>2600</v>
      </c>
      <c r="I2418" s="2">
        <v>40274</v>
      </c>
      <c r="J2418" t="s">
        <v>106</v>
      </c>
      <c r="K2418" t="s">
        <v>107</v>
      </c>
      <c r="L2418">
        <v>14.13011807</v>
      </c>
      <c r="M2418">
        <v>145.15954231000001</v>
      </c>
      <c r="N2418" t="s">
        <v>44</v>
      </c>
      <c r="O2418" t="s">
        <v>44</v>
      </c>
      <c r="P2418">
        <v>2014</v>
      </c>
      <c r="Q2418" t="s">
        <v>109</v>
      </c>
      <c r="R2418">
        <v>0</v>
      </c>
      <c r="S2418">
        <v>15.4</v>
      </c>
      <c r="T2418">
        <v>1</v>
      </c>
      <c r="U2418">
        <v>5</v>
      </c>
      <c r="V2418">
        <v>0</v>
      </c>
      <c r="W2418">
        <v>3</v>
      </c>
      <c r="X2418">
        <v>0.52749999999999997</v>
      </c>
      <c r="Y2418">
        <v>2</v>
      </c>
      <c r="Z2418">
        <v>1</v>
      </c>
    </row>
    <row r="2419" spans="1:26" x14ac:dyDescent="0.2">
      <c r="A2419">
        <v>2418</v>
      </c>
      <c r="B2419">
        <v>6737</v>
      </c>
      <c r="C2419" t="s">
        <v>38</v>
      </c>
      <c r="D2419">
        <v>2014</v>
      </c>
      <c r="E2419" t="s">
        <v>36</v>
      </c>
      <c r="F2419" t="s">
        <v>1060</v>
      </c>
      <c r="G2419" t="s">
        <v>39</v>
      </c>
      <c r="H2419" t="s">
        <v>2601</v>
      </c>
      <c r="I2419" s="2">
        <v>40275</v>
      </c>
      <c r="J2419" t="s">
        <v>106</v>
      </c>
      <c r="K2419" t="s">
        <v>111</v>
      </c>
      <c r="L2419">
        <v>14.85690535</v>
      </c>
      <c r="M2419">
        <v>145.54731161000001</v>
      </c>
      <c r="N2419" t="s">
        <v>39</v>
      </c>
      <c r="O2419" t="s">
        <v>39</v>
      </c>
      <c r="P2419">
        <v>2014</v>
      </c>
      <c r="Q2419" t="s">
        <v>112</v>
      </c>
      <c r="R2419">
        <v>0</v>
      </c>
      <c r="S2419">
        <v>23.6</v>
      </c>
      <c r="T2419">
        <v>12.5</v>
      </c>
      <c r="U2419">
        <v>0</v>
      </c>
      <c r="V2419">
        <v>15</v>
      </c>
      <c r="W2419">
        <v>25</v>
      </c>
      <c r="X2419">
        <v>0.435</v>
      </c>
      <c r="Y2419">
        <v>2</v>
      </c>
      <c r="Z2419">
        <v>1</v>
      </c>
    </row>
    <row r="2420" spans="1:26" x14ac:dyDescent="0.2">
      <c r="A2420">
        <v>2419</v>
      </c>
      <c r="B2420">
        <v>6738</v>
      </c>
      <c r="C2420" t="s">
        <v>38</v>
      </c>
      <c r="D2420">
        <v>2014</v>
      </c>
      <c r="E2420" t="s">
        <v>36</v>
      </c>
      <c r="F2420" t="s">
        <v>1060</v>
      </c>
      <c r="G2420" t="s">
        <v>39</v>
      </c>
      <c r="H2420" t="s">
        <v>2602</v>
      </c>
      <c r="I2420" s="2">
        <v>40275</v>
      </c>
      <c r="J2420" t="s">
        <v>106</v>
      </c>
      <c r="K2420" t="s">
        <v>115</v>
      </c>
      <c r="L2420">
        <v>14.86163911</v>
      </c>
      <c r="M2420">
        <v>145.56154215999999</v>
      </c>
      <c r="N2420" t="s">
        <v>39</v>
      </c>
      <c r="O2420" t="s">
        <v>39</v>
      </c>
      <c r="P2420">
        <v>2014</v>
      </c>
      <c r="Q2420" t="s">
        <v>116</v>
      </c>
      <c r="R2420">
        <v>0</v>
      </c>
      <c r="S2420">
        <v>3.75</v>
      </c>
      <c r="T2420">
        <v>27.5</v>
      </c>
      <c r="U2420">
        <v>0</v>
      </c>
      <c r="V2420">
        <v>0.5</v>
      </c>
      <c r="W2420">
        <v>22.5</v>
      </c>
      <c r="X2420">
        <v>1.1675</v>
      </c>
      <c r="Y2420">
        <v>2</v>
      </c>
      <c r="Z2420">
        <v>1</v>
      </c>
    </row>
    <row r="2421" spans="1:26" x14ac:dyDescent="0.2">
      <c r="A2421">
        <v>2420</v>
      </c>
      <c r="B2421">
        <v>6739</v>
      </c>
      <c r="C2421" t="s">
        <v>38</v>
      </c>
      <c r="D2421">
        <v>2014</v>
      </c>
      <c r="E2421" t="s">
        <v>36</v>
      </c>
      <c r="F2421" t="s">
        <v>1060</v>
      </c>
      <c r="G2421" t="s">
        <v>39</v>
      </c>
      <c r="H2421" t="s">
        <v>2603</v>
      </c>
      <c r="I2421" s="2">
        <v>40275</v>
      </c>
      <c r="J2421" t="s">
        <v>106</v>
      </c>
      <c r="K2421" t="s">
        <v>111</v>
      </c>
      <c r="L2421">
        <v>14.86694561</v>
      </c>
      <c r="M2421">
        <v>145.57290190000001</v>
      </c>
      <c r="N2421" t="s">
        <v>39</v>
      </c>
      <c r="O2421" t="s">
        <v>39</v>
      </c>
      <c r="P2421">
        <v>2014</v>
      </c>
      <c r="Q2421" t="s">
        <v>112</v>
      </c>
      <c r="R2421">
        <v>0</v>
      </c>
      <c r="S2421">
        <v>20</v>
      </c>
      <c r="T2421">
        <v>2</v>
      </c>
      <c r="U2421">
        <v>20</v>
      </c>
      <c r="V2421">
        <v>1</v>
      </c>
      <c r="W2421">
        <v>5</v>
      </c>
      <c r="X2421">
        <v>0.99750000000000005</v>
      </c>
      <c r="Y2421">
        <v>2</v>
      </c>
      <c r="Z2421">
        <v>1</v>
      </c>
    </row>
    <row r="2422" spans="1:26" x14ac:dyDescent="0.2">
      <c r="A2422">
        <v>2421</v>
      </c>
      <c r="B2422">
        <v>6740</v>
      </c>
      <c r="C2422" t="s">
        <v>38</v>
      </c>
      <c r="D2422">
        <v>2014</v>
      </c>
      <c r="E2422" t="s">
        <v>36</v>
      </c>
      <c r="F2422" t="s">
        <v>1060</v>
      </c>
      <c r="G2422" t="s">
        <v>39</v>
      </c>
      <c r="H2422" t="s">
        <v>2604</v>
      </c>
      <c r="I2422" s="2">
        <v>40275</v>
      </c>
      <c r="J2422" t="s">
        <v>106</v>
      </c>
      <c r="K2422" t="s">
        <v>107</v>
      </c>
      <c r="L2422">
        <v>14.84862101</v>
      </c>
      <c r="M2422">
        <v>145.53750613</v>
      </c>
      <c r="N2422" t="s">
        <v>39</v>
      </c>
      <c r="O2422" t="s">
        <v>39</v>
      </c>
      <c r="P2422">
        <v>2014</v>
      </c>
      <c r="Q2422" t="s">
        <v>109</v>
      </c>
      <c r="R2422">
        <v>0</v>
      </c>
      <c r="S2422">
        <v>8.4499999999999993</v>
      </c>
      <c r="T2422">
        <v>7.5</v>
      </c>
      <c r="U2422">
        <v>12.5</v>
      </c>
      <c r="V2422">
        <v>5</v>
      </c>
      <c r="W2422">
        <v>6</v>
      </c>
      <c r="X2422">
        <v>0.59</v>
      </c>
      <c r="Y2422">
        <v>2</v>
      </c>
      <c r="Z2422">
        <v>1</v>
      </c>
    </row>
    <row r="2423" spans="1:26" x14ac:dyDescent="0.2">
      <c r="A2423">
        <v>2422</v>
      </c>
      <c r="B2423">
        <v>6745</v>
      </c>
      <c r="C2423" t="s">
        <v>38</v>
      </c>
      <c r="D2423">
        <v>2014</v>
      </c>
      <c r="E2423" t="s">
        <v>36</v>
      </c>
      <c r="F2423" t="s">
        <v>1060</v>
      </c>
      <c r="G2423" t="s">
        <v>39</v>
      </c>
      <c r="H2423" t="s">
        <v>2605</v>
      </c>
      <c r="I2423" s="2">
        <v>40275</v>
      </c>
      <c r="J2423" t="s">
        <v>106</v>
      </c>
      <c r="K2423" t="s">
        <v>107</v>
      </c>
      <c r="L2423">
        <v>14.85945345</v>
      </c>
      <c r="M2423">
        <v>145.55539067999999</v>
      </c>
      <c r="N2423" t="s">
        <v>39</v>
      </c>
      <c r="O2423" t="s">
        <v>39</v>
      </c>
      <c r="P2423">
        <v>2014</v>
      </c>
      <c r="Q2423" t="s">
        <v>109</v>
      </c>
      <c r="R2423">
        <v>0</v>
      </c>
      <c r="S2423">
        <v>12.5</v>
      </c>
      <c r="T2423">
        <v>9.5</v>
      </c>
      <c r="U2423">
        <v>5</v>
      </c>
      <c r="V2423">
        <v>40.5</v>
      </c>
      <c r="W2423">
        <v>35</v>
      </c>
      <c r="X2423">
        <v>0.92374999999999996</v>
      </c>
      <c r="Y2423">
        <v>2</v>
      </c>
      <c r="Z2423">
        <v>1</v>
      </c>
    </row>
    <row r="2424" spans="1:26" x14ac:dyDescent="0.2">
      <c r="A2424">
        <v>2423</v>
      </c>
      <c r="B2424">
        <v>6746</v>
      </c>
      <c r="C2424" t="s">
        <v>38</v>
      </c>
      <c r="D2424">
        <v>2014</v>
      </c>
      <c r="E2424" t="s">
        <v>36</v>
      </c>
      <c r="F2424" t="s">
        <v>1060</v>
      </c>
      <c r="G2424" t="s">
        <v>39</v>
      </c>
      <c r="H2424" t="s">
        <v>2606</v>
      </c>
      <c r="I2424" s="2">
        <v>40275</v>
      </c>
      <c r="J2424" t="s">
        <v>106</v>
      </c>
      <c r="K2424" t="s">
        <v>107</v>
      </c>
      <c r="L2424">
        <v>14.86551809</v>
      </c>
      <c r="M2424">
        <v>145.57862129</v>
      </c>
      <c r="N2424" t="s">
        <v>39</v>
      </c>
      <c r="O2424" t="s">
        <v>39</v>
      </c>
      <c r="P2424">
        <v>2014</v>
      </c>
      <c r="Q2424" t="s">
        <v>109</v>
      </c>
      <c r="R2424">
        <v>0</v>
      </c>
      <c r="S2424">
        <v>14.9</v>
      </c>
      <c r="T2424">
        <v>10</v>
      </c>
      <c r="U2424">
        <v>2.5</v>
      </c>
      <c r="V2424">
        <v>62.5</v>
      </c>
      <c r="W2424">
        <v>0</v>
      </c>
      <c r="X2424">
        <v>0.1825</v>
      </c>
      <c r="Y2424">
        <v>2</v>
      </c>
      <c r="Z2424">
        <v>1</v>
      </c>
    </row>
    <row r="2425" spans="1:26" x14ac:dyDescent="0.2">
      <c r="A2425">
        <v>2424</v>
      </c>
      <c r="B2425">
        <v>6747</v>
      </c>
      <c r="C2425" t="s">
        <v>38</v>
      </c>
      <c r="D2425">
        <v>2014</v>
      </c>
      <c r="E2425" t="s">
        <v>36</v>
      </c>
      <c r="F2425" t="s">
        <v>1060</v>
      </c>
      <c r="G2425" t="s">
        <v>39</v>
      </c>
      <c r="H2425" t="s">
        <v>2607</v>
      </c>
      <c r="I2425" s="2">
        <v>40275</v>
      </c>
      <c r="J2425" t="s">
        <v>106</v>
      </c>
      <c r="K2425" t="s">
        <v>111</v>
      </c>
      <c r="L2425">
        <v>14.84365985</v>
      </c>
      <c r="M2425">
        <v>145.56591064</v>
      </c>
      <c r="N2425" t="s">
        <v>39</v>
      </c>
      <c r="O2425" t="s">
        <v>39</v>
      </c>
      <c r="P2425">
        <v>2014</v>
      </c>
      <c r="Q2425" t="s">
        <v>112</v>
      </c>
      <c r="R2425">
        <v>0</v>
      </c>
      <c r="S2425">
        <v>20.7</v>
      </c>
      <c r="T2425">
        <v>4</v>
      </c>
      <c r="U2425">
        <v>15</v>
      </c>
      <c r="V2425">
        <v>30</v>
      </c>
      <c r="W2425">
        <v>6</v>
      </c>
      <c r="X2425">
        <v>0.13500000000000001</v>
      </c>
      <c r="Y2425">
        <v>2</v>
      </c>
      <c r="Z2425">
        <v>1</v>
      </c>
    </row>
    <row r="2426" spans="1:26" x14ac:dyDescent="0.2">
      <c r="A2426">
        <v>2425</v>
      </c>
      <c r="B2426">
        <v>6748</v>
      </c>
      <c r="C2426" t="s">
        <v>38</v>
      </c>
      <c r="D2426">
        <v>2014</v>
      </c>
      <c r="E2426" t="s">
        <v>36</v>
      </c>
      <c r="F2426" t="s">
        <v>1060</v>
      </c>
      <c r="G2426" t="s">
        <v>39</v>
      </c>
      <c r="H2426" t="s">
        <v>2608</v>
      </c>
      <c r="I2426" s="2">
        <v>40275</v>
      </c>
      <c r="J2426" t="s">
        <v>106</v>
      </c>
      <c r="K2426" t="s">
        <v>107</v>
      </c>
      <c r="L2426">
        <v>14.842278589999999</v>
      </c>
      <c r="M2426">
        <v>145.55424244</v>
      </c>
      <c r="N2426" t="s">
        <v>39</v>
      </c>
      <c r="O2426" t="s">
        <v>39</v>
      </c>
      <c r="P2426">
        <v>2014</v>
      </c>
      <c r="Q2426" t="s">
        <v>109</v>
      </c>
      <c r="R2426">
        <v>0</v>
      </c>
      <c r="S2426">
        <v>15</v>
      </c>
      <c r="T2426">
        <v>15</v>
      </c>
      <c r="U2426">
        <v>12.5</v>
      </c>
      <c r="V2426">
        <v>30</v>
      </c>
      <c r="W2426">
        <v>2.5</v>
      </c>
      <c r="X2426">
        <v>0.28875000000000001</v>
      </c>
      <c r="Y2426">
        <v>2</v>
      </c>
      <c r="Z2426">
        <v>1</v>
      </c>
    </row>
    <row r="2427" spans="1:26" x14ac:dyDescent="0.2">
      <c r="A2427">
        <v>2426</v>
      </c>
      <c r="B2427">
        <v>6749</v>
      </c>
      <c r="C2427" t="s">
        <v>38</v>
      </c>
      <c r="D2427">
        <v>2014</v>
      </c>
      <c r="E2427" t="s">
        <v>36</v>
      </c>
      <c r="F2427" t="s">
        <v>1060</v>
      </c>
      <c r="G2427" t="s">
        <v>39</v>
      </c>
      <c r="H2427" t="s">
        <v>2609</v>
      </c>
      <c r="I2427" s="2">
        <v>40275</v>
      </c>
      <c r="J2427" t="s">
        <v>106</v>
      </c>
      <c r="K2427" t="s">
        <v>115</v>
      </c>
      <c r="L2427">
        <v>14.847502110000001</v>
      </c>
      <c r="M2427">
        <v>145.53727311</v>
      </c>
      <c r="N2427" t="s">
        <v>39</v>
      </c>
      <c r="O2427" t="s">
        <v>39</v>
      </c>
      <c r="P2427">
        <v>2014</v>
      </c>
      <c r="Q2427" t="s">
        <v>116</v>
      </c>
      <c r="R2427">
        <v>0</v>
      </c>
      <c r="S2427">
        <v>5.4</v>
      </c>
      <c r="T2427">
        <v>37.5</v>
      </c>
      <c r="U2427">
        <v>5</v>
      </c>
      <c r="V2427">
        <v>6.5</v>
      </c>
      <c r="W2427">
        <v>19</v>
      </c>
      <c r="X2427">
        <v>0.58499999999999996</v>
      </c>
      <c r="Y2427">
        <v>2</v>
      </c>
      <c r="Z2427">
        <v>1</v>
      </c>
    </row>
    <row r="2428" spans="1:26" x14ac:dyDescent="0.2">
      <c r="A2428">
        <v>2427</v>
      </c>
      <c r="B2428">
        <v>6752</v>
      </c>
      <c r="C2428" t="s">
        <v>38</v>
      </c>
      <c r="D2428">
        <v>2014</v>
      </c>
      <c r="E2428" t="s">
        <v>36</v>
      </c>
      <c r="F2428" t="s">
        <v>1060</v>
      </c>
      <c r="G2428" t="s">
        <v>39</v>
      </c>
      <c r="H2428" t="s">
        <v>2610</v>
      </c>
      <c r="I2428" s="2">
        <v>40275</v>
      </c>
      <c r="J2428" t="s">
        <v>106</v>
      </c>
      <c r="K2428" t="s">
        <v>111</v>
      </c>
      <c r="L2428">
        <v>14.82924976</v>
      </c>
      <c r="M2428">
        <v>145.53020724999999</v>
      </c>
      <c r="N2428" t="s">
        <v>39</v>
      </c>
      <c r="O2428" t="s">
        <v>39</v>
      </c>
      <c r="P2428">
        <v>2014</v>
      </c>
      <c r="Q2428" t="s">
        <v>112</v>
      </c>
      <c r="R2428">
        <v>0</v>
      </c>
      <c r="S2428">
        <v>20.149999999999999</v>
      </c>
      <c r="T2428">
        <v>10.5</v>
      </c>
      <c r="U2428">
        <v>2.5</v>
      </c>
      <c r="V2428">
        <v>45</v>
      </c>
      <c r="W2428">
        <v>6</v>
      </c>
      <c r="X2428">
        <v>0.17249999999999999</v>
      </c>
      <c r="Y2428">
        <v>2</v>
      </c>
      <c r="Z2428">
        <v>1</v>
      </c>
    </row>
    <row r="2429" spans="1:26" x14ac:dyDescent="0.2">
      <c r="A2429">
        <v>2428</v>
      </c>
      <c r="B2429">
        <v>6753</v>
      </c>
      <c r="C2429" t="s">
        <v>38</v>
      </c>
      <c r="D2429">
        <v>2014</v>
      </c>
      <c r="E2429" t="s">
        <v>36</v>
      </c>
      <c r="F2429" t="s">
        <v>1060</v>
      </c>
      <c r="G2429" t="s">
        <v>46</v>
      </c>
      <c r="H2429" t="s">
        <v>2611</v>
      </c>
      <c r="I2429" s="2">
        <v>40276</v>
      </c>
      <c r="J2429" t="s">
        <v>106</v>
      </c>
      <c r="K2429" t="s">
        <v>111</v>
      </c>
      <c r="L2429">
        <v>15.056406880000001</v>
      </c>
      <c r="M2429">
        <v>145.65979776</v>
      </c>
      <c r="N2429" t="s">
        <v>46</v>
      </c>
      <c r="O2429" t="s">
        <v>46</v>
      </c>
      <c r="P2429">
        <v>2014</v>
      </c>
      <c r="Q2429" t="s">
        <v>112</v>
      </c>
      <c r="R2429">
        <v>0</v>
      </c>
      <c r="S2429">
        <v>22.5</v>
      </c>
      <c r="T2429">
        <v>0.5</v>
      </c>
      <c r="U2429">
        <v>15</v>
      </c>
      <c r="V2429">
        <v>35</v>
      </c>
      <c r="W2429">
        <v>0</v>
      </c>
      <c r="X2429">
        <v>0.10875</v>
      </c>
      <c r="Y2429">
        <v>2</v>
      </c>
      <c r="Z2429">
        <v>1</v>
      </c>
    </row>
    <row r="2430" spans="1:26" x14ac:dyDescent="0.2">
      <c r="A2430">
        <v>2429</v>
      </c>
      <c r="B2430">
        <v>6754</v>
      </c>
      <c r="C2430" t="s">
        <v>38</v>
      </c>
      <c r="D2430">
        <v>2014</v>
      </c>
      <c r="E2430" t="s">
        <v>36</v>
      </c>
      <c r="F2430" t="s">
        <v>1060</v>
      </c>
      <c r="G2430" t="s">
        <v>46</v>
      </c>
      <c r="H2430" t="s">
        <v>2612</v>
      </c>
      <c r="I2430" s="2">
        <v>40276</v>
      </c>
      <c r="J2430" t="s">
        <v>106</v>
      </c>
      <c r="K2430" t="s">
        <v>107</v>
      </c>
      <c r="L2430">
        <v>15.025727939999999</v>
      </c>
      <c r="M2430">
        <v>145.65466283999999</v>
      </c>
      <c r="N2430" t="s">
        <v>46</v>
      </c>
      <c r="O2430" t="s">
        <v>46</v>
      </c>
      <c r="P2430">
        <v>2014</v>
      </c>
      <c r="Q2430" t="s">
        <v>109</v>
      </c>
      <c r="R2430">
        <v>0</v>
      </c>
      <c r="S2430">
        <v>15.1</v>
      </c>
      <c r="T2430">
        <v>5</v>
      </c>
      <c r="U2430">
        <v>6.5</v>
      </c>
      <c r="V2430">
        <v>6.5</v>
      </c>
      <c r="W2430">
        <v>6</v>
      </c>
      <c r="X2430">
        <v>0.66874999999999996</v>
      </c>
      <c r="Y2430">
        <v>2</v>
      </c>
      <c r="Z2430">
        <v>1</v>
      </c>
    </row>
    <row r="2431" spans="1:26" x14ac:dyDescent="0.2">
      <c r="A2431">
        <v>2430</v>
      </c>
      <c r="B2431">
        <v>6755</v>
      </c>
      <c r="C2431" t="s">
        <v>38</v>
      </c>
      <c r="D2431">
        <v>2014</v>
      </c>
      <c r="E2431" t="s">
        <v>36</v>
      </c>
      <c r="F2431" t="s">
        <v>1060</v>
      </c>
      <c r="G2431" t="s">
        <v>46</v>
      </c>
      <c r="H2431" t="s">
        <v>2613</v>
      </c>
      <c r="I2431" s="2">
        <v>40276</v>
      </c>
      <c r="J2431" t="s">
        <v>106</v>
      </c>
      <c r="K2431" t="s">
        <v>115</v>
      </c>
      <c r="L2431">
        <v>15.019998080000001</v>
      </c>
      <c r="M2431">
        <v>145.65823503999999</v>
      </c>
      <c r="N2431" t="s">
        <v>46</v>
      </c>
      <c r="O2431" t="s">
        <v>46</v>
      </c>
      <c r="P2431">
        <v>2014</v>
      </c>
      <c r="Q2431" t="s">
        <v>116</v>
      </c>
      <c r="R2431">
        <v>0</v>
      </c>
      <c r="S2431">
        <v>5.3</v>
      </c>
      <c r="T2431">
        <v>20</v>
      </c>
      <c r="U2431">
        <v>0.5</v>
      </c>
      <c r="V2431">
        <v>4</v>
      </c>
      <c r="W2431">
        <v>12.5</v>
      </c>
      <c r="X2431">
        <v>0.73624999999999996</v>
      </c>
      <c r="Y2431">
        <v>2</v>
      </c>
      <c r="Z2431">
        <v>1</v>
      </c>
    </row>
    <row r="2432" spans="1:26" x14ac:dyDescent="0.2">
      <c r="A2432">
        <v>2431</v>
      </c>
      <c r="B2432">
        <v>6756</v>
      </c>
      <c r="C2432" t="s">
        <v>38</v>
      </c>
      <c r="D2432">
        <v>2014</v>
      </c>
      <c r="E2432" t="s">
        <v>36</v>
      </c>
      <c r="F2432" t="s">
        <v>1060</v>
      </c>
      <c r="G2432" t="s">
        <v>46</v>
      </c>
      <c r="H2432" t="s">
        <v>2614</v>
      </c>
      <c r="I2432" s="2">
        <v>40276</v>
      </c>
      <c r="J2432" t="s">
        <v>106</v>
      </c>
      <c r="K2432" t="s">
        <v>107</v>
      </c>
      <c r="L2432">
        <v>14.947378779999999</v>
      </c>
      <c r="M2432">
        <v>145.66134195999999</v>
      </c>
      <c r="N2432" t="s">
        <v>46</v>
      </c>
      <c r="O2432" t="s">
        <v>46</v>
      </c>
      <c r="P2432">
        <v>2014</v>
      </c>
      <c r="Q2432" t="s">
        <v>109</v>
      </c>
      <c r="R2432">
        <v>0</v>
      </c>
      <c r="S2432">
        <v>21</v>
      </c>
      <c r="T2432">
        <v>9</v>
      </c>
      <c r="U2432">
        <v>14</v>
      </c>
      <c r="V2432">
        <v>2.5</v>
      </c>
      <c r="W2432">
        <v>8.5</v>
      </c>
      <c r="X2432">
        <v>0.46875</v>
      </c>
      <c r="Y2432">
        <v>2</v>
      </c>
      <c r="Z2432">
        <v>1</v>
      </c>
    </row>
    <row r="2433" spans="1:26" x14ac:dyDescent="0.2">
      <c r="A2433">
        <v>2432</v>
      </c>
      <c r="B2433">
        <v>6757</v>
      </c>
      <c r="C2433" t="s">
        <v>38</v>
      </c>
      <c r="D2433">
        <v>2014</v>
      </c>
      <c r="E2433" t="s">
        <v>36</v>
      </c>
      <c r="F2433" t="s">
        <v>1060</v>
      </c>
      <c r="G2433" t="s">
        <v>46</v>
      </c>
      <c r="H2433" t="s">
        <v>2615</v>
      </c>
      <c r="I2433" s="2">
        <v>40276</v>
      </c>
      <c r="J2433" t="s">
        <v>106</v>
      </c>
      <c r="K2433" t="s">
        <v>107</v>
      </c>
      <c r="L2433">
        <v>15.06570443</v>
      </c>
      <c r="M2433">
        <v>145.65612354999999</v>
      </c>
      <c r="N2433" t="s">
        <v>46</v>
      </c>
      <c r="O2433" t="s">
        <v>46</v>
      </c>
      <c r="P2433">
        <v>2014</v>
      </c>
      <c r="Q2433" t="s">
        <v>109</v>
      </c>
      <c r="R2433">
        <v>0</v>
      </c>
      <c r="S2433">
        <v>15.15</v>
      </c>
      <c r="T2433">
        <v>7.5</v>
      </c>
      <c r="U2433">
        <v>22.5</v>
      </c>
      <c r="V2433">
        <v>7.5</v>
      </c>
      <c r="W2433">
        <v>5</v>
      </c>
      <c r="X2433">
        <v>0.55500000000000005</v>
      </c>
      <c r="Y2433">
        <v>2</v>
      </c>
      <c r="Z2433">
        <v>1</v>
      </c>
    </row>
    <row r="2434" spans="1:26" x14ac:dyDescent="0.2">
      <c r="A2434">
        <v>2433</v>
      </c>
      <c r="B2434">
        <v>6758</v>
      </c>
      <c r="C2434" t="s">
        <v>38</v>
      </c>
      <c r="D2434">
        <v>2014</v>
      </c>
      <c r="E2434" t="s">
        <v>36</v>
      </c>
      <c r="F2434" t="s">
        <v>1060</v>
      </c>
      <c r="G2434" t="s">
        <v>46</v>
      </c>
      <c r="H2434" t="s">
        <v>2616</v>
      </c>
      <c r="I2434" s="2">
        <v>40276</v>
      </c>
      <c r="J2434" t="s">
        <v>106</v>
      </c>
      <c r="K2434" t="s">
        <v>111</v>
      </c>
      <c r="L2434">
        <v>15.03077796</v>
      </c>
      <c r="M2434">
        <v>145.65357495000001</v>
      </c>
      <c r="N2434" t="s">
        <v>46</v>
      </c>
      <c r="O2434" t="s">
        <v>46</v>
      </c>
      <c r="P2434">
        <v>2014</v>
      </c>
      <c r="Q2434" t="s">
        <v>112</v>
      </c>
      <c r="R2434">
        <v>0</v>
      </c>
      <c r="S2434">
        <v>23.35</v>
      </c>
      <c r="T2434">
        <v>12.5</v>
      </c>
      <c r="U2434">
        <v>12.5</v>
      </c>
      <c r="V2434">
        <v>22.5</v>
      </c>
      <c r="W2434">
        <v>6</v>
      </c>
      <c r="X2434">
        <v>0.35499999999999998</v>
      </c>
      <c r="Y2434">
        <v>2</v>
      </c>
      <c r="Z2434">
        <v>1</v>
      </c>
    </row>
    <row r="2435" spans="1:26" x14ac:dyDescent="0.2">
      <c r="A2435">
        <v>2434</v>
      </c>
      <c r="B2435">
        <v>6759</v>
      </c>
      <c r="C2435" t="s">
        <v>38</v>
      </c>
      <c r="D2435">
        <v>2014</v>
      </c>
      <c r="E2435" t="s">
        <v>36</v>
      </c>
      <c r="F2435" t="s">
        <v>1060</v>
      </c>
      <c r="G2435" t="s">
        <v>46</v>
      </c>
      <c r="H2435" t="s">
        <v>2617</v>
      </c>
      <c r="I2435" s="2">
        <v>40276</v>
      </c>
      <c r="J2435" t="s">
        <v>106</v>
      </c>
      <c r="K2435" t="s">
        <v>111</v>
      </c>
      <c r="L2435">
        <v>15.003307360000001</v>
      </c>
      <c r="M2435">
        <v>145.67423441</v>
      </c>
      <c r="N2435" t="s">
        <v>46</v>
      </c>
      <c r="O2435" t="s">
        <v>46</v>
      </c>
      <c r="P2435">
        <v>2014</v>
      </c>
      <c r="Q2435" t="s">
        <v>112</v>
      </c>
      <c r="R2435">
        <v>0</v>
      </c>
      <c r="S2435">
        <v>22.75</v>
      </c>
      <c r="T2435">
        <v>2</v>
      </c>
      <c r="U2435">
        <v>5</v>
      </c>
      <c r="V2435">
        <v>38</v>
      </c>
      <c r="W2435">
        <v>1</v>
      </c>
      <c r="X2435">
        <v>0.10625</v>
      </c>
      <c r="Y2435">
        <v>2</v>
      </c>
      <c r="Z2435">
        <v>1</v>
      </c>
    </row>
    <row r="2436" spans="1:26" x14ac:dyDescent="0.2">
      <c r="A2436">
        <v>2435</v>
      </c>
      <c r="B2436">
        <v>6760</v>
      </c>
      <c r="C2436" t="s">
        <v>38</v>
      </c>
      <c r="D2436">
        <v>2014</v>
      </c>
      <c r="E2436" t="s">
        <v>36</v>
      </c>
      <c r="F2436" t="s">
        <v>1060</v>
      </c>
      <c r="G2436" t="s">
        <v>46</v>
      </c>
      <c r="H2436" t="s">
        <v>2618</v>
      </c>
      <c r="I2436" s="2">
        <v>40276</v>
      </c>
      <c r="J2436" t="s">
        <v>106</v>
      </c>
      <c r="K2436" t="s">
        <v>107</v>
      </c>
      <c r="L2436">
        <v>14.99212204</v>
      </c>
      <c r="M2436">
        <v>145.67082766999999</v>
      </c>
      <c r="N2436" t="s">
        <v>46</v>
      </c>
      <c r="O2436" t="s">
        <v>46</v>
      </c>
      <c r="P2436">
        <v>2014</v>
      </c>
      <c r="Q2436" t="s">
        <v>109</v>
      </c>
      <c r="R2436">
        <v>0</v>
      </c>
      <c r="S2436">
        <v>16.100000000000001</v>
      </c>
      <c r="T2436">
        <v>3.5</v>
      </c>
      <c r="U2436">
        <v>5</v>
      </c>
      <c r="V2436">
        <v>45</v>
      </c>
      <c r="W2436">
        <v>1</v>
      </c>
      <c r="X2436">
        <v>1.74</v>
      </c>
      <c r="Y2436">
        <v>2</v>
      </c>
      <c r="Z2436">
        <v>1</v>
      </c>
    </row>
    <row r="2437" spans="1:26" x14ac:dyDescent="0.2">
      <c r="A2437">
        <v>2436</v>
      </c>
      <c r="B2437">
        <v>6761</v>
      </c>
      <c r="C2437" t="s">
        <v>38</v>
      </c>
      <c r="D2437">
        <v>2014</v>
      </c>
      <c r="E2437" t="s">
        <v>36</v>
      </c>
      <c r="F2437" t="s">
        <v>1060</v>
      </c>
      <c r="G2437" t="s">
        <v>46</v>
      </c>
      <c r="H2437" t="s">
        <v>2619</v>
      </c>
      <c r="I2437" s="2">
        <v>40276</v>
      </c>
      <c r="J2437" t="s">
        <v>106</v>
      </c>
      <c r="K2437" t="s">
        <v>107</v>
      </c>
      <c r="L2437">
        <v>14.93494389</v>
      </c>
      <c r="M2437">
        <v>145.65172322000001</v>
      </c>
      <c r="N2437" t="s">
        <v>46</v>
      </c>
      <c r="O2437" t="s">
        <v>46</v>
      </c>
      <c r="P2437">
        <v>2014</v>
      </c>
      <c r="Q2437" t="s">
        <v>109</v>
      </c>
      <c r="R2437">
        <v>0</v>
      </c>
      <c r="S2437">
        <v>15.9</v>
      </c>
      <c r="T2437">
        <v>8</v>
      </c>
      <c r="U2437">
        <v>0</v>
      </c>
      <c r="V2437">
        <v>9.5</v>
      </c>
      <c r="W2437">
        <v>4.5</v>
      </c>
      <c r="X2437">
        <v>0.13750000000000001</v>
      </c>
      <c r="Y2437">
        <v>2</v>
      </c>
      <c r="Z2437">
        <v>1</v>
      </c>
    </row>
    <row r="2438" spans="1:26" x14ac:dyDescent="0.2">
      <c r="A2438">
        <v>2437</v>
      </c>
      <c r="B2438">
        <v>6769</v>
      </c>
      <c r="C2438" t="s">
        <v>38</v>
      </c>
      <c r="D2438">
        <v>2014</v>
      </c>
      <c r="E2438" t="s">
        <v>36</v>
      </c>
      <c r="F2438" t="s">
        <v>1060</v>
      </c>
      <c r="G2438" t="s">
        <v>46</v>
      </c>
      <c r="H2438" t="s">
        <v>2620</v>
      </c>
      <c r="I2438" s="2">
        <v>40277</v>
      </c>
      <c r="J2438" t="s">
        <v>106</v>
      </c>
      <c r="K2438" t="s">
        <v>111</v>
      </c>
      <c r="L2438">
        <v>14.966575430000001</v>
      </c>
      <c r="M2438">
        <v>145.60918003</v>
      </c>
      <c r="N2438" t="s">
        <v>46</v>
      </c>
      <c r="O2438" t="s">
        <v>46</v>
      </c>
      <c r="P2438">
        <v>2014</v>
      </c>
      <c r="Q2438" t="s">
        <v>112</v>
      </c>
      <c r="R2438">
        <v>0</v>
      </c>
      <c r="S2438">
        <v>24.5</v>
      </c>
      <c r="T2438">
        <v>9</v>
      </c>
      <c r="U2438">
        <v>27.5</v>
      </c>
      <c r="V2438">
        <v>13.5</v>
      </c>
      <c r="W2438">
        <v>3</v>
      </c>
      <c r="X2438">
        <v>0.495</v>
      </c>
      <c r="Y2438">
        <v>2</v>
      </c>
      <c r="Z2438">
        <v>1</v>
      </c>
    </row>
    <row r="2439" spans="1:26" x14ac:dyDescent="0.2">
      <c r="A2439">
        <v>2438</v>
      </c>
      <c r="B2439">
        <v>6770</v>
      </c>
      <c r="C2439" t="s">
        <v>38</v>
      </c>
      <c r="D2439">
        <v>2014</v>
      </c>
      <c r="E2439" t="s">
        <v>36</v>
      </c>
      <c r="F2439" t="s">
        <v>1060</v>
      </c>
      <c r="G2439" t="s">
        <v>46</v>
      </c>
      <c r="H2439" t="s">
        <v>2621</v>
      </c>
      <c r="I2439" s="2">
        <v>40277</v>
      </c>
      <c r="J2439" t="s">
        <v>106</v>
      </c>
      <c r="K2439" t="s">
        <v>115</v>
      </c>
      <c r="L2439">
        <v>15.012196449999999</v>
      </c>
      <c r="M2439">
        <v>145.58643415</v>
      </c>
      <c r="N2439" t="s">
        <v>46</v>
      </c>
      <c r="O2439" t="s">
        <v>46</v>
      </c>
      <c r="P2439">
        <v>2014</v>
      </c>
      <c r="Q2439" t="s">
        <v>116</v>
      </c>
      <c r="R2439">
        <v>0</v>
      </c>
      <c r="S2439">
        <v>5.95</v>
      </c>
      <c r="T2439">
        <v>10</v>
      </c>
      <c r="U2439">
        <v>5.5</v>
      </c>
      <c r="V2439">
        <v>6</v>
      </c>
      <c r="W2439">
        <v>5</v>
      </c>
      <c r="X2439">
        <v>0.81</v>
      </c>
      <c r="Y2439">
        <v>2</v>
      </c>
      <c r="Z2439">
        <v>1</v>
      </c>
    </row>
    <row r="2440" spans="1:26" x14ac:dyDescent="0.2">
      <c r="A2440">
        <v>2439</v>
      </c>
      <c r="B2440">
        <v>6771</v>
      </c>
      <c r="C2440" t="s">
        <v>38</v>
      </c>
      <c r="D2440">
        <v>2014</v>
      </c>
      <c r="E2440" t="s">
        <v>36</v>
      </c>
      <c r="F2440" t="s">
        <v>1060</v>
      </c>
      <c r="G2440" t="s">
        <v>46</v>
      </c>
      <c r="H2440" t="s">
        <v>2622</v>
      </c>
      <c r="I2440" s="2">
        <v>40277</v>
      </c>
      <c r="J2440" t="s">
        <v>106</v>
      </c>
      <c r="K2440" t="s">
        <v>111</v>
      </c>
      <c r="L2440">
        <v>15.04098443</v>
      </c>
      <c r="M2440">
        <v>145.59451924999999</v>
      </c>
      <c r="N2440" t="s">
        <v>46</v>
      </c>
      <c r="O2440" t="s">
        <v>46</v>
      </c>
      <c r="P2440">
        <v>2014</v>
      </c>
      <c r="Q2440" t="s">
        <v>112</v>
      </c>
      <c r="R2440">
        <v>0</v>
      </c>
      <c r="S2440">
        <v>23.35</v>
      </c>
      <c r="T2440">
        <v>22.5</v>
      </c>
      <c r="U2440">
        <v>17.5</v>
      </c>
      <c r="V2440">
        <v>7.5</v>
      </c>
      <c r="W2440">
        <v>3</v>
      </c>
      <c r="X2440">
        <v>0.72</v>
      </c>
      <c r="Y2440">
        <v>2</v>
      </c>
      <c r="Z2440">
        <v>1</v>
      </c>
    </row>
    <row r="2441" spans="1:26" x14ac:dyDescent="0.2">
      <c r="A2441">
        <v>2440</v>
      </c>
      <c r="B2441">
        <v>6772</v>
      </c>
      <c r="C2441" t="s">
        <v>38</v>
      </c>
      <c r="D2441">
        <v>2014</v>
      </c>
      <c r="E2441" t="s">
        <v>36</v>
      </c>
      <c r="F2441" t="s">
        <v>1060</v>
      </c>
      <c r="G2441" t="s">
        <v>46</v>
      </c>
      <c r="H2441" t="s">
        <v>2623</v>
      </c>
      <c r="I2441" s="2">
        <v>40277</v>
      </c>
      <c r="J2441" t="s">
        <v>106</v>
      </c>
      <c r="K2441" t="s">
        <v>107</v>
      </c>
      <c r="L2441">
        <v>15.062384939999999</v>
      </c>
      <c r="M2441">
        <v>145.60530064</v>
      </c>
      <c r="N2441" t="s">
        <v>46</v>
      </c>
      <c r="O2441" t="s">
        <v>46</v>
      </c>
      <c r="P2441">
        <v>2014</v>
      </c>
      <c r="Q2441" t="s">
        <v>109</v>
      </c>
      <c r="R2441">
        <v>0</v>
      </c>
      <c r="S2441">
        <v>12</v>
      </c>
      <c r="T2441">
        <v>7.5</v>
      </c>
      <c r="U2441">
        <v>7.5</v>
      </c>
      <c r="V2441">
        <v>15</v>
      </c>
      <c r="W2441">
        <v>4</v>
      </c>
      <c r="X2441">
        <v>0.55500000000000005</v>
      </c>
      <c r="Y2441">
        <v>2</v>
      </c>
      <c r="Z2441">
        <v>1</v>
      </c>
    </row>
    <row r="2442" spans="1:26" x14ac:dyDescent="0.2">
      <c r="A2442">
        <v>2441</v>
      </c>
      <c r="B2442">
        <v>6779</v>
      </c>
      <c r="C2442" t="s">
        <v>38</v>
      </c>
      <c r="D2442">
        <v>2014</v>
      </c>
      <c r="E2442" t="s">
        <v>36</v>
      </c>
      <c r="F2442" t="s">
        <v>1060</v>
      </c>
      <c r="G2442" t="s">
        <v>46</v>
      </c>
      <c r="H2442" t="s">
        <v>2624</v>
      </c>
      <c r="I2442" s="2">
        <v>40277</v>
      </c>
      <c r="J2442" t="s">
        <v>106</v>
      </c>
      <c r="K2442" t="s">
        <v>115</v>
      </c>
      <c r="L2442">
        <v>14.954811510000001</v>
      </c>
      <c r="M2442">
        <v>145.62768015</v>
      </c>
      <c r="N2442" t="s">
        <v>46</v>
      </c>
      <c r="O2442" t="s">
        <v>46</v>
      </c>
      <c r="P2442">
        <v>2014</v>
      </c>
      <c r="Q2442" t="s">
        <v>116</v>
      </c>
      <c r="R2442">
        <v>0</v>
      </c>
      <c r="S2442">
        <v>3</v>
      </c>
      <c r="T2442">
        <v>3.5</v>
      </c>
      <c r="U2442">
        <v>20</v>
      </c>
      <c r="V2442">
        <v>7.5</v>
      </c>
      <c r="W2442">
        <v>7.5</v>
      </c>
      <c r="X2442">
        <v>0.44500000000000001</v>
      </c>
      <c r="Y2442">
        <v>2</v>
      </c>
      <c r="Z2442">
        <v>1</v>
      </c>
    </row>
    <row r="2443" spans="1:26" x14ac:dyDescent="0.2">
      <c r="A2443">
        <v>2442</v>
      </c>
      <c r="B2443">
        <v>6780</v>
      </c>
      <c r="C2443" t="s">
        <v>38</v>
      </c>
      <c r="D2443">
        <v>2014</v>
      </c>
      <c r="E2443" t="s">
        <v>36</v>
      </c>
      <c r="F2443" t="s">
        <v>1060</v>
      </c>
      <c r="G2443" t="s">
        <v>46</v>
      </c>
      <c r="H2443" t="s">
        <v>2625</v>
      </c>
      <c r="I2443" s="2">
        <v>40277</v>
      </c>
      <c r="J2443" t="s">
        <v>106</v>
      </c>
      <c r="K2443" t="s">
        <v>107</v>
      </c>
      <c r="L2443">
        <v>14.983738969999999</v>
      </c>
      <c r="M2443">
        <v>145.60840705000001</v>
      </c>
      <c r="N2443" t="s">
        <v>46</v>
      </c>
      <c r="O2443" t="s">
        <v>46</v>
      </c>
      <c r="P2443">
        <v>2014</v>
      </c>
      <c r="Q2443" t="s">
        <v>109</v>
      </c>
      <c r="R2443">
        <v>0</v>
      </c>
      <c r="S2443">
        <v>10.45</v>
      </c>
      <c r="T2443">
        <v>17.5</v>
      </c>
      <c r="U2443">
        <v>12.5</v>
      </c>
      <c r="V2443">
        <v>25</v>
      </c>
      <c r="W2443">
        <v>0</v>
      </c>
      <c r="X2443">
        <v>0.51749999999999996</v>
      </c>
      <c r="Y2443">
        <v>2</v>
      </c>
      <c r="Z2443">
        <v>1</v>
      </c>
    </row>
    <row r="2444" spans="1:26" x14ac:dyDescent="0.2">
      <c r="A2444">
        <v>2443</v>
      </c>
      <c r="B2444">
        <v>6781</v>
      </c>
      <c r="C2444" t="s">
        <v>38</v>
      </c>
      <c r="D2444">
        <v>2014</v>
      </c>
      <c r="E2444" t="s">
        <v>36</v>
      </c>
      <c r="F2444" t="s">
        <v>1060</v>
      </c>
      <c r="G2444" t="s">
        <v>46</v>
      </c>
      <c r="H2444" t="s">
        <v>2626</v>
      </c>
      <c r="I2444" s="2">
        <v>40277</v>
      </c>
      <c r="J2444" t="s">
        <v>106</v>
      </c>
      <c r="K2444" t="s">
        <v>111</v>
      </c>
      <c r="L2444">
        <v>15.0063608</v>
      </c>
      <c r="M2444">
        <v>145.58494275000001</v>
      </c>
      <c r="N2444" t="s">
        <v>46</v>
      </c>
      <c r="O2444" t="s">
        <v>46</v>
      </c>
      <c r="P2444">
        <v>2014</v>
      </c>
      <c r="Q2444" t="s">
        <v>112</v>
      </c>
      <c r="R2444">
        <v>0</v>
      </c>
      <c r="S2444">
        <v>22.4</v>
      </c>
      <c r="T2444">
        <v>14</v>
      </c>
      <c r="U2444">
        <v>5</v>
      </c>
      <c r="V2444">
        <v>31.5</v>
      </c>
      <c r="W2444">
        <v>6.5</v>
      </c>
      <c r="X2444">
        <v>0.1875</v>
      </c>
      <c r="Y2444">
        <v>2</v>
      </c>
      <c r="Z2444">
        <v>1</v>
      </c>
    </row>
    <row r="2445" spans="1:26" x14ac:dyDescent="0.2">
      <c r="A2445">
        <v>2444</v>
      </c>
      <c r="B2445">
        <v>6782</v>
      </c>
      <c r="C2445" t="s">
        <v>38</v>
      </c>
      <c r="D2445">
        <v>2014</v>
      </c>
      <c r="E2445" t="s">
        <v>36</v>
      </c>
      <c r="F2445" t="s">
        <v>1060</v>
      </c>
      <c r="G2445" t="s">
        <v>46</v>
      </c>
      <c r="H2445" t="s">
        <v>2627</v>
      </c>
      <c r="I2445" s="2">
        <v>40277</v>
      </c>
      <c r="J2445" t="s">
        <v>106</v>
      </c>
      <c r="K2445" t="s">
        <v>115</v>
      </c>
      <c r="L2445">
        <v>15.038278500000001</v>
      </c>
      <c r="M2445">
        <v>145.59216745000001</v>
      </c>
      <c r="N2445" t="s">
        <v>46</v>
      </c>
      <c r="O2445" t="s">
        <v>46</v>
      </c>
      <c r="P2445">
        <v>2014</v>
      </c>
      <c r="Q2445" t="s">
        <v>116</v>
      </c>
      <c r="R2445">
        <v>0</v>
      </c>
      <c r="S2445">
        <v>5.95</v>
      </c>
      <c r="T2445">
        <v>54</v>
      </c>
      <c r="U2445">
        <v>5</v>
      </c>
      <c r="V2445">
        <v>14</v>
      </c>
      <c r="W2445">
        <v>2</v>
      </c>
      <c r="X2445">
        <v>0.56000000000000005</v>
      </c>
      <c r="Y2445">
        <v>2</v>
      </c>
      <c r="Z2445">
        <v>1</v>
      </c>
    </row>
    <row r="2446" spans="1:26" x14ac:dyDescent="0.2">
      <c r="A2446">
        <v>2445</v>
      </c>
      <c r="B2446">
        <v>6783</v>
      </c>
      <c r="C2446" t="s">
        <v>38</v>
      </c>
      <c r="D2446">
        <v>2014</v>
      </c>
      <c r="E2446" t="s">
        <v>36</v>
      </c>
      <c r="F2446" t="s">
        <v>1060</v>
      </c>
      <c r="G2446" t="s">
        <v>46</v>
      </c>
      <c r="H2446" t="s">
        <v>2628</v>
      </c>
      <c r="I2446" s="2">
        <v>40277</v>
      </c>
      <c r="J2446" t="s">
        <v>106</v>
      </c>
      <c r="K2446" t="s">
        <v>107</v>
      </c>
      <c r="L2446">
        <v>15.07544369</v>
      </c>
      <c r="M2446">
        <v>145.61346344</v>
      </c>
      <c r="N2446" t="s">
        <v>46</v>
      </c>
      <c r="O2446" t="s">
        <v>46</v>
      </c>
      <c r="P2446">
        <v>2014</v>
      </c>
      <c r="Q2446" t="s">
        <v>109</v>
      </c>
      <c r="R2446">
        <v>0</v>
      </c>
      <c r="S2446">
        <v>21.05</v>
      </c>
      <c r="T2446">
        <v>67.5</v>
      </c>
      <c r="U2446">
        <v>1</v>
      </c>
      <c r="V2446">
        <v>11</v>
      </c>
      <c r="W2446">
        <v>6.5</v>
      </c>
      <c r="X2446">
        <v>0.53</v>
      </c>
      <c r="Y2446">
        <v>2</v>
      </c>
      <c r="Z2446">
        <v>1</v>
      </c>
    </row>
    <row r="2447" spans="1:26" x14ac:dyDescent="0.2">
      <c r="A2447">
        <v>2446</v>
      </c>
      <c r="B2447">
        <v>6784</v>
      </c>
      <c r="C2447" t="s">
        <v>38</v>
      </c>
      <c r="D2447">
        <v>2014</v>
      </c>
      <c r="E2447" t="s">
        <v>36</v>
      </c>
      <c r="F2447" t="s">
        <v>1060</v>
      </c>
      <c r="G2447" t="s">
        <v>46</v>
      </c>
      <c r="H2447" t="s">
        <v>2629</v>
      </c>
      <c r="I2447" s="2">
        <v>40277</v>
      </c>
      <c r="J2447" t="s">
        <v>106</v>
      </c>
      <c r="K2447" t="s">
        <v>107</v>
      </c>
      <c r="L2447">
        <v>15.07044288</v>
      </c>
      <c r="M2447">
        <v>145.61160642999999</v>
      </c>
      <c r="N2447" t="s">
        <v>46</v>
      </c>
      <c r="O2447" t="s">
        <v>46</v>
      </c>
      <c r="P2447">
        <v>2014</v>
      </c>
      <c r="Q2447" t="s">
        <v>109</v>
      </c>
      <c r="R2447">
        <v>0</v>
      </c>
      <c r="S2447">
        <v>13.3</v>
      </c>
      <c r="T2447">
        <v>13.5</v>
      </c>
      <c r="U2447">
        <v>10</v>
      </c>
      <c r="V2447">
        <v>21.5</v>
      </c>
      <c r="W2447">
        <v>5</v>
      </c>
      <c r="X2447">
        <v>0.65</v>
      </c>
      <c r="Y2447">
        <v>2</v>
      </c>
      <c r="Z2447">
        <v>1</v>
      </c>
    </row>
    <row r="2448" spans="1:26" x14ac:dyDescent="0.2">
      <c r="A2448">
        <v>2447</v>
      </c>
      <c r="B2448">
        <v>6785</v>
      </c>
      <c r="C2448" t="s">
        <v>38</v>
      </c>
      <c r="D2448">
        <v>2014</v>
      </c>
      <c r="E2448" t="s">
        <v>36</v>
      </c>
      <c r="F2448" t="s">
        <v>1060</v>
      </c>
      <c r="G2448" t="s">
        <v>45</v>
      </c>
      <c r="H2448" t="s">
        <v>2630</v>
      </c>
      <c r="I2448" s="2">
        <v>40278</v>
      </c>
      <c r="J2448" t="s">
        <v>106</v>
      </c>
      <c r="K2448" t="s">
        <v>111</v>
      </c>
      <c r="L2448">
        <v>15.103965799999999</v>
      </c>
      <c r="M2448">
        <v>145.7268617</v>
      </c>
      <c r="N2448" t="s">
        <v>45</v>
      </c>
      <c r="O2448" t="s">
        <v>45</v>
      </c>
      <c r="P2448">
        <v>2014</v>
      </c>
      <c r="Q2448" t="s">
        <v>112</v>
      </c>
      <c r="R2448">
        <v>0</v>
      </c>
      <c r="S2448">
        <v>21.95</v>
      </c>
      <c r="T2448">
        <v>9</v>
      </c>
      <c r="U2448">
        <v>10</v>
      </c>
      <c r="V2448">
        <v>6.5</v>
      </c>
      <c r="W2448">
        <v>6</v>
      </c>
      <c r="X2448">
        <v>0.35499999999999998</v>
      </c>
      <c r="Y2448">
        <v>2</v>
      </c>
      <c r="Z2448">
        <v>1</v>
      </c>
    </row>
    <row r="2449" spans="1:26" x14ac:dyDescent="0.2">
      <c r="A2449">
        <v>2448</v>
      </c>
      <c r="B2449">
        <v>6786</v>
      </c>
      <c r="C2449" t="s">
        <v>38</v>
      </c>
      <c r="D2449">
        <v>2014</v>
      </c>
      <c r="E2449" t="s">
        <v>36</v>
      </c>
      <c r="F2449" t="s">
        <v>1060</v>
      </c>
      <c r="G2449" t="s">
        <v>45</v>
      </c>
      <c r="H2449" t="s">
        <v>2631</v>
      </c>
      <c r="I2449" s="2">
        <v>40278</v>
      </c>
      <c r="J2449" t="s">
        <v>106</v>
      </c>
      <c r="K2449" t="s">
        <v>107</v>
      </c>
      <c r="L2449">
        <v>15.104174090000001</v>
      </c>
      <c r="M2449">
        <v>145.73331827999999</v>
      </c>
      <c r="N2449" t="s">
        <v>45</v>
      </c>
      <c r="O2449" t="s">
        <v>45</v>
      </c>
      <c r="P2449">
        <v>2014</v>
      </c>
      <c r="Q2449" t="s">
        <v>109</v>
      </c>
      <c r="R2449">
        <v>0</v>
      </c>
      <c r="S2449">
        <v>13.6</v>
      </c>
      <c r="T2449">
        <v>9</v>
      </c>
      <c r="U2449">
        <v>17.5</v>
      </c>
      <c r="V2449">
        <v>1</v>
      </c>
      <c r="W2449">
        <v>4</v>
      </c>
      <c r="X2449">
        <v>0.58625000000000005</v>
      </c>
      <c r="Y2449">
        <v>2</v>
      </c>
      <c r="Z2449">
        <v>1</v>
      </c>
    </row>
    <row r="2450" spans="1:26" x14ac:dyDescent="0.2">
      <c r="A2450">
        <v>2449</v>
      </c>
      <c r="B2450">
        <v>6791</v>
      </c>
      <c r="C2450" t="s">
        <v>38</v>
      </c>
      <c r="D2450">
        <v>2014</v>
      </c>
      <c r="E2450" t="s">
        <v>36</v>
      </c>
      <c r="F2450" t="s">
        <v>1060</v>
      </c>
      <c r="G2450" t="s">
        <v>45</v>
      </c>
      <c r="H2450" t="s">
        <v>2632</v>
      </c>
      <c r="I2450" s="2">
        <v>40278</v>
      </c>
      <c r="J2450" t="s">
        <v>106</v>
      </c>
      <c r="K2450" t="s">
        <v>111</v>
      </c>
      <c r="L2450">
        <v>15.09768264</v>
      </c>
      <c r="M2450">
        <v>145.74284566</v>
      </c>
      <c r="N2450" t="s">
        <v>45</v>
      </c>
      <c r="O2450" t="s">
        <v>45</v>
      </c>
      <c r="P2450">
        <v>2014</v>
      </c>
      <c r="Q2450" t="s">
        <v>112</v>
      </c>
      <c r="R2450">
        <v>0</v>
      </c>
      <c r="S2450">
        <v>23.15</v>
      </c>
      <c r="T2450">
        <v>50</v>
      </c>
      <c r="U2450">
        <v>12.5</v>
      </c>
      <c r="V2450">
        <v>10</v>
      </c>
      <c r="W2450">
        <v>7.5</v>
      </c>
      <c r="X2450">
        <v>0.90625</v>
      </c>
      <c r="Y2450">
        <v>2</v>
      </c>
      <c r="Z2450">
        <v>1</v>
      </c>
    </row>
    <row r="2451" spans="1:26" x14ac:dyDescent="0.2">
      <c r="A2451">
        <v>2450</v>
      </c>
      <c r="B2451">
        <v>6792</v>
      </c>
      <c r="C2451" t="s">
        <v>38</v>
      </c>
      <c r="D2451">
        <v>2014</v>
      </c>
      <c r="E2451" t="s">
        <v>36</v>
      </c>
      <c r="F2451" t="s">
        <v>1060</v>
      </c>
      <c r="G2451" t="s">
        <v>45</v>
      </c>
      <c r="H2451" t="s">
        <v>2633</v>
      </c>
      <c r="I2451" s="2">
        <v>40278</v>
      </c>
      <c r="J2451" t="s">
        <v>106</v>
      </c>
      <c r="K2451" t="s">
        <v>107</v>
      </c>
      <c r="L2451">
        <v>15.105648390000001</v>
      </c>
      <c r="M2451">
        <v>145.72480394999999</v>
      </c>
      <c r="N2451" t="s">
        <v>45</v>
      </c>
      <c r="O2451" t="s">
        <v>45</v>
      </c>
      <c r="P2451">
        <v>2014</v>
      </c>
      <c r="Q2451" t="s">
        <v>109</v>
      </c>
      <c r="R2451">
        <v>0</v>
      </c>
      <c r="S2451">
        <v>11.5</v>
      </c>
      <c r="T2451">
        <v>42.5</v>
      </c>
      <c r="U2451">
        <v>5</v>
      </c>
      <c r="V2451">
        <v>1</v>
      </c>
      <c r="W2451">
        <v>5</v>
      </c>
      <c r="X2451">
        <v>0.245</v>
      </c>
      <c r="Y2451">
        <v>2</v>
      </c>
      <c r="Z2451">
        <v>1</v>
      </c>
    </row>
    <row r="2452" spans="1:26" x14ac:dyDescent="0.2">
      <c r="A2452">
        <v>2451</v>
      </c>
      <c r="B2452">
        <v>6793</v>
      </c>
      <c r="C2452" t="s">
        <v>38</v>
      </c>
      <c r="D2452">
        <v>2014</v>
      </c>
      <c r="E2452" t="s">
        <v>36</v>
      </c>
      <c r="F2452" t="s">
        <v>1060</v>
      </c>
      <c r="G2452" t="s">
        <v>45</v>
      </c>
      <c r="H2452" t="s">
        <v>2634</v>
      </c>
      <c r="I2452" s="2">
        <v>40278</v>
      </c>
      <c r="J2452" t="s">
        <v>106</v>
      </c>
      <c r="K2452" t="s">
        <v>115</v>
      </c>
      <c r="L2452">
        <v>15.10963205</v>
      </c>
      <c r="M2452">
        <v>145.70575356000001</v>
      </c>
      <c r="N2452" t="s">
        <v>45</v>
      </c>
      <c r="O2452" t="s">
        <v>45</v>
      </c>
      <c r="P2452">
        <v>2014</v>
      </c>
      <c r="Q2452" t="s">
        <v>116</v>
      </c>
      <c r="R2452">
        <v>0</v>
      </c>
      <c r="S2452">
        <v>3.8</v>
      </c>
      <c r="T2452">
        <v>37.5</v>
      </c>
      <c r="U2452">
        <v>5</v>
      </c>
      <c r="V2452">
        <v>6</v>
      </c>
      <c r="W2452">
        <v>10.5</v>
      </c>
      <c r="X2452">
        <v>0.16250000000000001</v>
      </c>
      <c r="Y2452">
        <v>2</v>
      </c>
      <c r="Z2452">
        <v>1</v>
      </c>
    </row>
    <row r="2453" spans="1:26" x14ac:dyDescent="0.2">
      <c r="A2453">
        <v>2452</v>
      </c>
      <c r="B2453">
        <v>6794</v>
      </c>
      <c r="C2453" t="s">
        <v>38</v>
      </c>
      <c r="D2453">
        <v>2014</v>
      </c>
      <c r="E2453" t="s">
        <v>36</v>
      </c>
      <c r="F2453" t="s">
        <v>1060</v>
      </c>
      <c r="G2453" t="s">
        <v>45</v>
      </c>
      <c r="H2453" t="s">
        <v>2635</v>
      </c>
      <c r="I2453" s="2">
        <v>40278</v>
      </c>
      <c r="J2453" t="s">
        <v>106</v>
      </c>
      <c r="K2453" t="s">
        <v>107</v>
      </c>
      <c r="L2453">
        <v>15.116363140000001</v>
      </c>
      <c r="M2453">
        <v>145.69629366000001</v>
      </c>
      <c r="N2453" t="s">
        <v>45</v>
      </c>
      <c r="O2453" t="s">
        <v>45</v>
      </c>
      <c r="P2453">
        <v>2014</v>
      </c>
      <c r="Q2453" t="s">
        <v>109</v>
      </c>
      <c r="R2453">
        <v>0</v>
      </c>
      <c r="S2453">
        <v>7.75</v>
      </c>
      <c r="T2453">
        <v>42.5</v>
      </c>
      <c r="U2453">
        <v>7.5</v>
      </c>
      <c r="V2453">
        <v>15</v>
      </c>
      <c r="W2453">
        <v>5</v>
      </c>
      <c r="X2453">
        <v>0.1875</v>
      </c>
      <c r="Y2453">
        <v>2</v>
      </c>
      <c r="Z2453">
        <v>1</v>
      </c>
    </row>
    <row r="2454" spans="1:26" x14ac:dyDescent="0.2">
      <c r="A2454">
        <v>2453</v>
      </c>
      <c r="B2454">
        <v>6795</v>
      </c>
      <c r="C2454" t="s">
        <v>38</v>
      </c>
      <c r="D2454">
        <v>2014</v>
      </c>
      <c r="E2454" t="s">
        <v>36</v>
      </c>
      <c r="F2454" t="s">
        <v>1060</v>
      </c>
      <c r="G2454" t="s">
        <v>45</v>
      </c>
      <c r="H2454" t="s">
        <v>2636</v>
      </c>
      <c r="I2454" s="2">
        <v>40278</v>
      </c>
      <c r="J2454" t="s">
        <v>106</v>
      </c>
      <c r="K2454" t="s">
        <v>111</v>
      </c>
      <c r="L2454">
        <v>15.128658890000001</v>
      </c>
      <c r="M2454">
        <v>145.68258438000001</v>
      </c>
      <c r="N2454" t="s">
        <v>45</v>
      </c>
      <c r="O2454" t="s">
        <v>45</v>
      </c>
      <c r="P2454">
        <v>2014</v>
      </c>
      <c r="Q2454" t="s">
        <v>112</v>
      </c>
      <c r="R2454">
        <v>0</v>
      </c>
      <c r="S2454">
        <v>19.899999999999999</v>
      </c>
      <c r="T2454">
        <v>6</v>
      </c>
      <c r="U2454">
        <v>0</v>
      </c>
      <c r="V2454">
        <v>21.5</v>
      </c>
      <c r="W2454">
        <v>1.5</v>
      </c>
      <c r="X2454">
        <v>0.20374999999999999</v>
      </c>
      <c r="Y2454">
        <v>2</v>
      </c>
      <c r="Z2454">
        <v>1</v>
      </c>
    </row>
    <row r="2455" spans="1:26" x14ac:dyDescent="0.2">
      <c r="A2455">
        <v>2454</v>
      </c>
      <c r="B2455">
        <v>6796</v>
      </c>
      <c r="C2455" t="s">
        <v>38</v>
      </c>
      <c r="D2455">
        <v>2014</v>
      </c>
      <c r="E2455" t="s">
        <v>36</v>
      </c>
      <c r="F2455" t="s">
        <v>1060</v>
      </c>
      <c r="G2455" t="s">
        <v>45</v>
      </c>
      <c r="H2455" t="s">
        <v>2637</v>
      </c>
      <c r="I2455" s="2">
        <v>40278</v>
      </c>
      <c r="J2455" t="s">
        <v>106</v>
      </c>
      <c r="K2455" t="s">
        <v>107</v>
      </c>
      <c r="L2455">
        <v>15.13370278</v>
      </c>
      <c r="M2455">
        <v>145.68480901999999</v>
      </c>
      <c r="N2455" t="s">
        <v>45</v>
      </c>
      <c r="O2455" t="s">
        <v>45</v>
      </c>
      <c r="P2455">
        <v>2014</v>
      </c>
      <c r="Q2455" t="s">
        <v>109</v>
      </c>
      <c r="R2455">
        <v>0</v>
      </c>
      <c r="S2455">
        <v>11.7</v>
      </c>
      <c r="T2455">
        <v>5.5</v>
      </c>
      <c r="U2455">
        <v>17.5</v>
      </c>
      <c r="V2455">
        <v>14</v>
      </c>
      <c r="W2455">
        <v>3</v>
      </c>
      <c r="X2455">
        <v>0.45374999999999999</v>
      </c>
      <c r="Y2455">
        <v>2</v>
      </c>
      <c r="Z2455">
        <v>1</v>
      </c>
    </row>
    <row r="2456" spans="1:26" x14ac:dyDescent="0.2">
      <c r="A2456">
        <v>2455</v>
      </c>
      <c r="B2456">
        <v>6800</v>
      </c>
      <c r="C2456" t="s">
        <v>38</v>
      </c>
      <c r="D2456">
        <v>2014</v>
      </c>
      <c r="E2456" t="s">
        <v>36</v>
      </c>
      <c r="F2456" t="s">
        <v>1060</v>
      </c>
      <c r="G2456" t="s">
        <v>45</v>
      </c>
      <c r="H2456" t="s">
        <v>2638</v>
      </c>
      <c r="I2456" s="2">
        <v>40279</v>
      </c>
      <c r="J2456" t="s">
        <v>106</v>
      </c>
      <c r="K2456" t="s">
        <v>111</v>
      </c>
      <c r="L2456">
        <v>15.217158039999999</v>
      </c>
      <c r="M2456">
        <v>145.78703019</v>
      </c>
      <c r="N2456" t="s">
        <v>45</v>
      </c>
      <c r="O2456" t="s">
        <v>45</v>
      </c>
      <c r="P2456">
        <v>2014</v>
      </c>
      <c r="Q2456" t="s">
        <v>112</v>
      </c>
      <c r="R2456">
        <v>0</v>
      </c>
      <c r="S2456">
        <v>25.6</v>
      </c>
      <c r="T2456">
        <v>7.5</v>
      </c>
      <c r="U2456">
        <v>11.5</v>
      </c>
      <c r="V2456">
        <v>6.5</v>
      </c>
      <c r="W2456">
        <v>3</v>
      </c>
      <c r="X2456">
        <v>0.49125000000000002</v>
      </c>
      <c r="Y2456">
        <v>2</v>
      </c>
      <c r="Z2456">
        <v>1</v>
      </c>
    </row>
    <row r="2457" spans="1:26" x14ac:dyDescent="0.2">
      <c r="A2457">
        <v>2456</v>
      </c>
      <c r="B2457">
        <v>6801</v>
      </c>
      <c r="C2457" t="s">
        <v>38</v>
      </c>
      <c r="D2457">
        <v>2014</v>
      </c>
      <c r="E2457" t="s">
        <v>36</v>
      </c>
      <c r="F2457" t="s">
        <v>1060</v>
      </c>
      <c r="G2457" t="s">
        <v>45</v>
      </c>
      <c r="H2457" t="s">
        <v>2639</v>
      </c>
      <c r="I2457" s="2">
        <v>40279</v>
      </c>
      <c r="J2457" t="s">
        <v>106</v>
      </c>
      <c r="K2457" t="s">
        <v>107</v>
      </c>
      <c r="L2457">
        <v>15.18738435</v>
      </c>
      <c r="M2457">
        <v>145.78125413999999</v>
      </c>
      <c r="N2457" t="s">
        <v>45</v>
      </c>
      <c r="O2457" t="s">
        <v>45</v>
      </c>
      <c r="P2457">
        <v>2014</v>
      </c>
      <c r="Q2457" t="s">
        <v>109</v>
      </c>
      <c r="R2457">
        <v>0</v>
      </c>
      <c r="S2457">
        <v>12.1</v>
      </c>
      <c r="T2457">
        <v>35</v>
      </c>
      <c r="U2457">
        <v>2.5</v>
      </c>
      <c r="V2457">
        <v>10</v>
      </c>
      <c r="W2457">
        <v>3</v>
      </c>
      <c r="X2457">
        <v>0.29625000000000001</v>
      </c>
      <c r="Y2457">
        <v>2</v>
      </c>
      <c r="Z2457">
        <v>1</v>
      </c>
    </row>
    <row r="2458" spans="1:26" x14ac:dyDescent="0.2">
      <c r="A2458">
        <v>2457</v>
      </c>
      <c r="B2458">
        <v>6802</v>
      </c>
      <c r="C2458" t="s">
        <v>38</v>
      </c>
      <c r="D2458">
        <v>2014</v>
      </c>
      <c r="E2458" t="s">
        <v>36</v>
      </c>
      <c r="F2458" t="s">
        <v>1060</v>
      </c>
      <c r="G2458" t="s">
        <v>45</v>
      </c>
      <c r="H2458" t="s">
        <v>2640</v>
      </c>
      <c r="I2458" s="2">
        <v>40279</v>
      </c>
      <c r="J2458" t="s">
        <v>106</v>
      </c>
      <c r="K2458" t="s">
        <v>115</v>
      </c>
      <c r="L2458">
        <v>15.15691764</v>
      </c>
      <c r="M2458">
        <v>145.75062113000001</v>
      </c>
      <c r="N2458" t="s">
        <v>45</v>
      </c>
      <c r="O2458" t="s">
        <v>45</v>
      </c>
      <c r="P2458">
        <v>2014</v>
      </c>
      <c r="Q2458" t="s">
        <v>116</v>
      </c>
      <c r="R2458">
        <v>0</v>
      </c>
      <c r="S2458">
        <v>4.75</v>
      </c>
      <c r="T2458">
        <v>15</v>
      </c>
      <c r="U2458">
        <v>27.5</v>
      </c>
      <c r="V2458">
        <v>3.5</v>
      </c>
      <c r="W2458">
        <v>7.5</v>
      </c>
      <c r="X2458">
        <v>1.51</v>
      </c>
      <c r="Y2458">
        <v>2</v>
      </c>
      <c r="Z2458">
        <v>1</v>
      </c>
    </row>
    <row r="2459" spans="1:26" x14ac:dyDescent="0.2">
      <c r="A2459">
        <v>2458</v>
      </c>
      <c r="B2459">
        <v>6803</v>
      </c>
      <c r="C2459" t="s">
        <v>38</v>
      </c>
      <c r="D2459">
        <v>2014</v>
      </c>
      <c r="E2459" t="s">
        <v>36</v>
      </c>
      <c r="F2459" t="s">
        <v>1060</v>
      </c>
      <c r="G2459" t="s">
        <v>45</v>
      </c>
      <c r="H2459" t="s">
        <v>2641</v>
      </c>
      <c r="I2459" s="2">
        <v>40279</v>
      </c>
      <c r="J2459" t="s">
        <v>106</v>
      </c>
      <c r="K2459" t="s">
        <v>111</v>
      </c>
      <c r="L2459">
        <v>15.158630309999999</v>
      </c>
      <c r="M2459">
        <v>145.75566175</v>
      </c>
      <c r="N2459" t="s">
        <v>45</v>
      </c>
      <c r="O2459" t="s">
        <v>45</v>
      </c>
      <c r="P2459">
        <v>2014</v>
      </c>
      <c r="Q2459" t="s">
        <v>112</v>
      </c>
      <c r="R2459">
        <v>0</v>
      </c>
      <c r="S2459">
        <v>22.6</v>
      </c>
      <c r="T2459">
        <v>1.5</v>
      </c>
      <c r="U2459">
        <v>12.5</v>
      </c>
      <c r="V2459">
        <v>2</v>
      </c>
      <c r="W2459">
        <v>1.5</v>
      </c>
      <c r="X2459">
        <v>0.375</v>
      </c>
      <c r="Y2459">
        <v>2</v>
      </c>
      <c r="Z2459">
        <v>1</v>
      </c>
    </row>
    <row r="2460" spans="1:26" x14ac:dyDescent="0.2">
      <c r="A2460">
        <v>2459</v>
      </c>
      <c r="B2460">
        <v>6807</v>
      </c>
      <c r="C2460" t="s">
        <v>38</v>
      </c>
      <c r="D2460">
        <v>2014</v>
      </c>
      <c r="E2460" t="s">
        <v>36</v>
      </c>
      <c r="F2460" t="s">
        <v>1060</v>
      </c>
      <c r="G2460" t="s">
        <v>45</v>
      </c>
      <c r="H2460" t="s">
        <v>2642</v>
      </c>
      <c r="I2460" s="2">
        <v>40279</v>
      </c>
      <c r="J2460" t="s">
        <v>106</v>
      </c>
      <c r="K2460" t="s">
        <v>111</v>
      </c>
      <c r="L2460">
        <v>15.181587840000001</v>
      </c>
      <c r="M2460">
        <v>145.78743093</v>
      </c>
      <c r="N2460" t="s">
        <v>45</v>
      </c>
      <c r="O2460" t="s">
        <v>45</v>
      </c>
      <c r="P2460">
        <v>2014</v>
      </c>
      <c r="Q2460" t="s">
        <v>112</v>
      </c>
      <c r="R2460">
        <v>0</v>
      </c>
      <c r="S2460">
        <v>24.35</v>
      </c>
      <c r="T2460">
        <v>30</v>
      </c>
      <c r="U2460">
        <v>12.5</v>
      </c>
      <c r="V2460">
        <v>5</v>
      </c>
      <c r="W2460">
        <v>7.5</v>
      </c>
      <c r="X2460">
        <v>0.27500000000000002</v>
      </c>
      <c r="Y2460">
        <v>2</v>
      </c>
      <c r="Z2460">
        <v>1</v>
      </c>
    </row>
    <row r="2461" spans="1:26" x14ac:dyDescent="0.2">
      <c r="A2461">
        <v>2460</v>
      </c>
      <c r="B2461">
        <v>6808</v>
      </c>
      <c r="C2461" t="s">
        <v>38</v>
      </c>
      <c r="D2461">
        <v>2014</v>
      </c>
      <c r="E2461" t="s">
        <v>36</v>
      </c>
      <c r="F2461" t="s">
        <v>1060</v>
      </c>
      <c r="G2461" t="s">
        <v>45</v>
      </c>
      <c r="H2461" t="s">
        <v>2643</v>
      </c>
      <c r="I2461" s="2">
        <v>40279</v>
      </c>
      <c r="J2461" t="s">
        <v>106</v>
      </c>
      <c r="K2461" t="s">
        <v>107</v>
      </c>
      <c r="L2461">
        <v>15.17775823</v>
      </c>
      <c r="M2461">
        <v>145.78712021000001</v>
      </c>
      <c r="N2461" t="s">
        <v>45</v>
      </c>
      <c r="O2461" t="s">
        <v>45</v>
      </c>
      <c r="P2461">
        <v>2014</v>
      </c>
      <c r="Q2461" t="s">
        <v>109</v>
      </c>
      <c r="R2461">
        <v>0</v>
      </c>
      <c r="S2461">
        <v>10.5</v>
      </c>
      <c r="T2461">
        <v>35</v>
      </c>
      <c r="U2461">
        <v>1.5</v>
      </c>
      <c r="V2461">
        <v>2.5</v>
      </c>
      <c r="W2461">
        <v>2.5</v>
      </c>
      <c r="X2461">
        <v>0.20749999999999999</v>
      </c>
      <c r="Y2461">
        <v>2</v>
      </c>
      <c r="Z2461">
        <v>1</v>
      </c>
    </row>
    <row r="2462" spans="1:26" x14ac:dyDescent="0.2">
      <c r="A2462">
        <v>2461</v>
      </c>
      <c r="B2462">
        <v>6809</v>
      </c>
      <c r="C2462" t="s">
        <v>38</v>
      </c>
      <c r="D2462">
        <v>2014</v>
      </c>
      <c r="E2462" t="s">
        <v>36</v>
      </c>
      <c r="F2462" t="s">
        <v>1060</v>
      </c>
      <c r="G2462" t="s">
        <v>45</v>
      </c>
      <c r="H2462" t="s">
        <v>2644</v>
      </c>
      <c r="I2462" s="2">
        <v>40279</v>
      </c>
      <c r="J2462" t="s">
        <v>106</v>
      </c>
      <c r="K2462" t="s">
        <v>111</v>
      </c>
      <c r="L2462">
        <v>15.15325986</v>
      </c>
      <c r="M2462">
        <v>145.77089821000001</v>
      </c>
      <c r="N2462" t="s">
        <v>45</v>
      </c>
      <c r="O2462" t="s">
        <v>45</v>
      </c>
      <c r="P2462">
        <v>2014</v>
      </c>
      <c r="Q2462" t="s">
        <v>112</v>
      </c>
      <c r="R2462">
        <v>0</v>
      </c>
      <c r="S2462">
        <v>22.55</v>
      </c>
      <c r="T2462">
        <v>3.5</v>
      </c>
      <c r="U2462">
        <v>22.5</v>
      </c>
      <c r="V2462">
        <v>9</v>
      </c>
      <c r="W2462">
        <v>3.5</v>
      </c>
      <c r="X2462">
        <v>0.17624999999999999</v>
      </c>
      <c r="Y2462">
        <v>2</v>
      </c>
      <c r="Z2462">
        <v>1</v>
      </c>
    </row>
    <row r="2463" spans="1:26" x14ac:dyDescent="0.2">
      <c r="A2463">
        <v>2462</v>
      </c>
      <c r="B2463">
        <v>6810</v>
      </c>
      <c r="C2463" t="s">
        <v>38</v>
      </c>
      <c r="D2463">
        <v>2014</v>
      </c>
      <c r="E2463" t="s">
        <v>36</v>
      </c>
      <c r="F2463" t="s">
        <v>1060</v>
      </c>
      <c r="G2463" t="s">
        <v>45</v>
      </c>
      <c r="H2463" t="s">
        <v>2645</v>
      </c>
      <c r="I2463" s="2">
        <v>40279</v>
      </c>
      <c r="J2463" t="s">
        <v>106</v>
      </c>
      <c r="K2463" t="s">
        <v>107</v>
      </c>
      <c r="L2463">
        <v>15.15769397</v>
      </c>
      <c r="M2463">
        <v>145.76865051999999</v>
      </c>
      <c r="N2463" t="s">
        <v>45</v>
      </c>
      <c r="O2463" t="s">
        <v>45</v>
      </c>
      <c r="P2463">
        <v>2014</v>
      </c>
      <c r="Q2463" t="s">
        <v>109</v>
      </c>
      <c r="R2463">
        <v>0</v>
      </c>
      <c r="S2463">
        <v>16.05</v>
      </c>
      <c r="T2463">
        <v>52.5</v>
      </c>
      <c r="U2463">
        <v>2.5</v>
      </c>
      <c r="V2463">
        <v>17.5</v>
      </c>
      <c r="W2463">
        <v>7.5</v>
      </c>
      <c r="X2463">
        <v>0.63749999999999996</v>
      </c>
      <c r="Y2463">
        <v>2</v>
      </c>
      <c r="Z2463">
        <v>1</v>
      </c>
    </row>
    <row r="2464" spans="1:26" x14ac:dyDescent="0.2">
      <c r="A2464">
        <v>2463</v>
      </c>
      <c r="B2464">
        <v>6811</v>
      </c>
      <c r="C2464" t="s">
        <v>38</v>
      </c>
      <c r="D2464">
        <v>2014</v>
      </c>
      <c r="E2464" t="s">
        <v>36</v>
      </c>
      <c r="F2464" t="s">
        <v>1060</v>
      </c>
      <c r="G2464" t="s">
        <v>45</v>
      </c>
      <c r="H2464" t="s">
        <v>2646</v>
      </c>
      <c r="I2464" s="2">
        <v>40279</v>
      </c>
      <c r="J2464" t="s">
        <v>106</v>
      </c>
      <c r="K2464" t="s">
        <v>107</v>
      </c>
      <c r="L2464">
        <v>15.136946330000001</v>
      </c>
      <c r="M2464">
        <v>145.74331404</v>
      </c>
      <c r="N2464" t="s">
        <v>45</v>
      </c>
      <c r="O2464" t="s">
        <v>45</v>
      </c>
      <c r="P2464">
        <v>2014</v>
      </c>
      <c r="Q2464" t="s">
        <v>109</v>
      </c>
      <c r="R2464">
        <v>0</v>
      </c>
      <c r="S2464">
        <v>11</v>
      </c>
      <c r="T2464">
        <v>26</v>
      </c>
      <c r="U2464">
        <v>0</v>
      </c>
      <c r="V2464">
        <v>15.5</v>
      </c>
      <c r="W2464">
        <v>5.5</v>
      </c>
      <c r="X2464">
        <v>0.39750000000000002</v>
      </c>
      <c r="Y2464">
        <v>2</v>
      </c>
      <c r="Z2464">
        <v>1</v>
      </c>
    </row>
    <row r="2465" spans="1:26" x14ac:dyDescent="0.2">
      <c r="A2465">
        <v>2464</v>
      </c>
      <c r="B2465">
        <v>6813</v>
      </c>
      <c r="C2465" t="s">
        <v>38</v>
      </c>
      <c r="D2465">
        <v>2014</v>
      </c>
      <c r="E2465" t="s">
        <v>36</v>
      </c>
      <c r="F2465" t="s">
        <v>1060</v>
      </c>
      <c r="G2465" t="s">
        <v>45</v>
      </c>
      <c r="H2465" t="s">
        <v>2647</v>
      </c>
      <c r="I2465" s="2">
        <v>40280</v>
      </c>
      <c r="J2465" t="s">
        <v>106</v>
      </c>
      <c r="K2465" t="s">
        <v>111</v>
      </c>
      <c r="L2465">
        <v>15.255003840000001</v>
      </c>
      <c r="M2465">
        <v>145.81203407999999</v>
      </c>
      <c r="N2465" t="s">
        <v>45</v>
      </c>
      <c r="O2465" t="s">
        <v>45</v>
      </c>
      <c r="P2465">
        <v>2014</v>
      </c>
      <c r="Q2465" t="s">
        <v>112</v>
      </c>
      <c r="R2465">
        <v>0</v>
      </c>
      <c r="S2465">
        <v>21.05</v>
      </c>
      <c r="T2465">
        <v>1.5</v>
      </c>
      <c r="U2465">
        <v>12.5</v>
      </c>
      <c r="V2465">
        <v>5.5</v>
      </c>
      <c r="W2465">
        <v>1.5</v>
      </c>
      <c r="X2465">
        <v>0.19600000000000001</v>
      </c>
      <c r="Y2465">
        <v>2</v>
      </c>
      <c r="Z2465">
        <v>1</v>
      </c>
    </row>
    <row r="2466" spans="1:26" x14ac:dyDescent="0.2">
      <c r="A2466">
        <v>2465</v>
      </c>
      <c r="B2466">
        <v>6814</v>
      </c>
      <c r="C2466" t="s">
        <v>38</v>
      </c>
      <c r="D2466">
        <v>2014</v>
      </c>
      <c r="E2466" t="s">
        <v>36</v>
      </c>
      <c r="F2466" t="s">
        <v>1060</v>
      </c>
      <c r="G2466" t="s">
        <v>45</v>
      </c>
      <c r="H2466" t="s">
        <v>2648</v>
      </c>
      <c r="I2466" s="2">
        <v>40280</v>
      </c>
      <c r="J2466" t="s">
        <v>106</v>
      </c>
      <c r="K2466" t="s">
        <v>107</v>
      </c>
      <c r="L2466">
        <v>15.261224970000001</v>
      </c>
      <c r="M2466">
        <v>145.82888505</v>
      </c>
      <c r="N2466" t="s">
        <v>45</v>
      </c>
      <c r="O2466" t="s">
        <v>45</v>
      </c>
      <c r="P2466">
        <v>2014</v>
      </c>
      <c r="Q2466" t="s">
        <v>109</v>
      </c>
      <c r="R2466">
        <v>0</v>
      </c>
      <c r="S2466">
        <v>15.15</v>
      </c>
      <c r="T2466">
        <v>12.5</v>
      </c>
      <c r="U2466">
        <v>0</v>
      </c>
      <c r="V2466">
        <v>17.5</v>
      </c>
      <c r="W2466">
        <v>5</v>
      </c>
      <c r="X2466">
        <v>0.63249999999999995</v>
      </c>
      <c r="Y2466">
        <v>2</v>
      </c>
      <c r="Z2466">
        <v>1</v>
      </c>
    </row>
    <row r="2467" spans="1:26" x14ac:dyDescent="0.2">
      <c r="A2467">
        <v>2466</v>
      </c>
      <c r="B2467">
        <v>6815</v>
      </c>
      <c r="C2467" t="s">
        <v>38</v>
      </c>
      <c r="D2467">
        <v>2014</v>
      </c>
      <c r="E2467" t="s">
        <v>36</v>
      </c>
      <c r="F2467" t="s">
        <v>1060</v>
      </c>
      <c r="G2467" t="s">
        <v>45</v>
      </c>
      <c r="H2467" t="s">
        <v>2649</v>
      </c>
      <c r="I2467" s="2">
        <v>40280</v>
      </c>
      <c r="J2467" t="s">
        <v>106</v>
      </c>
      <c r="K2467" t="s">
        <v>107</v>
      </c>
      <c r="L2467">
        <v>15.28295497</v>
      </c>
      <c r="M2467">
        <v>145.80271977000001</v>
      </c>
      <c r="N2467" t="s">
        <v>45</v>
      </c>
      <c r="O2467" t="s">
        <v>45</v>
      </c>
      <c r="P2467">
        <v>2014</v>
      </c>
      <c r="Q2467" t="s">
        <v>109</v>
      </c>
      <c r="R2467">
        <v>0</v>
      </c>
      <c r="S2467">
        <v>15.45</v>
      </c>
      <c r="T2467">
        <v>3</v>
      </c>
      <c r="U2467">
        <v>2.5</v>
      </c>
      <c r="V2467">
        <v>42</v>
      </c>
      <c r="W2467">
        <v>0</v>
      </c>
      <c r="X2467">
        <v>0.57625000000000004</v>
      </c>
      <c r="Y2467">
        <v>2</v>
      </c>
      <c r="Z2467">
        <v>1</v>
      </c>
    </row>
    <row r="2468" spans="1:26" x14ac:dyDescent="0.2">
      <c r="A2468">
        <v>2467</v>
      </c>
      <c r="B2468">
        <v>6816</v>
      </c>
      <c r="C2468" t="s">
        <v>38</v>
      </c>
      <c r="D2468">
        <v>2014</v>
      </c>
      <c r="E2468" t="s">
        <v>36</v>
      </c>
      <c r="F2468" t="s">
        <v>1060</v>
      </c>
      <c r="G2468" t="s">
        <v>45</v>
      </c>
      <c r="H2468" t="s">
        <v>2650</v>
      </c>
      <c r="I2468" s="2">
        <v>40280</v>
      </c>
      <c r="J2468" t="s">
        <v>106</v>
      </c>
      <c r="K2468" t="s">
        <v>111</v>
      </c>
      <c r="L2468">
        <v>15.27518922</v>
      </c>
      <c r="M2468">
        <v>145.82970865999999</v>
      </c>
      <c r="N2468" t="s">
        <v>45</v>
      </c>
      <c r="O2468" t="s">
        <v>45</v>
      </c>
      <c r="P2468">
        <v>2014</v>
      </c>
      <c r="Q2468" t="s">
        <v>112</v>
      </c>
      <c r="R2468">
        <v>0</v>
      </c>
      <c r="S2468">
        <v>23.5</v>
      </c>
      <c r="T2468">
        <v>2</v>
      </c>
      <c r="U2468">
        <v>1</v>
      </c>
      <c r="V2468">
        <v>20</v>
      </c>
      <c r="W2468">
        <v>0</v>
      </c>
      <c r="X2468">
        <v>0.1825</v>
      </c>
      <c r="Y2468">
        <v>1</v>
      </c>
      <c r="Z2468">
        <v>1</v>
      </c>
    </row>
    <row r="2469" spans="1:26" x14ac:dyDescent="0.2">
      <c r="A2469">
        <v>2468</v>
      </c>
      <c r="B2469">
        <v>6817</v>
      </c>
      <c r="C2469" t="s">
        <v>38</v>
      </c>
      <c r="D2469">
        <v>2014</v>
      </c>
      <c r="E2469" t="s">
        <v>36</v>
      </c>
      <c r="F2469" t="s">
        <v>1060</v>
      </c>
      <c r="G2469" t="s">
        <v>45</v>
      </c>
      <c r="H2469" t="s">
        <v>2651</v>
      </c>
      <c r="I2469" s="2">
        <v>40280</v>
      </c>
      <c r="J2469" t="s">
        <v>106</v>
      </c>
      <c r="K2469" t="s">
        <v>115</v>
      </c>
      <c r="L2469">
        <v>15.286446789999999</v>
      </c>
      <c r="M2469">
        <v>145.82004205999999</v>
      </c>
      <c r="N2469" t="s">
        <v>45</v>
      </c>
      <c r="O2469" t="s">
        <v>45</v>
      </c>
      <c r="P2469">
        <v>2014</v>
      </c>
      <c r="Q2469" t="s">
        <v>116</v>
      </c>
      <c r="R2469">
        <v>0</v>
      </c>
      <c r="S2469">
        <v>5.4</v>
      </c>
      <c r="T2469">
        <v>25</v>
      </c>
      <c r="U2469">
        <v>0</v>
      </c>
      <c r="V2469">
        <v>2</v>
      </c>
      <c r="W2469">
        <v>2</v>
      </c>
      <c r="X2469">
        <v>1.175</v>
      </c>
      <c r="Y2469">
        <v>1</v>
      </c>
      <c r="Z2469">
        <v>1</v>
      </c>
    </row>
    <row r="2470" spans="1:26" x14ac:dyDescent="0.2">
      <c r="A2470">
        <v>2469</v>
      </c>
      <c r="B2470">
        <v>6818</v>
      </c>
      <c r="C2470" t="s">
        <v>38</v>
      </c>
      <c r="D2470">
        <v>2014</v>
      </c>
      <c r="E2470" t="s">
        <v>36</v>
      </c>
      <c r="F2470" t="s">
        <v>1060</v>
      </c>
      <c r="G2470" t="s">
        <v>45</v>
      </c>
      <c r="H2470" t="s">
        <v>2652</v>
      </c>
      <c r="I2470" s="2">
        <v>40280</v>
      </c>
      <c r="J2470" t="s">
        <v>106</v>
      </c>
      <c r="K2470" t="s">
        <v>111</v>
      </c>
      <c r="L2470">
        <v>15.2698445</v>
      </c>
      <c r="M2470">
        <v>145.78510772000001</v>
      </c>
      <c r="N2470" t="s">
        <v>45</v>
      </c>
      <c r="O2470" t="s">
        <v>45</v>
      </c>
      <c r="P2470">
        <v>2014</v>
      </c>
      <c r="Q2470" t="s">
        <v>112</v>
      </c>
      <c r="R2470">
        <v>0</v>
      </c>
      <c r="S2470">
        <v>21.2</v>
      </c>
      <c r="T2470">
        <v>10</v>
      </c>
      <c r="U2470">
        <v>1</v>
      </c>
      <c r="V2470">
        <v>0</v>
      </c>
      <c r="W2470">
        <v>1</v>
      </c>
      <c r="X2470">
        <v>0.26500000000000001</v>
      </c>
      <c r="Y2470">
        <v>1</v>
      </c>
      <c r="Z2470">
        <v>1</v>
      </c>
    </row>
    <row r="2471" spans="1:26" x14ac:dyDescent="0.2">
      <c r="A2471">
        <v>2470</v>
      </c>
      <c r="B2471">
        <v>6830</v>
      </c>
      <c r="C2471" t="s">
        <v>38</v>
      </c>
      <c r="D2471">
        <v>2014</v>
      </c>
      <c r="E2471" t="s">
        <v>36</v>
      </c>
      <c r="F2471" t="s">
        <v>1060</v>
      </c>
      <c r="G2471" t="s">
        <v>45</v>
      </c>
      <c r="H2471" t="s">
        <v>2653</v>
      </c>
      <c r="I2471" s="2">
        <v>40284</v>
      </c>
      <c r="J2471" t="s">
        <v>106</v>
      </c>
      <c r="K2471" t="s">
        <v>111</v>
      </c>
      <c r="L2471">
        <v>15.248407540000001</v>
      </c>
      <c r="M2471">
        <v>145.70673675</v>
      </c>
      <c r="N2471" t="s">
        <v>45</v>
      </c>
      <c r="O2471" t="s">
        <v>45</v>
      </c>
      <c r="P2471">
        <v>2014</v>
      </c>
      <c r="Q2471" t="s">
        <v>112</v>
      </c>
      <c r="R2471">
        <v>0</v>
      </c>
      <c r="S2471">
        <v>20.25</v>
      </c>
      <c r="T2471">
        <v>6</v>
      </c>
      <c r="U2471">
        <v>7.5</v>
      </c>
      <c r="V2471">
        <v>11.5</v>
      </c>
      <c r="W2471">
        <v>1</v>
      </c>
      <c r="X2471">
        <v>0.24374999999999999</v>
      </c>
      <c r="Y2471">
        <v>2</v>
      </c>
      <c r="Z2471">
        <v>1</v>
      </c>
    </row>
    <row r="2472" spans="1:26" x14ac:dyDescent="0.2">
      <c r="A2472">
        <v>2471</v>
      </c>
      <c r="B2472">
        <v>6831</v>
      </c>
      <c r="C2472" t="s">
        <v>38</v>
      </c>
      <c r="D2472">
        <v>2014</v>
      </c>
      <c r="E2472" t="s">
        <v>36</v>
      </c>
      <c r="F2472" t="s">
        <v>1060</v>
      </c>
      <c r="G2472" t="s">
        <v>45</v>
      </c>
      <c r="H2472" t="s">
        <v>2654</v>
      </c>
      <c r="I2472" s="2">
        <v>40284</v>
      </c>
      <c r="J2472" t="s">
        <v>106</v>
      </c>
      <c r="K2472" t="s">
        <v>115</v>
      </c>
      <c r="L2472">
        <v>15.190139479999999</v>
      </c>
      <c r="M2472">
        <v>145.70331282999999</v>
      </c>
      <c r="N2472" t="s">
        <v>45</v>
      </c>
      <c r="O2472" t="s">
        <v>45</v>
      </c>
      <c r="P2472">
        <v>2014</v>
      </c>
      <c r="Q2472" t="s">
        <v>116</v>
      </c>
      <c r="R2472">
        <v>0</v>
      </c>
      <c r="S2472">
        <v>4.25</v>
      </c>
      <c r="T2472">
        <v>20</v>
      </c>
      <c r="U2472">
        <v>2.5</v>
      </c>
      <c r="V2472">
        <v>4</v>
      </c>
      <c r="W2472">
        <v>5.5</v>
      </c>
      <c r="X2472">
        <v>0.76249999999999996</v>
      </c>
      <c r="Y2472">
        <v>2</v>
      </c>
      <c r="Z2472">
        <v>1</v>
      </c>
    </row>
    <row r="2473" spans="1:26" x14ac:dyDescent="0.2">
      <c r="A2473">
        <v>2472</v>
      </c>
      <c r="B2473">
        <v>6832</v>
      </c>
      <c r="C2473" t="s">
        <v>38</v>
      </c>
      <c r="D2473">
        <v>2014</v>
      </c>
      <c r="E2473" t="s">
        <v>36</v>
      </c>
      <c r="F2473" t="s">
        <v>1060</v>
      </c>
      <c r="G2473" t="s">
        <v>45</v>
      </c>
      <c r="H2473" t="s">
        <v>2655</v>
      </c>
      <c r="I2473" s="2">
        <v>40284</v>
      </c>
      <c r="J2473" t="s">
        <v>106</v>
      </c>
      <c r="K2473" t="s">
        <v>107</v>
      </c>
      <c r="L2473">
        <v>15.178658950000001</v>
      </c>
      <c r="M2473">
        <v>145.69707678</v>
      </c>
      <c r="N2473" t="s">
        <v>45</v>
      </c>
      <c r="O2473" t="s">
        <v>45</v>
      </c>
      <c r="P2473">
        <v>2014</v>
      </c>
      <c r="Q2473" t="s">
        <v>109</v>
      </c>
      <c r="R2473">
        <v>0</v>
      </c>
      <c r="S2473">
        <v>14.95</v>
      </c>
      <c r="T2473">
        <v>9</v>
      </c>
      <c r="U2473">
        <v>17.5</v>
      </c>
      <c r="V2473">
        <v>5</v>
      </c>
      <c r="W2473">
        <v>2</v>
      </c>
      <c r="X2473">
        <v>0.46124999999999999</v>
      </c>
      <c r="Y2473">
        <v>2</v>
      </c>
      <c r="Z2473">
        <v>1</v>
      </c>
    </row>
    <row r="2474" spans="1:26" x14ac:dyDescent="0.2">
      <c r="A2474">
        <v>2473</v>
      </c>
      <c r="B2474">
        <v>6833</v>
      </c>
      <c r="C2474" t="s">
        <v>38</v>
      </c>
      <c r="D2474">
        <v>2014</v>
      </c>
      <c r="E2474" t="s">
        <v>36</v>
      </c>
      <c r="F2474" t="s">
        <v>1060</v>
      </c>
      <c r="G2474" t="s">
        <v>45</v>
      </c>
      <c r="H2474" t="s">
        <v>2656</v>
      </c>
      <c r="I2474" s="2">
        <v>40284</v>
      </c>
      <c r="J2474" t="s">
        <v>106</v>
      </c>
      <c r="K2474" t="s">
        <v>111</v>
      </c>
      <c r="L2474">
        <v>15.17092246</v>
      </c>
      <c r="M2474">
        <v>145.693476</v>
      </c>
      <c r="N2474" t="s">
        <v>45</v>
      </c>
      <c r="O2474" t="s">
        <v>45</v>
      </c>
      <c r="P2474">
        <v>2014</v>
      </c>
      <c r="Q2474" t="s">
        <v>112</v>
      </c>
      <c r="R2474">
        <v>0</v>
      </c>
      <c r="S2474">
        <v>23.6</v>
      </c>
      <c r="T2474">
        <v>11.5</v>
      </c>
      <c r="U2474">
        <v>5</v>
      </c>
      <c r="V2474">
        <v>12</v>
      </c>
      <c r="W2474">
        <v>1</v>
      </c>
      <c r="X2474">
        <v>0.34625</v>
      </c>
      <c r="Y2474">
        <v>2</v>
      </c>
      <c r="Z2474">
        <v>1</v>
      </c>
    </row>
    <row r="2475" spans="1:26" x14ac:dyDescent="0.2">
      <c r="A2475">
        <v>2474</v>
      </c>
      <c r="B2475">
        <v>6834</v>
      </c>
      <c r="C2475" t="s">
        <v>38</v>
      </c>
      <c r="D2475">
        <v>2014</v>
      </c>
      <c r="E2475" t="s">
        <v>36</v>
      </c>
      <c r="F2475" t="s">
        <v>1060</v>
      </c>
      <c r="G2475" t="s">
        <v>45</v>
      </c>
      <c r="H2475" t="s">
        <v>2657</v>
      </c>
      <c r="I2475" s="2">
        <v>40284</v>
      </c>
      <c r="J2475" t="s">
        <v>106</v>
      </c>
      <c r="K2475" t="s">
        <v>111</v>
      </c>
      <c r="L2475">
        <v>15.14310158</v>
      </c>
      <c r="M2475">
        <v>145.68072058000001</v>
      </c>
      <c r="N2475" t="s">
        <v>45</v>
      </c>
      <c r="O2475" t="s">
        <v>45</v>
      </c>
      <c r="P2475">
        <v>2014</v>
      </c>
      <c r="Q2475" t="s">
        <v>112</v>
      </c>
      <c r="R2475">
        <v>0</v>
      </c>
      <c r="S2475">
        <v>21.8</v>
      </c>
      <c r="T2475">
        <v>15</v>
      </c>
      <c r="U2475">
        <v>5</v>
      </c>
      <c r="V2475">
        <v>12.5</v>
      </c>
      <c r="W2475">
        <v>5</v>
      </c>
      <c r="X2475">
        <v>0.15375</v>
      </c>
      <c r="Y2475">
        <v>2</v>
      </c>
      <c r="Z2475">
        <v>1</v>
      </c>
    </row>
    <row r="2476" spans="1:26" x14ac:dyDescent="0.2">
      <c r="A2476">
        <v>2475</v>
      </c>
      <c r="B2476">
        <v>6835</v>
      </c>
      <c r="C2476" t="s">
        <v>38</v>
      </c>
      <c r="D2476">
        <v>2014</v>
      </c>
      <c r="E2476" t="s">
        <v>36</v>
      </c>
      <c r="F2476" t="s">
        <v>1060</v>
      </c>
      <c r="G2476" t="s">
        <v>45</v>
      </c>
      <c r="H2476" t="s">
        <v>2658</v>
      </c>
      <c r="I2476" s="2">
        <v>40284</v>
      </c>
      <c r="J2476" t="s">
        <v>106</v>
      </c>
      <c r="K2476" t="s">
        <v>111</v>
      </c>
      <c r="L2476">
        <v>15.15487312</v>
      </c>
      <c r="M2476">
        <v>145.68527279</v>
      </c>
      <c r="N2476" t="s">
        <v>45</v>
      </c>
      <c r="O2476" t="s">
        <v>45</v>
      </c>
      <c r="P2476">
        <v>2014</v>
      </c>
      <c r="Q2476" t="s">
        <v>112</v>
      </c>
      <c r="R2476">
        <v>0</v>
      </c>
      <c r="S2476">
        <v>21.5</v>
      </c>
      <c r="T2476">
        <v>22.5</v>
      </c>
      <c r="U2476">
        <v>4</v>
      </c>
      <c r="V2476">
        <v>15</v>
      </c>
      <c r="W2476">
        <v>3.5</v>
      </c>
      <c r="X2476">
        <v>0.19500000000000001</v>
      </c>
      <c r="Y2476">
        <v>2</v>
      </c>
      <c r="Z2476">
        <v>1</v>
      </c>
    </row>
    <row r="2477" spans="1:26" x14ac:dyDescent="0.2">
      <c r="A2477">
        <v>2476</v>
      </c>
      <c r="B2477">
        <v>6836</v>
      </c>
      <c r="C2477" t="s">
        <v>38</v>
      </c>
      <c r="D2477">
        <v>2014</v>
      </c>
      <c r="E2477" t="s">
        <v>36</v>
      </c>
      <c r="F2477" t="s">
        <v>1060</v>
      </c>
      <c r="G2477" t="s">
        <v>45</v>
      </c>
      <c r="H2477" t="s">
        <v>2659</v>
      </c>
      <c r="I2477" s="2">
        <v>40284</v>
      </c>
      <c r="J2477" t="s">
        <v>106</v>
      </c>
      <c r="K2477" t="s">
        <v>107</v>
      </c>
      <c r="L2477">
        <v>15.22663219</v>
      </c>
      <c r="M2477">
        <v>145.6898095</v>
      </c>
      <c r="N2477" t="s">
        <v>45</v>
      </c>
      <c r="O2477" t="s">
        <v>45</v>
      </c>
      <c r="P2477">
        <v>2014</v>
      </c>
      <c r="Q2477" t="s">
        <v>109</v>
      </c>
      <c r="R2477">
        <v>0</v>
      </c>
      <c r="S2477">
        <v>9.5500000000000007</v>
      </c>
      <c r="T2477">
        <v>10</v>
      </c>
      <c r="U2477">
        <v>2.5</v>
      </c>
      <c r="V2477">
        <v>17.5</v>
      </c>
      <c r="W2477">
        <v>7.5</v>
      </c>
      <c r="X2477">
        <v>0.60250000000000004</v>
      </c>
      <c r="Y2477">
        <v>2</v>
      </c>
      <c r="Z2477">
        <v>1</v>
      </c>
    </row>
    <row r="2478" spans="1:26" x14ac:dyDescent="0.2">
      <c r="A2478">
        <v>2477</v>
      </c>
      <c r="B2478">
        <v>6837</v>
      </c>
      <c r="C2478" t="s">
        <v>38</v>
      </c>
      <c r="D2478">
        <v>2014</v>
      </c>
      <c r="E2478" t="s">
        <v>36</v>
      </c>
      <c r="F2478" t="s">
        <v>1060</v>
      </c>
      <c r="G2478" t="s">
        <v>45</v>
      </c>
      <c r="H2478" t="s">
        <v>2660</v>
      </c>
      <c r="I2478" s="2">
        <v>40284</v>
      </c>
      <c r="J2478" t="s">
        <v>106</v>
      </c>
      <c r="K2478" t="s">
        <v>111</v>
      </c>
      <c r="L2478">
        <v>15.24261388</v>
      </c>
      <c r="M2478">
        <v>145.69943208999999</v>
      </c>
      <c r="N2478" t="s">
        <v>45</v>
      </c>
      <c r="O2478" t="s">
        <v>45</v>
      </c>
      <c r="P2478">
        <v>2014</v>
      </c>
      <c r="Q2478" t="s">
        <v>112</v>
      </c>
      <c r="R2478">
        <v>0</v>
      </c>
      <c r="S2478">
        <v>22.7</v>
      </c>
      <c r="T2478">
        <v>12.5</v>
      </c>
      <c r="U2478">
        <v>7.5</v>
      </c>
      <c r="V2478">
        <v>10</v>
      </c>
      <c r="W2478">
        <v>15</v>
      </c>
      <c r="X2478">
        <v>0.33250000000000002</v>
      </c>
      <c r="Y2478">
        <v>2</v>
      </c>
      <c r="Z2478">
        <v>1</v>
      </c>
    </row>
    <row r="2479" spans="1:26" x14ac:dyDescent="0.2">
      <c r="A2479">
        <v>2478</v>
      </c>
      <c r="B2479">
        <v>6838</v>
      </c>
      <c r="C2479" t="s">
        <v>38</v>
      </c>
      <c r="D2479">
        <v>2014</v>
      </c>
      <c r="E2479" t="s">
        <v>36</v>
      </c>
      <c r="F2479" t="s">
        <v>1060</v>
      </c>
      <c r="G2479" t="s">
        <v>45</v>
      </c>
      <c r="H2479" t="s">
        <v>2661</v>
      </c>
      <c r="I2479" s="2">
        <v>40284</v>
      </c>
      <c r="J2479" t="s">
        <v>106</v>
      </c>
      <c r="K2479" t="s">
        <v>107</v>
      </c>
      <c r="L2479">
        <v>15.16202414</v>
      </c>
      <c r="M2479">
        <v>145.69317265000001</v>
      </c>
      <c r="N2479" t="s">
        <v>45</v>
      </c>
      <c r="O2479" t="s">
        <v>45</v>
      </c>
      <c r="P2479">
        <v>2014</v>
      </c>
      <c r="Q2479" t="s">
        <v>109</v>
      </c>
      <c r="R2479">
        <v>0</v>
      </c>
      <c r="S2479">
        <v>11.2</v>
      </c>
      <c r="T2479">
        <v>30</v>
      </c>
      <c r="U2479">
        <v>15</v>
      </c>
      <c r="V2479">
        <v>5</v>
      </c>
      <c r="W2479">
        <v>4</v>
      </c>
      <c r="X2479">
        <v>0.45624999999999999</v>
      </c>
      <c r="Y2479">
        <v>2</v>
      </c>
      <c r="Z2479">
        <v>1</v>
      </c>
    </row>
    <row r="2480" spans="1:26" x14ac:dyDescent="0.2">
      <c r="A2480">
        <v>2479</v>
      </c>
      <c r="B2480">
        <v>6839</v>
      </c>
      <c r="C2480" t="s">
        <v>38</v>
      </c>
      <c r="D2480">
        <v>2014</v>
      </c>
      <c r="E2480" t="s">
        <v>36</v>
      </c>
      <c r="F2480" t="s">
        <v>1060</v>
      </c>
      <c r="G2480" t="s">
        <v>45</v>
      </c>
      <c r="H2480" t="s">
        <v>2662</v>
      </c>
      <c r="I2480" s="2">
        <v>40284</v>
      </c>
      <c r="J2480" t="s">
        <v>106</v>
      </c>
      <c r="K2480" t="s">
        <v>111</v>
      </c>
      <c r="L2480">
        <v>15.18732391</v>
      </c>
      <c r="M2480">
        <v>145.68245044</v>
      </c>
      <c r="N2480" t="s">
        <v>45</v>
      </c>
      <c r="O2480" t="s">
        <v>45</v>
      </c>
      <c r="P2480">
        <v>2014</v>
      </c>
      <c r="Q2480" t="s">
        <v>112</v>
      </c>
      <c r="R2480">
        <v>0</v>
      </c>
      <c r="S2480">
        <v>27.6</v>
      </c>
      <c r="T2480">
        <v>10</v>
      </c>
      <c r="U2480">
        <v>10</v>
      </c>
      <c r="V2480">
        <v>20</v>
      </c>
      <c r="W2480">
        <v>7.5</v>
      </c>
      <c r="X2480">
        <v>0.14374999999999999</v>
      </c>
      <c r="Y2480">
        <v>2</v>
      </c>
      <c r="Z2480">
        <v>1</v>
      </c>
    </row>
    <row r="2481" spans="1:26" x14ac:dyDescent="0.2">
      <c r="A2481">
        <v>2480</v>
      </c>
      <c r="B2481">
        <v>6849</v>
      </c>
      <c r="C2481" t="s">
        <v>38</v>
      </c>
      <c r="D2481">
        <v>2014</v>
      </c>
      <c r="E2481" t="s">
        <v>36</v>
      </c>
      <c r="F2481" t="s">
        <v>1060</v>
      </c>
      <c r="G2481" t="s">
        <v>45</v>
      </c>
      <c r="H2481" t="s">
        <v>2663</v>
      </c>
      <c r="I2481" s="2">
        <v>40285</v>
      </c>
      <c r="J2481" t="s">
        <v>106</v>
      </c>
      <c r="K2481" t="s">
        <v>111</v>
      </c>
      <c r="L2481">
        <v>15.268836329999999</v>
      </c>
      <c r="M2481">
        <v>145.83190690000001</v>
      </c>
      <c r="N2481" t="s">
        <v>45</v>
      </c>
      <c r="O2481" t="s">
        <v>45</v>
      </c>
      <c r="P2481">
        <v>2014</v>
      </c>
      <c r="Q2481" t="s">
        <v>112</v>
      </c>
      <c r="R2481">
        <v>0</v>
      </c>
      <c r="S2481">
        <v>20</v>
      </c>
      <c r="T2481">
        <v>1.5</v>
      </c>
      <c r="U2481">
        <v>10</v>
      </c>
      <c r="V2481">
        <v>34</v>
      </c>
      <c r="W2481">
        <v>0</v>
      </c>
      <c r="X2481">
        <v>0.10875</v>
      </c>
      <c r="Y2481">
        <v>2</v>
      </c>
      <c r="Z2481">
        <v>1</v>
      </c>
    </row>
    <row r="2482" spans="1:26" x14ac:dyDescent="0.2">
      <c r="A2482">
        <v>2481</v>
      </c>
      <c r="B2482">
        <v>6850</v>
      </c>
      <c r="C2482" t="s">
        <v>38</v>
      </c>
      <c r="D2482">
        <v>2014</v>
      </c>
      <c r="E2482" t="s">
        <v>36</v>
      </c>
      <c r="F2482" t="s">
        <v>1060</v>
      </c>
      <c r="G2482" t="s">
        <v>45</v>
      </c>
      <c r="H2482" t="s">
        <v>2664</v>
      </c>
      <c r="I2482" s="2">
        <v>40285</v>
      </c>
      <c r="J2482" t="s">
        <v>106</v>
      </c>
      <c r="K2482" t="s">
        <v>111</v>
      </c>
      <c r="L2482">
        <v>15.22753567</v>
      </c>
      <c r="M2482">
        <v>145.79697641000001</v>
      </c>
      <c r="N2482" t="s">
        <v>45</v>
      </c>
      <c r="O2482" t="s">
        <v>45</v>
      </c>
      <c r="P2482">
        <v>2014</v>
      </c>
      <c r="Q2482" t="s">
        <v>112</v>
      </c>
      <c r="R2482">
        <v>0</v>
      </c>
      <c r="S2482">
        <v>26.85</v>
      </c>
      <c r="T2482">
        <v>1.5</v>
      </c>
      <c r="U2482">
        <v>11.5</v>
      </c>
      <c r="V2482">
        <v>12</v>
      </c>
      <c r="W2482">
        <v>8.5</v>
      </c>
      <c r="X2482">
        <v>0.33124999999999999</v>
      </c>
      <c r="Y2482">
        <v>2</v>
      </c>
      <c r="Z2482">
        <v>1</v>
      </c>
    </row>
    <row r="2483" spans="1:26" x14ac:dyDescent="0.2">
      <c r="A2483">
        <v>2482</v>
      </c>
      <c r="B2483">
        <v>6851</v>
      </c>
      <c r="C2483" t="s">
        <v>38</v>
      </c>
      <c r="D2483">
        <v>2014</v>
      </c>
      <c r="E2483" t="s">
        <v>36</v>
      </c>
      <c r="F2483" t="s">
        <v>1060</v>
      </c>
      <c r="G2483" t="s">
        <v>45</v>
      </c>
      <c r="H2483" t="s">
        <v>2665</v>
      </c>
      <c r="I2483" s="2">
        <v>40285</v>
      </c>
      <c r="J2483" t="s">
        <v>106</v>
      </c>
      <c r="K2483" t="s">
        <v>111</v>
      </c>
      <c r="L2483">
        <v>15.255429060000001</v>
      </c>
      <c r="M2483">
        <v>145.75948105000001</v>
      </c>
      <c r="N2483" t="s">
        <v>45</v>
      </c>
      <c r="O2483" t="s">
        <v>45</v>
      </c>
      <c r="P2483">
        <v>2014</v>
      </c>
      <c r="Q2483" t="s">
        <v>112</v>
      </c>
      <c r="R2483">
        <v>0</v>
      </c>
      <c r="S2483">
        <v>23.95</v>
      </c>
      <c r="T2483">
        <v>3</v>
      </c>
      <c r="U2483">
        <v>7.5</v>
      </c>
      <c r="V2483">
        <v>5.5</v>
      </c>
      <c r="W2483">
        <v>1</v>
      </c>
      <c r="X2483">
        <v>0.16</v>
      </c>
      <c r="Y2483">
        <v>2</v>
      </c>
      <c r="Z2483">
        <v>1</v>
      </c>
    </row>
    <row r="2484" spans="1:26" x14ac:dyDescent="0.2">
      <c r="A2484">
        <v>2483</v>
      </c>
      <c r="B2484">
        <v>6852</v>
      </c>
      <c r="C2484" t="s">
        <v>38</v>
      </c>
      <c r="D2484">
        <v>2014</v>
      </c>
      <c r="E2484" t="s">
        <v>36</v>
      </c>
      <c r="F2484" t="s">
        <v>1060</v>
      </c>
      <c r="G2484" t="s">
        <v>45</v>
      </c>
      <c r="H2484" t="s">
        <v>2666</v>
      </c>
      <c r="I2484" s="2">
        <v>40285</v>
      </c>
      <c r="J2484" t="s">
        <v>106</v>
      </c>
      <c r="K2484" t="s">
        <v>107</v>
      </c>
      <c r="L2484">
        <v>15.28129066</v>
      </c>
      <c r="M2484">
        <v>145.80069520999999</v>
      </c>
      <c r="N2484" t="s">
        <v>45</v>
      </c>
      <c r="O2484" t="s">
        <v>45</v>
      </c>
      <c r="P2484">
        <v>2014</v>
      </c>
      <c r="Q2484" t="s">
        <v>109</v>
      </c>
      <c r="R2484">
        <v>0</v>
      </c>
      <c r="S2484">
        <v>11</v>
      </c>
      <c r="T2484">
        <v>3.5</v>
      </c>
      <c r="U2484">
        <v>0</v>
      </c>
      <c r="V2484">
        <v>1.5</v>
      </c>
      <c r="W2484">
        <v>1</v>
      </c>
      <c r="X2484">
        <v>0.32424999999999998</v>
      </c>
      <c r="Y2484">
        <v>2</v>
      </c>
      <c r="Z2484">
        <v>1</v>
      </c>
    </row>
    <row r="2485" spans="1:26" x14ac:dyDescent="0.2">
      <c r="A2485">
        <v>2484</v>
      </c>
      <c r="B2485">
        <v>6853</v>
      </c>
      <c r="C2485" t="s">
        <v>38</v>
      </c>
      <c r="D2485">
        <v>2014</v>
      </c>
      <c r="E2485" t="s">
        <v>36</v>
      </c>
      <c r="F2485" t="s">
        <v>1060</v>
      </c>
      <c r="G2485" t="s">
        <v>45</v>
      </c>
      <c r="H2485" t="s">
        <v>2667</v>
      </c>
      <c r="I2485" s="2">
        <v>40285</v>
      </c>
      <c r="J2485" t="s">
        <v>106</v>
      </c>
      <c r="K2485" t="s">
        <v>107</v>
      </c>
      <c r="L2485">
        <v>15.27665438</v>
      </c>
      <c r="M2485">
        <v>145.82731278</v>
      </c>
      <c r="N2485" t="s">
        <v>45</v>
      </c>
      <c r="O2485" t="s">
        <v>45</v>
      </c>
      <c r="P2485">
        <v>2014</v>
      </c>
      <c r="Q2485" t="s">
        <v>109</v>
      </c>
      <c r="R2485">
        <v>0</v>
      </c>
      <c r="S2485">
        <v>9.65</v>
      </c>
      <c r="T2485">
        <v>2</v>
      </c>
      <c r="U2485">
        <v>1</v>
      </c>
      <c r="V2485">
        <v>18.5</v>
      </c>
      <c r="W2485">
        <v>1</v>
      </c>
      <c r="X2485">
        <v>0.16</v>
      </c>
      <c r="Y2485">
        <v>2</v>
      </c>
      <c r="Z2485">
        <v>1</v>
      </c>
    </row>
    <row r="2486" spans="1:26" x14ac:dyDescent="0.2">
      <c r="A2486">
        <v>2485</v>
      </c>
      <c r="B2486">
        <v>6854</v>
      </c>
      <c r="C2486" t="s">
        <v>38</v>
      </c>
      <c r="D2486">
        <v>2014</v>
      </c>
      <c r="E2486" t="s">
        <v>36</v>
      </c>
      <c r="F2486" t="s">
        <v>1060</v>
      </c>
      <c r="G2486" t="s">
        <v>45</v>
      </c>
      <c r="H2486" t="s">
        <v>2668</v>
      </c>
      <c r="I2486" s="2">
        <v>40285</v>
      </c>
      <c r="J2486" t="s">
        <v>106</v>
      </c>
      <c r="K2486" t="s">
        <v>115</v>
      </c>
      <c r="L2486">
        <v>15.25957558</v>
      </c>
      <c r="M2486">
        <v>145.8176694</v>
      </c>
      <c r="N2486" t="s">
        <v>45</v>
      </c>
      <c r="O2486" t="s">
        <v>45</v>
      </c>
      <c r="P2486">
        <v>2014</v>
      </c>
      <c r="Q2486" t="s">
        <v>116</v>
      </c>
      <c r="R2486">
        <v>0</v>
      </c>
      <c r="S2486">
        <v>3.4</v>
      </c>
      <c r="T2486">
        <v>27.5</v>
      </c>
      <c r="U2486">
        <v>5</v>
      </c>
      <c r="V2486">
        <v>1.5</v>
      </c>
      <c r="W2486">
        <v>2</v>
      </c>
      <c r="X2486">
        <v>1.5522499999999999</v>
      </c>
      <c r="Y2486">
        <v>2</v>
      </c>
      <c r="Z2486">
        <v>1</v>
      </c>
    </row>
    <row r="2487" spans="1:26" x14ac:dyDescent="0.2">
      <c r="A2487">
        <v>2486</v>
      </c>
      <c r="B2487">
        <v>6855</v>
      </c>
      <c r="C2487" t="s">
        <v>38</v>
      </c>
      <c r="D2487">
        <v>2014</v>
      </c>
      <c r="E2487" t="s">
        <v>36</v>
      </c>
      <c r="F2487" t="s">
        <v>1060</v>
      </c>
      <c r="G2487" t="s">
        <v>45</v>
      </c>
      <c r="H2487" t="s">
        <v>2669</v>
      </c>
      <c r="I2487" s="2">
        <v>40285</v>
      </c>
      <c r="J2487" t="s">
        <v>106</v>
      </c>
      <c r="K2487" t="s">
        <v>115</v>
      </c>
      <c r="L2487">
        <v>15.21550287</v>
      </c>
      <c r="M2487">
        <v>145.78314961999999</v>
      </c>
      <c r="N2487" t="s">
        <v>45</v>
      </c>
      <c r="O2487" t="s">
        <v>45</v>
      </c>
      <c r="P2487">
        <v>2014</v>
      </c>
      <c r="Q2487" t="s">
        <v>116</v>
      </c>
      <c r="R2487">
        <v>0</v>
      </c>
      <c r="S2487">
        <v>6.5</v>
      </c>
      <c r="T2487">
        <v>16.5</v>
      </c>
      <c r="U2487">
        <v>17.5</v>
      </c>
      <c r="V2487">
        <v>1</v>
      </c>
      <c r="W2487">
        <v>3.5</v>
      </c>
      <c r="X2487">
        <v>2.8210000000000002</v>
      </c>
      <c r="Y2487">
        <v>2</v>
      </c>
      <c r="Z2487">
        <v>1</v>
      </c>
    </row>
    <row r="2488" spans="1:26" x14ac:dyDescent="0.2">
      <c r="A2488">
        <v>2487</v>
      </c>
      <c r="B2488">
        <v>6863</v>
      </c>
      <c r="C2488" t="s">
        <v>38</v>
      </c>
      <c r="D2488">
        <v>2014</v>
      </c>
      <c r="E2488" t="s">
        <v>36</v>
      </c>
      <c r="F2488" t="s">
        <v>1060</v>
      </c>
      <c r="G2488" t="s">
        <v>45</v>
      </c>
      <c r="H2488" t="s">
        <v>2670</v>
      </c>
      <c r="I2488" s="2">
        <v>40285</v>
      </c>
      <c r="J2488" t="s">
        <v>106</v>
      </c>
      <c r="K2488" t="s">
        <v>111</v>
      </c>
      <c r="L2488">
        <v>15.256601010000001</v>
      </c>
      <c r="M2488">
        <v>145.73550754999999</v>
      </c>
      <c r="N2488" t="s">
        <v>45</v>
      </c>
      <c r="O2488" t="s">
        <v>45</v>
      </c>
      <c r="P2488">
        <v>2014</v>
      </c>
      <c r="Q2488" t="s">
        <v>112</v>
      </c>
      <c r="R2488">
        <v>0</v>
      </c>
      <c r="S2488">
        <v>21.95</v>
      </c>
      <c r="T2488">
        <v>6</v>
      </c>
      <c r="U2488">
        <v>7.5</v>
      </c>
      <c r="V2488">
        <v>30</v>
      </c>
      <c r="W2488">
        <v>5</v>
      </c>
      <c r="X2488">
        <v>0.13750000000000001</v>
      </c>
      <c r="Y2488">
        <v>2</v>
      </c>
      <c r="Z2488">
        <v>1</v>
      </c>
    </row>
    <row r="2489" spans="1:26" x14ac:dyDescent="0.2">
      <c r="A2489">
        <v>2488</v>
      </c>
      <c r="B2489">
        <v>6864</v>
      </c>
      <c r="C2489" t="s">
        <v>38</v>
      </c>
      <c r="D2489">
        <v>2014</v>
      </c>
      <c r="E2489" t="s">
        <v>36</v>
      </c>
      <c r="F2489" t="s">
        <v>1060</v>
      </c>
      <c r="G2489" t="s">
        <v>45</v>
      </c>
      <c r="H2489" t="s">
        <v>2671</v>
      </c>
      <c r="I2489" s="2">
        <v>40285</v>
      </c>
      <c r="J2489" t="s">
        <v>106</v>
      </c>
      <c r="K2489" t="s">
        <v>111</v>
      </c>
      <c r="L2489">
        <v>15.2756939</v>
      </c>
      <c r="M2489">
        <v>145.79354377000001</v>
      </c>
      <c r="N2489" t="s">
        <v>45</v>
      </c>
      <c r="O2489" t="s">
        <v>45</v>
      </c>
      <c r="P2489">
        <v>2014</v>
      </c>
      <c r="Q2489" t="s">
        <v>112</v>
      </c>
      <c r="R2489">
        <v>0</v>
      </c>
      <c r="S2489">
        <v>21.5</v>
      </c>
      <c r="T2489">
        <v>6.5</v>
      </c>
      <c r="U2489">
        <v>0</v>
      </c>
      <c r="V2489">
        <v>10</v>
      </c>
      <c r="W2489">
        <v>7.5</v>
      </c>
      <c r="X2489">
        <v>0.1125</v>
      </c>
      <c r="Y2489">
        <v>2</v>
      </c>
      <c r="Z2489">
        <v>1</v>
      </c>
    </row>
    <row r="2490" spans="1:26" x14ac:dyDescent="0.2">
      <c r="A2490">
        <v>2489</v>
      </c>
      <c r="B2490">
        <v>6865</v>
      </c>
      <c r="C2490" t="s">
        <v>38</v>
      </c>
      <c r="D2490">
        <v>2014</v>
      </c>
      <c r="E2490" t="s">
        <v>36</v>
      </c>
      <c r="F2490" t="s">
        <v>1060</v>
      </c>
      <c r="G2490" t="s">
        <v>45</v>
      </c>
      <c r="H2490" t="s">
        <v>2672</v>
      </c>
      <c r="I2490" s="2">
        <v>40285</v>
      </c>
      <c r="J2490" t="s">
        <v>106</v>
      </c>
      <c r="K2490" t="s">
        <v>107</v>
      </c>
      <c r="L2490">
        <v>15.287060350000001</v>
      </c>
      <c r="M2490">
        <v>145.81587031000001</v>
      </c>
      <c r="N2490" t="s">
        <v>45</v>
      </c>
      <c r="O2490" t="s">
        <v>45</v>
      </c>
      <c r="P2490">
        <v>2014</v>
      </c>
      <c r="Q2490" t="s">
        <v>109</v>
      </c>
      <c r="R2490">
        <v>0</v>
      </c>
      <c r="S2490">
        <v>15.15</v>
      </c>
      <c r="T2490">
        <v>14.5</v>
      </c>
      <c r="U2490">
        <v>0.5</v>
      </c>
      <c r="V2490">
        <v>2.5</v>
      </c>
      <c r="W2490">
        <v>8</v>
      </c>
      <c r="X2490">
        <v>1.595</v>
      </c>
      <c r="Y2490">
        <v>2</v>
      </c>
      <c r="Z2490">
        <v>1</v>
      </c>
    </row>
    <row r="2491" spans="1:26" x14ac:dyDescent="0.2">
      <c r="A2491">
        <v>2490</v>
      </c>
      <c r="B2491">
        <v>6866</v>
      </c>
      <c r="C2491" t="s">
        <v>38</v>
      </c>
      <c r="D2491">
        <v>2014</v>
      </c>
      <c r="E2491" t="s">
        <v>36</v>
      </c>
      <c r="F2491" t="s">
        <v>1060</v>
      </c>
      <c r="G2491" t="s">
        <v>45</v>
      </c>
      <c r="H2491" t="s">
        <v>2673</v>
      </c>
      <c r="I2491" s="2">
        <v>40285</v>
      </c>
      <c r="J2491" t="s">
        <v>106</v>
      </c>
      <c r="K2491" t="s">
        <v>115</v>
      </c>
      <c r="L2491">
        <v>15.256714089999999</v>
      </c>
      <c r="M2491">
        <v>145.81462877999999</v>
      </c>
      <c r="N2491" t="s">
        <v>45</v>
      </c>
      <c r="O2491" t="s">
        <v>45</v>
      </c>
      <c r="P2491">
        <v>2014</v>
      </c>
      <c r="Q2491" t="s">
        <v>116</v>
      </c>
      <c r="R2491">
        <v>0</v>
      </c>
      <c r="S2491">
        <v>4.8499999999999996</v>
      </c>
      <c r="T2491">
        <v>27.5</v>
      </c>
      <c r="U2491">
        <v>32.5</v>
      </c>
      <c r="V2491">
        <v>10</v>
      </c>
      <c r="W2491">
        <v>5</v>
      </c>
      <c r="X2491">
        <v>0.27875</v>
      </c>
      <c r="Y2491">
        <v>2</v>
      </c>
      <c r="Z2491">
        <v>1</v>
      </c>
    </row>
    <row r="2492" spans="1:26" x14ac:dyDescent="0.2">
      <c r="A2492">
        <v>2491</v>
      </c>
      <c r="B2492">
        <v>6867</v>
      </c>
      <c r="C2492" t="s">
        <v>38</v>
      </c>
      <c r="D2492">
        <v>2014</v>
      </c>
      <c r="E2492" t="s">
        <v>36</v>
      </c>
      <c r="F2492" t="s">
        <v>1060</v>
      </c>
      <c r="G2492" t="s">
        <v>45</v>
      </c>
      <c r="H2492" t="s">
        <v>2674</v>
      </c>
      <c r="I2492" s="2">
        <v>40285</v>
      </c>
      <c r="J2492" t="s">
        <v>106</v>
      </c>
      <c r="K2492" t="s">
        <v>111</v>
      </c>
      <c r="L2492">
        <v>15.247939239999999</v>
      </c>
      <c r="M2492">
        <v>145.81002669</v>
      </c>
      <c r="N2492" t="s">
        <v>45</v>
      </c>
      <c r="O2492" t="s">
        <v>45</v>
      </c>
      <c r="P2492">
        <v>2014</v>
      </c>
      <c r="Q2492" t="s">
        <v>112</v>
      </c>
      <c r="R2492">
        <v>0</v>
      </c>
      <c r="S2492">
        <v>20.05</v>
      </c>
      <c r="T2492">
        <v>33.5</v>
      </c>
      <c r="U2492">
        <v>1.5</v>
      </c>
      <c r="V2492">
        <v>3</v>
      </c>
      <c r="W2492">
        <v>6</v>
      </c>
      <c r="X2492">
        <v>0.1125</v>
      </c>
      <c r="Y2492">
        <v>2</v>
      </c>
      <c r="Z2492">
        <v>1</v>
      </c>
    </row>
    <row r="2493" spans="1:26" x14ac:dyDescent="0.2">
      <c r="A2493">
        <v>2492</v>
      </c>
      <c r="B2493">
        <v>6868</v>
      </c>
      <c r="C2493" t="s">
        <v>38</v>
      </c>
      <c r="D2493">
        <v>2014</v>
      </c>
      <c r="E2493" t="s">
        <v>36</v>
      </c>
      <c r="F2493" t="s">
        <v>1060</v>
      </c>
      <c r="G2493" t="s">
        <v>45</v>
      </c>
      <c r="H2493" t="s">
        <v>2675</v>
      </c>
      <c r="I2493" s="2">
        <v>40285</v>
      </c>
      <c r="J2493" t="s">
        <v>106</v>
      </c>
      <c r="K2493" t="s">
        <v>107</v>
      </c>
      <c r="L2493">
        <v>15.23508945</v>
      </c>
      <c r="M2493">
        <v>145.80292453999999</v>
      </c>
      <c r="N2493" t="s">
        <v>45</v>
      </c>
      <c r="O2493" t="s">
        <v>45</v>
      </c>
      <c r="P2493">
        <v>2014</v>
      </c>
      <c r="Q2493" t="s">
        <v>109</v>
      </c>
      <c r="R2493">
        <v>0</v>
      </c>
      <c r="S2493">
        <v>14.3</v>
      </c>
      <c r="T2493">
        <v>6</v>
      </c>
      <c r="U2493">
        <v>0</v>
      </c>
      <c r="V2493">
        <v>27.5</v>
      </c>
      <c r="W2493">
        <v>4</v>
      </c>
      <c r="X2493">
        <v>0.11874999999999999</v>
      </c>
      <c r="Y2493">
        <v>2</v>
      </c>
      <c r="Z2493">
        <v>1</v>
      </c>
    </row>
    <row r="2494" spans="1:26" x14ac:dyDescent="0.2">
      <c r="A2494">
        <v>2493</v>
      </c>
      <c r="B2494">
        <v>6877</v>
      </c>
      <c r="C2494" t="s">
        <v>38</v>
      </c>
      <c r="D2494">
        <v>2014</v>
      </c>
      <c r="E2494" t="s">
        <v>36</v>
      </c>
      <c r="F2494" t="s">
        <v>1060</v>
      </c>
      <c r="G2494" t="s">
        <v>136</v>
      </c>
      <c r="H2494" t="s">
        <v>2676</v>
      </c>
      <c r="I2494" s="2">
        <v>40286</v>
      </c>
      <c r="J2494" t="s">
        <v>106</v>
      </c>
      <c r="K2494" t="s">
        <v>111</v>
      </c>
      <c r="L2494">
        <v>16.697380599999999</v>
      </c>
      <c r="M2494">
        <v>145.77117967000001</v>
      </c>
      <c r="N2494" t="s">
        <v>136</v>
      </c>
      <c r="O2494" t="s">
        <v>136</v>
      </c>
      <c r="P2494">
        <v>2014</v>
      </c>
      <c r="Q2494" t="s">
        <v>112</v>
      </c>
      <c r="R2494">
        <v>0</v>
      </c>
      <c r="S2494">
        <v>17.7</v>
      </c>
      <c r="T2494">
        <v>12.5</v>
      </c>
      <c r="U2494">
        <v>27.5</v>
      </c>
      <c r="V2494">
        <v>15</v>
      </c>
      <c r="W2494">
        <v>5</v>
      </c>
      <c r="X2494">
        <v>0.38500000000000001</v>
      </c>
      <c r="Y2494">
        <v>2</v>
      </c>
      <c r="Z2494">
        <v>1</v>
      </c>
    </row>
    <row r="2495" spans="1:26" x14ac:dyDescent="0.2">
      <c r="A2495">
        <v>2494</v>
      </c>
      <c r="B2495">
        <v>6878</v>
      </c>
      <c r="C2495" t="s">
        <v>38</v>
      </c>
      <c r="D2495">
        <v>2014</v>
      </c>
      <c r="E2495" t="s">
        <v>36</v>
      </c>
      <c r="F2495" t="s">
        <v>1060</v>
      </c>
      <c r="G2495" t="s">
        <v>136</v>
      </c>
      <c r="H2495" t="s">
        <v>2677</v>
      </c>
      <c r="I2495" s="2">
        <v>40286</v>
      </c>
      <c r="J2495" t="s">
        <v>106</v>
      </c>
      <c r="K2495" t="s">
        <v>107</v>
      </c>
      <c r="L2495">
        <v>16.703896690000001</v>
      </c>
      <c r="M2495">
        <v>145.76601894000001</v>
      </c>
      <c r="N2495" t="s">
        <v>136</v>
      </c>
      <c r="O2495" t="s">
        <v>136</v>
      </c>
      <c r="P2495">
        <v>2014</v>
      </c>
      <c r="Q2495" t="s">
        <v>109</v>
      </c>
      <c r="R2495">
        <v>0</v>
      </c>
      <c r="S2495">
        <v>12.65</v>
      </c>
      <c r="T2495">
        <v>9.5</v>
      </c>
      <c r="U2495">
        <v>12.5</v>
      </c>
      <c r="V2495">
        <v>1</v>
      </c>
      <c r="W2495">
        <v>5</v>
      </c>
      <c r="X2495">
        <v>0.88875000000000004</v>
      </c>
      <c r="Y2495">
        <v>2</v>
      </c>
      <c r="Z2495">
        <v>1</v>
      </c>
    </row>
    <row r="2496" spans="1:26" x14ac:dyDescent="0.2">
      <c r="A2496">
        <v>2495</v>
      </c>
      <c r="B2496">
        <v>6879</v>
      </c>
      <c r="C2496" t="s">
        <v>38</v>
      </c>
      <c r="D2496">
        <v>2014</v>
      </c>
      <c r="E2496" t="s">
        <v>36</v>
      </c>
      <c r="F2496" t="s">
        <v>1060</v>
      </c>
      <c r="G2496" t="s">
        <v>136</v>
      </c>
      <c r="H2496" t="s">
        <v>2678</v>
      </c>
      <c r="I2496" s="2">
        <v>40286</v>
      </c>
      <c r="J2496" t="s">
        <v>106</v>
      </c>
      <c r="K2496" t="s">
        <v>115</v>
      </c>
      <c r="L2496">
        <v>16.71410191</v>
      </c>
      <c r="M2496">
        <v>145.77409624000001</v>
      </c>
      <c r="N2496" t="s">
        <v>136</v>
      </c>
      <c r="O2496" t="s">
        <v>136</v>
      </c>
      <c r="P2496">
        <v>2014</v>
      </c>
      <c r="Q2496" t="s">
        <v>116</v>
      </c>
      <c r="R2496">
        <v>0</v>
      </c>
      <c r="S2496">
        <v>5.75</v>
      </c>
      <c r="T2496">
        <v>3.5</v>
      </c>
      <c r="U2496">
        <v>2.5</v>
      </c>
      <c r="V2496">
        <v>6</v>
      </c>
      <c r="W2496">
        <v>12.5</v>
      </c>
      <c r="X2496">
        <v>0.81499999999999995</v>
      </c>
      <c r="Y2496">
        <v>2</v>
      </c>
      <c r="Z2496">
        <v>1</v>
      </c>
    </row>
    <row r="2497" spans="1:26" x14ac:dyDescent="0.2">
      <c r="A2497">
        <v>2496</v>
      </c>
      <c r="B2497">
        <v>6880</v>
      </c>
      <c r="C2497" t="s">
        <v>38</v>
      </c>
      <c r="D2497">
        <v>2014</v>
      </c>
      <c r="E2497" t="s">
        <v>36</v>
      </c>
      <c r="F2497" t="s">
        <v>1060</v>
      </c>
      <c r="G2497" t="s">
        <v>136</v>
      </c>
      <c r="H2497" t="s">
        <v>2679</v>
      </c>
      <c r="I2497" s="2">
        <v>40286</v>
      </c>
      <c r="J2497" t="s">
        <v>106</v>
      </c>
      <c r="K2497" t="s">
        <v>111</v>
      </c>
      <c r="L2497">
        <v>16.718761409999999</v>
      </c>
      <c r="M2497">
        <v>145.78122438</v>
      </c>
      <c r="N2497" t="s">
        <v>136</v>
      </c>
      <c r="O2497" t="s">
        <v>136</v>
      </c>
      <c r="P2497">
        <v>2014</v>
      </c>
      <c r="Q2497" t="s">
        <v>112</v>
      </c>
      <c r="R2497">
        <v>0</v>
      </c>
      <c r="S2497">
        <v>25</v>
      </c>
      <c r="T2497">
        <v>8</v>
      </c>
      <c r="U2497">
        <v>30</v>
      </c>
      <c r="V2497">
        <v>10</v>
      </c>
      <c r="W2497">
        <v>0.5</v>
      </c>
      <c r="X2497">
        <v>0.83374999999999999</v>
      </c>
      <c r="Y2497">
        <v>2</v>
      </c>
      <c r="Z2497">
        <v>1</v>
      </c>
    </row>
    <row r="2498" spans="1:26" x14ac:dyDescent="0.2">
      <c r="A2498">
        <v>2497</v>
      </c>
      <c r="B2498">
        <v>6881</v>
      </c>
      <c r="C2498" t="s">
        <v>38</v>
      </c>
      <c r="D2498">
        <v>2014</v>
      </c>
      <c r="E2498" t="s">
        <v>36</v>
      </c>
      <c r="F2498" t="s">
        <v>1060</v>
      </c>
      <c r="G2498" t="s">
        <v>136</v>
      </c>
      <c r="H2498" t="s">
        <v>2680</v>
      </c>
      <c r="I2498" s="2">
        <v>40286</v>
      </c>
      <c r="J2498" t="s">
        <v>106</v>
      </c>
      <c r="K2498" t="s">
        <v>111</v>
      </c>
      <c r="L2498">
        <v>16.702105230000001</v>
      </c>
      <c r="M2498">
        <v>145.79069684999999</v>
      </c>
      <c r="N2498" t="s">
        <v>136</v>
      </c>
      <c r="O2498" t="s">
        <v>136</v>
      </c>
      <c r="P2498">
        <v>2014</v>
      </c>
      <c r="Q2498" t="s">
        <v>112</v>
      </c>
      <c r="R2498">
        <v>0</v>
      </c>
      <c r="S2498">
        <v>22.35</v>
      </c>
      <c r="T2498">
        <v>3.5</v>
      </c>
      <c r="U2498">
        <v>25</v>
      </c>
      <c r="V2498">
        <v>19.5</v>
      </c>
      <c r="W2498">
        <v>4.5</v>
      </c>
      <c r="X2498">
        <v>0.78625</v>
      </c>
      <c r="Y2498">
        <v>2</v>
      </c>
      <c r="Z2498">
        <v>1</v>
      </c>
    </row>
    <row r="2499" spans="1:26" x14ac:dyDescent="0.2">
      <c r="A2499">
        <v>2498</v>
      </c>
      <c r="B2499">
        <v>6882</v>
      </c>
      <c r="C2499" t="s">
        <v>38</v>
      </c>
      <c r="D2499">
        <v>2014</v>
      </c>
      <c r="E2499" t="s">
        <v>36</v>
      </c>
      <c r="F2499" t="s">
        <v>1060</v>
      </c>
      <c r="G2499" t="s">
        <v>136</v>
      </c>
      <c r="H2499" t="s">
        <v>2681</v>
      </c>
      <c r="I2499" s="2">
        <v>40286</v>
      </c>
      <c r="J2499" t="s">
        <v>106</v>
      </c>
      <c r="K2499" t="s">
        <v>107</v>
      </c>
      <c r="L2499">
        <v>16.692150290000001</v>
      </c>
      <c r="M2499">
        <v>145.77669673</v>
      </c>
      <c r="N2499" t="s">
        <v>136</v>
      </c>
      <c r="O2499" t="s">
        <v>136</v>
      </c>
      <c r="P2499">
        <v>2014</v>
      </c>
      <c r="Q2499" t="s">
        <v>109</v>
      </c>
      <c r="R2499">
        <v>0</v>
      </c>
      <c r="S2499">
        <v>11.35</v>
      </c>
      <c r="T2499">
        <v>4</v>
      </c>
      <c r="U2499">
        <v>6.5</v>
      </c>
      <c r="V2499">
        <v>1.5</v>
      </c>
      <c r="W2499">
        <v>4.5</v>
      </c>
      <c r="X2499">
        <v>1.585</v>
      </c>
      <c r="Y2499">
        <v>2</v>
      </c>
      <c r="Z2499">
        <v>1</v>
      </c>
    </row>
    <row r="2500" spans="1:26" x14ac:dyDescent="0.2">
      <c r="A2500">
        <v>2499</v>
      </c>
      <c r="B2500">
        <v>6883</v>
      </c>
      <c r="C2500" t="s">
        <v>38</v>
      </c>
      <c r="D2500">
        <v>2014</v>
      </c>
      <c r="E2500" t="s">
        <v>36</v>
      </c>
      <c r="F2500" t="s">
        <v>1060</v>
      </c>
      <c r="G2500" t="s">
        <v>136</v>
      </c>
      <c r="H2500" t="s">
        <v>2682</v>
      </c>
      <c r="I2500" s="2">
        <v>40286</v>
      </c>
      <c r="J2500" t="s">
        <v>106</v>
      </c>
      <c r="K2500" t="s">
        <v>111</v>
      </c>
      <c r="L2500">
        <v>16.711400510000001</v>
      </c>
      <c r="M2500">
        <v>145.76771174999999</v>
      </c>
      <c r="N2500" t="s">
        <v>136</v>
      </c>
      <c r="O2500" t="s">
        <v>136</v>
      </c>
      <c r="P2500">
        <v>2014</v>
      </c>
      <c r="Q2500" t="s">
        <v>112</v>
      </c>
      <c r="R2500">
        <v>0</v>
      </c>
      <c r="S2500">
        <v>21.4</v>
      </c>
      <c r="T2500">
        <v>12.5</v>
      </c>
      <c r="U2500">
        <v>31.5</v>
      </c>
      <c r="V2500">
        <v>7.5</v>
      </c>
      <c r="W2500">
        <v>0.5</v>
      </c>
      <c r="X2500">
        <v>0.27</v>
      </c>
      <c r="Y2500">
        <v>2</v>
      </c>
      <c r="Z2500">
        <v>1</v>
      </c>
    </row>
    <row r="2501" spans="1:26" x14ac:dyDescent="0.2">
      <c r="A2501">
        <v>2500</v>
      </c>
      <c r="B2501">
        <v>6884</v>
      </c>
      <c r="C2501" t="s">
        <v>38</v>
      </c>
      <c r="D2501">
        <v>2014</v>
      </c>
      <c r="E2501" t="s">
        <v>36</v>
      </c>
      <c r="F2501" t="s">
        <v>1060</v>
      </c>
      <c r="G2501" t="s">
        <v>136</v>
      </c>
      <c r="H2501" t="s">
        <v>2683</v>
      </c>
      <c r="I2501" s="2">
        <v>40286</v>
      </c>
      <c r="J2501" t="s">
        <v>106</v>
      </c>
      <c r="K2501" t="s">
        <v>115</v>
      </c>
      <c r="L2501">
        <v>16.715564969999999</v>
      </c>
      <c r="M2501">
        <v>145.78300109</v>
      </c>
      <c r="N2501" t="s">
        <v>136</v>
      </c>
      <c r="O2501" t="s">
        <v>136</v>
      </c>
      <c r="P2501">
        <v>2014</v>
      </c>
      <c r="Q2501" t="s">
        <v>116</v>
      </c>
      <c r="R2501">
        <v>0</v>
      </c>
      <c r="S2501">
        <v>6</v>
      </c>
      <c r="T2501">
        <v>2</v>
      </c>
      <c r="U2501">
        <v>4</v>
      </c>
      <c r="V2501">
        <v>0.5</v>
      </c>
      <c r="W2501">
        <v>6.5</v>
      </c>
      <c r="X2501">
        <v>1.145</v>
      </c>
      <c r="Y2501">
        <v>2</v>
      </c>
      <c r="Z2501">
        <v>1</v>
      </c>
    </row>
    <row r="2502" spans="1:26" x14ac:dyDescent="0.2">
      <c r="A2502">
        <v>2501</v>
      </c>
      <c r="B2502">
        <v>6885</v>
      </c>
      <c r="C2502" t="s">
        <v>38</v>
      </c>
      <c r="D2502">
        <v>2014</v>
      </c>
      <c r="E2502" t="s">
        <v>36</v>
      </c>
      <c r="F2502" t="s">
        <v>1060</v>
      </c>
      <c r="G2502" t="s">
        <v>136</v>
      </c>
      <c r="H2502" t="s">
        <v>2684</v>
      </c>
      <c r="I2502" s="2">
        <v>40286</v>
      </c>
      <c r="J2502" t="s">
        <v>106</v>
      </c>
      <c r="K2502" t="s">
        <v>111</v>
      </c>
      <c r="L2502">
        <v>16.70897051</v>
      </c>
      <c r="M2502">
        <v>145.78914201000001</v>
      </c>
      <c r="N2502" t="s">
        <v>136</v>
      </c>
      <c r="O2502" t="s">
        <v>136</v>
      </c>
      <c r="P2502">
        <v>2014</v>
      </c>
      <c r="Q2502" t="s">
        <v>112</v>
      </c>
      <c r="R2502">
        <v>0</v>
      </c>
      <c r="S2502">
        <v>21.1</v>
      </c>
      <c r="T2502">
        <v>6.5</v>
      </c>
      <c r="U2502">
        <v>15</v>
      </c>
      <c r="V2502">
        <v>6.5</v>
      </c>
      <c r="W2502">
        <v>3.5</v>
      </c>
      <c r="X2502">
        <v>0.40699999999999997</v>
      </c>
      <c r="Y2502">
        <v>2</v>
      </c>
      <c r="Z2502">
        <v>1</v>
      </c>
    </row>
    <row r="2503" spans="1:26" x14ac:dyDescent="0.2">
      <c r="A2503">
        <v>2502</v>
      </c>
      <c r="B2503">
        <v>6886</v>
      </c>
      <c r="C2503" t="s">
        <v>38</v>
      </c>
      <c r="D2503">
        <v>2014</v>
      </c>
      <c r="E2503" t="s">
        <v>36</v>
      </c>
      <c r="F2503" t="s">
        <v>1060</v>
      </c>
      <c r="G2503" t="s">
        <v>136</v>
      </c>
      <c r="H2503" t="s">
        <v>2685</v>
      </c>
      <c r="I2503" s="2">
        <v>40286</v>
      </c>
      <c r="J2503" t="s">
        <v>106</v>
      </c>
      <c r="K2503" t="s">
        <v>107</v>
      </c>
      <c r="L2503">
        <v>16.694939869999999</v>
      </c>
      <c r="M2503">
        <v>145.78766436000001</v>
      </c>
      <c r="N2503" t="s">
        <v>136</v>
      </c>
      <c r="O2503" t="s">
        <v>136</v>
      </c>
      <c r="P2503">
        <v>2014</v>
      </c>
      <c r="Q2503" t="s">
        <v>109</v>
      </c>
      <c r="R2503">
        <v>0</v>
      </c>
      <c r="S2503">
        <v>11</v>
      </c>
      <c r="T2503">
        <v>6.5</v>
      </c>
      <c r="U2503">
        <v>13.5</v>
      </c>
      <c r="V2503">
        <v>6.5</v>
      </c>
      <c r="W2503">
        <v>1</v>
      </c>
      <c r="X2503">
        <v>1.6375</v>
      </c>
      <c r="Y2503">
        <v>2</v>
      </c>
      <c r="Z2503">
        <v>1</v>
      </c>
    </row>
    <row r="2504" spans="1:26" x14ac:dyDescent="0.2">
      <c r="A2504">
        <v>2503</v>
      </c>
      <c r="B2504">
        <v>6890</v>
      </c>
      <c r="C2504" t="s">
        <v>38</v>
      </c>
      <c r="D2504">
        <v>2014</v>
      </c>
      <c r="E2504" t="s">
        <v>36</v>
      </c>
      <c r="F2504" t="s">
        <v>1060</v>
      </c>
      <c r="G2504" t="s">
        <v>136</v>
      </c>
      <c r="H2504" t="s">
        <v>2686</v>
      </c>
      <c r="I2504" s="2">
        <v>40286</v>
      </c>
      <c r="J2504" t="s">
        <v>106</v>
      </c>
      <c r="K2504" t="s">
        <v>111</v>
      </c>
      <c r="L2504">
        <v>16.696716670000001</v>
      </c>
      <c r="M2504">
        <v>145.78850012000001</v>
      </c>
      <c r="N2504" t="s">
        <v>136</v>
      </c>
      <c r="O2504" t="s">
        <v>136</v>
      </c>
      <c r="P2504">
        <v>2014</v>
      </c>
      <c r="Q2504" t="s">
        <v>112</v>
      </c>
      <c r="R2504">
        <v>0</v>
      </c>
      <c r="S2504">
        <v>21.65</v>
      </c>
      <c r="T2504">
        <v>7.5</v>
      </c>
      <c r="U2504">
        <v>44</v>
      </c>
      <c r="V2504">
        <v>7.5</v>
      </c>
      <c r="W2504">
        <v>3.5</v>
      </c>
      <c r="X2504">
        <v>0.84499999999999997</v>
      </c>
      <c r="Y2504">
        <v>2</v>
      </c>
      <c r="Z2504">
        <v>1</v>
      </c>
    </row>
    <row r="2505" spans="1:26" x14ac:dyDescent="0.2">
      <c r="A2505">
        <v>2504</v>
      </c>
      <c r="B2505">
        <v>6897</v>
      </c>
      <c r="C2505" t="s">
        <v>38</v>
      </c>
      <c r="D2505">
        <v>2014</v>
      </c>
      <c r="E2505" t="s">
        <v>36</v>
      </c>
      <c r="F2505" t="s">
        <v>1060</v>
      </c>
      <c r="G2505" t="s">
        <v>43</v>
      </c>
      <c r="H2505" t="s">
        <v>2687</v>
      </c>
      <c r="I2505" s="2">
        <v>40287</v>
      </c>
      <c r="J2505" t="s">
        <v>106</v>
      </c>
      <c r="K2505" t="s">
        <v>111</v>
      </c>
      <c r="L2505">
        <v>18.10593068</v>
      </c>
      <c r="M2505">
        <v>145.78314090000001</v>
      </c>
      <c r="N2505" t="s">
        <v>43</v>
      </c>
      <c r="O2505" t="s">
        <v>43</v>
      </c>
      <c r="P2505">
        <v>2014</v>
      </c>
      <c r="Q2505" t="s">
        <v>112</v>
      </c>
      <c r="R2505">
        <v>0</v>
      </c>
      <c r="S2505">
        <v>23.7</v>
      </c>
      <c r="T2505">
        <v>1</v>
      </c>
      <c r="U2505">
        <v>88.5</v>
      </c>
      <c r="V2505">
        <v>1</v>
      </c>
      <c r="W2505">
        <v>0.5</v>
      </c>
      <c r="X2505">
        <v>0.129</v>
      </c>
      <c r="Y2505">
        <v>2</v>
      </c>
      <c r="Z2505">
        <v>1</v>
      </c>
    </row>
    <row r="2506" spans="1:26" x14ac:dyDescent="0.2">
      <c r="A2506">
        <v>2505</v>
      </c>
      <c r="B2506">
        <v>6898</v>
      </c>
      <c r="C2506" t="s">
        <v>38</v>
      </c>
      <c r="D2506">
        <v>2014</v>
      </c>
      <c r="E2506" t="s">
        <v>36</v>
      </c>
      <c r="F2506" t="s">
        <v>1060</v>
      </c>
      <c r="G2506" t="s">
        <v>43</v>
      </c>
      <c r="H2506" t="s">
        <v>2688</v>
      </c>
      <c r="I2506" s="2">
        <v>40287</v>
      </c>
      <c r="J2506" t="s">
        <v>106</v>
      </c>
      <c r="K2506" t="s">
        <v>107</v>
      </c>
      <c r="L2506">
        <v>18.090616019999999</v>
      </c>
      <c r="M2506">
        <v>145.75911409</v>
      </c>
      <c r="N2506" t="s">
        <v>43</v>
      </c>
      <c r="O2506" t="s">
        <v>43</v>
      </c>
      <c r="P2506">
        <v>2014</v>
      </c>
      <c r="Q2506" t="s">
        <v>109</v>
      </c>
      <c r="R2506">
        <v>0</v>
      </c>
      <c r="S2506">
        <v>10.050000000000001</v>
      </c>
      <c r="T2506">
        <v>7.5</v>
      </c>
      <c r="U2506">
        <v>7.5</v>
      </c>
      <c r="V2506">
        <v>17.5</v>
      </c>
      <c r="W2506">
        <v>0.5</v>
      </c>
      <c r="X2506">
        <v>0.92749999999999999</v>
      </c>
      <c r="Y2506">
        <v>2</v>
      </c>
      <c r="Z2506">
        <v>1</v>
      </c>
    </row>
    <row r="2507" spans="1:26" x14ac:dyDescent="0.2">
      <c r="A2507">
        <v>2506</v>
      </c>
      <c r="B2507">
        <v>6899</v>
      </c>
      <c r="C2507" t="s">
        <v>38</v>
      </c>
      <c r="D2507">
        <v>2014</v>
      </c>
      <c r="E2507" t="s">
        <v>36</v>
      </c>
      <c r="F2507" t="s">
        <v>1060</v>
      </c>
      <c r="G2507" t="s">
        <v>43</v>
      </c>
      <c r="H2507" t="s">
        <v>2689</v>
      </c>
      <c r="I2507" s="2">
        <v>40287</v>
      </c>
      <c r="J2507" t="s">
        <v>106</v>
      </c>
      <c r="K2507" t="s">
        <v>111</v>
      </c>
      <c r="L2507">
        <v>18.061099649999999</v>
      </c>
      <c r="M2507">
        <v>145.7437395</v>
      </c>
      <c r="N2507" t="s">
        <v>43</v>
      </c>
      <c r="O2507" t="s">
        <v>43</v>
      </c>
      <c r="P2507">
        <v>2014</v>
      </c>
      <c r="Q2507" t="s">
        <v>112</v>
      </c>
      <c r="R2507">
        <v>0</v>
      </c>
      <c r="S2507">
        <v>26.65</v>
      </c>
      <c r="T2507">
        <v>6.5</v>
      </c>
      <c r="U2507">
        <v>20</v>
      </c>
      <c r="V2507">
        <v>8.5</v>
      </c>
      <c r="W2507">
        <v>1</v>
      </c>
      <c r="X2507">
        <v>0.66</v>
      </c>
      <c r="Y2507">
        <v>2</v>
      </c>
      <c r="Z2507">
        <v>1</v>
      </c>
    </row>
    <row r="2508" spans="1:26" x14ac:dyDescent="0.2">
      <c r="A2508">
        <v>2507</v>
      </c>
      <c r="B2508">
        <v>6900</v>
      </c>
      <c r="C2508" t="s">
        <v>38</v>
      </c>
      <c r="D2508">
        <v>2014</v>
      </c>
      <c r="E2508" t="s">
        <v>36</v>
      </c>
      <c r="F2508" t="s">
        <v>1060</v>
      </c>
      <c r="G2508" t="s">
        <v>43</v>
      </c>
      <c r="H2508" t="s">
        <v>2690</v>
      </c>
      <c r="I2508" s="2">
        <v>40287</v>
      </c>
      <c r="J2508" t="s">
        <v>106</v>
      </c>
      <c r="K2508" t="s">
        <v>107</v>
      </c>
      <c r="L2508">
        <v>18.04265359</v>
      </c>
      <c r="M2508">
        <v>145.71167663</v>
      </c>
      <c r="N2508" t="s">
        <v>43</v>
      </c>
      <c r="O2508" t="s">
        <v>43</v>
      </c>
      <c r="P2508">
        <v>2014</v>
      </c>
      <c r="Q2508" t="s">
        <v>109</v>
      </c>
      <c r="R2508">
        <v>0</v>
      </c>
      <c r="S2508">
        <v>15.05</v>
      </c>
      <c r="T2508">
        <v>7.5</v>
      </c>
      <c r="U2508">
        <v>5</v>
      </c>
      <c r="V2508">
        <v>2.5</v>
      </c>
      <c r="W2508">
        <v>2.5</v>
      </c>
      <c r="X2508">
        <v>0.81499999999999995</v>
      </c>
      <c r="Y2508">
        <v>2</v>
      </c>
      <c r="Z2508">
        <v>1</v>
      </c>
    </row>
    <row r="2509" spans="1:26" x14ac:dyDescent="0.2">
      <c r="A2509">
        <v>2508</v>
      </c>
      <c r="B2509">
        <v>6906</v>
      </c>
      <c r="C2509" t="s">
        <v>38</v>
      </c>
      <c r="D2509">
        <v>2014</v>
      </c>
      <c r="E2509" t="s">
        <v>36</v>
      </c>
      <c r="F2509" t="s">
        <v>1060</v>
      </c>
      <c r="G2509" t="s">
        <v>43</v>
      </c>
      <c r="H2509" t="s">
        <v>2691</v>
      </c>
      <c r="I2509" s="2">
        <v>40287</v>
      </c>
      <c r="J2509" t="s">
        <v>106</v>
      </c>
      <c r="K2509" t="s">
        <v>111</v>
      </c>
      <c r="L2509">
        <v>18.099142759999999</v>
      </c>
      <c r="M2509">
        <v>145.79755233</v>
      </c>
      <c r="N2509" t="s">
        <v>43</v>
      </c>
      <c r="O2509" t="s">
        <v>43</v>
      </c>
      <c r="P2509">
        <v>2014</v>
      </c>
      <c r="Q2509" t="s">
        <v>112</v>
      </c>
      <c r="R2509">
        <v>0</v>
      </c>
      <c r="S2509">
        <v>23.75</v>
      </c>
      <c r="T2509">
        <v>5.5</v>
      </c>
      <c r="U2509">
        <v>15</v>
      </c>
      <c r="V2509">
        <v>12.5</v>
      </c>
      <c r="W2509">
        <v>5.5</v>
      </c>
      <c r="X2509">
        <v>0.39750000000000002</v>
      </c>
      <c r="Y2509">
        <v>2</v>
      </c>
      <c r="Z2509">
        <v>1</v>
      </c>
    </row>
    <row r="2510" spans="1:26" x14ac:dyDescent="0.2">
      <c r="A2510">
        <v>2509</v>
      </c>
      <c r="B2510">
        <v>6907</v>
      </c>
      <c r="C2510" t="s">
        <v>38</v>
      </c>
      <c r="D2510">
        <v>2014</v>
      </c>
      <c r="E2510" t="s">
        <v>36</v>
      </c>
      <c r="F2510" t="s">
        <v>1060</v>
      </c>
      <c r="G2510" t="s">
        <v>43</v>
      </c>
      <c r="H2510" t="s">
        <v>2692</v>
      </c>
      <c r="I2510" s="2">
        <v>40287</v>
      </c>
      <c r="J2510" t="s">
        <v>106</v>
      </c>
      <c r="K2510" t="s">
        <v>107</v>
      </c>
      <c r="L2510">
        <v>18.102921819999999</v>
      </c>
      <c r="M2510">
        <v>145.77208266</v>
      </c>
      <c r="N2510" t="s">
        <v>43</v>
      </c>
      <c r="O2510" t="s">
        <v>43</v>
      </c>
      <c r="P2510">
        <v>2014</v>
      </c>
      <c r="Q2510" t="s">
        <v>109</v>
      </c>
      <c r="R2510">
        <v>0</v>
      </c>
      <c r="S2510">
        <v>9.25</v>
      </c>
      <c r="T2510">
        <v>10</v>
      </c>
      <c r="U2510">
        <v>17</v>
      </c>
      <c r="V2510">
        <v>22.5</v>
      </c>
      <c r="W2510">
        <v>1</v>
      </c>
      <c r="X2510">
        <v>0.63375000000000004</v>
      </c>
      <c r="Y2510">
        <v>2</v>
      </c>
      <c r="Z2510">
        <v>1</v>
      </c>
    </row>
    <row r="2511" spans="1:26" x14ac:dyDescent="0.2">
      <c r="A2511">
        <v>2510</v>
      </c>
      <c r="B2511">
        <v>6908</v>
      </c>
      <c r="C2511" t="s">
        <v>38</v>
      </c>
      <c r="D2511">
        <v>2014</v>
      </c>
      <c r="E2511" t="s">
        <v>36</v>
      </c>
      <c r="F2511" t="s">
        <v>1060</v>
      </c>
      <c r="G2511" t="s">
        <v>43</v>
      </c>
      <c r="H2511" t="s">
        <v>2693</v>
      </c>
      <c r="I2511" s="2">
        <v>40287</v>
      </c>
      <c r="J2511" t="s">
        <v>106</v>
      </c>
      <c r="K2511" t="s">
        <v>111</v>
      </c>
      <c r="L2511">
        <v>18.075899239999998</v>
      </c>
      <c r="M2511">
        <v>145.75079203999999</v>
      </c>
      <c r="N2511" t="s">
        <v>43</v>
      </c>
      <c r="O2511" t="s">
        <v>43</v>
      </c>
      <c r="P2511">
        <v>2014</v>
      </c>
      <c r="Q2511" t="s">
        <v>112</v>
      </c>
      <c r="R2511">
        <v>0</v>
      </c>
      <c r="S2511">
        <v>21.35</v>
      </c>
      <c r="T2511">
        <v>20</v>
      </c>
      <c r="U2511">
        <v>12.5</v>
      </c>
      <c r="V2511">
        <v>12.5</v>
      </c>
      <c r="W2511">
        <v>5.5</v>
      </c>
      <c r="X2511">
        <v>0.81</v>
      </c>
      <c r="Y2511">
        <v>2</v>
      </c>
      <c r="Z2511">
        <v>1</v>
      </c>
    </row>
    <row r="2512" spans="1:26" x14ac:dyDescent="0.2">
      <c r="A2512">
        <v>2511</v>
      </c>
      <c r="B2512">
        <v>6909</v>
      </c>
      <c r="C2512" t="s">
        <v>38</v>
      </c>
      <c r="D2512">
        <v>2014</v>
      </c>
      <c r="E2512" t="s">
        <v>36</v>
      </c>
      <c r="F2512" t="s">
        <v>1060</v>
      </c>
      <c r="G2512" t="s">
        <v>43</v>
      </c>
      <c r="H2512" t="s">
        <v>2694</v>
      </c>
      <c r="I2512" s="2">
        <v>40287</v>
      </c>
      <c r="J2512" t="s">
        <v>106</v>
      </c>
      <c r="K2512" t="s">
        <v>115</v>
      </c>
      <c r="L2512">
        <v>18.071847340000001</v>
      </c>
      <c r="M2512">
        <v>145.74643596000001</v>
      </c>
      <c r="N2512" t="s">
        <v>43</v>
      </c>
      <c r="O2512" t="s">
        <v>43</v>
      </c>
      <c r="P2512">
        <v>2014</v>
      </c>
      <c r="Q2512" t="s">
        <v>116</v>
      </c>
      <c r="R2512">
        <v>0</v>
      </c>
      <c r="S2512">
        <v>4.8499999999999996</v>
      </c>
      <c r="T2512">
        <v>12.5</v>
      </c>
      <c r="U2512">
        <v>22.5</v>
      </c>
      <c r="V2512">
        <v>2.5</v>
      </c>
      <c r="W2512">
        <v>4</v>
      </c>
      <c r="X2512">
        <v>0.85</v>
      </c>
      <c r="Y2512">
        <v>2</v>
      </c>
      <c r="Z2512">
        <v>1</v>
      </c>
    </row>
    <row r="2513" spans="1:26" x14ac:dyDescent="0.2">
      <c r="A2513">
        <v>2512</v>
      </c>
      <c r="B2513">
        <v>6910</v>
      </c>
      <c r="C2513" t="s">
        <v>38</v>
      </c>
      <c r="D2513">
        <v>2014</v>
      </c>
      <c r="E2513" t="s">
        <v>36</v>
      </c>
      <c r="F2513" t="s">
        <v>1060</v>
      </c>
      <c r="G2513" t="s">
        <v>43</v>
      </c>
      <c r="H2513" t="s">
        <v>2695</v>
      </c>
      <c r="I2513" s="2">
        <v>40287</v>
      </c>
      <c r="J2513" t="s">
        <v>106</v>
      </c>
      <c r="K2513" t="s">
        <v>107</v>
      </c>
      <c r="L2513">
        <v>18.049108830000002</v>
      </c>
      <c r="M2513">
        <v>145.73025268999999</v>
      </c>
      <c r="N2513" t="s">
        <v>43</v>
      </c>
      <c r="O2513" t="s">
        <v>43</v>
      </c>
      <c r="P2513">
        <v>2014</v>
      </c>
      <c r="Q2513" t="s">
        <v>109</v>
      </c>
      <c r="R2513">
        <v>0</v>
      </c>
      <c r="S2513">
        <v>7.75</v>
      </c>
      <c r="T2513">
        <v>17.5</v>
      </c>
      <c r="U2513">
        <v>22.5</v>
      </c>
      <c r="V2513">
        <v>16</v>
      </c>
      <c r="W2513">
        <v>5.5</v>
      </c>
      <c r="X2513">
        <v>0.83125000000000004</v>
      </c>
      <c r="Y2513">
        <v>2</v>
      </c>
      <c r="Z2513">
        <v>1</v>
      </c>
    </row>
    <row r="2514" spans="1:26" x14ac:dyDescent="0.2">
      <c r="A2514">
        <v>2513</v>
      </c>
      <c r="B2514">
        <v>6911</v>
      </c>
      <c r="C2514" t="s">
        <v>38</v>
      </c>
      <c r="D2514">
        <v>2014</v>
      </c>
      <c r="E2514" t="s">
        <v>36</v>
      </c>
      <c r="F2514" t="s">
        <v>1060</v>
      </c>
      <c r="G2514" t="s">
        <v>43</v>
      </c>
      <c r="H2514" t="s">
        <v>2696</v>
      </c>
      <c r="I2514" s="2">
        <v>40287</v>
      </c>
      <c r="J2514" t="s">
        <v>106</v>
      </c>
      <c r="K2514" t="s">
        <v>115</v>
      </c>
      <c r="L2514">
        <v>18.045891439999998</v>
      </c>
      <c r="M2514">
        <v>145.71932679</v>
      </c>
      <c r="N2514" t="s">
        <v>43</v>
      </c>
      <c r="O2514" t="s">
        <v>43</v>
      </c>
      <c r="P2514">
        <v>2014</v>
      </c>
      <c r="Q2514" t="s">
        <v>116</v>
      </c>
      <c r="R2514">
        <v>0</v>
      </c>
      <c r="S2514">
        <v>3.9</v>
      </c>
      <c r="T2514">
        <v>15</v>
      </c>
      <c r="U2514">
        <v>10</v>
      </c>
      <c r="V2514">
        <v>1</v>
      </c>
      <c r="W2514">
        <v>10.5</v>
      </c>
      <c r="X2514">
        <v>1.7622500000000001</v>
      </c>
      <c r="Y2514">
        <v>2</v>
      </c>
      <c r="Z2514">
        <v>1</v>
      </c>
    </row>
    <row r="2515" spans="1:26" x14ac:dyDescent="0.2">
      <c r="A2515">
        <v>2514</v>
      </c>
      <c r="B2515">
        <v>6912</v>
      </c>
      <c r="C2515" t="s">
        <v>38</v>
      </c>
      <c r="D2515">
        <v>2014</v>
      </c>
      <c r="E2515" t="s">
        <v>36</v>
      </c>
      <c r="F2515" t="s">
        <v>1060</v>
      </c>
      <c r="G2515" t="s">
        <v>43</v>
      </c>
      <c r="H2515" t="s">
        <v>2697</v>
      </c>
      <c r="I2515" s="2">
        <v>40287</v>
      </c>
      <c r="J2515" t="s">
        <v>106</v>
      </c>
      <c r="K2515" t="s">
        <v>111</v>
      </c>
      <c r="L2515">
        <v>18.043879449999999</v>
      </c>
      <c r="M2515">
        <v>145.71808014999999</v>
      </c>
      <c r="N2515" t="s">
        <v>43</v>
      </c>
      <c r="O2515" t="s">
        <v>43</v>
      </c>
      <c r="P2515">
        <v>2014</v>
      </c>
      <c r="Q2515" t="s">
        <v>112</v>
      </c>
      <c r="R2515">
        <v>0</v>
      </c>
      <c r="S2515">
        <v>23.45</v>
      </c>
      <c r="T2515">
        <v>12.5</v>
      </c>
      <c r="U2515">
        <v>20</v>
      </c>
      <c r="V2515">
        <v>6.5</v>
      </c>
      <c r="W2515">
        <v>0.5</v>
      </c>
      <c r="X2515">
        <v>0.52</v>
      </c>
      <c r="Y2515">
        <v>2</v>
      </c>
      <c r="Z2515">
        <v>1</v>
      </c>
    </row>
    <row r="2516" spans="1:26" x14ac:dyDescent="0.2">
      <c r="A2516">
        <v>2515</v>
      </c>
      <c r="B2516">
        <v>6921</v>
      </c>
      <c r="C2516" t="s">
        <v>38</v>
      </c>
      <c r="D2516">
        <v>2014</v>
      </c>
      <c r="E2516" t="s">
        <v>36</v>
      </c>
      <c r="F2516" t="s">
        <v>1060</v>
      </c>
      <c r="G2516" t="s">
        <v>43</v>
      </c>
      <c r="H2516" t="s">
        <v>2698</v>
      </c>
      <c r="I2516" s="2">
        <v>40288</v>
      </c>
      <c r="J2516" t="s">
        <v>106</v>
      </c>
      <c r="K2516" t="s">
        <v>111</v>
      </c>
      <c r="L2516">
        <v>18.055753589999998</v>
      </c>
      <c r="M2516">
        <v>145.70781952999999</v>
      </c>
      <c r="N2516" t="s">
        <v>43</v>
      </c>
      <c r="O2516" t="s">
        <v>43</v>
      </c>
      <c r="P2516">
        <v>2014</v>
      </c>
      <c r="Q2516" t="s">
        <v>112</v>
      </c>
      <c r="R2516">
        <v>0</v>
      </c>
      <c r="S2516">
        <v>21.85</v>
      </c>
      <c r="T2516">
        <v>9</v>
      </c>
      <c r="U2516">
        <v>12.5</v>
      </c>
      <c r="V2516">
        <v>0.5</v>
      </c>
      <c r="W2516">
        <v>11</v>
      </c>
      <c r="X2516">
        <v>0.74250000000000005</v>
      </c>
      <c r="Y2516">
        <v>2</v>
      </c>
      <c r="Z2516">
        <v>1</v>
      </c>
    </row>
    <row r="2517" spans="1:26" x14ac:dyDescent="0.2">
      <c r="A2517">
        <v>2516</v>
      </c>
      <c r="B2517">
        <v>6922</v>
      </c>
      <c r="C2517" t="s">
        <v>38</v>
      </c>
      <c r="D2517">
        <v>2014</v>
      </c>
      <c r="E2517" t="s">
        <v>36</v>
      </c>
      <c r="F2517" t="s">
        <v>1060</v>
      </c>
      <c r="G2517" t="s">
        <v>43</v>
      </c>
      <c r="H2517" t="s">
        <v>2699</v>
      </c>
      <c r="I2517" s="2">
        <v>40288</v>
      </c>
      <c r="J2517" t="s">
        <v>106</v>
      </c>
      <c r="K2517" t="s">
        <v>107</v>
      </c>
      <c r="L2517">
        <v>18.0776638</v>
      </c>
      <c r="M2517">
        <v>145.71752971000001</v>
      </c>
      <c r="N2517" t="s">
        <v>43</v>
      </c>
      <c r="O2517" t="s">
        <v>43</v>
      </c>
      <c r="P2517">
        <v>2014</v>
      </c>
      <c r="Q2517" t="s">
        <v>109</v>
      </c>
      <c r="R2517">
        <v>0</v>
      </c>
      <c r="S2517">
        <v>9.6</v>
      </c>
      <c r="T2517">
        <v>9</v>
      </c>
      <c r="U2517">
        <v>12.5</v>
      </c>
      <c r="V2517">
        <v>1</v>
      </c>
      <c r="W2517">
        <v>6</v>
      </c>
      <c r="X2517">
        <v>1.07125</v>
      </c>
      <c r="Y2517">
        <v>2</v>
      </c>
      <c r="Z2517">
        <v>1</v>
      </c>
    </row>
    <row r="2518" spans="1:26" x14ac:dyDescent="0.2">
      <c r="A2518">
        <v>2517</v>
      </c>
      <c r="B2518">
        <v>6923</v>
      </c>
      <c r="C2518" t="s">
        <v>38</v>
      </c>
      <c r="D2518">
        <v>2014</v>
      </c>
      <c r="E2518" t="s">
        <v>36</v>
      </c>
      <c r="F2518" t="s">
        <v>1060</v>
      </c>
      <c r="G2518" t="s">
        <v>43</v>
      </c>
      <c r="H2518" t="s">
        <v>2700</v>
      </c>
      <c r="I2518" s="2">
        <v>40288</v>
      </c>
      <c r="J2518" t="s">
        <v>106</v>
      </c>
      <c r="K2518" t="s">
        <v>111</v>
      </c>
      <c r="L2518">
        <v>18.096505059999998</v>
      </c>
      <c r="M2518">
        <v>145.74913225</v>
      </c>
      <c r="N2518" t="s">
        <v>43</v>
      </c>
      <c r="O2518" t="s">
        <v>43</v>
      </c>
      <c r="P2518">
        <v>2014</v>
      </c>
      <c r="Q2518" t="s">
        <v>112</v>
      </c>
      <c r="R2518">
        <v>0</v>
      </c>
      <c r="S2518">
        <v>22</v>
      </c>
      <c r="T2518">
        <v>70</v>
      </c>
      <c r="U2518">
        <v>0</v>
      </c>
      <c r="V2518">
        <v>4</v>
      </c>
      <c r="W2518">
        <v>5</v>
      </c>
      <c r="X2518">
        <v>0.64</v>
      </c>
      <c r="Y2518">
        <v>2</v>
      </c>
      <c r="Z2518">
        <v>1</v>
      </c>
    </row>
    <row r="2519" spans="1:26" x14ac:dyDescent="0.2">
      <c r="A2519">
        <v>2518</v>
      </c>
      <c r="B2519">
        <v>6924</v>
      </c>
      <c r="C2519" t="s">
        <v>38</v>
      </c>
      <c r="D2519">
        <v>2014</v>
      </c>
      <c r="E2519" t="s">
        <v>36</v>
      </c>
      <c r="F2519" t="s">
        <v>1060</v>
      </c>
      <c r="G2519" t="s">
        <v>43</v>
      </c>
      <c r="H2519" t="s">
        <v>2701</v>
      </c>
      <c r="I2519" s="2">
        <v>40288</v>
      </c>
      <c r="J2519" t="s">
        <v>106</v>
      </c>
      <c r="K2519" t="s">
        <v>107</v>
      </c>
      <c r="L2519">
        <v>18.098684939999998</v>
      </c>
      <c r="M2519">
        <v>145.75322061</v>
      </c>
      <c r="N2519" t="s">
        <v>43</v>
      </c>
      <c r="O2519" t="s">
        <v>43</v>
      </c>
      <c r="P2519">
        <v>2014</v>
      </c>
      <c r="Q2519" t="s">
        <v>109</v>
      </c>
      <c r="R2519">
        <v>0</v>
      </c>
      <c r="S2519">
        <v>10.75</v>
      </c>
      <c r="T2519">
        <v>4</v>
      </c>
      <c r="U2519">
        <v>15</v>
      </c>
      <c r="V2519">
        <v>3.5</v>
      </c>
      <c r="W2519">
        <v>3.5</v>
      </c>
      <c r="X2519">
        <v>0.77875000000000005</v>
      </c>
      <c r="Y2519">
        <v>2</v>
      </c>
      <c r="Z2519">
        <v>1</v>
      </c>
    </row>
    <row r="2520" spans="1:26" x14ac:dyDescent="0.2">
      <c r="A2520">
        <v>2519</v>
      </c>
      <c r="B2520">
        <v>6925</v>
      </c>
      <c r="C2520" t="s">
        <v>38</v>
      </c>
      <c r="D2520">
        <v>2014</v>
      </c>
      <c r="E2520" t="s">
        <v>36</v>
      </c>
      <c r="F2520" t="s">
        <v>1060</v>
      </c>
      <c r="G2520" t="s">
        <v>43</v>
      </c>
      <c r="H2520" t="s">
        <v>2702</v>
      </c>
      <c r="I2520" s="2">
        <v>40288</v>
      </c>
      <c r="J2520" t="s">
        <v>106</v>
      </c>
      <c r="K2520" t="s">
        <v>111</v>
      </c>
      <c r="L2520">
        <v>18.060317699999999</v>
      </c>
      <c r="M2520">
        <v>145.70840885999999</v>
      </c>
      <c r="N2520" t="s">
        <v>43</v>
      </c>
      <c r="O2520" t="s">
        <v>43</v>
      </c>
      <c r="P2520">
        <v>2014</v>
      </c>
      <c r="Q2520" t="s">
        <v>112</v>
      </c>
      <c r="R2520">
        <v>0</v>
      </c>
      <c r="S2520">
        <v>21.15</v>
      </c>
      <c r="T2520">
        <v>24.5</v>
      </c>
      <c r="U2520">
        <v>1.5</v>
      </c>
      <c r="V2520">
        <v>2.5</v>
      </c>
      <c r="W2520">
        <v>4.5</v>
      </c>
      <c r="X2520">
        <v>0.36</v>
      </c>
      <c r="Y2520">
        <v>2</v>
      </c>
      <c r="Z2520">
        <v>1</v>
      </c>
    </row>
    <row r="2521" spans="1:26" x14ac:dyDescent="0.2">
      <c r="A2521">
        <v>2520</v>
      </c>
      <c r="B2521">
        <v>6926</v>
      </c>
      <c r="C2521" t="s">
        <v>38</v>
      </c>
      <c r="D2521">
        <v>2014</v>
      </c>
      <c r="E2521" t="s">
        <v>36</v>
      </c>
      <c r="F2521" t="s">
        <v>1060</v>
      </c>
      <c r="G2521" t="s">
        <v>43</v>
      </c>
      <c r="H2521" t="s">
        <v>2703</v>
      </c>
      <c r="I2521" s="2">
        <v>40288</v>
      </c>
      <c r="J2521" t="s">
        <v>106</v>
      </c>
      <c r="K2521" t="s">
        <v>111</v>
      </c>
      <c r="L2521">
        <v>18.065250030000001</v>
      </c>
      <c r="M2521">
        <v>145.71160739000001</v>
      </c>
      <c r="N2521" t="s">
        <v>43</v>
      </c>
      <c r="O2521" t="s">
        <v>43</v>
      </c>
      <c r="P2521">
        <v>2014</v>
      </c>
      <c r="Q2521" t="s">
        <v>112</v>
      </c>
      <c r="R2521">
        <v>0</v>
      </c>
      <c r="S2521">
        <v>22.35</v>
      </c>
      <c r="T2521">
        <v>30</v>
      </c>
      <c r="U2521">
        <v>0.5</v>
      </c>
      <c r="V2521">
        <v>4.5</v>
      </c>
      <c r="W2521">
        <v>3.5</v>
      </c>
      <c r="X2521">
        <v>0.39374999999999999</v>
      </c>
      <c r="Y2521">
        <v>2</v>
      </c>
      <c r="Z2521">
        <v>1</v>
      </c>
    </row>
    <row r="2522" spans="1:26" x14ac:dyDescent="0.2">
      <c r="A2522">
        <v>2521</v>
      </c>
      <c r="B2522">
        <v>6927</v>
      </c>
      <c r="C2522" t="s">
        <v>38</v>
      </c>
      <c r="D2522">
        <v>2014</v>
      </c>
      <c r="E2522" t="s">
        <v>36</v>
      </c>
      <c r="F2522" t="s">
        <v>1060</v>
      </c>
      <c r="G2522" t="s">
        <v>43</v>
      </c>
      <c r="H2522" t="s">
        <v>2704</v>
      </c>
      <c r="I2522" s="2">
        <v>40288</v>
      </c>
      <c r="J2522" t="s">
        <v>106</v>
      </c>
      <c r="K2522" t="s">
        <v>115</v>
      </c>
      <c r="L2522">
        <v>18.08528102</v>
      </c>
      <c r="M2522">
        <v>145.73197390999999</v>
      </c>
      <c r="N2522" t="s">
        <v>43</v>
      </c>
      <c r="O2522" t="s">
        <v>43</v>
      </c>
      <c r="P2522">
        <v>2014</v>
      </c>
      <c r="Q2522" t="s">
        <v>116</v>
      </c>
      <c r="R2522">
        <v>0</v>
      </c>
      <c r="S2522">
        <v>5.3</v>
      </c>
      <c r="T2522">
        <v>30</v>
      </c>
      <c r="U2522">
        <v>0</v>
      </c>
      <c r="V2522">
        <v>1</v>
      </c>
      <c r="W2522">
        <v>16.5</v>
      </c>
      <c r="X2522">
        <v>1.3262499999999999</v>
      </c>
      <c r="Y2522">
        <v>2</v>
      </c>
      <c r="Z2522">
        <v>1</v>
      </c>
    </row>
    <row r="2523" spans="1:26" x14ac:dyDescent="0.2">
      <c r="A2523">
        <v>2522</v>
      </c>
      <c r="B2523">
        <v>6928</v>
      </c>
      <c r="C2523" t="s">
        <v>38</v>
      </c>
      <c r="D2523">
        <v>2014</v>
      </c>
      <c r="E2523" t="s">
        <v>36</v>
      </c>
      <c r="F2523" t="s">
        <v>1060</v>
      </c>
      <c r="G2523" t="s">
        <v>43</v>
      </c>
      <c r="H2523" t="s">
        <v>2705</v>
      </c>
      <c r="I2523" s="2">
        <v>40288</v>
      </c>
      <c r="J2523" t="s">
        <v>106</v>
      </c>
      <c r="K2523" t="s">
        <v>107</v>
      </c>
      <c r="L2523">
        <v>18.10583973</v>
      </c>
      <c r="M2523">
        <v>145.75569143000001</v>
      </c>
      <c r="N2523" t="s">
        <v>43</v>
      </c>
      <c r="O2523" t="s">
        <v>43</v>
      </c>
      <c r="P2523">
        <v>2014</v>
      </c>
      <c r="Q2523" t="s">
        <v>109</v>
      </c>
      <c r="R2523">
        <v>0</v>
      </c>
      <c r="S2523">
        <v>10.65</v>
      </c>
      <c r="T2523">
        <v>9</v>
      </c>
      <c r="U2523">
        <v>12.5</v>
      </c>
      <c r="V2523">
        <v>4.5</v>
      </c>
      <c r="W2523">
        <v>6.5</v>
      </c>
      <c r="X2523">
        <v>0.69125000000000003</v>
      </c>
      <c r="Y2523">
        <v>2</v>
      </c>
      <c r="Z2523">
        <v>1</v>
      </c>
    </row>
    <row r="2524" spans="1:26" x14ac:dyDescent="0.2">
      <c r="A2524">
        <v>2523</v>
      </c>
      <c r="B2524">
        <v>6929</v>
      </c>
      <c r="C2524" t="s">
        <v>38</v>
      </c>
      <c r="D2524">
        <v>2014</v>
      </c>
      <c r="E2524" t="s">
        <v>36</v>
      </c>
      <c r="F2524" t="s">
        <v>1060</v>
      </c>
      <c r="G2524" t="s">
        <v>43</v>
      </c>
      <c r="H2524" t="s">
        <v>2706</v>
      </c>
      <c r="I2524" s="2">
        <v>40288</v>
      </c>
      <c r="J2524" t="s">
        <v>106</v>
      </c>
      <c r="K2524" t="s">
        <v>107</v>
      </c>
      <c r="L2524">
        <v>18.120813500000001</v>
      </c>
      <c r="M2524">
        <v>145.75566712</v>
      </c>
      <c r="N2524" t="s">
        <v>43</v>
      </c>
      <c r="O2524" t="s">
        <v>43</v>
      </c>
      <c r="P2524">
        <v>2014</v>
      </c>
      <c r="Q2524" t="s">
        <v>109</v>
      </c>
      <c r="R2524">
        <v>0</v>
      </c>
      <c r="S2524">
        <v>13.5</v>
      </c>
      <c r="T2524">
        <v>14</v>
      </c>
      <c r="U2524">
        <v>32.5</v>
      </c>
      <c r="V2524">
        <v>10</v>
      </c>
      <c r="W2524">
        <v>0</v>
      </c>
      <c r="X2524">
        <v>0.44750000000000001</v>
      </c>
      <c r="Y2524">
        <v>2</v>
      </c>
      <c r="Z2524">
        <v>1</v>
      </c>
    </row>
    <row r="2525" spans="1:26" x14ac:dyDescent="0.2">
      <c r="A2525">
        <v>2524</v>
      </c>
      <c r="B2525">
        <v>6938</v>
      </c>
      <c r="C2525" t="s">
        <v>38</v>
      </c>
      <c r="D2525">
        <v>2014</v>
      </c>
      <c r="E2525" t="s">
        <v>36</v>
      </c>
      <c r="F2525" t="s">
        <v>1060</v>
      </c>
      <c r="G2525" t="s">
        <v>43</v>
      </c>
      <c r="H2525" t="s">
        <v>2707</v>
      </c>
      <c r="I2525" s="2">
        <v>40288</v>
      </c>
      <c r="J2525" t="s">
        <v>106</v>
      </c>
      <c r="K2525" t="s">
        <v>111</v>
      </c>
      <c r="L2525">
        <v>18.044693079999998</v>
      </c>
      <c r="M2525">
        <v>145.70517469999999</v>
      </c>
      <c r="N2525" t="s">
        <v>43</v>
      </c>
      <c r="O2525" t="s">
        <v>43</v>
      </c>
      <c r="P2525">
        <v>2014</v>
      </c>
      <c r="Q2525" t="s">
        <v>112</v>
      </c>
      <c r="R2525">
        <v>0</v>
      </c>
      <c r="S2525">
        <v>24.35</v>
      </c>
      <c r="T2525">
        <v>20</v>
      </c>
      <c r="U2525">
        <v>20</v>
      </c>
      <c r="V2525">
        <v>6</v>
      </c>
      <c r="W2525">
        <v>1</v>
      </c>
      <c r="X2525">
        <v>0.27250000000000002</v>
      </c>
      <c r="Y2525">
        <v>2</v>
      </c>
      <c r="Z2525">
        <v>1</v>
      </c>
    </row>
    <row r="2526" spans="1:26" x14ac:dyDescent="0.2">
      <c r="A2526">
        <v>2525</v>
      </c>
      <c r="B2526">
        <v>6939</v>
      </c>
      <c r="C2526" t="s">
        <v>38</v>
      </c>
      <c r="D2526">
        <v>2014</v>
      </c>
      <c r="E2526" t="s">
        <v>36</v>
      </c>
      <c r="F2526" t="s">
        <v>1060</v>
      </c>
      <c r="G2526" t="s">
        <v>43</v>
      </c>
      <c r="H2526" t="s">
        <v>2708</v>
      </c>
      <c r="I2526" s="2">
        <v>40288</v>
      </c>
      <c r="J2526" t="s">
        <v>106</v>
      </c>
      <c r="K2526" t="s">
        <v>107</v>
      </c>
      <c r="L2526">
        <v>18.050999040000001</v>
      </c>
      <c r="M2526">
        <v>145.70891352999999</v>
      </c>
      <c r="N2526" t="s">
        <v>43</v>
      </c>
      <c r="O2526" t="s">
        <v>43</v>
      </c>
      <c r="P2526">
        <v>2014</v>
      </c>
      <c r="Q2526" t="s">
        <v>109</v>
      </c>
      <c r="R2526">
        <v>0</v>
      </c>
      <c r="S2526">
        <v>8.5</v>
      </c>
      <c r="T2526">
        <v>17</v>
      </c>
      <c r="U2526">
        <v>0</v>
      </c>
      <c r="V2526">
        <v>11.5</v>
      </c>
      <c r="W2526">
        <v>6</v>
      </c>
      <c r="X2526">
        <v>0.16</v>
      </c>
      <c r="Y2526">
        <v>2</v>
      </c>
      <c r="Z2526">
        <v>1</v>
      </c>
    </row>
    <row r="2527" spans="1:26" x14ac:dyDescent="0.2">
      <c r="A2527">
        <v>2526</v>
      </c>
      <c r="B2527">
        <v>6940</v>
      </c>
      <c r="C2527" t="s">
        <v>38</v>
      </c>
      <c r="D2527">
        <v>2014</v>
      </c>
      <c r="E2527" t="s">
        <v>36</v>
      </c>
      <c r="F2527" t="s">
        <v>1060</v>
      </c>
      <c r="G2527" t="s">
        <v>43</v>
      </c>
      <c r="H2527" t="s">
        <v>2709</v>
      </c>
      <c r="I2527" s="2">
        <v>40288</v>
      </c>
      <c r="J2527" t="s">
        <v>106</v>
      </c>
      <c r="K2527" t="s">
        <v>107</v>
      </c>
      <c r="L2527">
        <v>18.086016699999998</v>
      </c>
      <c r="M2527">
        <v>145.72770399999999</v>
      </c>
      <c r="N2527" t="s">
        <v>43</v>
      </c>
      <c r="O2527" t="s">
        <v>43</v>
      </c>
      <c r="P2527">
        <v>2014</v>
      </c>
      <c r="Q2527" t="s">
        <v>109</v>
      </c>
      <c r="R2527">
        <v>0</v>
      </c>
      <c r="S2527">
        <v>14.7</v>
      </c>
      <c r="T2527">
        <v>15</v>
      </c>
      <c r="U2527">
        <v>0.5</v>
      </c>
      <c r="V2527">
        <v>1</v>
      </c>
      <c r="W2527">
        <v>1.5</v>
      </c>
      <c r="X2527">
        <v>0.96375</v>
      </c>
      <c r="Y2527">
        <v>2</v>
      </c>
      <c r="Z2527">
        <v>1</v>
      </c>
    </row>
    <row r="2528" spans="1:26" x14ac:dyDescent="0.2">
      <c r="A2528">
        <v>2527</v>
      </c>
      <c r="B2528">
        <v>6941</v>
      </c>
      <c r="C2528" t="s">
        <v>38</v>
      </c>
      <c r="D2528">
        <v>2014</v>
      </c>
      <c r="E2528" t="s">
        <v>36</v>
      </c>
      <c r="F2528" t="s">
        <v>1060</v>
      </c>
      <c r="G2528" t="s">
        <v>43</v>
      </c>
      <c r="H2528" t="s">
        <v>2710</v>
      </c>
      <c r="I2528" s="2">
        <v>40288</v>
      </c>
      <c r="J2528" t="s">
        <v>106</v>
      </c>
      <c r="K2528" t="s">
        <v>115</v>
      </c>
      <c r="L2528">
        <v>18.104178780000002</v>
      </c>
      <c r="M2528">
        <v>145.75725473</v>
      </c>
      <c r="N2528" t="s">
        <v>43</v>
      </c>
      <c r="O2528" t="s">
        <v>43</v>
      </c>
      <c r="P2528">
        <v>2014</v>
      </c>
      <c r="Q2528" t="s">
        <v>116</v>
      </c>
      <c r="R2528">
        <v>0</v>
      </c>
      <c r="S2528">
        <v>3.75</v>
      </c>
      <c r="T2528">
        <v>4</v>
      </c>
      <c r="U2528">
        <v>22.5</v>
      </c>
      <c r="V2528">
        <v>8</v>
      </c>
      <c r="W2528">
        <v>0.5</v>
      </c>
      <c r="X2528">
        <v>0.87749999999999995</v>
      </c>
      <c r="Y2528">
        <v>2</v>
      </c>
      <c r="Z2528">
        <v>1</v>
      </c>
    </row>
    <row r="2529" spans="1:26" x14ac:dyDescent="0.2">
      <c r="A2529">
        <v>2528</v>
      </c>
      <c r="B2529">
        <v>6942</v>
      </c>
      <c r="C2529" t="s">
        <v>38</v>
      </c>
      <c r="D2529">
        <v>2014</v>
      </c>
      <c r="E2529" t="s">
        <v>36</v>
      </c>
      <c r="F2529" t="s">
        <v>1060</v>
      </c>
      <c r="G2529" t="s">
        <v>43</v>
      </c>
      <c r="H2529" t="s">
        <v>2711</v>
      </c>
      <c r="I2529" s="2">
        <v>40288</v>
      </c>
      <c r="J2529" t="s">
        <v>106</v>
      </c>
      <c r="K2529" t="s">
        <v>111</v>
      </c>
      <c r="L2529">
        <v>18.115346070000001</v>
      </c>
      <c r="M2529">
        <v>145.75299086000001</v>
      </c>
      <c r="N2529" t="s">
        <v>43</v>
      </c>
      <c r="O2529" t="s">
        <v>43</v>
      </c>
      <c r="P2529">
        <v>2014</v>
      </c>
      <c r="Q2529" t="s">
        <v>112</v>
      </c>
      <c r="R2529">
        <v>0</v>
      </c>
      <c r="S2529">
        <v>21.2</v>
      </c>
      <c r="T2529">
        <v>8</v>
      </c>
      <c r="U2529">
        <v>14</v>
      </c>
      <c r="V2529">
        <v>6</v>
      </c>
      <c r="W2529">
        <v>10.5</v>
      </c>
      <c r="X2529">
        <v>0.57499999999999996</v>
      </c>
      <c r="Y2529">
        <v>2</v>
      </c>
      <c r="Z2529">
        <v>1</v>
      </c>
    </row>
    <row r="2530" spans="1:26" x14ac:dyDescent="0.2">
      <c r="A2530">
        <v>2529</v>
      </c>
      <c r="B2530">
        <v>6943</v>
      </c>
      <c r="C2530" t="s">
        <v>38</v>
      </c>
      <c r="D2530">
        <v>2014</v>
      </c>
      <c r="E2530" t="s">
        <v>36</v>
      </c>
      <c r="F2530" t="s">
        <v>1060</v>
      </c>
      <c r="G2530" t="s">
        <v>43</v>
      </c>
      <c r="H2530" t="s">
        <v>2712</v>
      </c>
      <c r="I2530" s="2">
        <v>40288</v>
      </c>
      <c r="J2530" t="s">
        <v>106</v>
      </c>
      <c r="K2530" t="s">
        <v>115</v>
      </c>
      <c r="L2530">
        <v>18.123497889999999</v>
      </c>
      <c r="M2530">
        <v>145.75712758</v>
      </c>
      <c r="N2530" t="s">
        <v>43</v>
      </c>
      <c r="O2530" t="s">
        <v>43</v>
      </c>
      <c r="P2530">
        <v>2014</v>
      </c>
      <c r="Q2530" t="s">
        <v>116</v>
      </c>
      <c r="R2530">
        <v>0</v>
      </c>
      <c r="S2530">
        <v>4.6500000000000004</v>
      </c>
      <c r="T2530">
        <v>2</v>
      </c>
      <c r="U2530">
        <v>10</v>
      </c>
      <c r="V2530">
        <v>4.5</v>
      </c>
      <c r="W2530">
        <v>0</v>
      </c>
      <c r="X2530">
        <v>0.8175</v>
      </c>
      <c r="Y2530">
        <v>2</v>
      </c>
      <c r="Z2530">
        <v>1</v>
      </c>
    </row>
    <row r="2531" spans="1:26" x14ac:dyDescent="0.2">
      <c r="A2531">
        <v>2530</v>
      </c>
      <c r="B2531">
        <v>6944</v>
      </c>
      <c r="C2531" t="s">
        <v>38</v>
      </c>
      <c r="D2531">
        <v>2014</v>
      </c>
      <c r="E2531" t="s">
        <v>36</v>
      </c>
      <c r="F2531" t="s">
        <v>1060</v>
      </c>
      <c r="G2531" t="s">
        <v>43</v>
      </c>
      <c r="H2531" t="s">
        <v>2713</v>
      </c>
      <c r="I2531" s="2">
        <v>40288</v>
      </c>
      <c r="J2531" t="s">
        <v>106</v>
      </c>
      <c r="K2531" t="s">
        <v>111</v>
      </c>
      <c r="L2531">
        <v>18.143580679999999</v>
      </c>
      <c r="M2531">
        <v>145.75468468</v>
      </c>
      <c r="N2531" t="s">
        <v>43</v>
      </c>
      <c r="O2531" t="s">
        <v>43</v>
      </c>
      <c r="P2531">
        <v>2014</v>
      </c>
      <c r="Q2531" t="s">
        <v>112</v>
      </c>
      <c r="R2531">
        <v>0</v>
      </c>
      <c r="S2531">
        <v>19.399999999999999</v>
      </c>
      <c r="T2531">
        <v>17.5</v>
      </c>
      <c r="U2531">
        <v>5</v>
      </c>
      <c r="V2531">
        <v>3</v>
      </c>
      <c r="W2531">
        <v>8</v>
      </c>
      <c r="X2531">
        <v>0.71875</v>
      </c>
      <c r="Y2531">
        <v>2</v>
      </c>
      <c r="Z2531">
        <v>1</v>
      </c>
    </row>
    <row r="2532" spans="1:26" x14ac:dyDescent="0.2">
      <c r="A2532">
        <v>2531</v>
      </c>
      <c r="B2532">
        <v>6955</v>
      </c>
      <c r="C2532" t="s">
        <v>38</v>
      </c>
      <c r="D2532">
        <v>2014</v>
      </c>
      <c r="E2532" t="s">
        <v>36</v>
      </c>
      <c r="F2532" t="s">
        <v>1060</v>
      </c>
      <c r="G2532" t="s">
        <v>43</v>
      </c>
      <c r="H2532" t="s">
        <v>2714</v>
      </c>
      <c r="I2532" s="2">
        <v>40289</v>
      </c>
      <c r="J2532" t="s">
        <v>106</v>
      </c>
      <c r="K2532" t="s">
        <v>115</v>
      </c>
      <c r="L2532">
        <v>18.154559710000001</v>
      </c>
      <c r="M2532">
        <v>145.80742093000001</v>
      </c>
      <c r="N2532" t="s">
        <v>43</v>
      </c>
      <c r="O2532" t="s">
        <v>43</v>
      </c>
      <c r="P2532">
        <v>2014</v>
      </c>
      <c r="Q2532" t="s">
        <v>116</v>
      </c>
      <c r="R2532">
        <v>0</v>
      </c>
      <c r="S2532">
        <v>4.9000000000000004</v>
      </c>
      <c r="T2532">
        <v>2</v>
      </c>
      <c r="U2532">
        <v>0</v>
      </c>
      <c r="V2532">
        <v>10</v>
      </c>
      <c r="W2532">
        <v>7.5</v>
      </c>
      <c r="X2532">
        <v>1.0149999999999999</v>
      </c>
      <c r="Y2532">
        <v>2</v>
      </c>
      <c r="Z2532">
        <v>1</v>
      </c>
    </row>
    <row r="2533" spans="1:26" x14ac:dyDescent="0.2">
      <c r="A2533">
        <v>2532</v>
      </c>
      <c r="B2533">
        <v>6956</v>
      </c>
      <c r="C2533" t="s">
        <v>38</v>
      </c>
      <c r="D2533">
        <v>2014</v>
      </c>
      <c r="E2533" t="s">
        <v>36</v>
      </c>
      <c r="F2533" t="s">
        <v>1060</v>
      </c>
      <c r="G2533" t="s">
        <v>43</v>
      </c>
      <c r="H2533" t="s">
        <v>2715</v>
      </c>
      <c r="I2533" s="2">
        <v>40289</v>
      </c>
      <c r="J2533" t="s">
        <v>106</v>
      </c>
      <c r="K2533" t="s">
        <v>111</v>
      </c>
      <c r="L2533">
        <v>18.129565719999999</v>
      </c>
      <c r="M2533">
        <v>145.81052038999999</v>
      </c>
      <c r="N2533" t="s">
        <v>43</v>
      </c>
      <c r="O2533" t="s">
        <v>43</v>
      </c>
      <c r="P2533">
        <v>2014</v>
      </c>
      <c r="Q2533" t="s">
        <v>112</v>
      </c>
      <c r="R2533">
        <v>0</v>
      </c>
      <c r="S2533">
        <v>23.75</v>
      </c>
      <c r="T2533">
        <v>20</v>
      </c>
      <c r="U2533">
        <v>7.5</v>
      </c>
      <c r="V2533">
        <v>3</v>
      </c>
      <c r="W2533">
        <v>6.5</v>
      </c>
      <c r="X2533">
        <v>0.81374999999999997</v>
      </c>
      <c r="Y2533">
        <v>2</v>
      </c>
      <c r="Z2533">
        <v>1</v>
      </c>
    </row>
    <row r="2534" spans="1:26" x14ac:dyDescent="0.2">
      <c r="A2534">
        <v>2533</v>
      </c>
      <c r="B2534">
        <v>6961</v>
      </c>
      <c r="C2534" t="s">
        <v>38</v>
      </c>
      <c r="D2534">
        <v>2014</v>
      </c>
      <c r="E2534" t="s">
        <v>36</v>
      </c>
      <c r="F2534" t="s">
        <v>1060</v>
      </c>
      <c r="G2534" t="s">
        <v>43</v>
      </c>
      <c r="H2534" t="s">
        <v>2716</v>
      </c>
      <c r="I2534" s="2">
        <v>40289</v>
      </c>
      <c r="J2534" t="s">
        <v>106</v>
      </c>
      <c r="K2534" t="s">
        <v>107</v>
      </c>
      <c r="L2534">
        <v>18.15874857</v>
      </c>
      <c r="M2534">
        <v>145.80777741</v>
      </c>
      <c r="N2534" t="s">
        <v>43</v>
      </c>
      <c r="O2534" t="s">
        <v>43</v>
      </c>
      <c r="P2534">
        <v>2014</v>
      </c>
      <c r="Q2534" t="s">
        <v>109</v>
      </c>
      <c r="R2534">
        <v>0</v>
      </c>
      <c r="S2534">
        <v>15.8</v>
      </c>
      <c r="T2534">
        <v>20</v>
      </c>
      <c r="U2534">
        <v>12.5</v>
      </c>
      <c r="V2534">
        <v>17.5</v>
      </c>
      <c r="W2534">
        <v>8.5</v>
      </c>
      <c r="X2534">
        <v>0.96499999999999997</v>
      </c>
      <c r="Y2534">
        <v>2</v>
      </c>
      <c r="Z2534">
        <v>1</v>
      </c>
    </row>
    <row r="2535" spans="1:26" x14ac:dyDescent="0.2">
      <c r="A2535">
        <v>2534</v>
      </c>
      <c r="B2535">
        <v>6962</v>
      </c>
      <c r="C2535" t="s">
        <v>38</v>
      </c>
      <c r="D2535">
        <v>2014</v>
      </c>
      <c r="E2535" t="s">
        <v>36</v>
      </c>
      <c r="F2535" t="s">
        <v>1060</v>
      </c>
      <c r="G2535" t="s">
        <v>43</v>
      </c>
      <c r="H2535" t="s">
        <v>2717</v>
      </c>
      <c r="I2535" s="2">
        <v>40289</v>
      </c>
      <c r="J2535" t="s">
        <v>106</v>
      </c>
      <c r="K2535" t="s">
        <v>111</v>
      </c>
      <c r="L2535">
        <v>18.149653529999998</v>
      </c>
      <c r="M2535">
        <v>145.81154599999999</v>
      </c>
      <c r="N2535" t="s">
        <v>43</v>
      </c>
      <c r="O2535" t="s">
        <v>43</v>
      </c>
      <c r="P2535">
        <v>2014</v>
      </c>
      <c r="Q2535" t="s">
        <v>112</v>
      </c>
      <c r="R2535">
        <v>0</v>
      </c>
      <c r="S2535">
        <v>21.45</v>
      </c>
      <c r="T2535">
        <v>9</v>
      </c>
      <c r="U2535">
        <v>20</v>
      </c>
      <c r="V2535">
        <v>12.5</v>
      </c>
      <c r="W2535">
        <v>1</v>
      </c>
      <c r="X2535">
        <v>0.46750000000000003</v>
      </c>
      <c r="Y2535">
        <v>2</v>
      </c>
      <c r="Z2535">
        <v>1</v>
      </c>
    </row>
    <row r="2536" spans="1:26" x14ac:dyDescent="0.2">
      <c r="A2536">
        <v>2535</v>
      </c>
      <c r="B2536">
        <v>6963</v>
      </c>
      <c r="C2536" t="s">
        <v>38</v>
      </c>
      <c r="D2536">
        <v>2014</v>
      </c>
      <c r="E2536" t="s">
        <v>36</v>
      </c>
      <c r="F2536" t="s">
        <v>1060</v>
      </c>
      <c r="G2536" t="s">
        <v>43</v>
      </c>
      <c r="H2536" t="s">
        <v>2718</v>
      </c>
      <c r="I2536" s="2">
        <v>40289</v>
      </c>
      <c r="J2536" t="s">
        <v>106</v>
      </c>
      <c r="K2536" t="s">
        <v>111</v>
      </c>
      <c r="L2536">
        <v>18.143794159999999</v>
      </c>
      <c r="M2536">
        <v>145.81170231999999</v>
      </c>
      <c r="N2536" t="s">
        <v>43</v>
      </c>
      <c r="O2536" t="s">
        <v>43</v>
      </c>
      <c r="P2536">
        <v>2014</v>
      </c>
      <c r="Q2536" t="s">
        <v>112</v>
      </c>
      <c r="R2536">
        <v>0</v>
      </c>
      <c r="S2536">
        <v>23.1</v>
      </c>
      <c r="T2536">
        <v>30</v>
      </c>
      <c r="U2536">
        <v>17.5</v>
      </c>
      <c r="V2536">
        <v>10</v>
      </c>
      <c r="W2536">
        <v>7.5</v>
      </c>
      <c r="X2536">
        <v>0.57374999999999998</v>
      </c>
      <c r="Y2536">
        <v>2</v>
      </c>
      <c r="Z2536">
        <v>1</v>
      </c>
    </row>
    <row r="2537" spans="1:26" x14ac:dyDescent="0.2">
      <c r="A2537">
        <v>2536</v>
      </c>
      <c r="B2537">
        <v>6964</v>
      </c>
      <c r="C2537" t="s">
        <v>38</v>
      </c>
      <c r="D2537">
        <v>2014</v>
      </c>
      <c r="E2537" t="s">
        <v>36</v>
      </c>
      <c r="F2537" t="s">
        <v>1060</v>
      </c>
      <c r="G2537" t="s">
        <v>43</v>
      </c>
      <c r="H2537" t="s">
        <v>2719</v>
      </c>
      <c r="I2537" s="2">
        <v>40289</v>
      </c>
      <c r="J2537" t="s">
        <v>106</v>
      </c>
      <c r="K2537" t="s">
        <v>107</v>
      </c>
      <c r="L2537">
        <v>18.131497240000002</v>
      </c>
      <c r="M2537">
        <v>145.81074552999999</v>
      </c>
      <c r="N2537" t="s">
        <v>43</v>
      </c>
      <c r="O2537" t="s">
        <v>43</v>
      </c>
      <c r="P2537">
        <v>2014</v>
      </c>
      <c r="Q2537" t="s">
        <v>109</v>
      </c>
      <c r="R2537">
        <v>0</v>
      </c>
      <c r="S2537">
        <v>15.9</v>
      </c>
      <c r="T2537">
        <v>9</v>
      </c>
      <c r="U2537">
        <v>3</v>
      </c>
      <c r="V2537">
        <v>6</v>
      </c>
      <c r="W2537">
        <v>4.5</v>
      </c>
      <c r="X2537">
        <v>1.0325</v>
      </c>
      <c r="Y2537">
        <v>2</v>
      </c>
      <c r="Z2537">
        <v>1</v>
      </c>
    </row>
    <row r="2538" spans="1:26" x14ac:dyDescent="0.2">
      <c r="A2538">
        <v>2537</v>
      </c>
      <c r="B2538">
        <v>6965</v>
      </c>
      <c r="C2538" t="s">
        <v>38</v>
      </c>
      <c r="D2538">
        <v>2014</v>
      </c>
      <c r="E2538" t="s">
        <v>36</v>
      </c>
      <c r="F2538" t="s">
        <v>1060</v>
      </c>
      <c r="G2538" t="s">
        <v>43</v>
      </c>
      <c r="H2538" t="s">
        <v>2720</v>
      </c>
      <c r="I2538" s="2">
        <v>40289</v>
      </c>
      <c r="J2538" t="s">
        <v>106</v>
      </c>
      <c r="K2538" t="s">
        <v>107</v>
      </c>
      <c r="L2538">
        <v>18.120025009999999</v>
      </c>
      <c r="M2538">
        <v>145.80480593999999</v>
      </c>
      <c r="N2538" t="s">
        <v>43</v>
      </c>
      <c r="O2538" t="s">
        <v>43</v>
      </c>
      <c r="P2538">
        <v>2014</v>
      </c>
      <c r="Q2538" t="s">
        <v>109</v>
      </c>
      <c r="R2538">
        <v>0</v>
      </c>
      <c r="S2538">
        <v>14.35</v>
      </c>
      <c r="T2538">
        <v>12.5</v>
      </c>
      <c r="U2538">
        <v>7.5</v>
      </c>
      <c r="V2538">
        <v>15</v>
      </c>
      <c r="W2538">
        <v>12.5</v>
      </c>
      <c r="X2538">
        <v>0.65500000000000003</v>
      </c>
      <c r="Y2538">
        <v>2</v>
      </c>
      <c r="Z2538">
        <v>1</v>
      </c>
    </row>
    <row r="2539" spans="1:26" x14ac:dyDescent="0.2">
      <c r="A2539">
        <v>2538</v>
      </c>
      <c r="B2539">
        <v>6966</v>
      </c>
      <c r="C2539" t="s">
        <v>38</v>
      </c>
      <c r="D2539">
        <v>2014</v>
      </c>
      <c r="E2539" t="s">
        <v>36</v>
      </c>
      <c r="F2539" t="s">
        <v>1060</v>
      </c>
      <c r="G2539" t="s">
        <v>43</v>
      </c>
      <c r="H2539" t="s">
        <v>2721</v>
      </c>
      <c r="I2539" s="2">
        <v>40289</v>
      </c>
      <c r="J2539" t="s">
        <v>106</v>
      </c>
      <c r="K2539" t="s">
        <v>111</v>
      </c>
      <c r="L2539">
        <v>18.103907450000001</v>
      </c>
      <c r="M2539">
        <v>145.80126659999999</v>
      </c>
      <c r="N2539" t="s">
        <v>43</v>
      </c>
      <c r="O2539" t="s">
        <v>43</v>
      </c>
      <c r="P2539">
        <v>2014</v>
      </c>
      <c r="Q2539" t="s">
        <v>112</v>
      </c>
      <c r="R2539">
        <v>0</v>
      </c>
      <c r="S2539">
        <v>29.1</v>
      </c>
      <c r="T2539">
        <v>3</v>
      </c>
      <c r="U2539">
        <v>5</v>
      </c>
      <c r="V2539">
        <v>8.5</v>
      </c>
      <c r="W2539">
        <v>2.5</v>
      </c>
      <c r="X2539">
        <v>0.65</v>
      </c>
      <c r="Y2539">
        <v>2</v>
      </c>
      <c r="Z2539">
        <v>1</v>
      </c>
    </row>
    <row r="2540" spans="1:26" x14ac:dyDescent="0.2">
      <c r="A2540">
        <v>2539</v>
      </c>
      <c r="B2540">
        <v>6974</v>
      </c>
      <c r="C2540" t="s">
        <v>38</v>
      </c>
      <c r="D2540">
        <v>2014</v>
      </c>
      <c r="E2540" t="s">
        <v>36</v>
      </c>
      <c r="F2540" t="s">
        <v>1060</v>
      </c>
      <c r="G2540" t="s">
        <v>43</v>
      </c>
      <c r="H2540" t="s">
        <v>2722</v>
      </c>
      <c r="I2540" s="2">
        <v>40290</v>
      </c>
      <c r="J2540" t="s">
        <v>106</v>
      </c>
      <c r="K2540" t="s">
        <v>111</v>
      </c>
      <c r="L2540">
        <v>18.169556870000001</v>
      </c>
      <c r="M2540">
        <v>145.79313875</v>
      </c>
      <c r="N2540" t="s">
        <v>43</v>
      </c>
      <c r="O2540" t="s">
        <v>43</v>
      </c>
      <c r="P2540">
        <v>2014</v>
      </c>
      <c r="Q2540" t="s">
        <v>112</v>
      </c>
      <c r="R2540">
        <v>0</v>
      </c>
      <c r="S2540">
        <v>27.5</v>
      </c>
      <c r="T2540">
        <v>5</v>
      </c>
      <c r="U2540">
        <v>17.5</v>
      </c>
      <c r="V2540">
        <v>5</v>
      </c>
      <c r="W2540">
        <v>5</v>
      </c>
      <c r="X2540">
        <v>0.26374999999999998</v>
      </c>
      <c r="Y2540">
        <v>2</v>
      </c>
      <c r="Z2540">
        <v>1</v>
      </c>
    </row>
    <row r="2541" spans="1:26" x14ac:dyDescent="0.2">
      <c r="A2541">
        <v>2540</v>
      </c>
      <c r="B2541">
        <v>6975</v>
      </c>
      <c r="C2541" t="s">
        <v>38</v>
      </c>
      <c r="D2541">
        <v>2014</v>
      </c>
      <c r="E2541" t="s">
        <v>36</v>
      </c>
      <c r="F2541" t="s">
        <v>1060</v>
      </c>
      <c r="G2541" t="s">
        <v>43</v>
      </c>
      <c r="H2541" t="s">
        <v>2723</v>
      </c>
      <c r="I2541" s="2">
        <v>40290</v>
      </c>
      <c r="J2541" t="s">
        <v>106</v>
      </c>
      <c r="K2541" t="s">
        <v>115</v>
      </c>
      <c r="L2541">
        <v>18.168491360000001</v>
      </c>
      <c r="M2541">
        <v>145.78499748999999</v>
      </c>
      <c r="N2541" t="s">
        <v>43</v>
      </c>
      <c r="O2541" t="s">
        <v>43</v>
      </c>
      <c r="P2541">
        <v>2014</v>
      </c>
      <c r="Q2541" t="s">
        <v>116</v>
      </c>
      <c r="R2541">
        <v>0</v>
      </c>
      <c r="S2541">
        <v>5</v>
      </c>
      <c r="T2541">
        <v>8.5</v>
      </c>
      <c r="U2541">
        <v>0</v>
      </c>
      <c r="V2541">
        <v>5</v>
      </c>
      <c r="W2541">
        <v>10</v>
      </c>
      <c r="X2541">
        <v>0.20749999999999999</v>
      </c>
      <c r="Y2541">
        <v>2</v>
      </c>
      <c r="Z2541">
        <v>1</v>
      </c>
    </row>
    <row r="2542" spans="1:26" x14ac:dyDescent="0.2">
      <c r="A2542">
        <v>2541</v>
      </c>
      <c r="B2542">
        <v>6976</v>
      </c>
      <c r="C2542" t="s">
        <v>38</v>
      </c>
      <c r="D2542">
        <v>2014</v>
      </c>
      <c r="E2542" t="s">
        <v>36</v>
      </c>
      <c r="F2542" t="s">
        <v>1060</v>
      </c>
      <c r="G2542" t="s">
        <v>43</v>
      </c>
      <c r="H2542" t="s">
        <v>2724</v>
      </c>
      <c r="I2542" s="2">
        <v>40290</v>
      </c>
      <c r="J2542" t="s">
        <v>106</v>
      </c>
      <c r="K2542" t="s">
        <v>107</v>
      </c>
      <c r="L2542">
        <v>18.170474349999999</v>
      </c>
      <c r="M2542">
        <v>145.77911759</v>
      </c>
      <c r="N2542" t="s">
        <v>43</v>
      </c>
      <c r="O2542" t="s">
        <v>43</v>
      </c>
      <c r="P2542">
        <v>2014</v>
      </c>
      <c r="Q2542" t="s">
        <v>109</v>
      </c>
      <c r="R2542">
        <v>0</v>
      </c>
      <c r="S2542">
        <v>8.5</v>
      </c>
      <c r="T2542">
        <v>20</v>
      </c>
      <c r="U2542">
        <v>1.5</v>
      </c>
      <c r="V2542">
        <v>5.5</v>
      </c>
      <c r="W2542">
        <v>8.5</v>
      </c>
      <c r="X2542">
        <v>2.1032500000000001</v>
      </c>
      <c r="Y2542">
        <v>2</v>
      </c>
      <c r="Z2542">
        <v>1</v>
      </c>
    </row>
    <row r="2543" spans="1:26" x14ac:dyDescent="0.2">
      <c r="A2543">
        <v>2542</v>
      </c>
      <c r="B2543">
        <v>6977</v>
      </c>
      <c r="C2543" t="s">
        <v>38</v>
      </c>
      <c r="D2543">
        <v>2014</v>
      </c>
      <c r="E2543" t="s">
        <v>36</v>
      </c>
      <c r="F2543" t="s">
        <v>1060</v>
      </c>
      <c r="G2543" t="s">
        <v>43</v>
      </c>
      <c r="H2543" t="s">
        <v>2725</v>
      </c>
      <c r="I2543" s="2">
        <v>40290</v>
      </c>
      <c r="J2543" t="s">
        <v>106</v>
      </c>
      <c r="K2543" t="s">
        <v>107</v>
      </c>
      <c r="L2543">
        <v>18.167476140000002</v>
      </c>
      <c r="M2543">
        <v>145.76810384999999</v>
      </c>
      <c r="N2543" t="s">
        <v>43</v>
      </c>
      <c r="O2543" t="s">
        <v>43</v>
      </c>
      <c r="P2543">
        <v>2014</v>
      </c>
      <c r="Q2543" t="s">
        <v>109</v>
      </c>
      <c r="R2543">
        <v>0</v>
      </c>
      <c r="S2543">
        <v>14.1</v>
      </c>
      <c r="T2543">
        <v>15</v>
      </c>
      <c r="U2543">
        <v>10</v>
      </c>
      <c r="V2543">
        <v>5</v>
      </c>
      <c r="W2543">
        <v>15</v>
      </c>
      <c r="X2543">
        <v>0.87</v>
      </c>
      <c r="Y2543">
        <v>2</v>
      </c>
      <c r="Z2543">
        <v>1</v>
      </c>
    </row>
    <row r="2544" spans="1:26" x14ac:dyDescent="0.2">
      <c r="A2544">
        <v>2543</v>
      </c>
      <c r="B2544">
        <v>6978</v>
      </c>
      <c r="C2544" t="s">
        <v>38</v>
      </c>
      <c r="D2544">
        <v>2014</v>
      </c>
      <c r="E2544" t="s">
        <v>36</v>
      </c>
      <c r="F2544" t="s">
        <v>1060</v>
      </c>
      <c r="G2544" t="s">
        <v>43</v>
      </c>
      <c r="H2544" t="s">
        <v>2726</v>
      </c>
      <c r="I2544" s="2">
        <v>40290</v>
      </c>
      <c r="J2544" t="s">
        <v>106</v>
      </c>
      <c r="K2544" t="s">
        <v>107</v>
      </c>
      <c r="L2544">
        <v>18.149097810000001</v>
      </c>
      <c r="M2544">
        <v>145.75475005000001</v>
      </c>
      <c r="N2544" t="s">
        <v>43</v>
      </c>
      <c r="O2544" t="s">
        <v>43</v>
      </c>
      <c r="P2544">
        <v>2014</v>
      </c>
      <c r="Q2544" t="s">
        <v>109</v>
      </c>
      <c r="R2544">
        <v>0</v>
      </c>
      <c r="S2544">
        <v>11.8</v>
      </c>
      <c r="T2544">
        <v>1</v>
      </c>
      <c r="U2544">
        <v>17</v>
      </c>
      <c r="V2544">
        <v>2.5</v>
      </c>
      <c r="W2544">
        <v>0</v>
      </c>
      <c r="X2544">
        <v>0.41125</v>
      </c>
      <c r="Y2544">
        <v>2</v>
      </c>
      <c r="Z2544">
        <v>1</v>
      </c>
    </row>
    <row r="2545" spans="1:26" x14ac:dyDescent="0.2">
      <c r="A2545">
        <v>2544</v>
      </c>
      <c r="B2545">
        <v>6979</v>
      </c>
      <c r="C2545" t="s">
        <v>38</v>
      </c>
      <c r="D2545">
        <v>2014</v>
      </c>
      <c r="E2545" t="s">
        <v>36</v>
      </c>
      <c r="F2545" t="s">
        <v>1060</v>
      </c>
      <c r="G2545" t="s">
        <v>43</v>
      </c>
      <c r="H2545" t="s">
        <v>2727</v>
      </c>
      <c r="I2545" s="2">
        <v>40290</v>
      </c>
      <c r="J2545" t="s">
        <v>106</v>
      </c>
      <c r="K2545" t="s">
        <v>111</v>
      </c>
      <c r="L2545">
        <v>18.169648559999999</v>
      </c>
      <c r="M2545">
        <v>145.77063812</v>
      </c>
      <c r="N2545" t="s">
        <v>43</v>
      </c>
      <c r="O2545" t="s">
        <v>43</v>
      </c>
      <c r="P2545">
        <v>2014</v>
      </c>
      <c r="Q2545" t="s">
        <v>112</v>
      </c>
      <c r="R2545">
        <v>0</v>
      </c>
      <c r="S2545">
        <v>21.65</v>
      </c>
      <c r="T2545">
        <v>25</v>
      </c>
      <c r="U2545">
        <v>2.5</v>
      </c>
      <c r="V2545">
        <v>1.5</v>
      </c>
      <c r="W2545">
        <v>9</v>
      </c>
      <c r="X2545">
        <v>0.71750000000000003</v>
      </c>
      <c r="Y2545">
        <v>2</v>
      </c>
      <c r="Z2545">
        <v>1</v>
      </c>
    </row>
    <row r="2546" spans="1:26" x14ac:dyDescent="0.2">
      <c r="A2546">
        <v>2545</v>
      </c>
      <c r="B2546">
        <v>6980</v>
      </c>
      <c r="C2546" t="s">
        <v>38</v>
      </c>
      <c r="D2546">
        <v>2014</v>
      </c>
      <c r="E2546" t="s">
        <v>36</v>
      </c>
      <c r="F2546" t="s">
        <v>1060</v>
      </c>
      <c r="G2546" t="s">
        <v>43</v>
      </c>
      <c r="H2546" t="s">
        <v>2728</v>
      </c>
      <c r="I2546" s="2">
        <v>40290</v>
      </c>
      <c r="J2546" t="s">
        <v>106</v>
      </c>
      <c r="K2546" t="s">
        <v>111</v>
      </c>
      <c r="L2546">
        <v>18.16461825</v>
      </c>
      <c r="M2546">
        <v>145.76351743999999</v>
      </c>
      <c r="N2546" t="s">
        <v>43</v>
      </c>
      <c r="O2546" t="s">
        <v>43</v>
      </c>
      <c r="P2546">
        <v>2014</v>
      </c>
      <c r="Q2546" t="s">
        <v>112</v>
      </c>
      <c r="R2546">
        <v>0</v>
      </c>
      <c r="S2546">
        <v>22.75</v>
      </c>
      <c r="T2546">
        <v>5.5</v>
      </c>
      <c r="U2546">
        <v>3</v>
      </c>
      <c r="V2546">
        <v>1</v>
      </c>
      <c r="W2546">
        <v>2</v>
      </c>
      <c r="X2546">
        <v>0.74875000000000003</v>
      </c>
      <c r="Y2546">
        <v>2</v>
      </c>
      <c r="Z2546">
        <v>1</v>
      </c>
    </row>
    <row r="2547" spans="1:26" x14ac:dyDescent="0.2">
      <c r="A2547">
        <v>2546</v>
      </c>
      <c r="B2547">
        <v>6981</v>
      </c>
      <c r="C2547" t="s">
        <v>38</v>
      </c>
      <c r="D2547">
        <v>2014</v>
      </c>
      <c r="E2547" t="s">
        <v>36</v>
      </c>
      <c r="F2547" t="s">
        <v>1060</v>
      </c>
      <c r="G2547" t="s">
        <v>43</v>
      </c>
      <c r="H2547" t="s">
        <v>2729</v>
      </c>
      <c r="I2547" s="2">
        <v>40290</v>
      </c>
      <c r="J2547" t="s">
        <v>106</v>
      </c>
      <c r="K2547" t="s">
        <v>107</v>
      </c>
      <c r="L2547">
        <v>18.1326806</v>
      </c>
      <c r="M2547">
        <v>145.75936865</v>
      </c>
      <c r="N2547" t="s">
        <v>43</v>
      </c>
      <c r="O2547" t="s">
        <v>43</v>
      </c>
      <c r="P2547">
        <v>2014</v>
      </c>
      <c r="Q2547" t="s">
        <v>109</v>
      </c>
      <c r="R2547">
        <v>0</v>
      </c>
      <c r="S2547">
        <v>14.75</v>
      </c>
      <c r="T2547">
        <v>3</v>
      </c>
      <c r="U2547">
        <v>2.5</v>
      </c>
      <c r="V2547">
        <v>1</v>
      </c>
      <c r="W2547">
        <v>1</v>
      </c>
      <c r="X2547">
        <v>0.89500000000000002</v>
      </c>
      <c r="Y2547">
        <v>2</v>
      </c>
      <c r="Z2547">
        <v>1</v>
      </c>
    </row>
    <row r="2548" spans="1:26" x14ac:dyDescent="0.2">
      <c r="A2548">
        <v>2547</v>
      </c>
      <c r="B2548">
        <v>6992</v>
      </c>
      <c r="C2548" t="s">
        <v>38</v>
      </c>
      <c r="D2548">
        <v>2014</v>
      </c>
      <c r="E2548" t="s">
        <v>36</v>
      </c>
      <c r="F2548" t="s">
        <v>1060</v>
      </c>
      <c r="G2548" t="s">
        <v>40</v>
      </c>
      <c r="H2548" t="s">
        <v>2730</v>
      </c>
      <c r="I2548" s="2">
        <v>40291</v>
      </c>
      <c r="J2548" t="s">
        <v>106</v>
      </c>
      <c r="K2548" t="s">
        <v>107</v>
      </c>
      <c r="L2548">
        <v>19.70793407</v>
      </c>
      <c r="M2548">
        <v>145.4039913</v>
      </c>
      <c r="N2548" t="s">
        <v>40</v>
      </c>
      <c r="O2548" t="s">
        <v>40</v>
      </c>
      <c r="P2548">
        <v>2014</v>
      </c>
      <c r="Q2548" t="s">
        <v>109</v>
      </c>
      <c r="R2548">
        <v>0</v>
      </c>
      <c r="S2548">
        <v>9.1</v>
      </c>
      <c r="T2548">
        <v>2</v>
      </c>
      <c r="U2548">
        <v>17.5</v>
      </c>
      <c r="V2548">
        <v>0</v>
      </c>
      <c r="W2548">
        <v>10.5</v>
      </c>
      <c r="X2548">
        <v>1.07375</v>
      </c>
      <c r="Y2548">
        <v>2</v>
      </c>
      <c r="Z2548">
        <v>1</v>
      </c>
    </row>
    <row r="2549" spans="1:26" x14ac:dyDescent="0.2">
      <c r="A2549">
        <v>2548</v>
      </c>
      <c r="B2549">
        <v>6993</v>
      </c>
      <c r="C2549" t="s">
        <v>38</v>
      </c>
      <c r="D2549">
        <v>2014</v>
      </c>
      <c r="E2549" t="s">
        <v>36</v>
      </c>
      <c r="F2549" t="s">
        <v>1060</v>
      </c>
      <c r="G2549" t="s">
        <v>40</v>
      </c>
      <c r="H2549" t="s">
        <v>2731</v>
      </c>
      <c r="I2549" s="2">
        <v>40291</v>
      </c>
      <c r="J2549" t="s">
        <v>106</v>
      </c>
      <c r="K2549" t="s">
        <v>107</v>
      </c>
      <c r="L2549">
        <v>19.70220982</v>
      </c>
      <c r="M2549">
        <v>145.41635561000001</v>
      </c>
      <c r="N2549" t="s">
        <v>40</v>
      </c>
      <c r="O2549" t="s">
        <v>40</v>
      </c>
      <c r="P2549">
        <v>2014</v>
      </c>
      <c r="Q2549" t="s">
        <v>109</v>
      </c>
      <c r="R2549">
        <v>0</v>
      </c>
      <c r="S2549">
        <v>16.25</v>
      </c>
      <c r="T2549">
        <v>12.5</v>
      </c>
      <c r="U2549">
        <v>28.5</v>
      </c>
      <c r="V2549">
        <v>6.5</v>
      </c>
      <c r="W2549">
        <v>3</v>
      </c>
      <c r="X2549">
        <v>0.72750000000000004</v>
      </c>
      <c r="Y2549">
        <v>2</v>
      </c>
      <c r="Z2549">
        <v>1</v>
      </c>
    </row>
    <row r="2550" spans="1:26" x14ac:dyDescent="0.2">
      <c r="A2550">
        <v>2549</v>
      </c>
      <c r="B2550">
        <v>6994</v>
      </c>
      <c r="C2550" t="s">
        <v>38</v>
      </c>
      <c r="D2550">
        <v>2014</v>
      </c>
      <c r="E2550" t="s">
        <v>36</v>
      </c>
      <c r="F2550" t="s">
        <v>1060</v>
      </c>
      <c r="G2550" t="s">
        <v>40</v>
      </c>
      <c r="H2550" t="s">
        <v>2732</v>
      </c>
      <c r="I2550" s="2">
        <v>40291</v>
      </c>
      <c r="J2550" t="s">
        <v>106</v>
      </c>
      <c r="K2550" t="s">
        <v>111</v>
      </c>
      <c r="L2550">
        <v>19.691524820000001</v>
      </c>
      <c r="M2550">
        <v>145.42040298000001</v>
      </c>
      <c r="N2550" t="s">
        <v>40</v>
      </c>
      <c r="O2550" t="s">
        <v>40</v>
      </c>
      <c r="P2550">
        <v>2014</v>
      </c>
      <c r="Q2550" t="s">
        <v>112</v>
      </c>
      <c r="R2550">
        <v>0</v>
      </c>
      <c r="S2550">
        <v>20.75</v>
      </c>
      <c r="T2550">
        <v>32.5</v>
      </c>
      <c r="U2550">
        <v>0</v>
      </c>
      <c r="V2550">
        <v>32.5</v>
      </c>
      <c r="W2550">
        <v>5.5</v>
      </c>
      <c r="X2550">
        <v>0.34749999999999998</v>
      </c>
      <c r="Y2550">
        <v>2</v>
      </c>
      <c r="Z2550">
        <v>1</v>
      </c>
    </row>
    <row r="2551" spans="1:26" x14ac:dyDescent="0.2">
      <c r="A2551">
        <v>2550</v>
      </c>
      <c r="B2551">
        <v>6995</v>
      </c>
      <c r="C2551" t="s">
        <v>38</v>
      </c>
      <c r="D2551">
        <v>2014</v>
      </c>
      <c r="E2551" t="s">
        <v>36</v>
      </c>
      <c r="F2551" t="s">
        <v>1060</v>
      </c>
      <c r="G2551" t="s">
        <v>40</v>
      </c>
      <c r="H2551" t="s">
        <v>2733</v>
      </c>
      <c r="I2551" s="2">
        <v>40291</v>
      </c>
      <c r="J2551" t="s">
        <v>106</v>
      </c>
      <c r="K2551" t="s">
        <v>115</v>
      </c>
      <c r="L2551">
        <v>19.684430549999998</v>
      </c>
      <c r="M2551">
        <v>145.41717771</v>
      </c>
      <c r="N2551" t="s">
        <v>40</v>
      </c>
      <c r="O2551" t="s">
        <v>40</v>
      </c>
      <c r="P2551">
        <v>2014</v>
      </c>
      <c r="Q2551" t="s">
        <v>116</v>
      </c>
      <c r="R2551">
        <v>0</v>
      </c>
      <c r="S2551">
        <v>4.7</v>
      </c>
      <c r="T2551">
        <v>1.5</v>
      </c>
      <c r="U2551">
        <v>5</v>
      </c>
      <c r="V2551">
        <v>0.5</v>
      </c>
      <c r="W2551">
        <v>0</v>
      </c>
      <c r="X2551">
        <v>1.37375</v>
      </c>
      <c r="Y2551">
        <v>2</v>
      </c>
      <c r="Z2551">
        <v>1</v>
      </c>
    </row>
    <row r="2552" spans="1:26" x14ac:dyDescent="0.2">
      <c r="A2552">
        <v>2551</v>
      </c>
      <c r="B2552">
        <v>6996</v>
      </c>
      <c r="C2552" t="s">
        <v>38</v>
      </c>
      <c r="D2552">
        <v>2014</v>
      </c>
      <c r="E2552" t="s">
        <v>36</v>
      </c>
      <c r="F2552" t="s">
        <v>1060</v>
      </c>
      <c r="G2552" t="s">
        <v>40</v>
      </c>
      <c r="H2552" t="s">
        <v>2734</v>
      </c>
      <c r="I2552" s="2">
        <v>40291</v>
      </c>
      <c r="J2552" t="s">
        <v>106</v>
      </c>
      <c r="K2552" t="s">
        <v>107</v>
      </c>
      <c r="L2552">
        <v>19.676296749999999</v>
      </c>
      <c r="M2552">
        <v>145.40978301999999</v>
      </c>
      <c r="N2552" t="s">
        <v>40</v>
      </c>
      <c r="O2552" t="s">
        <v>40</v>
      </c>
      <c r="P2552">
        <v>2014</v>
      </c>
      <c r="Q2552" t="s">
        <v>109</v>
      </c>
      <c r="R2552">
        <v>0</v>
      </c>
      <c r="S2552">
        <v>8.9499999999999993</v>
      </c>
      <c r="T2552">
        <v>42.5</v>
      </c>
      <c r="U2552">
        <v>12.5</v>
      </c>
      <c r="V2552">
        <v>2.5</v>
      </c>
      <c r="W2552">
        <v>0.5</v>
      </c>
      <c r="X2552">
        <v>0.47749999999999998</v>
      </c>
      <c r="Y2552">
        <v>2</v>
      </c>
      <c r="Z2552">
        <v>1</v>
      </c>
    </row>
    <row r="2553" spans="1:26" x14ac:dyDescent="0.2">
      <c r="A2553">
        <v>2552</v>
      </c>
      <c r="B2553">
        <v>6997</v>
      </c>
      <c r="C2553" t="s">
        <v>38</v>
      </c>
      <c r="D2553">
        <v>2014</v>
      </c>
      <c r="E2553" t="s">
        <v>36</v>
      </c>
      <c r="F2553" t="s">
        <v>1060</v>
      </c>
      <c r="G2553" t="s">
        <v>40</v>
      </c>
      <c r="H2553" t="s">
        <v>2735</v>
      </c>
      <c r="I2553" s="2">
        <v>40291</v>
      </c>
      <c r="J2553" t="s">
        <v>106</v>
      </c>
      <c r="K2553" t="s">
        <v>111</v>
      </c>
      <c r="L2553">
        <v>19.67536376</v>
      </c>
      <c r="M2553">
        <v>145.40715084999999</v>
      </c>
      <c r="N2553" t="s">
        <v>40</v>
      </c>
      <c r="O2553" t="s">
        <v>40</v>
      </c>
      <c r="P2553">
        <v>2014</v>
      </c>
      <c r="Q2553" t="s">
        <v>112</v>
      </c>
      <c r="R2553">
        <v>0</v>
      </c>
      <c r="S2553">
        <v>18.55</v>
      </c>
      <c r="T2553">
        <v>30</v>
      </c>
      <c r="U2553">
        <v>14.5</v>
      </c>
      <c r="V2553">
        <v>1</v>
      </c>
      <c r="W2553">
        <v>3</v>
      </c>
      <c r="X2553">
        <v>0.33250000000000002</v>
      </c>
      <c r="Y2553">
        <v>2</v>
      </c>
      <c r="Z2553">
        <v>1</v>
      </c>
    </row>
    <row r="2554" spans="1:26" x14ac:dyDescent="0.2">
      <c r="A2554">
        <v>2553</v>
      </c>
      <c r="B2554">
        <v>7005</v>
      </c>
      <c r="C2554" t="s">
        <v>38</v>
      </c>
      <c r="D2554">
        <v>2014</v>
      </c>
      <c r="E2554" t="s">
        <v>36</v>
      </c>
      <c r="F2554" t="s">
        <v>1060</v>
      </c>
      <c r="G2554" t="s">
        <v>40</v>
      </c>
      <c r="H2554" t="s">
        <v>2736</v>
      </c>
      <c r="I2554" s="2">
        <v>40291</v>
      </c>
      <c r="J2554" t="s">
        <v>106</v>
      </c>
      <c r="K2554" t="s">
        <v>111</v>
      </c>
      <c r="L2554">
        <v>19.706674110000002</v>
      </c>
      <c r="M2554">
        <v>145.39664883</v>
      </c>
      <c r="N2554" t="s">
        <v>40</v>
      </c>
      <c r="O2554" t="s">
        <v>40</v>
      </c>
      <c r="P2554">
        <v>2014</v>
      </c>
      <c r="Q2554" t="s">
        <v>112</v>
      </c>
      <c r="R2554">
        <v>0</v>
      </c>
      <c r="S2554">
        <v>23.65</v>
      </c>
      <c r="T2554">
        <v>20</v>
      </c>
      <c r="U2554">
        <v>20</v>
      </c>
      <c r="V2554">
        <v>4</v>
      </c>
      <c r="W2554">
        <v>8.5</v>
      </c>
      <c r="X2554">
        <v>0.76375000000000004</v>
      </c>
      <c r="Y2554">
        <v>2</v>
      </c>
      <c r="Z2554">
        <v>1</v>
      </c>
    </row>
    <row r="2555" spans="1:26" x14ac:dyDescent="0.2">
      <c r="A2555">
        <v>2554</v>
      </c>
      <c r="B2555">
        <v>7006</v>
      </c>
      <c r="C2555" t="s">
        <v>38</v>
      </c>
      <c r="D2555">
        <v>2014</v>
      </c>
      <c r="E2555" t="s">
        <v>36</v>
      </c>
      <c r="F2555" t="s">
        <v>1060</v>
      </c>
      <c r="G2555" t="s">
        <v>40</v>
      </c>
      <c r="H2555" t="s">
        <v>2737</v>
      </c>
      <c r="I2555" s="2">
        <v>40291</v>
      </c>
      <c r="J2555" t="s">
        <v>106</v>
      </c>
      <c r="K2555" t="s">
        <v>107</v>
      </c>
      <c r="L2555">
        <v>19.705227390000001</v>
      </c>
      <c r="M2555">
        <v>145.41300545000001</v>
      </c>
      <c r="N2555" t="s">
        <v>40</v>
      </c>
      <c r="O2555" t="s">
        <v>40</v>
      </c>
      <c r="P2555">
        <v>2014</v>
      </c>
      <c r="Q2555" t="s">
        <v>109</v>
      </c>
      <c r="R2555">
        <v>0</v>
      </c>
      <c r="S2555">
        <v>17</v>
      </c>
      <c r="T2555">
        <v>20</v>
      </c>
      <c r="U2555">
        <v>12.5</v>
      </c>
      <c r="V2555">
        <v>9</v>
      </c>
      <c r="W2555">
        <v>8.5</v>
      </c>
      <c r="X2555">
        <v>0.72624999999999995</v>
      </c>
      <c r="Y2555">
        <v>2</v>
      </c>
      <c r="Z2555">
        <v>1</v>
      </c>
    </row>
    <row r="2556" spans="1:26" x14ac:dyDescent="0.2">
      <c r="A2556">
        <v>2555</v>
      </c>
      <c r="B2556">
        <v>7007</v>
      </c>
      <c r="C2556" t="s">
        <v>38</v>
      </c>
      <c r="D2556">
        <v>2014</v>
      </c>
      <c r="E2556" t="s">
        <v>36</v>
      </c>
      <c r="F2556" t="s">
        <v>1060</v>
      </c>
      <c r="G2556" t="s">
        <v>40</v>
      </c>
      <c r="H2556" t="s">
        <v>2738</v>
      </c>
      <c r="I2556" s="2">
        <v>40291</v>
      </c>
      <c r="J2556" t="s">
        <v>106</v>
      </c>
      <c r="K2556" t="s">
        <v>107</v>
      </c>
      <c r="L2556">
        <v>19.69157319</v>
      </c>
      <c r="M2556">
        <v>145.41911257999999</v>
      </c>
      <c r="N2556" t="s">
        <v>40</v>
      </c>
      <c r="O2556" t="s">
        <v>40</v>
      </c>
      <c r="P2556">
        <v>2014</v>
      </c>
      <c r="Q2556" t="s">
        <v>109</v>
      </c>
      <c r="R2556">
        <v>0</v>
      </c>
      <c r="S2556">
        <v>15.2</v>
      </c>
      <c r="T2556">
        <v>1.5</v>
      </c>
      <c r="U2556">
        <v>40</v>
      </c>
      <c r="V2556">
        <v>0.5</v>
      </c>
      <c r="W2556">
        <v>2.5</v>
      </c>
      <c r="X2556">
        <v>0.76375000000000004</v>
      </c>
      <c r="Y2556">
        <v>2</v>
      </c>
      <c r="Z2556">
        <v>1</v>
      </c>
    </row>
    <row r="2557" spans="1:26" x14ac:dyDescent="0.2">
      <c r="A2557">
        <v>2556</v>
      </c>
      <c r="B2557">
        <v>7008</v>
      </c>
      <c r="C2557" t="s">
        <v>38</v>
      </c>
      <c r="D2557">
        <v>2014</v>
      </c>
      <c r="E2557" t="s">
        <v>36</v>
      </c>
      <c r="F2557" t="s">
        <v>1060</v>
      </c>
      <c r="G2557" t="s">
        <v>40</v>
      </c>
      <c r="H2557" t="s">
        <v>2739</v>
      </c>
      <c r="I2557" s="2">
        <v>40291</v>
      </c>
      <c r="J2557" t="s">
        <v>106</v>
      </c>
      <c r="K2557" t="s">
        <v>107</v>
      </c>
      <c r="L2557">
        <v>19.681301919999999</v>
      </c>
      <c r="M2557">
        <v>145.41539528999999</v>
      </c>
      <c r="N2557" t="s">
        <v>40</v>
      </c>
      <c r="O2557" t="s">
        <v>40</v>
      </c>
      <c r="P2557">
        <v>2014</v>
      </c>
      <c r="Q2557" t="s">
        <v>109</v>
      </c>
      <c r="R2557">
        <v>0</v>
      </c>
      <c r="S2557">
        <v>14.45</v>
      </c>
      <c r="T2557">
        <v>11.5</v>
      </c>
      <c r="U2557">
        <v>42.5</v>
      </c>
      <c r="V2557">
        <v>2</v>
      </c>
      <c r="W2557">
        <v>3</v>
      </c>
      <c r="X2557">
        <v>0.94625000000000004</v>
      </c>
      <c r="Y2557">
        <v>2</v>
      </c>
      <c r="Z2557">
        <v>1</v>
      </c>
    </row>
    <row r="2558" spans="1:26" x14ac:dyDescent="0.2">
      <c r="A2558">
        <v>2557</v>
      </c>
      <c r="B2558">
        <v>7014</v>
      </c>
      <c r="C2558" t="s">
        <v>38</v>
      </c>
      <c r="D2558">
        <v>2014</v>
      </c>
      <c r="E2558" t="s">
        <v>36</v>
      </c>
      <c r="F2558" t="s">
        <v>1060</v>
      </c>
      <c r="G2558" t="s">
        <v>40</v>
      </c>
      <c r="H2558" t="s">
        <v>2740</v>
      </c>
      <c r="I2558" s="2">
        <v>40292</v>
      </c>
      <c r="J2558" t="s">
        <v>106</v>
      </c>
      <c r="K2558" t="s">
        <v>111</v>
      </c>
      <c r="L2558">
        <v>19.6750662</v>
      </c>
      <c r="M2558">
        <v>145.3987003</v>
      </c>
      <c r="N2558" t="s">
        <v>40</v>
      </c>
      <c r="O2558" t="s">
        <v>40</v>
      </c>
      <c r="P2558">
        <v>2014</v>
      </c>
      <c r="Q2558" t="s">
        <v>112</v>
      </c>
      <c r="R2558">
        <v>0</v>
      </c>
      <c r="S2558">
        <v>19.899999999999999</v>
      </c>
      <c r="T2558">
        <v>30</v>
      </c>
      <c r="U2558">
        <v>52.5</v>
      </c>
      <c r="V2558">
        <v>1.5</v>
      </c>
      <c r="W2558">
        <v>1</v>
      </c>
      <c r="X2558">
        <v>0.32874999999999999</v>
      </c>
      <c r="Y2558">
        <v>2</v>
      </c>
      <c r="Z2558">
        <v>1</v>
      </c>
    </row>
    <row r="2559" spans="1:26" x14ac:dyDescent="0.2">
      <c r="A2559">
        <v>2558</v>
      </c>
      <c r="B2559">
        <v>7015</v>
      </c>
      <c r="C2559" t="s">
        <v>38</v>
      </c>
      <c r="D2559">
        <v>2014</v>
      </c>
      <c r="E2559" t="s">
        <v>36</v>
      </c>
      <c r="F2559" t="s">
        <v>1060</v>
      </c>
      <c r="G2559" t="s">
        <v>40</v>
      </c>
      <c r="H2559" t="s">
        <v>2741</v>
      </c>
      <c r="I2559" s="2">
        <v>40292</v>
      </c>
      <c r="J2559" t="s">
        <v>106</v>
      </c>
      <c r="K2559" t="s">
        <v>111</v>
      </c>
      <c r="L2559">
        <v>19.687022649999999</v>
      </c>
      <c r="M2559">
        <v>145.38752722999999</v>
      </c>
      <c r="N2559" t="s">
        <v>40</v>
      </c>
      <c r="O2559" t="s">
        <v>40</v>
      </c>
      <c r="P2559">
        <v>2014</v>
      </c>
      <c r="Q2559" t="s">
        <v>112</v>
      </c>
      <c r="R2559">
        <v>0</v>
      </c>
      <c r="S2559">
        <v>22.8</v>
      </c>
      <c r="T2559">
        <v>32.5</v>
      </c>
      <c r="U2559">
        <v>10</v>
      </c>
      <c r="V2559">
        <v>0</v>
      </c>
      <c r="W2559">
        <v>20</v>
      </c>
      <c r="X2559">
        <v>0.68374999999999997</v>
      </c>
      <c r="Y2559">
        <v>2</v>
      </c>
      <c r="Z2559">
        <v>1</v>
      </c>
    </row>
    <row r="2560" spans="1:26" x14ac:dyDescent="0.2">
      <c r="A2560">
        <v>2559</v>
      </c>
      <c r="B2560">
        <v>7021</v>
      </c>
      <c r="C2560" t="s">
        <v>38</v>
      </c>
      <c r="D2560">
        <v>2014</v>
      </c>
      <c r="E2560" t="s">
        <v>36</v>
      </c>
      <c r="F2560" t="s">
        <v>1060</v>
      </c>
      <c r="G2560" t="s">
        <v>40</v>
      </c>
      <c r="H2560" t="s">
        <v>2742</v>
      </c>
      <c r="I2560" s="2">
        <v>40292</v>
      </c>
      <c r="J2560" t="s">
        <v>106</v>
      </c>
      <c r="K2560" t="s">
        <v>111</v>
      </c>
      <c r="L2560">
        <v>19.67435257</v>
      </c>
      <c r="M2560">
        <v>145.40350397</v>
      </c>
      <c r="N2560" t="s">
        <v>40</v>
      </c>
      <c r="O2560" t="s">
        <v>40</v>
      </c>
      <c r="P2560">
        <v>2014</v>
      </c>
      <c r="Q2560" t="s">
        <v>112</v>
      </c>
      <c r="R2560">
        <v>0</v>
      </c>
      <c r="S2560">
        <v>21</v>
      </c>
      <c r="T2560">
        <v>22.5</v>
      </c>
      <c r="U2560">
        <v>27.5</v>
      </c>
      <c r="V2560">
        <v>1</v>
      </c>
      <c r="W2560">
        <v>5.5</v>
      </c>
      <c r="X2560">
        <v>0.96550000000000002</v>
      </c>
      <c r="Y2560">
        <v>2</v>
      </c>
      <c r="Z2560">
        <v>1</v>
      </c>
    </row>
    <row r="2561" spans="1:26" x14ac:dyDescent="0.2">
      <c r="A2561">
        <v>2560</v>
      </c>
      <c r="B2561">
        <v>7022</v>
      </c>
      <c r="C2561" t="s">
        <v>38</v>
      </c>
      <c r="D2561">
        <v>2014</v>
      </c>
      <c r="E2561" t="s">
        <v>36</v>
      </c>
      <c r="F2561" t="s">
        <v>1060</v>
      </c>
      <c r="G2561" t="s">
        <v>40</v>
      </c>
      <c r="H2561" t="s">
        <v>2743</v>
      </c>
      <c r="I2561" s="2">
        <v>40292</v>
      </c>
      <c r="J2561" t="s">
        <v>106</v>
      </c>
      <c r="K2561" t="s">
        <v>107</v>
      </c>
      <c r="L2561">
        <v>19.67493687</v>
      </c>
      <c r="M2561">
        <v>145.40060449999999</v>
      </c>
      <c r="N2561" t="s">
        <v>40</v>
      </c>
      <c r="O2561" t="s">
        <v>40</v>
      </c>
      <c r="P2561">
        <v>2014</v>
      </c>
      <c r="Q2561" t="s">
        <v>109</v>
      </c>
      <c r="R2561">
        <v>0</v>
      </c>
      <c r="S2561">
        <v>11.4</v>
      </c>
      <c r="T2561">
        <v>12.5</v>
      </c>
      <c r="U2561">
        <v>1.5</v>
      </c>
      <c r="V2561">
        <v>0</v>
      </c>
      <c r="W2561">
        <v>15.5</v>
      </c>
      <c r="X2561">
        <v>0.73875000000000002</v>
      </c>
      <c r="Y2561">
        <v>2</v>
      </c>
      <c r="Z2561">
        <v>1</v>
      </c>
    </row>
    <row r="2562" spans="1:26" x14ac:dyDescent="0.2">
      <c r="A2562">
        <v>2561</v>
      </c>
      <c r="B2562">
        <v>7023</v>
      </c>
      <c r="C2562" t="s">
        <v>38</v>
      </c>
      <c r="D2562">
        <v>2014</v>
      </c>
      <c r="E2562" t="s">
        <v>36</v>
      </c>
      <c r="F2562" t="s">
        <v>1060</v>
      </c>
      <c r="G2562" t="s">
        <v>40</v>
      </c>
      <c r="H2562" t="s">
        <v>2744</v>
      </c>
      <c r="I2562" s="2">
        <v>40292</v>
      </c>
      <c r="J2562" t="s">
        <v>106</v>
      </c>
      <c r="K2562" t="s">
        <v>107</v>
      </c>
      <c r="L2562">
        <v>19.681256739999998</v>
      </c>
      <c r="M2562">
        <v>145.38911039999999</v>
      </c>
      <c r="N2562" t="s">
        <v>40</v>
      </c>
      <c r="O2562" t="s">
        <v>40</v>
      </c>
      <c r="P2562">
        <v>2014</v>
      </c>
      <c r="Q2562" t="s">
        <v>109</v>
      </c>
      <c r="R2562">
        <v>0</v>
      </c>
      <c r="S2562">
        <v>12.75</v>
      </c>
      <c r="T2562">
        <v>45</v>
      </c>
      <c r="U2562">
        <v>1.5</v>
      </c>
      <c r="V2562">
        <v>1</v>
      </c>
      <c r="W2562">
        <v>2</v>
      </c>
      <c r="X2562">
        <v>0.36125000000000002</v>
      </c>
      <c r="Y2562">
        <v>2</v>
      </c>
      <c r="Z2562">
        <v>1</v>
      </c>
    </row>
    <row r="2563" spans="1:26" x14ac:dyDescent="0.2">
      <c r="A2563">
        <v>2562</v>
      </c>
      <c r="B2563">
        <v>7024</v>
      </c>
      <c r="C2563" t="s">
        <v>38</v>
      </c>
      <c r="D2563">
        <v>2014</v>
      </c>
      <c r="E2563" t="s">
        <v>36</v>
      </c>
      <c r="F2563" t="s">
        <v>1060</v>
      </c>
      <c r="G2563" t="s">
        <v>40</v>
      </c>
      <c r="H2563" t="s">
        <v>2745</v>
      </c>
      <c r="I2563" s="2">
        <v>40292</v>
      </c>
      <c r="J2563" t="s">
        <v>106</v>
      </c>
      <c r="K2563" t="s">
        <v>115</v>
      </c>
      <c r="L2563">
        <v>19.695885260000001</v>
      </c>
      <c r="M2563">
        <v>145.39084797000001</v>
      </c>
      <c r="N2563" t="s">
        <v>40</v>
      </c>
      <c r="O2563" t="s">
        <v>40</v>
      </c>
      <c r="P2563">
        <v>2014</v>
      </c>
      <c r="Q2563" t="s">
        <v>116</v>
      </c>
      <c r="R2563">
        <v>0</v>
      </c>
      <c r="S2563">
        <v>4.45</v>
      </c>
      <c r="T2563">
        <v>3</v>
      </c>
      <c r="U2563">
        <v>2.5</v>
      </c>
      <c r="V2563">
        <v>0</v>
      </c>
      <c r="W2563">
        <v>3.5</v>
      </c>
      <c r="X2563">
        <v>1.1299999999999999</v>
      </c>
      <c r="Y2563">
        <v>2</v>
      </c>
      <c r="Z2563">
        <v>1</v>
      </c>
    </row>
    <row r="2564" spans="1:26" x14ac:dyDescent="0.2">
      <c r="A2564">
        <v>2563</v>
      </c>
      <c r="B2564">
        <v>7028</v>
      </c>
      <c r="C2564" t="s">
        <v>38</v>
      </c>
      <c r="D2564">
        <v>2014</v>
      </c>
      <c r="E2564" t="s">
        <v>36</v>
      </c>
      <c r="F2564" t="s">
        <v>1060</v>
      </c>
      <c r="G2564" t="s">
        <v>40</v>
      </c>
      <c r="H2564" t="s">
        <v>2746</v>
      </c>
      <c r="I2564" s="2">
        <v>40292</v>
      </c>
      <c r="J2564" t="s">
        <v>106</v>
      </c>
      <c r="K2564" t="s">
        <v>107</v>
      </c>
      <c r="L2564">
        <v>19.675042059999999</v>
      </c>
      <c r="M2564">
        <v>145.40430552999999</v>
      </c>
      <c r="N2564" t="s">
        <v>40</v>
      </c>
      <c r="O2564" t="s">
        <v>40</v>
      </c>
      <c r="P2564">
        <v>2014</v>
      </c>
      <c r="Q2564" t="s">
        <v>109</v>
      </c>
      <c r="R2564">
        <v>0</v>
      </c>
      <c r="S2564">
        <v>11.55</v>
      </c>
      <c r="T2564">
        <v>6.5</v>
      </c>
      <c r="U2564">
        <v>15</v>
      </c>
      <c r="V2564">
        <v>0</v>
      </c>
      <c r="W2564">
        <v>2.5</v>
      </c>
      <c r="X2564">
        <v>0.54</v>
      </c>
      <c r="Y2564">
        <v>2</v>
      </c>
      <c r="Z2564">
        <v>1</v>
      </c>
    </row>
    <row r="2565" spans="1:26" x14ac:dyDescent="0.2">
      <c r="A2565">
        <v>2564</v>
      </c>
      <c r="B2565">
        <v>7029</v>
      </c>
      <c r="C2565" t="s">
        <v>38</v>
      </c>
      <c r="D2565">
        <v>2014</v>
      </c>
      <c r="E2565" t="s">
        <v>36</v>
      </c>
      <c r="F2565" t="s">
        <v>1060</v>
      </c>
      <c r="G2565" t="s">
        <v>40</v>
      </c>
      <c r="H2565" t="s">
        <v>2747</v>
      </c>
      <c r="I2565" s="2">
        <v>40292</v>
      </c>
      <c r="J2565" t="s">
        <v>106</v>
      </c>
      <c r="K2565" t="s">
        <v>107</v>
      </c>
      <c r="L2565">
        <v>19.676459520000002</v>
      </c>
      <c r="M2565">
        <v>145.39847902</v>
      </c>
      <c r="N2565" t="s">
        <v>40</v>
      </c>
      <c r="O2565" t="s">
        <v>40</v>
      </c>
      <c r="P2565">
        <v>2014</v>
      </c>
      <c r="Q2565" t="s">
        <v>109</v>
      </c>
      <c r="R2565">
        <v>0</v>
      </c>
      <c r="S2565">
        <v>8.0500000000000007</v>
      </c>
      <c r="T2565">
        <v>17.5</v>
      </c>
      <c r="U2565">
        <v>15</v>
      </c>
      <c r="V2565">
        <v>0.5</v>
      </c>
      <c r="W2565">
        <v>6.5</v>
      </c>
      <c r="X2565">
        <v>1.3987499999999999</v>
      </c>
      <c r="Y2565">
        <v>2</v>
      </c>
      <c r="Z2565">
        <v>1</v>
      </c>
    </row>
    <row r="2566" spans="1:26" x14ac:dyDescent="0.2">
      <c r="A2566">
        <v>2565</v>
      </c>
      <c r="B2566">
        <v>7030</v>
      </c>
      <c r="C2566" t="s">
        <v>38</v>
      </c>
      <c r="D2566">
        <v>2014</v>
      </c>
      <c r="E2566" t="s">
        <v>36</v>
      </c>
      <c r="F2566" t="s">
        <v>1060</v>
      </c>
      <c r="G2566" t="s">
        <v>40</v>
      </c>
      <c r="H2566" t="s">
        <v>2748</v>
      </c>
      <c r="I2566" s="2">
        <v>40292</v>
      </c>
      <c r="J2566" t="s">
        <v>106</v>
      </c>
      <c r="K2566" t="s">
        <v>115</v>
      </c>
      <c r="L2566">
        <v>19.68394649</v>
      </c>
      <c r="M2566">
        <v>145.3896968</v>
      </c>
      <c r="N2566" t="s">
        <v>40</v>
      </c>
      <c r="O2566" t="s">
        <v>40</v>
      </c>
      <c r="P2566">
        <v>2014</v>
      </c>
      <c r="Q2566" t="s">
        <v>116</v>
      </c>
      <c r="R2566">
        <v>0</v>
      </c>
      <c r="S2566">
        <v>4</v>
      </c>
      <c r="T2566">
        <v>2.5</v>
      </c>
      <c r="U2566">
        <v>5</v>
      </c>
      <c r="V2566">
        <v>2.5</v>
      </c>
      <c r="W2566">
        <v>11</v>
      </c>
      <c r="X2566">
        <v>0.73250000000000004</v>
      </c>
      <c r="Y2566">
        <v>2</v>
      </c>
      <c r="Z2566">
        <v>1</v>
      </c>
    </row>
    <row r="2567" spans="1:26" x14ac:dyDescent="0.2">
      <c r="A2567">
        <v>2566</v>
      </c>
      <c r="B2567">
        <v>7031</v>
      </c>
      <c r="C2567" t="s">
        <v>38</v>
      </c>
      <c r="D2567">
        <v>2014</v>
      </c>
      <c r="E2567" t="s">
        <v>36</v>
      </c>
      <c r="F2567" t="s">
        <v>1060</v>
      </c>
      <c r="G2567" t="s">
        <v>40</v>
      </c>
      <c r="H2567" t="s">
        <v>2749</v>
      </c>
      <c r="I2567" s="2">
        <v>40292</v>
      </c>
      <c r="J2567" t="s">
        <v>106</v>
      </c>
      <c r="K2567" t="s">
        <v>107</v>
      </c>
      <c r="L2567">
        <v>19.685142249999998</v>
      </c>
      <c r="M2567">
        <v>145.38772311</v>
      </c>
      <c r="N2567" t="s">
        <v>40</v>
      </c>
      <c r="O2567" t="s">
        <v>40</v>
      </c>
      <c r="P2567">
        <v>2014</v>
      </c>
      <c r="Q2567" t="s">
        <v>109</v>
      </c>
      <c r="R2567">
        <v>0</v>
      </c>
      <c r="S2567">
        <v>14.7</v>
      </c>
      <c r="T2567">
        <v>32.5</v>
      </c>
      <c r="U2567">
        <v>2.5</v>
      </c>
      <c r="V2567">
        <v>1.5</v>
      </c>
      <c r="W2567">
        <v>22.5</v>
      </c>
      <c r="X2567">
        <v>0.28499999999999998</v>
      </c>
      <c r="Y2567">
        <v>2</v>
      </c>
      <c r="Z2567">
        <v>1</v>
      </c>
    </row>
    <row r="2568" spans="1:26" x14ac:dyDescent="0.2">
      <c r="A2568">
        <v>2567</v>
      </c>
      <c r="B2568">
        <v>7032</v>
      </c>
      <c r="C2568" t="s">
        <v>38</v>
      </c>
      <c r="D2568">
        <v>2014</v>
      </c>
      <c r="E2568" t="s">
        <v>36</v>
      </c>
      <c r="F2568" t="s">
        <v>1060</v>
      </c>
      <c r="G2568" t="s">
        <v>40</v>
      </c>
      <c r="H2568" t="s">
        <v>2750</v>
      </c>
      <c r="I2568" s="2">
        <v>40292</v>
      </c>
      <c r="J2568" t="s">
        <v>106</v>
      </c>
      <c r="K2568" t="s">
        <v>107</v>
      </c>
      <c r="L2568">
        <v>19.698676849999998</v>
      </c>
      <c r="M2568">
        <v>145.39123839999999</v>
      </c>
      <c r="N2568" t="s">
        <v>40</v>
      </c>
      <c r="O2568" t="s">
        <v>40</v>
      </c>
      <c r="P2568">
        <v>2014</v>
      </c>
      <c r="Q2568" t="s">
        <v>109</v>
      </c>
      <c r="R2568">
        <v>0</v>
      </c>
      <c r="S2568">
        <v>14.65</v>
      </c>
      <c r="T2568">
        <v>30</v>
      </c>
      <c r="U2568">
        <v>7.5</v>
      </c>
      <c r="V2568">
        <v>2.5</v>
      </c>
      <c r="W2568">
        <v>7.5</v>
      </c>
      <c r="X2568">
        <v>1.105</v>
      </c>
      <c r="Y2568">
        <v>2</v>
      </c>
      <c r="Z2568">
        <v>1</v>
      </c>
    </row>
    <row r="2569" spans="1:26" x14ac:dyDescent="0.2">
      <c r="A2569">
        <v>2568</v>
      </c>
      <c r="B2569">
        <v>7039</v>
      </c>
      <c r="C2569" t="s">
        <v>38</v>
      </c>
      <c r="D2569">
        <v>2014</v>
      </c>
      <c r="E2569" t="s">
        <v>36</v>
      </c>
      <c r="F2569" t="s">
        <v>1060</v>
      </c>
      <c r="G2569" t="s">
        <v>41</v>
      </c>
      <c r="H2569" t="s">
        <v>2751</v>
      </c>
      <c r="I2569" s="2">
        <v>40293</v>
      </c>
      <c r="J2569" t="s">
        <v>106</v>
      </c>
      <c r="K2569" t="s">
        <v>111</v>
      </c>
      <c r="L2569">
        <v>20.542914710000002</v>
      </c>
      <c r="M2569">
        <v>144.88542658</v>
      </c>
      <c r="N2569" t="s">
        <v>41</v>
      </c>
      <c r="O2569" t="s">
        <v>41</v>
      </c>
      <c r="P2569">
        <v>2014</v>
      </c>
      <c r="Q2569" t="s">
        <v>112</v>
      </c>
      <c r="R2569">
        <v>0</v>
      </c>
      <c r="S2569">
        <v>23</v>
      </c>
      <c r="T2569">
        <v>4</v>
      </c>
      <c r="U2569">
        <v>27.5</v>
      </c>
      <c r="V2569">
        <v>3</v>
      </c>
      <c r="W2569">
        <v>3</v>
      </c>
      <c r="X2569">
        <v>0.63</v>
      </c>
      <c r="Y2569">
        <v>2</v>
      </c>
      <c r="Z2569">
        <v>1</v>
      </c>
    </row>
    <row r="2570" spans="1:26" x14ac:dyDescent="0.2">
      <c r="A2570">
        <v>2569</v>
      </c>
      <c r="B2570">
        <v>7040</v>
      </c>
      <c r="C2570" t="s">
        <v>38</v>
      </c>
      <c r="D2570">
        <v>2014</v>
      </c>
      <c r="E2570" t="s">
        <v>36</v>
      </c>
      <c r="F2570" t="s">
        <v>1060</v>
      </c>
      <c r="G2570" t="s">
        <v>41</v>
      </c>
      <c r="H2570" t="s">
        <v>2752</v>
      </c>
      <c r="I2570" s="2">
        <v>40293</v>
      </c>
      <c r="J2570" t="s">
        <v>106</v>
      </c>
      <c r="K2570" t="s">
        <v>115</v>
      </c>
      <c r="L2570">
        <v>20.5474344</v>
      </c>
      <c r="M2570">
        <v>144.88600711000001</v>
      </c>
      <c r="N2570" t="s">
        <v>41</v>
      </c>
      <c r="O2570" t="s">
        <v>41</v>
      </c>
      <c r="P2570">
        <v>2014</v>
      </c>
      <c r="Q2570" t="s">
        <v>116</v>
      </c>
      <c r="R2570">
        <v>0</v>
      </c>
      <c r="S2570">
        <v>5.85</v>
      </c>
      <c r="T2570">
        <v>2</v>
      </c>
      <c r="U2570">
        <v>7.5</v>
      </c>
      <c r="V2570">
        <v>1</v>
      </c>
      <c r="W2570">
        <v>1.5</v>
      </c>
      <c r="X2570">
        <v>0.97375</v>
      </c>
      <c r="Y2570">
        <v>2</v>
      </c>
      <c r="Z2570">
        <v>1</v>
      </c>
    </row>
    <row r="2571" spans="1:26" x14ac:dyDescent="0.2">
      <c r="A2571">
        <v>2570</v>
      </c>
      <c r="B2571">
        <v>7041</v>
      </c>
      <c r="C2571" t="s">
        <v>38</v>
      </c>
      <c r="D2571">
        <v>2014</v>
      </c>
      <c r="E2571" t="s">
        <v>36</v>
      </c>
      <c r="F2571" t="s">
        <v>1060</v>
      </c>
      <c r="G2571" t="s">
        <v>41</v>
      </c>
      <c r="H2571" t="s">
        <v>2753</v>
      </c>
      <c r="I2571" s="2">
        <v>40293</v>
      </c>
      <c r="J2571" t="s">
        <v>106</v>
      </c>
      <c r="K2571" t="s">
        <v>107</v>
      </c>
      <c r="L2571">
        <v>20.55010588</v>
      </c>
      <c r="M2571">
        <v>144.90239700000001</v>
      </c>
      <c r="N2571" t="s">
        <v>41</v>
      </c>
      <c r="O2571" t="s">
        <v>41</v>
      </c>
      <c r="P2571">
        <v>2014</v>
      </c>
      <c r="Q2571" t="s">
        <v>109</v>
      </c>
      <c r="R2571">
        <v>0</v>
      </c>
      <c r="S2571">
        <v>17.100000000000001</v>
      </c>
      <c r="T2571">
        <v>2</v>
      </c>
      <c r="U2571">
        <v>5</v>
      </c>
      <c r="V2571">
        <v>0.5</v>
      </c>
      <c r="W2571">
        <v>0</v>
      </c>
      <c r="X2571">
        <v>0.71525000000000005</v>
      </c>
      <c r="Y2571">
        <v>2</v>
      </c>
      <c r="Z2571">
        <v>1</v>
      </c>
    </row>
    <row r="2572" spans="1:26" x14ac:dyDescent="0.2">
      <c r="A2572">
        <v>2571</v>
      </c>
      <c r="B2572">
        <v>7042</v>
      </c>
      <c r="C2572" t="s">
        <v>38</v>
      </c>
      <c r="D2572">
        <v>2014</v>
      </c>
      <c r="E2572" t="s">
        <v>36</v>
      </c>
      <c r="F2572" t="s">
        <v>1060</v>
      </c>
      <c r="G2572" t="s">
        <v>41</v>
      </c>
      <c r="H2572" t="s">
        <v>2754</v>
      </c>
      <c r="I2572" s="2">
        <v>40293</v>
      </c>
      <c r="J2572" t="s">
        <v>106</v>
      </c>
      <c r="K2572" t="s">
        <v>107</v>
      </c>
      <c r="L2572">
        <v>20.538189079999999</v>
      </c>
      <c r="M2572">
        <v>144.89972058000001</v>
      </c>
      <c r="N2572" t="s">
        <v>41</v>
      </c>
      <c r="O2572" t="s">
        <v>41</v>
      </c>
      <c r="P2572">
        <v>2014</v>
      </c>
      <c r="Q2572" t="s">
        <v>109</v>
      </c>
      <c r="R2572">
        <v>0</v>
      </c>
      <c r="S2572">
        <v>15.3</v>
      </c>
      <c r="T2572">
        <v>25</v>
      </c>
      <c r="U2572">
        <v>12.5</v>
      </c>
      <c r="V2572">
        <v>13.5</v>
      </c>
      <c r="W2572">
        <v>9</v>
      </c>
      <c r="X2572">
        <v>0.59975000000000001</v>
      </c>
      <c r="Y2572">
        <v>2</v>
      </c>
      <c r="Z2572">
        <v>1</v>
      </c>
    </row>
    <row r="2573" spans="1:26" x14ac:dyDescent="0.2">
      <c r="A2573">
        <v>2572</v>
      </c>
      <c r="B2573">
        <v>7043</v>
      </c>
      <c r="C2573" t="s">
        <v>38</v>
      </c>
      <c r="D2573">
        <v>2014</v>
      </c>
      <c r="E2573" t="s">
        <v>36</v>
      </c>
      <c r="F2573" t="s">
        <v>1060</v>
      </c>
      <c r="G2573" t="s">
        <v>41</v>
      </c>
      <c r="H2573" t="s">
        <v>2755</v>
      </c>
      <c r="I2573" s="2">
        <v>40293</v>
      </c>
      <c r="J2573" t="s">
        <v>106</v>
      </c>
      <c r="K2573" t="s">
        <v>107</v>
      </c>
      <c r="L2573">
        <v>20.53514594</v>
      </c>
      <c r="M2573">
        <v>144.89298152999999</v>
      </c>
      <c r="N2573" t="s">
        <v>41</v>
      </c>
      <c r="O2573" t="s">
        <v>41</v>
      </c>
      <c r="P2573">
        <v>2014</v>
      </c>
      <c r="Q2573" t="s">
        <v>109</v>
      </c>
      <c r="R2573">
        <v>0</v>
      </c>
      <c r="S2573">
        <v>14.6</v>
      </c>
      <c r="T2573">
        <v>22.5</v>
      </c>
      <c r="U2573">
        <v>22.5</v>
      </c>
      <c r="V2573">
        <v>0</v>
      </c>
      <c r="W2573">
        <v>3</v>
      </c>
      <c r="X2573">
        <v>0.79249999999999998</v>
      </c>
      <c r="Y2573">
        <v>2</v>
      </c>
      <c r="Z2573">
        <v>1</v>
      </c>
    </row>
    <row r="2574" spans="1:26" x14ac:dyDescent="0.2">
      <c r="A2574">
        <v>2573</v>
      </c>
      <c r="B2574">
        <v>7044</v>
      </c>
      <c r="C2574" t="s">
        <v>38</v>
      </c>
      <c r="D2574">
        <v>2014</v>
      </c>
      <c r="E2574" t="s">
        <v>36</v>
      </c>
      <c r="F2574" t="s">
        <v>1060</v>
      </c>
      <c r="G2574" t="s">
        <v>41</v>
      </c>
      <c r="H2574" t="s">
        <v>2756</v>
      </c>
      <c r="I2574" s="2">
        <v>40293</v>
      </c>
      <c r="J2574" t="s">
        <v>106</v>
      </c>
      <c r="K2574" t="s">
        <v>107</v>
      </c>
      <c r="L2574">
        <v>20.536745539999998</v>
      </c>
      <c r="M2574">
        <v>144.8870981</v>
      </c>
      <c r="N2574" t="s">
        <v>41</v>
      </c>
      <c r="O2574" t="s">
        <v>41</v>
      </c>
      <c r="P2574">
        <v>2014</v>
      </c>
      <c r="Q2574" t="s">
        <v>109</v>
      </c>
      <c r="R2574">
        <v>0</v>
      </c>
      <c r="S2574">
        <v>10.75</v>
      </c>
      <c r="T2574">
        <v>15</v>
      </c>
      <c r="U2574">
        <v>6</v>
      </c>
      <c r="V2574">
        <v>0.5</v>
      </c>
      <c r="W2574">
        <v>1</v>
      </c>
      <c r="X2574">
        <v>0.88124999999999998</v>
      </c>
      <c r="Y2574">
        <v>2</v>
      </c>
      <c r="Z2574">
        <v>1</v>
      </c>
    </row>
    <row r="2575" spans="1:26" x14ac:dyDescent="0.2">
      <c r="A2575">
        <v>2574</v>
      </c>
      <c r="B2575">
        <v>7051</v>
      </c>
      <c r="C2575" t="s">
        <v>38</v>
      </c>
      <c r="D2575">
        <v>2014</v>
      </c>
      <c r="E2575" t="s">
        <v>36</v>
      </c>
      <c r="F2575" t="s">
        <v>1060</v>
      </c>
      <c r="G2575" t="s">
        <v>41</v>
      </c>
      <c r="H2575" t="s">
        <v>2757</v>
      </c>
      <c r="I2575" s="2">
        <v>40293</v>
      </c>
      <c r="J2575" t="s">
        <v>106</v>
      </c>
      <c r="K2575" t="s">
        <v>107</v>
      </c>
      <c r="L2575">
        <v>20.549997749999999</v>
      </c>
      <c r="M2575">
        <v>144.88638606000001</v>
      </c>
      <c r="N2575" t="s">
        <v>41</v>
      </c>
      <c r="O2575" t="s">
        <v>41</v>
      </c>
      <c r="P2575">
        <v>2014</v>
      </c>
      <c r="Q2575" t="s">
        <v>109</v>
      </c>
      <c r="R2575">
        <v>0</v>
      </c>
      <c r="S2575">
        <v>12.9</v>
      </c>
      <c r="T2575">
        <v>7.5</v>
      </c>
      <c r="U2575">
        <v>12.5</v>
      </c>
      <c r="V2575">
        <v>0.5</v>
      </c>
      <c r="W2575">
        <v>3.5</v>
      </c>
      <c r="X2575">
        <v>1.1200000000000001</v>
      </c>
      <c r="Y2575">
        <v>2</v>
      </c>
      <c r="Z2575">
        <v>1</v>
      </c>
    </row>
    <row r="2576" spans="1:26" x14ac:dyDescent="0.2">
      <c r="A2576">
        <v>2575</v>
      </c>
      <c r="B2576">
        <v>7052</v>
      </c>
      <c r="C2576" t="s">
        <v>38</v>
      </c>
      <c r="D2576">
        <v>2014</v>
      </c>
      <c r="E2576" t="s">
        <v>36</v>
      </c>
      <c r="F2576" t="s">
        <v>1060</v>
      </c>
      <c r="G2576" t="s">
        <v>41</v>
      </c>
      <c r="H2576" t="s">
        <v>2758</v>
      </c>
      <c r="I2576" s="2">
        <v>40293</v>
      </c>
      <c r="J2576" t="s">
        <v>106</v>
      </c>
      <c r="K2576" t="s">
        <v>111</v>
      </c>
      <c r="L2576">
        <v>20.553651590000001</v>
      </c>
      <c r="M2576">
        <v>144.89402330999999</v>
      </c>
      <c r="N2576" t="s">
        <v>41</v>
      </c>
      <c r="O2576" t="s">
        <v>41</v>
      </c>
      <c r="P2576">
        <v>2014</v>
      </c>
      <c r="Q2576" t="s">
        <v>112</v>
      </c>
      <c r="R2576">
        <v>0</v>
      </c>
      <c r="S2576">
        <v>20.45</v>
      </c>
      <c r="T2576">
        <v>0.5</v>
      </c>
      <c r="U2576">
        <v>15</v>
      </c>
      <c r="V2576">
        <v>0</v>
      </c>
      <c r="W2576">
        <v>3</v>
      </c>
      <c r="X2576">
        <v>0.49125000000000002</v>
      </c>
      <c r="Y2576">
        <v>2</v>
      </c>
      <c r="Z2576">
        <v>1</v>
      </c>
    </row>
    <row r="2577" spans="1:26" x14ac:dyDescent="0.2">
      <c r="A2577">
        <v>2576</v>
      </c>
      <c r="B2577">
        <v>7053</v>
      </c>
      <c r="C2577" t="s">
        <v>38</v>
      </c>
      <c r="D2577">
        <v>2014</v>
      </c>
      <c r="E2577" t="s">
        <v>36</v>
      </c>
      <c r="F2577" t="s">
        <v>1060</v>
      </c>
      <c r="G2577" t="s">
        <v>41</v>
      </c>
      <c r="H2577" t="s">
        <v>2759</v>
      </c>
      <c r="I2577" s="2">
        <v>40293</v>
      </c>
      <c r="J2577" t="s">
        <v>106</v>
      </c>
      <c r="K2577" t="s">
        <v>107</v>
      </c>
      <c r="L2577">
        <v>20.543591299999999</v>
      </c>
      <c r="M2577">
        <v>144.90270831000001</v>
      </c>
      <c r="N2577" t="s">
        <v>41</v>
      </c>
      <c r="O2577" t="s">
        <v>41</v>
      </c>
      <c r="P2577">
        <v>2014</v>
      </c>
      <c r="Q2577" t="s">
        <v>109</v>
      </c>
      <c r="R2577">
        <v>0</v>
      </c>
      <c r="S2577">
        <v>10.55</v>
      </c>
      <c r="T2577">
        <v>2</v>
      </c>
      <c r="U2577">
        <v>22.5</v>
      </c>
      <c r="V2577">
        <v>0</v>
      </c>
      <c r="W2577">
        <v>1</v>
      </c>
      <c r="X2577">
        <v>0.495</v>
      </c>
      <c r="Y2577">
        <v>2</v>
      </c>
      <c r="Z2577">
        <v>1</v>
      </c>
    </row>
    <row r="2578" spans="1:26" x14ac:dyDescent="0.2">
      <c r="A2578">
        <v>2577</v>
      </c>
      <c r="B2578">
        <v>7054</v>
      </c>
      <c r="C2578" t="s">
        <v>38</v>
      </c>
      <c r="D2578">
        <v>2014</v>
      </c>
      <c r="E2578" t="s">
        <v>36</v>
      </c>
      <c r="F2578" t="s">
        <v>1060</v>
      </c>
      <c r="G2578" t="s">
        <v>41</v>
      </c>
      <c r="H2578" t="s">
        <v>2760</v>
      </c>
      <c r="I2578" s="2">
        <v>40293</v>
      </c>
      <c r="J2578" t="s">
        <v>106</v>
      </c>
      <c r="K2578" t="s">
        <v>115</v>
      </c>
      <c r="L2578">
        <v>20.536212460000002</v>
      </c>
      <c r="M2578">
        <v>144.89081858</v>
      </c>
      <c r="N2578" t="s">
        <v>41</v>
      </c>
      <c r="O2578" t="s">
        <v>41</v>
      </c>
      <c r="P2578">
        <v>2014</v>
      </c>
      <c r="Q2578" t="s">
        <v>116</v>
      </c>
      <c r="R2578">
        <v>0</v>
      </c>
      <c r="S2578">
        <v>5.8</v>
      </c>
      <c r="T2578">
        <v>0.5</v>
      </c>
      <c r="U2578">
        <v>25</v>
      </c>
      <c r="V2578">
        <v>0</v>
      </c>
      <c r="W2578">
        <v>1.5</v>
      </c>
      <c r="X2578">
        <v>0.90625</v>
      </c>
      <c r="Y2578">
        <v>2</v>
      </c>
      <c r="Z2578">
        <v>1</v>
      </c>
    </row>
    <row r="2579" spans="1:26" x14ac:dyDescent="0.2">
      <c r="A2579">
        <v>2578</v>
      </c>
      <c r="B2579">
        <v>7058</v>
      </c>
      <c r="C2579" t="s">
        <v>38</v>
      </c>
      <c r="D2579">
        <v>2014</v>
      </c>
      <c r="E2579" t="s">
        <v>36</v>
      </c>
      <c r="F2579" t="s">
        <v>1060</v>
      </c>
      <c r="G2579" t="s">
        <v>41</v>
      </c>
      <c r="H2579" t="s">
        <v>2761</v>
      </c>
      <c r="I2579" s="2">
        <v>40293</v>
      </c>
      <c r="J2579" t="s">
        <v>106</v>
      </c>
      <c r="K2579" t="s">
        <v>111</v>
      </c>
      <c r="L2579">
        <v>20.546253719999999</v>
      </c>
      <c r="M2579">
        <v>144.90486136999999</v>
      </c>
      <c r="N2579" t="s">
        <v>41</v>
      </c>
      <c r="O2579" t="s">
        <v>41</v>
      </c>
      <c r="P2579">
        <v>2014</v>
      </c>
      <c r="Q2579" t="s">
        <v>112</v>
      </c>
      <c r="R2579">
        <v>0</v>
      </c>
      <c r="S2579">
        <v>21.75</v>
      </c>
      <c r="T2579">
        <v>5</v>
      </c>
      <c r="U2579">
        <v>7.5</v>
      </c>
      <c r="V2579">
        <v>0</v>
      </c>
      <c r="W2579">
        <v>3</v>
      </c>
      <c r="X2579">
        <v>0.60124999999999995</v>
      </c>
      <c r="Y2579">
        <v>2</v>
      </c>
      <c r="Z2579">
        <v>1</v>
      </c>
    </row>
    <row r="2580" spans="1:26" x14ac:dyDescent="0.2">
      <c r="A2580">
        <v>2579</v>
      </c>
      <c r="B2580">
        <v>7059</v>
      </c>
      <c r="C2580" t="s">
        <v>38</v>
      </c>
      <c r="D2580">
        <v>2014</v>
      </c>
      <c r="E2580" t="s">
        <v>36</v>
      </c>
      <c r="F2580" t="s">
        <v>1060</v>
      </c>
      <c r="G2580" t="s">
        <v>42</v>
      </c>
      <c r="H2580" t="s">
        <v>2762</v>
      </c>
      <c r="I2580" s="2">
        <v>40295</v>
      </c>
      <c r="J2580" t="s">
        <v>106</v>
      </c>
      <c r="K2580" t="s">
        <v>107</v>
      </c>
      <c r="L2580">
        <v>20.01139551</v>
      </c>
      <c r="M2580">
        <v>145.21861335</v>
      </c>
      <c r="N2580" t="s">
        <v>42</v>
      </c>
      <c r="O2580" t="s">
        <v>42</v>
      </c>
      <c r="P2580">
        <v>2014</v>
      </c>
      <c r="Q2580" t="s">
        <v>109</v>
      </c>
      <c r="R2580">
        <v>0</v>
      </c>
      <c r="S2580">
        <v>17.149999999999999</v>
      </c>
      <c r="T2580">
        <v>2</v>
      </c>
      <c r="U2580">
        <v>0</v>
      </c>
      <c r="V2580">
        <v>0.5</v>
      </c>
      <c r="W2580">
        <v>1.5</v>
      </c>
      <c r="X2580">
        <v>0.8175</v>
      </c>
      <c r="Y2580">
        <v>2</v>
      </c>
      <c r="Z2580">
        <v>1</v>
      </c>
    </row>
    <row r="2581" spans="1:26" x14ac:dyDescent="0.2">
      <c r="A2581">
        <v>2580</v>
      </c>
      <c r="B2581">
        <v>7060</v>
      </c>
      <c r="C2581" t="s">
        <v>38</v>
      </c>
      <c r="D2581">
        <v>2014</v>
      </c>
      <c r="E2581" t="s">
        <v>36</v>
      </c>
      <c r="F2581" t="s">
        <v>1060</v>
      </c>
      <c r="G2581" t="s">
        <v>42</v>
      </c>
      <c r="H2581" t="s">
        <v>2763</v>
      </c>
      <c r="I2581" s="2">
        <v>40295</v>
      </c>
      <c r="J2581" t="s">
        <v>106</v>
      </c>
      <c r="K2581" t="s">
        <v>107</v>
      </c>
      <c r="L2581">
        <v>20.017790990000002</v>
      </c>
      <c r="M2581">
        <v>145.2124317</v>
      </c>
      <c r="N2581" t="s">
        <v>42</v>
      </c>
      <c r="O2581" t="s">
        <v>42</v>
      </c>
      <c r="P2581">
        <v>2014</v>
      </c>
      <c r="Q2581" t="s">
        <v>109</v>
      </c>
      <c r="R2581">
        <v>0</v>
      </c>
      <c r="S2581">
        <v>13.75</v>
      </c>
      <c r="T2581">
        <v>8.5</v>
      </c>
      <c r="U2581">
        <v>17.5</v>
      </c>
      <c r="V2581">
        <v>30</v>
      </c>
      <c r="W2581">
        <v>0</v>
      </c>
      <c r="X2581">
        <v>0.63624999999999998</v>
      </c>
      <c r="Y2581">
        <v>2</v>
      </c>
      <c r="Z2581">
        <v>1</v>
      </c>
    </row>
    <row r="2582" spans="1:26" x14ac:dyDescent="0.2">
      <c r="A2582">
        <v>2581</v>
      </c>
      <c r="B2582">
        <v>7061</v>
      </c>
      <c r="C2582" t="s">
        <v>38</v>
      </c>
      <c r="D2582">
        <v>2014</v>
      </c>
      <c r="E2582" t="s">
        <v>36</v>
      </c>
      <c r="F2582" t="s">
        <v>1060</v>
      </c>
      <c r="G2582" t="s">
        <v>42</v>
      </c>
      <c r="H2582" t="s">
        <v>2764</v>
      </c>
      <c r="I2582" s="2">
        <v>40295</v>
      </c>
      <c r="J2582" t="s">
        <v>106</v>
      </c>
      <c r="K2582" t="s">
        <v>107</v>
      </c>
      <c r="L2582">
        <v>20.027841389999999</v>
      </c>
      <c r="M2582">
        <v>145.21148697000001</v>
      </c>
      <c r="N2582" t="s">
        <v>42</v>
      </c>
      <c r="O2582" t="s">
        <v>42</v>
      </c>
      <c r="P2582">
        <v>2014</v>
      </c>
      <c r="Q2582" t="s">
        <v>109</v>
      </c>
      <c r="R2582">
        <v>0</v>
      </c>
      <c r="S2582">
        <v>13.8</v>
      </c>
      <c r="T2582">
        <v>13</v>
      </c>
      <c r="U2582">
        <v>12.5</v>
      </c>
      <c r="V2582">
        <v>6</v>
      </c>
      <c r="W2582">
        <v>1</v>
      </c>
      <c r="X2582">
        <v>0.65500000000000003</v>
      </c>
      <c r="Y2582">
        <v>2</v>
      </c>
      <c r="Z2582">
        <v>1</v>
      </c>
    </row>
    <row r="2583" spans="1:26" x14ac:dyDescent="0.2">
      <c r="A2583">
        <v>2582</v>
      </c>
      <c r="B2583">
        <v>7062</v>
      </c>
      <c r="C2583" t="s">
        <v>38</v>
      </c>
      <c r="D2583">
        <v>2014</v>
      </c>
      <c r="E2583" t="s">
        <v>36</v>
      </c>
      <c r="F2583" t="s">
        <v>1060</v>
      </c>
      <c r="G2583" t="s">
        <v>42</v>
      </c>
      <c r="H2583" t="s">
        <v>2765</v>
      </c>
      <c r="I2583" s="2">
        <v>40295</v>
      </c>
      <c r="J2583" t="s">
        <v>106</v>
      </c>
      <c r="K2583" t="s">
        <v>111</v>
      </c>
      <c r="L2583">
        <v>20.029292049999999</v>
      </c>
      <c r="M2583">
        <v>145.22411564999999</v>
      </c>
      <c r="N2583" t="s">
        <v>42</v>
      </c>
      <c r="O2583" t="s">
        <v>42</v>
      </c>
      <c r="P2583">
        <v>2014</v>
      </c>
      <c r="Q2583" t="s">
        <v>112</v>
      </c>
      <c r="R2583">
        <v>0</v>
      </c>
      <c r="S2583">
        <v>23.35</v>
      </c>
      <c r="T2583">
        <v>60</v>
      </c>
      <c r="U2583">
        <v>7.5</v>
      </c>
      <c r="V2583">
        <v>2.5</v>
      </c>
      <c r="W2583">
        <v>3</v>
      </c>
      <c r="X2583">
        <v>0.46</v>
      </c>
      <c r="Y2583">
        <v>2</v>
      </c>
      <c r="Z2583">
        <v>1</v>
      </c>
    </row>
    <row r="2584" spans="1:26" x14ac:dyDescent="0.2">
      <c r="A2584">
        <v>2583</v>
      </c>
      <c r="B2584">
        <v>7063</v>
      </c>
      <c r="C2584" t="s">
        <v>38</v>
      </c>
      <c r="D2584">
        <v>2014</v>
      </c>
      <c r="E2584" t="s">
        <v>36</v>
      </c>
      <c r="F2584" t="s">
        <v>1060</v>
      </c>
      <c r="G2584" t="s">
        <v>42</v>
      </c>
      <c r="H2584" t="s">
        <v>2766</v>
      </c>
      <c r="I2584" s="2">
        <v>40295</v>
      </c>
      <c r="J2584" t="s">
        <v>106</v>
      </c>
      <c r="K2584" t="s">
        <v>107</v>
      </c>
      <c r="L2584">
        <v>20.018084940000001</v>
      </c>
      <c r="M2584">
        <v>145.22998566999999</v>
      </c>
      <c r="N2584" t="s">
        <v>42</v>
      </c>
      <c r="O2584" t="s">
        <v>42</v>
      </c>
      <c r="P2584">
        <v>2014</v>
      </c>
      <c r="Q2584" t="s">
        <v>109</v>
      </c>
      <c r="R2584">
        <v>0</v>
      </c>
      <c r="S2584">
        <v>11.2</v>
      </c>
      <c r="T2584">
        <v>12.5</v>
      </c>
      <c r="U2584">
        <v>15</v>
      </c>
      <c r="V2584">
        <v>5.5</v>
      </c>
      <c r="W2584">
        <v>5</v>
      </c>
      <c r="X2584">
        <v>0.42749999999999999</v>
      </c>
      <c r="Y2584">
        <v>2</v>
      </c>
      <c r="Z2584">
        <v>1</v>
      </c>
    </row>
    <row r="2585" spans="1:26" x14ac:dyDescent="0.2">
      <c r="A2585">
        <v>2584</v>
      </c>
      <c r="B2585">
        <v>7067</v>
      </c>
      <c r="C2585" t="s">
        <v>38</v>
      </c>
      <c r="D2585">
        <v>2014</v>
      </c>
      <c r="E2585" t="s">
        <v>36</v>
      </c>
      <c r="F2585" t="s">
        <v>1060</v>
      </c>
      <c r="G2585" t="s">
        <v>42</v>
      </c>
      <c r="H2585" t="s">
        <v>2767</v>
      </c>
      <c r="I2585" s="2">
        <v>40295</v>
      </c>
      <c r="J2585" t="s">
        <v>106</v>
      </c>
      <c r="K2585" t="s">
        <v>111</v>
      </c>
      <c r="L2585">
        <v>20.016154839999999</v>
      </c>
      <c r="M2585">
        <v>145.21462172</v>
      </c>
      <c r="N2585" t="s">
        <v>42</v>
      </c>
      <c r="O2585" t="s">
        <v>42</v>
      </c>
      <c r="P2585">
        <v>2014</v>
      </c>
      <c r="Q2585" t="s">
        <v>112</v>
      </c>
      <c r="R2585">
        <v>0</v>
      </c>
      <c r="S2585">
        <v>21.85</v>
      </c>
      <c r="T2585">
        <v>15</v>
      </c>
      <c r="U2585">
        <v>27.5</v>
      </c>
      <c r="V2585">
        <v>6.5</v>
      </c>
      <c r="W2585">
        <v>0</v>
      </c>
      <c r="X2585">
        <v>0.84499999999999997</v>
      </c>
      <c r="Y2585">
        <v>2</v>
      </c>
      <c r="Z2585">
        <v>1</v>
      </c>
    </row>
    <row r="2586" spans="1:26" x14ac:dyDescent="0.2">
      <c r="A2586">
        <v>2585</v>
      </c>
      <c r="B2586">
        <v>7068</v>
      </c>
      <c r="C2586" t="s">
        <v>38</v>
      </c>
      <c r="D2586">
        <v>2014</v>
      </c>
      <c r="E2586" t="s">
        <v>36</v>
      </c>
      <c r="F2586" t="s">
        <v>1060</v>
      </c>
      <c r="G2586" t="s">
        <v>42</v>
      </c>
      <c r="H2586" t="s">
        <v>2768</v>
      </c>
      <c r="I2586" s="2">
        <v>40295</v>
      </c>
      <c r="J2586" t="s">
        <v>106</v>
      </c>
      <c r="K2586" t="s">
        <v>115</v>
      </c>
      <c r="L2586">
        <v>20.023961499999999</v>
      </c>
      <c r="M2586">
        <v>145.21029339</v>
      </c>
      <c r="N2586" t="s">
        <v>42</v>
      </c>
      <c r="O2586" t="s">
        <v>42</v>
      </c>
      <c r="P2586">
        <v>2014</v>
      </c>
      <c r="Q2586" t="s">
        <v>116</v>
      </c>
      <c r="R2586">
        <v>0</v>
      </c>
      <c r="S2586">
        <v>5.05</v>
      </c>
      <c r="T2586">
        <v>12.5</v>
      </c>
      <c r="U2586">
        <v>1.5</v>
      </c>
      <c r="V2586">
        <v>0.5</v>
      </c>
      <c r="W2586">
        <v>3</v>
      </c>
      <c r="X2586">
        <v>0.66500000000000004</v>
      </c>
      <c r="Y2586">
        <v>2</v>
      </c>
      <c r="Z2586">
        <v>1</v>
      </c>
    </row>
    <row r="2587" spans="1:26" x14ac:dyDescent="0.2">
      <c r="A2587">
        <v>2586</v>
      </c>
      <c r="B2587">
        <v>7069</v>
      </c>
      <c r="C2587" t="s">
        <v>38</v>
      </c>
      <c r="D2587">
        <v>2014</v>
      </c>
      <c r="E2587" t="s">
        <v>36</v>
      </c>
      <c r="F2587" t="s">
        <v>1060</v>
      </c>
      <c r="G2587" t="s">
        <v>42</v>
      </c>
      <c r="H2587" t="s">
        <v>2769</v>
      </c>
      <c r="I2587" s="2">
        <v>40295</v>
      </c>
      <c r="J2587" t="s">
        <v>106</v>
      </c>
      <c r="K2587" t="s">
        <v>107</v>
      </c>
      <c r="L2587">
        <v>20.030051870000001</v>
      </c>
      <c r="M2587">
        <v>145.21264937999999</v>
      </c>
      <c r="N2587" t="s">
        <v>42</v>
      </c>
      <c r="O2587" t="s">
        <v>42</v>
      </c>
      <c r="P2587">
        <v>2014</v>
      </c>
      <c r="Q2587" t="s">
        <v>109</v>
      </c>
      <c r="R2587">
        <v>0</v>
      </c>
      <c r="S2587">
        <v>11.75</v>
      </c>
      <c r="T2587">
        <v>3.5</v>
      </c>
      <c r="U2587">
        <v>10</v>
      </c>
      <c r="V2587">
        <v>0.5</v>
      </c>
      <c r="W2587">
        <v>1</v>
      </c>
      <c r="X2587">
        <v>0.57374999999999998</v>
      </c>
      <c r="Y2587">
        <v>2</v>
      </c>
      <c r="Z2587">
        <v>1</v>
      </c>
    </row>
    <row r="2588" spans="1:26" x14ac:dyDescent="0.2">
      <c r="A2588">
        <v>2587</v>
      </c>
      <c r="B2588">
        <v>7071</v>
      </c>
      <c r="C2588" t="s">
        <v>38</v>
      </c>
      <c r="D2588">
        <v>2014</v>
      </c>
      <c r="E2588" t="s">
        <v>36</v>
      </c>
      <c r="F2588" t="s">
        <v>1060</v>
      </c>
      <c r="G2588" t="s">
        <v>42</v>
      </c>
      <c r="H2588" t="s">
        <v>2770</v>
      </c>
      <c r="I2588" s="2">
        <v>40295</v>
      </c>
      <c r="J2588" t="s">
        <v>106</v>
      </c>
      <c r="K2588" t="s">
        <v>111</v>
      </c>
      <c r="L2588">
        <v>20.020539500000002</v>
      </c>
      <c r="M2588">
        <v>145.23000880000001</v>
      </c>
      <c r="N2588" t="s">
        <v>42</v>
      </c>
      <c r="O2588" t="s">
        <v>42</v>
      </c>
      <c r="P2588">
        <v>2014</v>
      </c>
      <c r="Q2588" t="s">
        <v>112</v>
      </c>
      <c r="R2588">
        <v>0</v>
      </c>
      <c r="S2588">
        <v>18.899999999999999</v>
      </c>
      <c r="T2588">
        <v>22.5</v>
      </c>
      <c r="U2588">
        <v>2.5</v>
      </c>
      <c r="V2588">
        <v>3.5</v>
      </c>
      <c r="W2588">
        <v>6</v>
      </c>
      <c r="X2588">
        <v>0.88875000000000004</v>
      </c>
      <c r="Y2588">
        <v>2</v>
      </c>
      <c r="Z2588">
        <v>1</v>
      </c>
    </row>
    <row r="2589" spans="1:26" x14ac:dyDescent="0.2">
      <c r="A2589">
        <v>2588</v>
      </c>
      <c r="B2589">
        <v>7080</v>
      </c>
      <c r="C2589" t="s">
        <v>38</v>
      </c>
      <c r="D2589">
        <v>2014</v>
      </c>
      <c r="E2589" t="s">
        <v>36</v>
      </c>
      <c r="F2589" t="s">
        <v>1060</v>
      </c>
      <c r="G2589" t="s">
        <v>124</v>
      </c>
      <c r="H2589" t="s">
        <v>2771</v>
      </c>
      <c r="I2589" s="2">
        <v>40299</v>
      </c>
      <c r="J2589" t="s">
        <v>106</v>
      </c>
      <c r="K2589" t="s">
        <v>111</v>
      </c>
      <c r="L2589">
        <v>17.579455960000001</v>
      </c>
      <c r="M2589">
        <v>145.82303658000001</v>
      </c>
      <c r="N2589" t="s">
        <v>124</v>
      </c>
      <c r="O2589" t="s">
        <v>124</v>
      </c>
      <c r="P2589">
        <v>2014</v>
      </c>
      <c r="Q2589" t="s">
        <v>112</v>
      </c>
      <c r="R2589">
        <v>0</v>
      </c>
      <c r="S2589">
        <v>21.85</v>
      </c>
      <c r="T2589">
        <v>12.5</v>
      </c>
      <c r="U2589">
        <v>1</v>
      </c>
      <c r="V2589">
        <v>5</v>
      </c>
      <c r="W2589">
        <v>6</v>
      </c>
      <c r="X2589">
        <v>0.30525000000000002</v>
      </c>
      <c r="Y2589">
        <v>2</v>
      </c>
      <c r="Z2589">
        <v>1</v>
      </c>
    </row>
    <row r="2590" spans="1:26" x14ac:dyDescent="0.2">
      <c r="A2590">
        <v>2589</v>
      </c>
      <c r="B2590">
        <v>7081</v>
      </c>
      <c r="C2590" t="s">
        <v>38</v>
      </c>
      <c r="D2590">
        <v>2014</v>
      </c>
      <c r="E2590" t="s">
        <v>36</v>
      </c>
      <c r="F2590" t="s">
        <v>1060</v>
      </c>
      <c r="G2590" t="s">
        <v>124</v>
      </c>
      <c r="H2590" t="s">
        <v>2772</v>
      </c>
      <c r="I2590" s="2">
        <v>40299</v>
      </c>
      <c r="J2590" t="s">
        <v>106</v>
      </c>
      <c r="K2590" t="s">
        <v>115</v>
      </c>
      <c r="L2590">
        <v>17.602099930000001</v>
      </c>
      <c r="M2590">
        <v>145.81406971000001</v>
      </c>
      <c r="N2590" t="s">
        <v>124</v>
      </c>
      <c r="O2590" t="s">
        <v>124</v>
      </c>
      <c r="P2590">
        <v>2014</v>
      </c>
      <c r="Q2590" t="s">
        <v>116</v>
      </c>
      <c r="R2590">
        <v>0</v>
      </c>
      <c r="S2590">
        <v>3.3</v>
      </c>
      <c r="T2590">
        <v>1</v>
      </c>
      <c r="U2590">
        <v>2.5</v>
      </c>
      <c r="V2590">
        <v>5</v>
      </c>
      <c r="W2590">
        <v>7.5</v>
      </c>
      <c r="X2590">
        <v>1.57</v>
      </c>
      <c r="Y2590">
        <v>2</v>
      </c>
      <c r="Z2590">
        <v>1</v>
      </c>
    </row>
    <row r="2591" spans="1:26" x14ac:dyDescent="0.2">
      <c r="A2591">
        <v>2590</v>
      </c>
      <c r="B2591">
        <v>7082</v>
      </c>
      <c r="C2591" t="s">
        <v>38</v>
      </c>
      <c r="D2591">
        <v>2014</v>
      </c>
      <c r="E2591" t="s">
        <v>36</v>
      </c>
      <c r="F2591" t="s">
        <v>1060</v>
      </c>
      <c r="G2591" t="s">
        <v>124</v>
      </c>
      <c r="H2591" t="s">
        <v>2773</v>
      </c>
      <c r="I2591" s="2">
        <v>40299</v>
      </c>
      <c r="J2591" t="s">
        <v>106</v>
      </c>
      <c r="K2591" t="s">
        <v>107</v>
      </c>
      <c r="L2591">
        <v>17.621118299999999</v>
      </c>
      <c r="M2591">
        <v>145.83637998</v>
      </c>
      <c r="N2591" t="s">
        <v>124</v>
      </c>
      <c r="O2591" t="s">
        <v>124</v>
      </c>
      <c r="P2591">
        <v>2014</v>
      </c>
      <c r="Q2591" t="s">
        <v>109</v>
      </c>
      <c r="R2591">
        <v>0</v>
      </c>
      <c r="S2591">
        <v>16.2</v>
      </c>
      <c r="T2591">
        <v>10</v>
      </c>
      <c r="U2591">
        <v>2</v>
      </c>
      <c r="V2591">
        <v>1.5</v>
      </c>
      <c r="W2591">
        <v>12.5</v>
      </c>
      <c r="X2591">
        <v>0.95374999999999999</v>
      </c>
      <c r="Y2591">
        <v>2</v>
      </c>
      <c r="Z2591">
        <v>1</v>
      </c>
    </row>
    <row r="2592" spans="1:26" x14ac:dyDescent="0.2">
      <c r="A2592">
        <v>2591</v>
      </c>
      <c r="B2592">
        <v>7083</v>
      </c>
      <c r="C2592" t="s">
        <v>38</v>
      </c>
      <c r="D2592">
        <v>2014</v>
      </c>
      <c r="E2592" t="s">
        <v>36</v>
      </c>
      <c r="F2592" t="s">
        <v>1060</v>
      </c>
      <c r="G2592" t="s">
        <v>124</v>
      </c>
      <c r="H2592" t="s">
        <v>2774</v>
      </c>
      <c r="I2592" s="2">
        <v>40299</v>
      </c>
      <c r="J2592" t="s">
        <v>106</v>
      </c>
      <c r="K2592" t="s">
        <v>115</v>
      </c>
      <c r="L2592">
        <v>17.584710749999999</v>
      </c>
      <c r="M2592">
        <v>145.84353888000001</v>
      </c>
      <c r="N2592" t="s">
        <v>124</v>
      </c>
      <c r="O2592" t="s">
        <v>124</v>
      </c>
      <c r="P2592">
        <v>2014</v>
      </c>
      <c r="Q2592" t="s">
        <v>116</v>
      </c>
      <c r="R2592">
        <v>0</v>
      </c>
      <c r="S2592">
        <v>6.15</v>
      </c>
      <c r="T2592">
        <v>10</v>
      </c>
      <c r="U2592">
        <v>5</v>
      </c>
      <c r="V2592">
        <v>0</v>
      </c>
      <c r="W2592">
        <v>3.5</v>
      </c>
      <c r="X2592">
        <v>1.0525</v>
      </c>
      <c r="Y2592">
        <v>2</v>
      </c>
      <c r="Z2592">
        <v>1</v>
      </c>
    </row>
    <row r="2593" spans="1:26" x14ac:dyDescent="0.2">
      <c r="A2593">
        <v>2592</v>
      </c>
      <c r="B2593">
        <v>7085</v>
      </c>
      <c r="C2593" t="s">
        <v>38</v>
      </c>
      <c r="D2593">
        <v>2014</v>
      </c>
      <c r="E2593" t="s">
        <v>36</v>
      </c>
      <c r="F2593" t="s">
        <v>1060</v>
      </c>
      <c r="G2593" t="s">
        <v>124</v>
      </c>
      <c r="H2593" t="s">
        <v>2775</v>
      </c>
      <c r="I2593" s="2">
        <v>40299</v>
      </c>
      <c r="J2593" t="s">
        <v>106</v>
      </c>
      <c r="K2593" t="s">
        <v>107</v>
      </c>
      <c r="L2593">
        <v>17.58363945</v>
      </c>
      <c r="M2593">
        <v>145.82169924999999</v>
      </c>
      <c r="N2593" t="s">
        <v>124</v>
      </c>
      <c r="O2593" t="s">
        <v>124</v>
      </c>
      <c r="P2593">
        <v>2014</v>
      </c>
      <c r="Q2593" t="s">
        <v>109</v>
      </c>
      <c r="R2593">
        <v>0</v>
      </c>
      <c r="S2593">
        <v>9.65</v>
      </c>
      <c r="T2593">
        <v>5</v>
      </c>
      <c r="U2593">
        <v>1.5</v>
      </c>
      <c r="V2593">
        <v>7.5</v>
      </c>
      <c r="W2593">
        <v>1</v>
      </c>
      <c r="X2593">
        <v>0.115</v>
      </c>
      <c r="Y2593">
        <v>2</v>
      </c>
      <c r="Z2593">
        <v>1</v>
      </c>
    </row>
    <row r="2594" spans="1:26" x14ac:dyDescent="0.2">
      <c r="A2594">
        <v>2593</v>
      </c>
      <c r="B2594">
        <v>7086</v>
      </c>
      <c r="C2594" t="s">
        <v>38</v>
      </c>
      <c r="D2594">
        <v>2014</v>
      </c>
      <c r="E2594" t="s">
        <v>36</v>
      </c>
      <c r="F2594" t="s">
        <v>1060</v>
      </c>
      <c r="G2594" t="s">
        <v>124</v>
      </c>
      <c r="H2594" t="s">
        <v>2776</v>
      </c>
      <c r="I2594" s="2">
        <v>40299</v>
      </c>
      <c r="J2594" t="s">
        <v>106</v>
      </c>
      <c r="K2594" t="s">
        <v>111</v>
      </c>
      <c r="L2594">
        <v>17.591924290000001</v>
      </c>
      <c r="M2594">
        <v>145.81372119</v>
      </c>
      <c r="N2594" t="s">
        <v>124</v>
      </c>
      <c r="O2594" t="s">
        <v>124</v>
      </c>
      <c r="P2594">
        <v>2014</v>
      </c>
      <c r="Q2594" t="s">
        <v>112</v>
      </c>
      <c r="R2594">
        <v>0</v>
      </c>
      <c r="S2594">
        <v>20</v>
      </c>
      <c r="T2594">
        <v>25</v>
      </c>
      <c r="U2594">
        <v>0.5</v>
      </c>
      <c r="V2594">
        <v>7.5</v>
      </c>
      <c r="W2594">
        <v>3</v>
      </c>
      <c r="X2594">
        <v>0.52375000000000005</v>
      </c>
      <c r="Y2594">
        <v>2</v>
      </c>
      <c r="Z2594">
        <v>1</v>
      </c>
    </row>
    <row r="2595" spans="1:26" x14ac:dyDescent="0.2">
      <c r="A2595">
        <v>2594</v>
      </c>
      <c r="B2595">
        <v>7087</v>
      </c>
      <c r="C2595" t="s">
        <v>38</v>
      </c>
      <c r="D2595">
        <v>2014</v>
      </c>
      <c r="E2595" t="s">
        <v>36</v>
      </c>
      <c r="F2595" t="s">
        <v>1060</v>
      </c>
      <c r="G2595" t="s">
        <v>124</v>
      </c>
      <c r="H2595" t="s">
        <v>2777</v>
      </c>
      <c r="I2595" s="2">
        <v>40299</v>
      </c>
      <c r="J2595" t="s">
        <v>106</v>
      </c>
      <c r="K2595" t="s">
        <v>107</v>
      </c>
      <c r="L2595">
        <v>17.614505810000001</v>
      </c>
      <c r="M2595">
        <v>145.81976756</v>
      </c>
      <c r="N2595" t="s">
        <v>124</v>
      </c>
      <c r="O2595" t="s">
        <v>124</v>
      </c>
      <c r="P2595">
        <v>2014</v>
      </c>
      <c r="Q2595" t="s">
        <v>109</v>
      </c>
      <c r="R2595">
        <v>0</v>
      </c>
      <c r="S2595">
        <v>8.9499999999999993</v>
      </c>
      <c r="T2595">
        <v>7.5</v>
      </c>
      <c r="U2595">
        <v>5</v>
      </c>
      <c r="V2595">
        <v>0</v>
      </c>
      <c r="W2595">
        <v>8</v>
      </c>
      <c r="X2595">
        <v>1.1499999999999999</v>
      </c>
      <c r="Y2595">
        <v>2</v>
      </c>
      <c r="Z2595">
        <v>1</v>
      </c>
    </row>
    <row r="2596" spans="1:26" x14ac:dyDescent="0.2">
      <c r="A2596">
        <v>2595</v>
      </c>
      <c r="B2596">
        <v>7088</v>
      </c>
      <c r="C2596" t="s">
        <v>38</v>
      </c>
      <c r="D2596">
        <v>2014</v>
      </c>
      <c r="E2596" t="s">
        <v>36</v>
      </c>
      <c r="F2596" t="s">
        <v>1060</v>
      </c>
      <c r="G2596" t="s">
        <v>124</v>
      </c>
      <c r="H2596" t="s">
        <v>2778</v>
      </c>
      <c r="I2596" s="2">
        <v>40299</v>
      </c>
      <c r="J2596" t="s">
        <v>106</v>
      </c>
      <c r="K2596" t="s">
        <v>107</v>
      </c>
      <c r="L2596">
        <v>17.607986539999999</v>
      </c>
      <c r="M2596">
        <v>145.84974116000001</v>
      </c>
      <c r="N2596" t="s">
        <v>124</v>
      </c>
      <c r="O2596" t="s">
        <v>124</v>
      </c>
      <c r="P2596">
        <v>2014</v>
      </c>
      <c r="Q2596" t="s">
        <v>109</v>
      </c>
      <c r="R2596">
        <v>0</v>
      </c>
      <c r="S2596">
        <v>10.65</v>
      </c>
      <c r="T2596">
        <v>15</v>
      </c>
      <c r="U2596">
        <v>2.5</v>
      </c>
      <c r="V2596">
        <v>2.5</v>
      </c>
      <c r="W2596">
        <v>8.5</v>
      </c>
      <c r="X2596">
        <v>0.42375000000000002</v>
      </c>
      <c r="Y2596">
        <v>2</v>
      </c>
      <c r="Z2596">
        <v>1</v>
      </c>
    </row>
    <row r="2597" spans="1:26" x14ac:dyDescent="0.2">
      <c r="A2597">
        <v>2596</v>
      </c>
      <c r="B2597">
        <v>7089</v>
      </c>
      <c r="C2597" t="s">
        <v>38</v>
      </c>
      <c r="D2597">
        <v>2014</v>
      </c>
      <c r="E2597" t="s">
        <v>36</v>
      </c>
      <c r="F2597" t="s">
        <v>1060</v>
      </c>
      <c r="G2597" t="s">
        <v>124</v>
      </c>
      <c r="H2597" t="s">
        <v>2779</v>
      </c>
      <c r="I2597" s="2">
        <v>40299</v>
      </c>
      <c r="J2597" t="s">
        <v>106</v>
      </c>
      <c r="K2597" t="s">
        <v>107</v>
      </c>
      <c r="L2597">
        <v>17.57908179</v>
      </c>
      <c r="M2597">
        <v>145.83519695999999</v>
      </c>
      <c r="N2597" t="s">
        <v>124</v>
      </c>
      <c r="O2597" t="s">
        <v>124</v>
      </c>
      <c r="P2597">
        <v>2014</v>
      </c>
      <c r="Q2597" t="s">
        <v>109</v>
      </c>
      <c r="R2597">
        <v>0</v>
      </c>
      <c r="S2597">
        <v>9.85</v>
      </c>
      <c r="T2597">
        <v>3</v>
      </c>
      <c r="U2597">
        <v>8</v>
      </c>
      <c r="V2597">
        <v>3</v>
      </c>
      <c r="W2597">
        <v>3.5</v>
      </c>
      <c r="X2597">
        <v>1.20875</v>
      </c>
      <c r="Y2597">
        <v>2</v>
      </c>
      <c r="Z2597">
        <v>1</v>
      </c>
    </row>
    <row r="2598" spans="1:26" x14ac:dyDescent="0.2">
      <c r="A2598">
        <v>2597</v>
      </c>
      <c r="B2598">
        <v>7090</v>
      </c>
      <c r="C2598" t="s">
        <v>38</v>
      </c>
      <c r="D2598">
        <v>2014</v>
      </c>
      <c r="E2598" t="s">
        <v>36</v>
      </c>
      <c r="F2598" t="s">
        <v>1060</v>
      </c>
      <c r="G2598" t="s">
        <v>124</v>
      </c>
      <c r="H2598" t="s">
        <v>2780</v>
      </c>
      <c r="I2598" s="2">
        <v>40299</v>
      </c>
      <c r="J2598" t="s">
        <v>106</v>
      </c>
      <c r="K2598" t="s">
        <v>115</v>
      </c>
      <c r="L2598">
        <v>17.58607104</v>
      </c>
      <c r="M2598">
        <v>145.82172356000001</v>
      </c>
      <c r="N2598" t="s">
        <v>124</v>
      </c>
      <c r="O2598" t="s">
        <v>124</v>
      </c>
      <c r="P2598">
        <v>2014</v>
      </c>
      <c r="Q2598" t="s">
        <v>116</v>
      </c>
      <c r="R2598">
        <v>0</v>
      </c>
      <c r="S2598">
        <v>5.0999999999999996</v>
      </c>
      <c r="T2598">
        <v>2</v>
      </c>
      <c r="U2598">
        <v>10</v>
      </c>
      <c r="V2598">
        <v>45.5</v>
      </c>
      <c r="W2598">
        <v>3</v>
      </c>
      <c r="X2598">
        <v>0.13525000000000001</v>
      </c>
      <c r="Y2598">
        <v>2</v>
      </c>
      <c r="Z2598">
        <v>1</v>
      </c>
    </row>
    <row r="2599" spans="1:26" x14ac:dyDescent="0.2">
      <c r="A2599">
        <v>2598</v>
      </c>
      <c r="B2599">
        <v>7091</v>
      </c>
      <c r="C2599" t="s">
        <v>38</v>
      </c>
      <c r="D2599">
        <v>2014</v>
      </c>
      <c r="E2599" t="s">
        <v>36</v>
      </c>
      <c r="F2599" t="s">
        <v>1060</v>
      </c>
      <c r="G2599" t="s">
        <v>124</v>
      </c>
      <c r="H2599" t="s">
        <v>2781</v>
      </c>
      <c r="I2599" s="2">
        <v>40299</v>
      </c>
      <c r="J2599" t="s">
        <v>106</v>
      </c>
      <c r="K2599" t="s">
        <v>111</v>
      </c>
      <c r="L2599">
        <v>17.60516217</v>
      </c>
      <c r="M2599">
        <v>145.85164268</v>
      </c>
      <c r="N2599" t="s">
        <v>124</v>
      </c>
      <c r="O2599" t="s">
        <v>124</v>
      </c>
      <c r="P2599">
        <v>2014</v>
      </c>
      <c r="Q2599" t="s">
        <v>112</v>
      </c>
      <c r="R2599">
        <v>0</v>
      </c>
      <c r="S2599">
        <v>23.8</v>
      </c>
      <c r="T2599">
        <v>15</v>
      </c>
      <c r="U2599">
        <v>5</v>
      </c>
      <c r="V2599">
        <v>17.5</v>
      </c>
      <c r="W2599">
        <v>7.5</v>
      </c>
      <c r="X2599">
        <v>0.51624999999999999</v>
      </c>
      <c r="Y2599">
        <v>2</v>
      </c>
      <c r="Z2599">
        <v>1</v>
      </c>
    </row>
    <row r="2600" spans="1:26" x14ac:dyDescent="0.2">
      <c r="A2600">
        <v>2599</v>
      </c>
      <c r="B2600">
        <v>7094</v>
      </c>
      <c r="C2600" t="s">
        <v>38</v>
      </c>
      <c r="D2600">
        <v>2014</v>
      </c>
      <c r="E2600" t="s">
        <v>36</v>
      </c>
      <c r="F2600" t="s">
        <v>1060</v>
      </c>
      <c r="G2600" t="s">
        <v>42</v>
      </c>
      <c r="H2600" t="s">
        <v>2782</v>
      </c>
      <c r="I2600" s="2">
        <v>40300</v>
      </c>
      <c r="J2600" t="s">
        <v>106</v>
      </c>
      <c r="K2600" t="s">
        <v>111</v>
      </c>
      <c r="L2600">
        <v>20.010675259999999</v>
      </c>
      <c r="M2600">
        <v>145.22095358000001</v>
      </c>
      <c r="N2600" t="s">
        <v>42</v>
      </c>
      <c r="O2600" t="s">
        <v>42</v>
      </c>
      <c r="P2600">
        <v>2014</v>
      </c>
      <c r="Q2600" t="s">
        <v>112</v>
      </c>
      <c r="R2600">
        <v>0</v>
      </c>
      <c r="S2600">
        <v>23.1</v>
      </c>
      <c r="T2600">
        <v>40</v>
      </c>
      <c r="U2600">
        <v>10</v>
      </c>
      <c r="V2600">
        <v>1</v>
      </c>
      <c r="W2600">
        <v>8</v>
      </c>
      <c r="X2600">
        <v>0.76124999999999998</v>
      </c>
      <c r="Y2600">
        <v>2</v>
      </c>
      <c r="Z2600">
        <v>1</v>
      </c>
    </row>
    <row r="2601" spans="1:26" x14ac:dyDescent="0.2">
      <c r="A2601">
        <v>2600</v>
      </c>
      <c r="B2601">
        <v>7095</v>
      </c>
      <c r="C2601" t="s">
        <v>38</v>
      </c>
      <c r="D2601">
        <v>2014</v>
      </c>
      <c r="E2601" t="s">
        <v>36</v>
      </c>
      <c r="F2601" t="s">
        <v>1060</v>
      </c>
      <c r="G2601" t="s">
        <v>42</v>
      </c>
      <c r="H2601" t="s">
        <v>2783</v>
      </c>
      <c r="I2601" s="2">
        <v>40300</v>
      </c>
      <c r="J2601" t="s">
        <v>106</v>
      </c>
      <c r="K2601" t="s">
        <v>115</v>
      </c>
      <c r="L2601">
        <v>20.013614199999999</v>
      </c>
      <c r="M2601">
        <v>145.20951983</v>
      </c>
      <c r="N2601" t="s">
        <v>42</v>
      </c>
      <c r="O2601" t="s">
        <v>42</v>
      </c>
      <c r="P2601">
        <v>2014</v>
      </c>
      <c r="Q2601" t="s">
        <v>116</v>
      </c>
      <c r="R2601">
        <v>0</v>
      </c>
      <c r="S2601">
        <v>2.95</v>
      </c>
      <c r="T2601">
        <v>11</v>
      </c>
      <c r="U2601">
        <v>4</v>
      </c>
      <c r="V2601">
        <v>1</v>
      </c>
      <c r="W2601">
        <v>4</v>
      </c>
      <c r="X2601">
        <v>1.0287500000000001</v>
      </c>
      <c r="Y2601">
        <v>2</v>
      </c>
      <c r="Z2601">
        <v>1</v>
      </c>
    </row>
    <row r="2602" spans="1:26" x14ac:dyDescent="0.2">
      <c r="A2602">
        <v>2601</v>
      </c>
      <c r="B2602">
        <v>7096</v>
      </c>
      <c r="C2602" t="s">
        <v>38</v>
      </c>
      <c r="D2602">
        <v>2014</v>
      </c>
      <c r="E2602" t="s">
        <v>36</v>
      </c>
      <c r="F2602" t="s">
        <v>1060</v>
      </c>
      <c r="G2602" t="s">
        <v>42</v>
      </c>
      <c r="H2602" t="s">
        <v>2784</v>
      </c>
      <c r="I2602" s="2">
        <v>40300</v>
      </c>
      <c r="J2602" t="s">
        <v>106</v>
      </c>
      <c r="K2602" t="s">
        <v>111</v>
      </c>
      <c r="L2602">
        <v>20.017449509999999</v>
      </c>
      <c r="M2602">
        <v>145.20666989</v>
      </c>
      <c r="N2602" t="s">
        <v>42</v>
      </c>
      <c r="O2602" t="s">
        <v>42</v>
      </c>
      <c r="P2602">
        <v>2014</v>
      </c>
      <c r="Q2602" t="s">
        <v>112</v>
      </c>
      <c r="R2602">
        <v>0</v>
      </c>
      <c r="S2602">
        <v>21.6</v>
      </c>
      <c r="T2602">
        <v>42.5</v>
      </c>
      <c r="U2602">
        <v>0</v>
      </c>
      <c r="V2602">
        <v>9</v>
      </c>
      <c r="W2602">
        <v>7.5</v>
      </c>
      <c r="X2602">
        <v>0.32624999999999998</v>
      </c>
      <c r="Y2602">
        <v>2</v>
      </c>
      <c r="Z2602">
        <v>1</v>
      </c>
    </row>
    <row r="2603" spans="1:26" x14ac:dyDescent="0.2">
      <c r="A2603">
        <v>2602</v>
      </c>
      <c r="B2603">
        <v>7097</v>
      </c>
      <c r="C2603" t="s">
        <v>38</v>
      </c>
      <c r="D2603">
        <v>2014</v>
      </c>
      <c r="E2603" t="s">
        <v>36</v>
      </c>
      <c r="F2603" t="s">
        <v>1060</v>
      </c>
      <c r="G2603" t="s">
        <v>42</v>
      </c>
      <c r="H2603" t="s">
        <v>2785</v>
      </c>
      <c r="I2603" s="2">
        <v>40300</v>
      </c>
      <c r="J2603" t="s">
        <v>106</v>
      </c>
      <c r="K2603" t="s">
        <v>107</v>
      </c>
      <c r="L2603">
        <v>20.021690169999999</v>
      </c>
      <c r="M2603">
        <v>145.20694750000001</v>
      </c>
      <c r="N2603" t="s">
        <v>42</v>
      </c>
      <c r="O2603" t="s">
        <v>42</v>
      </c>
      <c r="P2603">
        <v>2014</v>
      </c>
      <c r="Q2603" t="s">
        <v>109</v>
      </c>
      <c r="R2603">
        <v>0</v>
      </c>
      <c r="S2603">
        <v>13.3</v>
      </c>
      <c r="T2603">
        <v>67.5</v>
      </c>
      <c r="U2603">
        <v>2.5</v>
      </c>
      <c r="V2603">
        <v>0</v>
      </c>
      <c r="W2603">
        <v>7.5</v>
      </c>
      <c r="X2603">
        <v>0.66874999999999996</v>
      </c>
      <c r="Y2603">
        <v>2</v>
      </c>
      <c r="Z2603">
        <v>1</v>
      </c>
    </row>
    <row r="2604" spans="1:26" x14ac:dyDescent="0.2">
      <c r="A2604">
        <v>2603</v>
      </c>
      <c r="B2604">
        <v>7098</v>
      </c>
      <c r="C2604" t="s">
        <v>38</v>
      </c>
      <c r="D2604">
        <v>2014</v>
      </c>
      <c r="E2604" t="s">
        <v>36</v>
      </c>
      <c r="F2604" t="s">
        <v>1060</v>
      </c>
      <c r="G2604" t="s">
        <v>42</v>
      </c>
      <c r="H2604" t="s">
        <v>2786</v>
      </c>
      <c r="I2604" s="2">
        <v>40300</v>
      </c>
      <c r="J2604" t="s">
        <v>106</v>
      </c>
      <c r="K2604" t="s">
        <v>107</v>
      </c>
      <c r="L2604">
        <v>20.029489359999999</v>
      </c>
      <c r="M2604">
        <v>145.20925679999999</v>
      </c>
      <c r="N2604" t="s">
        <v>42</v>
      </c>
      <c r="O2604" t="s">
        <v>42</v>
      </c>
      <c r="P2604">
        <v>2014</v>
      </c>
      <c r="Q2604" t="s">
        <v>109</v>
      </c>
      <c r="R2604">
        <v>0</v>
      </c>
      <c r="S2604">
        <v>9.25</v>
      </c>
      <c r="T2604">
        <v>11</v>
      </c>
      <c r="U2604">
        <v>25</v>
      </c>
      <c r="V2604">
        <v>9</v>
      </c>
      <c r="W2604">
        <v>8</v>
      </c>
      <c r="X2604">
        <v>0.66500000000000004</v>
      </c>
      <c r="Y2604">
        <v>2</v>
      </c>
      <c r="Z2604">
        <v>1</v>
      </c>
    </row>
    <row r="2605" spans="1:26" x14ac:dyDescent="0.2">
      <c r="A2605">
        <v>2604</v>
      </c>
      <c r="B2605">
        <v>7099</v>
      </c>
      <c r="C2605" t="s">
        <v>38</v>
      </c>
      <c r="D2605">
        <v>2014</v>
      </c>
      <c r="E2605" t="s">
        <v>36</v>
      </c>
      <c r="F2605" t="s">
        <v>1060</v>
      </c>
      <c r="G2605" t="s">
        <v>42</v>
      </c>
      <c r="H2605" t="s">
        <v>2787</v>
      </c>
      <c r="I2605" s="2">
        <v>40300</v>
      </c>
      <c r="J2605" t="s">
        <v>106</v>
      </c>
      <c r="K2605" t="s">
        <v>107</v>
      </c>
      <c r="L2605">
        <v>20.02528642</v>
      </c>
      <c r="M2605">
        <v>145.20742275999999</v>
      </c>
      <c r="N2605" t="s">
        <v>42</v>
      </c>
      <c r="O2605" t="s">
        <v>42</v>
      </c>
      <c r="P2605">
        <v>2014</v>
      </c>
      <c r="Q2605" t="s">
        <v>109</v>
      </c>
      <c r="R2605">
        <v>0</v>
      </c>
      <c r="S2605">
        <v>11.9</v>
      </c>
      <c r="T2605">
        <v>20</v>
      </c>
      <c r="U2605">
        <v>6.5</v>
      </c>
      <c r="V2605">
        <v>0.5</v>
      </c>
      <c r="W2605">
        <v>4</v>
      </c>
      <c r="X2605">
        <v>0.87875000000000003</v>
      </c>
      <c r="Y2605">
        <v>2</v>
      </c>
      <c r="Z2605">
        <v>1</v>
      </c>
    </row>
    <row r="2606" spans="1:26" x14ac:dyDescent="0.2">
      <c r="A2606">
        <v>2605</v>
      </c>
      <c r="B2606">
        <v>7100</v>
      </c>
      <c r="C2606" t="s">
        <v>38</v>
      </c>
      <c r="D2606">
        <v>2014</v>
      </c>
      <c r="E2606" t="s">
        <v>36</v>
      </c>
      <c r="F2606" t="s">
        <v>1060</v>
      </c>
      <c r="G2606" t="s">
        <v>42</v>
      </c>
      <c r="H2606" t="s">
        <v>2788</v>
      </c>
      <c r="I2606" s="2">
        <v>40300</v>
      </c>
      <c r="J2606" t="s">
        <v>106</v>
      </c>
      <c r="K2606" t="s">
        <v>107</v>
      </c>
      <c r="L2606">
        <v>20.018606049999999</v>
      </c>
      <c r="M2606">
        <v>145.20748696000001</v>
      </c>
      <c r="N2606" t="s">
        <v>42</v>
      </c>
      <c r="O2606" t="s">
        <v>42</v>
      </c>
      <c r="P2606">
        <v>2014</v>
      </c>
      <c r="Q2606" t="s">
        <v>109</v>
      </c>
      <c r="R2606">
        <v>0</v>
      </c>
      <c r="S2606">
        <v>10.199999999999999</v>
      </c>
      <c r="T2606">
        <v>25</v>
      </c>
      <c r="U2606">
        <v>4</v>
      </c>
      <c r="V2606">
        <v>0.5</v>
      </c>
      <c r="W2606">
        <v>8</v>
      </c>
      <c r="X2606">
        <v>0.6</v>
      </c>
      <c r="Y2606">
        <v>2</v>
      </c>
      <c r="Z2606">
        <v>1</v>
      </c>
    </row>
    <row r="2607" spans="1:26" x14ac:dyDescent="0.2">
      <c r="A2607">
        <v>2606</v>
      </c>
      <c r="B2607">
        <v>7101</v>
      </c>
      <c r="C2607" t="s">
        <v>38</v>
      </c>
      <c r="D2607">
        <v>2014</v>
      </c>
      <c r="E2607" t="s">
        <v>36</v>
      </c>
      <c r="F2607" t="s">
        <v>1060</v>
      </c>
      <c r="G2607" t="s">
        <v>42</v>
      </c>
      <c r="H2607" t="s">
        <v>2789</v>
      </c>
      <c r="I2607" s="2">
        <v>40300</v>
      </c>
      <c r="J2607" t="s">
        <v>106</v>
      </c>
      <c r="K2607" t="s">
        <v>107</v>
      </c>
      <c r="L2607">
        <v>20.01136576</v>
      </c>
      <c r="M2607">
        <v>145.20952041000001</v>
      </c>
      <c r="N2607" t="s">
        <v>42</v>
      </c>
      <c r="O2607" t="s">
        <v>42</v>
      </c>
      <c r="P2607">
        <v>2014</v>
      </c>
      <c r="Q2607" t="s">
        <v>109</v>
      </c>
      <c r="R2607">
        <v>0</v>
      </c>
      <c r="S2607">
        <v>15.35</v>
      </c>
      <c r="T2607">
        <v>45</v>
      </c>
      <c r="U2607">
        <v>5</v>
      </c>
      <c r="V2607">
        <v>0.5</v>
      </c>
      <c r="W2607">
        <v>8</v>
      </c>
      <c r="X2607">
        <v>1.095</v>
      </c>
      <c r="Y2607">
        <v>2</v>
      </c>
      <c r="Z2607">
        <v>1</v>
      </c>
    </row>
    <row r="2608" spans="1:26" x14ac:dyDescent="0.2">
      <c r="A2608">
        <v>2607</v>
      </c>
      <c r="B2608">
        <v>7102</v>
      </c>
      <c r="C2608" t="s">
        <v>38</v>
      </c>
      <c r="D2608">
        <v>2014</v>
      </c>
      <c r="E2608" t="s">
        <v>36</v>
      </c>
      <c r="F2608" t="s">
        <v>1060</v>
      </c>
      <c r="G2608" t="s">
        <v>42</v>
      </c>
      <c r="H2608" t="s">
        <v>2790</v>
      </c>
      <c r="I2608" s="2">
        <v>40300</v>
      </c>
      <c r="J2608" t="s">
        <v>106</v>
      </c>
      <c r="K2608" t="s">
        <v>107</v>
      </c>
      <c r="L2608">
        <v>20.009651739999999</v>
      </c>
      <c r="M2608">
        <v>145.21675492</v>
      </c>
      <c r="N2608" t="s">
        <v>42</v>
      </c>
      <c r="O2608" t="s">
        <v>42</v>
      </c>
      <c r="P2608">
        <v>2014</v>
      </c>
      <c r="Q2608" t="s">
        <v>109</v>
      </c>
      <c r="R2608">
        <v>0</v>
      </c>
      <c r="S2608">
        <v>11.5</v>
      </c>
      <c r="T2608">
        <v>45</v>
      </c>
      <c r="U2608">
        <v>3</v>
      </c>
      <c r="V2608">
        <v>4</v>
      </c>
      <c r="W2608">
        <v>5.5</v>
      </c>
      <c r="X2608">
        <v>0.29749999999999999</v>
      </c>
      <c r="Y2608">
        <v>2</v>
      </c>
      <c r="Z2608">
        <v>1</v>
      </c>
    </row>
    <row r="2609" spans="1:26" x14ac:dyDescent="0.2">
      <c r="A2609">
        <v>2608</v>
      </c>
      <c r="B2609">
        <v>7103</v>
      </c>
      <c r="C2609" t="s">
        <v>38</v>
      </c>
      <c r="D2609">
        <v>2014</v>
      </c>
      <c r="E2609" t="s">
        <v>36</v>
      </c>
      <c r="F2609" t="s">
        <v>1060</v>
      </c>
      <c r="G2609" t="s">
        <v>42</v>
      </c>
      <c r="H2609" t="s">
        <v>2791</v>
      </c>
      <c r="I2609" s="2">
        <v>40300</v>
      </c>
      <c r="J2609" t="s">
        <v>106</v>
      </c>
      <c r="K2609" t="s">
        <v>107</v>
      </c>
      <c r="L2609">
        <v>20.011206000000001</v>
      </c>
      <c r="M2609">
        <v>145.22684211999999</v>
      </c>
      <c r="N2609" t="s">
        <v>42</v>
      </c>
      <c r="O2609" t="s">
        <v>42</v>
      </c>
      <c r="P2609">
        <v>2014</v>
      </c>
      <c r="Q2609" t="s">
        <v>109</v>
      </c>
      <c r="R2609">
        <v>0</v>
      </c>
      <c r="S2609">
        <v>16.2</v>
      </c>
      <c r="T2609">
        <v>60</v>
      </c>
      <c r="U2609">
        <v>0</v>
      </c>
      <c r="V2609">
        <v>0</v>
      </c>
      <c r="W2609">
        <v>16</v>
      </c>
      <c r="X2609">
        <v>0.80625000000000002</v>
      </c>
      <c r="Y2609">
        <v>2</v>
      </c>
      <c r="Z2609">
        <v>1</v>
      </c>
    </row>
    <row r="2610" spans="1:26" x14ac:dyDescent="0.2">
      <c r="A2610">
        <v>2609</v>
      </c>
      <c r="B2610">
        <v>7116</v>
      </c>
      <c r="C2610" t="s">
        <v>38</v>
      </c>
      <c r="D2610">
        <v>2014</v>
      </c>
      <c r="E2610" t="s">
        <v>36</v>
      </c>
      <c r="F2610" t="s">
        <v>1060</v>
      </c>
      <c r="G2610" t="s">
        <v>42</v>
      </c>
      <c r="H2610" t="s">
        <v>2792</v>
      </c>
      <c r="I2610" s="2">
        <v>40301</v>
      </c>
      <c r="J2610" t="s">
        <v>106</v>
      </c>
      <c r="K2610" t="s">
        <v>107</v>
      </c>
      <c r="L2610">
        <v>20.034249020000001</v>
      </c>
      <c r="M2610">
        <v>145.21509111</v>
      </c>
      <c r="N2610" t="s">
        <v>42</v>
      </c>
      <c r="O2610" t="s">
        <v>42</v>
      </c>
      <c r="P2610">
        <v>2014</v>
      </c>
      <c r="Q2610" t="s">
        <v>109</v>
      </c>
      <c r="R2610">
        <v>0</v>
      </c>
      <c r="S2610">
        <v>13.6</v>
      </c>
      <c r="T2610">
        <v>30</v>
      </c>
      <c r="U2610">
        <v>7.5</v>
      </c>
      <c r="V2610">
        <v>7.5</v>
      </c>
      <c r="W2610">
        <v>6.5</v>
      </c>
      <c r="X2610">
        <v>0.45750000000000002</v>
      </c>
      <c r="Y2610">
        <v>2</v>
      </c>
      <c r="Z2610">
        <v>1</v>
      </c>
    </row>
    <row r="2611" spans="1:26" x14ac:dyDescent="0.2">
      <c r="A2611">
        <v>2610</v>
      </c>
      <c r="B2611">
        <v>7117</v>
      </c>
      <c r="C2611" t="s">
        <v>38</v>
      </c>
      <c r="D2611">
        <v>2014</v>
      </c>
      <c r="E2611" t="s">
        <v>36</v>
      </c>
      <c r="F2611" t="s">
        <v>1060</v>
      </c>
      <c r="G2611" t="s">
        <v>42</v>
      </c>
      <c r="H2611" t="s">
        <v>2793</v>
      </c>
      <c r="I2611" s="2">
        <v>40301</v>
      </c>
      <c r="J2611" t="s">
        <v>106</v>
      </c>
      <c r="K2611" t="s">
        <v>115</v>
      </c>
      <c r="L2611">
        <v>20.035670849999999</v>
      </c>
      <c r="M2611">
        <v>145.22216015000001</v>
      </c>
      <c r="N2611" t="s">
        <v>42</v>
      </c>
      <c r="O2611" t="s">
        <v>42</v>
      </c>
      <c r="P2611">
        <v>2014</v>
      </c>
      <c r="Q2611" t="s">
        <v>116</v>
      </c>
      <c r="R2611">
        <v>0</v>
      </c>
      <c r="S2611">
        <v>5.4</v>
      </c>
      <c r="T2611">
        <v>17.5</v>
      </c>
      <c r="U2611">
        <v>6.5</v>
      </c>
      <c r="V2611">
        <v>2.5</v>
      </c>
      <c r="W2611">
        <v>7.5</v>
      </c>
      <c r="X2611">
        <v>1.0874999999999999</v>
      </c>
      <c r="Y2611">
        <v>2</v>
      </c>
      <c r="Z2611">
        <v>1</v>
      </c>
    </row>
    <row r="2612" spans="1:26" x14ac:dyDescent="0.2">
      <c r="A2612">
        <v>2611</v>
      </c>
      <c r="B2612">
        <v>7118</v>
      </c>
      <c r="C2612" t="s">
        <v>38</v>
      </c>
      <c r="D2612">
        <v>2014</v>
      </c>
      <c r="E2612" t="s">
        <v>36</v>
      </c>
      <c r="F2612" t="s">
        <v>1060</v>
      </c>
      <c r="G2612" t="s">
        <v>42</v>
      </c>
      <c r="H2612" t="s">
        <v>2794</v>
      </c>
      <c r="I2612" s="2">
        <v>40301</v>
      </c>
      <c r="J2612" t="s">
        <v>106</v>
      </c>
      <c r="K2612" t="s">
        <v>111</v>
      </c>
      <c r="L2612">
        <v>20.036233190000001</v>
      </c>
      <c r="M2612">
        <v>145.22516783</v>
      </c>
      <c r="N2612" t="s">
        <v>42</v>
      </c>
      <c r="O2612" t="s">
        <v>42</v>
      </c>
      <c r="P2612">
        <v>2014</v>
      </c>
      <c r="Q2612" t="s">
        <v>112</v>
      </c>
      <c r="R2612">
        <v>0</v>
      </c>
      <c r="S2612">
        <v>21.65</v>
      </c>
      <c r="T2612">
        <v>25</v>
      </c>
      <c r="U2612">
        <v>12.5</v>
      </c>
      <c r="V2612">
        <v>4</v>
      </c>
      <c r="W2612">
        <v>6.5</v>
      </c>
      <c r="X2612">
        <v>0.92625000000000002</v>
      </c>
      <c r="Y2612">
        <v>2</v>
      </c>
      <c r="Z2612">
        <v>1</v>
      </c>
    </row>
    <row r="2613" spans="1:26" x14ac:dyDescent="0.2">
      <c r="A2613">
        <v>2612</v>
      </c>
      <c r="B2613">
        <v>7119</v>
      </c>
      <c r="C2613" t="s">
        <v>38</v>
      </c>
      <c r="D2613">
        <v>2014</v>
      </c>
      <c r="E2613" t="s">
        <v>36</v>
      </c>
      <c r="F2613" t="s">
        <v>1060</v>
      </c>
      <c r="G2613" t="s">
        <v>42</v>
      </c>
      <c r="H2613" t="s">
        <v>2795</v>
      </c>
      <c r="I2613" s="2">
        <v>40301</v>
      </c>
      <c r="J2613" t="s">
        <v>106</v>
      </c>
      <c r="K2613" t="s">
        <v>107</v>
      </c>
      <c r="L2613">
        <v>20.02738802</v>
      </c>
      <c r="M2613">
        <v>145.23616186999999</v>
      </c>
      <c r="N2613" t="s">
        <v>42</v>
      </c>
      <c r="O2613" t="s">
        <v>42</v>
      </c>
      <c r="P2613">
        <v>2014</v>
      </c>
      <c r="Q2613" t="s">
        <v>109</v>
      </c>
      <c r="R2613">
        <v>0</v>
      </c>
      <c r="S2613">
        <v>15.9</v>
      </c>
      <c r="T2613">
        <v>20</v>
      </c>
      <c r="U2613">
        <v>6.5</v>
      </c>
      <c r="V2613">
        <v>1</v>
      </c>
      <c r="W2613">
        <v>7.5</v>
      </c>
      <c r="X2613">
        <v>0.75875000000000004</v>
      </c>
      <c r="Y2613">
        <v>2</v>
      </c>
      <c r="Z2613">
        <v>1</v>
      </c>
    </row>
    <row r="2614" spans="1:26" x14ac:dyDescent="0.2">
      <c r="A2614">
        <v>2613</v>
      </c>
      <c r="B2614">
        <v>7120</v>
      </c>
      <c r="C2614" t="s">
        <v>38</v>
      </c>
      <c r="D2614">
        <v>2014</v>
      </c>
      <c r="E2614" t="s">
        <v>36</v>
      </c>
      <c r="F2614" t="s">
        <v>1060</v>
      </c>
      <c r="G2614" t="s">
        <v>42</v>
      </c>
      <c r="H2614" t="s">
        <v>2796</v>
      </c>
      <c r="I2614" s="2">
        <v>40301</v>
      </c>
      <c r="J2614" t="s">
        <v>106</v>
      </c>
      <c r="K2614" t="s">
        <v>111</v>
      </c>
      <c r="L2614">
        <v>20.031093819999999</v>
      </c>
      <c r="M2614">
        <v>145.20899638</v>
      </c>
      <c r="N2614" t="s">
        <v>42</v>
      </c>
      <c r="O2614" t="s">
        <v>42</v>
      </c>
      <c r="P2614">
        <v>2014</v>
      </c>
      <c r="Q2614" t="s">
        <v>112</v>
      </c>
      <c r="R2614">
        <v>0</v>
      </c>
      <c r="S2614">
        <v>25.85</v>
      </c>
      <c r="T2614">
        <v>47.5</v>
      </c>
      <c r="U2614">
        <v>7.5</v>
      </c>
      <c r="V2614">
        <v>2.5</v>
      </c>
      <c r="W2614">
        <v>6.5</v>
      </c>
      <c r="X2614">
        <v>0.41625000000000001</v>
      </c>
      <c r="Y2614">
        <v>2</v>
      </c>
      <c r="Z2614">
        <v>1</v>
      </c>
    </row>
    <row r="2615" spans="1:26" x14ac:dyDescent="0.2">
      <c r="A2615">
        <v>2614</v>
      </c>
      <c r="B2615">
        <v>7121</v>
      </c>
      <c r="C2615" t="s">
        <v>38</v>
      </c>
      <c r="D2615">
        <v>2014</v>
      </c>
      <c r="E2615" t="s">
        <v>36</v>
      </c>
      <c r="F2615" t="s">
        <v>1060</v>
      </c>
      <c r="G2615" t="s">
        <v>42</v>
      </c>
      <c r="H2615" t="s">
        <v>2797</v>
      </c>
      <c r="I2615" s="2">
        <v>40301</v>
      </c>
      <c r="J2615" t="s">
        <v>106</v>
      </c>
      <c r="K2615" t="s">
        <v>107</v>
      </c>
      <c r="L2615">
        <v>20.03578224</v>
      </c>
      <c r="M2615">
        <v>145.21818855999999</v>
      </c>
      <c r="N2615" t="s">
        <v>42</v>
      </c>
      <c r="O2615" t="s">
        <v>42</v>
      </c>
      <c r="P2615">
        <v>2014</v>
      </c>
      <c r="Q2615" t="s">
        <v>109</v>
      </c>
      <c r="R2615">
        <v>0</v>
      </c>
      <c r="S2615">
        <v>10</v>
      </c>
      <c r="T2615">
        <v>21</v>
      </c>
      <c r="U2615">
        <v>5</v>
      </c>
      <c r="V2615">
        <v>10</v>
      </c>
      <c r="W2615">
        <v>6.5</v>
      </c>
      <c r="X2615">
        <v>0.2525</v>
      </c>
      <c r="Y2615">
        <v>2</v>
      </c>
      <c r="Z2615">
        <v>1</v>
      </c>
    </row>
    <row r="2616" spans="1:26" x14ac:dyDescent="0.2">
      <c r="A2616">
        <v>2615</v>
      </c>
      <c r="B2616">
        <v>7122</v>
      </c>
      <c r="C2616" t="s">
        <v>38</v>
      </c>
      <c r="D2616">
        <v>2014</v>
      </c>
      <c r="E2616" t="s">
        <v>36</v>
      </c>
      <c r="F2616" t="s">
        <v>1060</v>
      </c>
      <c r="G2616" t="s">
        <v>42</v>
      </c>
      <c r="H2616" t="s">
        <v>2798</v>
      </c>
      <c r="I2616" s="2">
        <v>40301</v>
      </c>
      <c r="J2616" t="s">
        <v>106</v>
      </c>
      <c r="K2616" t="s">
        <v>107</v>
      </c>
      <c r="L2616">
        <v>20.037115050000001</v>
      </c>
      <c r="M2616">
        <v>145.22050146000001</v>
      </c>
      <c r="N2616" t="s">
        <v>42</v>
      </c>
      <c r="O2616" t="s">
        <v>42</v>
      </c>
      <c r="P2616">
        <v>2014</v>
      </c>
      <c r="Q2616" t="s">
        <v>109</v>
      </c>
      <c r="R2616">
        <v>0</v>
      </c>
      <c r="S2616">
        <v>17.55</v>
      </c>
      <c r="T2616">
        <v>32.5</v>
      </c>
      <c r="U2616">
        <v>2.5</v>
      </c>
      <c r="V2616">
        <v>15</v>
      </c>
      <c r="W2616">
        <v>8</v>
      </c>
      <c r="X2616">
        <v>0.48125000000000001</v>
      </c>
      <c r="Y2616">
        <v>2</v>
      </c>
      <c r="Z2616">
        <v>1</v>
      </c>
    </row>
    <row r="2617" spans="1:26" x14ac:dyDescent="0.2">
      <c r="A2617">
        <v>2616</v>
      </c>
      <c r="B2617">
        <v>7123</v>
      </c>
      <c r="C2617" t="s">
        <v>38</v>
      </c>
      <c r="D2617">
        <v>2014</v>
      </c>
      <c r="E2617" t="s">
        <v>36</v>
      </c>
      <c r="F2617" t="s">
        <v>1060</v>
      </c>
      <c r="G2617" t="s">
        <v>42</v>
      </c>
      <c r="H2617" t="s">
        <v>2799</v>
      </c>
      <c r="I2617" s="2">
        <v>40301</v>
      </c>
      <c r="J2617" t="s">
        <v>106</v>
      </c>
      <c r="K2617" t="s">
        <v>111</v>
      </c>
      <c r="L2617">
        <v>20.03425305</v>
      </c>
      <c r="M2617">
        <v>145.22921202000001</v>
      </c>
      <c r="N2617" t="s">
        <v>42</v>
      </c>
      <c r="O2617" t="s">
        <v>42</v>
      </c>
      <c r="P2617">
        <v>2014</v>
      </c>
      <c r="Q2617" t="s">
        <v>112</v>
      </c>
      <c r="R2617">
        <v>0</v>
      </c>
      <c r="S2617">
        <v>19.399999999999999</v>
      </c>
      <c r="T2617">
        <v>32.5</v>
      </c>
      <c r="U2617">
        <v>3.5</v>
      </c>
      <c r="V2617">
        <v>3</v>
      </c>
      <c r="W2617">
        <v>16.5</v>
      </c>
      <c r="X2617">
        <v>0.57750000000000001</v>
      </c>
      <c r="Y2617">
        <v>2</v>
      </c>
      <c r="Z2617">
        <v>1</v>
      </c>
    </row>
    <row r="2618" spans="1:26" x14ac:dyDescent="0.2">
      <c r="A2618">
        <v>2617</v>
      </c>
      <c r="B2618">
        <v>7124</v>
      </c>
      <c r="C2618" t="s">
        <v>38</v>
      </c>
      <c r="D2618">
        <v>2014</v>
      </c>
      <c r="E2618" t="s">
        <v>36</v>
      </c>
      <c r="F2618" t="s">
        <v>1060</v>
      </c>
      <c r="G2618" t="s">
        <v>42</v>
      </c>
      <c r="H2618" t="s">
        <v>2800</v>
      </c>
      <c r="I2618" s="2">
        <v>40301</v>
      </c>
      <c r="J2618" t="s">
        <v>106</v>
      </c>
      <c r="K2618" t="s">
        <v>107</v>
      </c>
      <c r="L2618">
        <v>20.03114454</v>
      </c>
      <c r="M2618">
        <v>145.23122090999999</v>
      </c>
      <c r="N2618" t="s">
        <v>42</v>
      </c>
      <c r="O2618" t="s">
        <v>42</v>
      </c>
      <c r="P2618">
        <v>2014</v>
      </c>
      <c r="Q2618" t="s">
        <v>109</v>
      </c>
      <c r="R2618">
        <v>0</v>
      </c>
      <c r="S2618">
        <v>12.15</v>
      </c>
      <c r="T2618">
        <v>17.5</v>
      </c>
      <c r="U2618">
        <v>5</v>
      </c>
      <c r="V2618">
        <v>3.5</v>
      </c>
      <c r="W2618">
        <v>6</v>
      </c>
      <c r="X2618">
        <v>0.62250000000000005</v>
      </c>
      <c r="Y2618">
        <v>2</v>
      </c>
      <c r="Z2618">
        <v>1</v>
      </c>
    </row>
    <row r="2619" spans="1:26" x14ac:dyDescent="0.2">
      <c r="A2619">
        <v>2618</v>
      </c>
      <c r="B2619">
        <v>7125</v>
      </c>
      <c r="C2619" t="s">
        <v>38</v>
      </c>
      <c r="D2619">
        <v>2014</v>
      </c>
      <c r="E2619" t="s">
        <v>36</v>
      </c>
      <c r="F2619" t="s">
        <v>1060</v>
      </c>
      <c r="G2619" t="s">
        <v>42</v>
      </c>
      <c r="H2619" t="s">
        <v>2801</v>
      </c>
      <c r="I2619" s="2">
        <v>40301</v>
      </c>
      <c r="J2619" t="s">
        <v>106</v>
      </c>
      <c r="K2619" t="s">
        <v>107</v>
      </c>
      <c r="L2619">
        <v>20.030869190000001</v>
      </c>
      <c r="M2619">
        <v>145.23397829999999</v>
      </c>
      <c r="N2619" t="s">
        <v>42</v>
      </c>
      <c r="O2619" t="s">
        <v>42</v>
      </c>
      <c r="P2619">
        <v>2014</v>
      </c>
      <c r="Q2619" t="s">
        <v>109</v>
      </c>
      <c r="R2619">
        <v>0</v>
      </c>
      <c r="S2619">
        <v>16.850000000000001</v>
      </c>
      <c r="T2619">
        <v>25</v>
      </c>
      <c r="U2619">
        <v>0.5</v>
      </c>
      <c r="V2619">
        <v>6.5</v>
      </c>
      <c r="W2619">
        <v>17.5</v>
      </c>
      <c r="X2619">
        <v>0.34499999999999997</v>
      </c>
      <c r="Y2619">
        <v>2</v>
      </c>
      <c r="Z2619">
        <v>1</v>
      </c>
    </row>
    <row r="2620" spans="1:26" x14ac:dyDescent="0.2">
      <c r="A2620">
        <v>2619</v>
      </c>
      <c r="B2620">
        <v>7134</v>
      </c>
      <c r="C2620" t="s">
        <v>38</v>
      </c>
      <c r="D2620">
        <v>2014</v>
      </c>
      <c r="E2620" t="s">
        <v>36</v>
      </c>
      <c r="F2620" t="s">
        <v>1060</v>
      </c>
      <c r="G2620" t="s">
        <v>42</v>
      </c>
      <c r="H2620" t="s">
        <v>2802</v>
      </c>
      <c r="I2620" s="2">
        <v>40301</v>
      </c>
      <c r="J2620" t="s">
        <v>106</v>
      </c>
      <c r="K2620" t="s">
        <v>111</v>
      </c>
      <c r="L2620">
        <v>20.030137450000002</v>
      </c>
      <c r="M2620">
        <v>145.23619640999999</v>
      </c>
      <c r="N2620" t="s">
        <v>42</v>
      </c>
      <c r="O2620" t="s">
        <v>42</v>
      </c>
      <c r="P2620">
        <v>2014</v>
      </c>
      <c r="Q2620" t="s">
        <v>112</v>
      </c>
      <c r="R2620">
        <v>0</v>
      </c>
      <c r="S2620">
        <v>24.95</v>
      </c>
      <c r="T2620">
        <v>45</v>
      </c>
      <c r="U2620">
        <v>12.5</v>
      </c>
      <c r="V2620">
        <v>0</v>
      </c>
      <c r="W2620">
        <v>8.5</v>
      </c>
      <c r="X2620">
        <v>0.89</v>
      </c>
      <c r="Y2620">
        <v>2</v>
      </c>
      <c r="Z2620">
        <v>1</v>
      </c>
    </row>
    <row r="2621" spans="1:26" x14ac:dyDescent="0.2">
      <c r="A2621">
        <v>2620</v>
      </c>
      <c r="B2621">
        <v>7135</v>
      </c>
      <c r="C2621" t="s">
        <v>38</v>
      </c>
      <c r="D2621">
        <v>2014</v>
      </c>
      <c r="E2621" t="s">
        <v>36</v>
      </c>
      <c r="F2621" t="s">
        <v>1060</v>
      </c>
      <c r="G2621" t="s">
        <v>42</v>
      </c>
      <c r="H2621" t="s">
        <v>2803</v>
      </c>
      <c r="I2621" s="2">
        <v>40301</v>
      </c>
      <c r="J2621" t="s">
        <v>106</v>
      </c>
      <c r="K2621" t="s">
        <v>107</v>
      </c>
      <c r="L2621">
        <v>20.025155250000001</v>
      </c>
      <c r="M2621">
        <v>145.23679228</v>
      </c>
      <c r="N2621" t="s">
        <v>42</v>
      </c>
      <c r="O2621" t="s">
        <v>42</v>
      </c>
      <c r="P2621">
        <v>2014</v>
      </c>
      <c r="Q2621" t="s">
        <v>109</v>
      </c>
      <c r="R2621">
        <v>0</v>
      </c>
      <c r="S2621">
        <v>12.15</v>
      </c>
      <c r="T2621">
        <v>15</v>
      </c>
      <c r="U2621">
        <v>15</v>
      </c>
      <c r="V2621">
        <v>2</v>
      </c>
      <c r="W2621">
        <v>4.5</v>
      </c>
      <c r="X2621">
        <v>1.0874999999999999</v>
      </c>
      <c r="Y2621">
        <v>2</v>
      </c>
      <c r="Z2621">
        <v>1</v>
      </c>
    </row>
    <row r="2622" spans="1:26" x14ac:dyDescent="0.2">
      <c r="A2622">
        <v>2621</v>
      </c>
      <c r="B2622">
        <v>7136</v>
      </c>
      <c r="C2622" t="s">
        <v>38</v>
      </c>
      <c r="D2622">
        <v>2014</v>
      </c>
      <c r="E2622" t="s">
        <v>36</v>
      </c>
      <c r="F2622" t="s">
        <v>1060</v>
      </c>
      <c r="G2622" t="s">
        <v>42</v>
      </c>
      <c r="H2622" t="s">
        <v>2804</v>
      </c>
      <c r="I2622" s="2">
        <v>40301</v>
      </c>
      <c r="J2622" t="s">
        <v>106</v>
      </c>
      <c r="K2622" t="s">
        <v>107</v>
      </c>
      <c r="L2622">
        <v>20.0334431</v>
      </c>
      <c r="M2622">
        <v>145.22733137</v>
      </c>
      <c r="N2622" t="s">
        <v>42</v>
      </c>
      <c r="O2622" t="s">
        <v>42</v>
      </c>
      <c r="P2622">
        <v>2014</v>
      </c>
      <c r="Q2622" t="s">
        <v>109</v>
      </c>
      <c r="R2622">
        <v>0</v>
      </c>
      <c r="S2622">
        <v>8.85</v>
      </c>
      <c r="T2622">
        <v>19.5</v>
      </c>
      <c r="U2622">
        <v>17.5</v>
      </c>
      <c r="V2622">
        <v>9</v>
      </c>
      <c r="W2622">
        <v>5.5</v>
      </c>
      <c r="X2622">
        <v>0.50875000000000004</v>
      </c>
      <c r="Y2622">
        <v>2</v>
      </c>
      <c r="Z2622">
        <v>1</v>
      </c>
    </row>
    <row r="2623" spans="1:26" x14ac:dyDescent="0.2">
      <c r="A2623">
        <v>2622</v>
      </c>
      <c r="B2623">
        <v>7139</v>
      </c>
      <c r="C2623" t="s">
        <v>38</v>
      </c>
      <c r="D2623">
        <v>2014</v>
      </c>
      <c r="E2623" t="s">
        <v>36</v>
      </c>
      <c r="F2623" t="s">
        <v>1060</v>
      </c>
      <c r="G2623" t="s">
        <v>42</v>
      </c>
      <c r="H2623" t="s">
        <v>2805</v>
      </c>
      <c r="I2623" s="2">
        <v>40302</v>
      </c>
      <c r="J2623" t="s">
        <v>106</v>
      </c>
      <c r="K2623" t="s">
        <v>111</v>
      </c>
      <c r="L2623">
        <v>20.017519920000002</v>
      </c>
      <c r="M2623">
        <v>145.23980993000001</v>
      </c>
      <c r="N2623" t="s">
        <v>42</v>
      </c>
      <c r="O2623" t="s">
        <v>42</v>
      </c>
      <c r="P2623">
        <v>2014</v>
      </c>
      <c r="Q2623" t="s">
        <v>112</v>
      </c>
      <c r="R2623">
        <v>0</v>
      </c>
      <c r="S2623">
        <v>23.75</v>
      </c>
      <c r="T2623">
        <v>35</v>
      </c>
      <c r="U2623">
        <v>9</v>
      </c>
      <c r="V2623">
        <v>4.5</v>
      </c>
      <c r="W2623">
        <v>9</v>
      </c>
      <c r="X2623">
        <v>0.35125000000000001</v>
      </c>
      <c r="Y2623">
        <v>2</v>
      </c>
      <c r="Z2623">
        <v>1</v>
      </c>
    </row>
    <row r="2624" spans="1:26" x14ac:dyDescent="0.2">
      <c r="A2624">
        <v>2623</v>
      </c>
      <c r="B2624">
        <v>7140</v>
      </c>
      <c r="C2624" t="s">
        <v>38</v>
      </c>
      <c r="D2624">
        <v>2014</v>
      </c>
      <c r="E2624" t="s">
        <v>36</v>
      </c>
      <c r="F2624" t="s">
        <v>1060</v>
      </c>
      <c r="G2624" t="s">
        <v>42</v>
      </c>
      <c r="H2624" t="s">
        <v>2806</v>
      </c>
      <c r="I2624" s="2">
        <v>40302</v>
      </c>
      <c r="J2624" t="s">
        <v>106</v>
      </c>
      <c r="K2624" t="s">
        <v>115</v>
      </c>
      <c r="L2624">
        <v>20.0150869</v>
      </c>
      <c r="M2624">
        <v>145.22861212000001</v>
      </c>
      <c r="N2624" t="s">
        <v>42</v>
      </c>
      <c r="O2624" t="s">
        <v>42</v>
      </c>
      <c r="P2624">
        <v>2014</v>
      </c>
      <c r="Q2624" t="s">
        <v>116</v>
      </c>
      <c r="R2624">
        <v>0</v>
      </c>
      <c r="S2624">
        <v>4.45</v>
      </c>
      <c r="T2624">
        <v>2</v>
      </c>
      <c r="U2624">
        <v>5</v>
      </c>
      <c r="V2624">
        <v>5</v>
      </c>
      <c r="W2624">
        <v>2.5</v>
      </c>
      <c r="X2624">
        <v>0.28249999999999997</v>
      </c>
      <c r="Y2624">
        <v>2</v>
      </c>
      <c r="Z2624">
        <v>1</v>
      </c>
    </row>
    <row r="2625" spans="1:26" x14ac:dyDescent="0.2">
      <c r="A2625">
        <v>2624</v>
      </c>
      <c r="B2625">
        <v>7141</v>
      </c>
      <c r="C2625" t="s">
        <v>38</v>
      </c>
      <c r="D2625">
        <v>2014</v>
      </c>
      <c r="E2625" t="s">
        <v>36</v>
      </c>
      <c r="F2625" t="s">
        <v>1060</v>
      </c>
      <c r="G2625" t="s">
        <v>42</v>
      </c>
      <c r="H2625" t="s">
        <v>2807</v>
      </c>
      <c r="I2625" s="2">
        <v>40302</v>
      </c>
      <c r="J2625" t="s">
        <v>106</v>
      </c>
      <c r="K2625" t="s">
        <v>107</v>
      </c>
      <c r="L2625">
        <v>20.013475570000001</v>
      </c>
      <c r="M2625">
        <v>145.22666627000001</v>
      </c>
      <c r="N2625" t="s">
        <v>42</v>
      </c>
      <c r="O2625" t="s">
        <v>42</v>
      </c>
      <c r="P2625">
        <v>2014</v>
      </c>
      <c r="Q2625" t="s">
        <v>109</v>
      </c>
      <c r="R2625">
        <v>0</v>
      </c>
      <c r="S2625">
        <v>13.2</v>
      </c>
      <c r="T2625">
        <v>10</v>
      </c>
      <c r="U2625">
        <v>22.5</v>
      </c>
      <c r="V2625">
        <v>3.5</v>
      </c>
      <c r="W2625">
        <v>6</v>
      </c>
      <c r="X2625">
        <v>0.34375</v>
      </c>
      <c r="Y2625">
        <v>2</v>
      </c>
      <c r="Z2625">
        <v>1</v>
      </c>
    </row>
    <row r="2626" spans="1:26" x14ac:dyDescent="0.2">
      <c r="A2626">
        <v>2625</v>
      </c>
      <c r="B2626">
        <v>7142</v>
      </c>
      <c r="C2626" t="s">
        <v>38</v>
      </c>
      <c r="D2626">
        <v>2014</v>
      </c>
      <c r="E2626" t="s">
        <v>36</v>
      </c>
      <c r="F2626" t="s">
        <v>1060</v>
      </c>
      <c r="G2626" t="s">
        <v>42</v>
      </c>
      <c r="H2626" t="s">
        <v>2808</v>
      </c>
      <c r="I2626" s="2">
        <v>40302</v>
      </c>
      <c r="J2626" t="s">
        <v>106</v>
      </c>
      <c r="K2626" t="s">
        <v>111</v>
      </c>
      <c r="L2626">
        <v>20.011145899999999</v>
      </c>
      <c r="M2626">
        <v>145.23132124</v>
      </c>
      <c r="N2626" t="s">
        <v>42</v>
      </c>
      <c r="O2626" t="s">
        <v>42</v>
      </c>
      <c r="P2626">
        <v>2014</v>
      </c>
      <c r="Q2626" t="s">
        <v>112</v>
      </c>
      <c r="R2626">
        <v>0</v>
      </c>
      <c r="S2626">
        <v>19.649999999999999</v>
      </c>
      <c r="T2626">
        <v>37.5</v>
      </c>
      <c r="U2626">
        <v>3.5</v>
      </c>
      <c r="V2626">
        <v>5</v>
      </c>
      <c r="W2626">
        <v>15</v>
      </c>
      <c r="X2626">
        <v>0.46750000000000003</v>
      </c>
      <c r="Y2626">
        <v>2</v>
      </c>
      <c r="Z2626">
        <v>1</v>
      </c>
    </row>
    <row r="2627" spans="1:26" x14ac:dyDescent="0.2">
      <c r="A2627">
        <v>2626</v>
      </c>
      <c r="B2627">
        <v>7143</v>
      </c>
      <c r="C2627" t="s">
        <v>38</v>
      </c>
      <c r="D2627">
        <v>2014</v>
      </c>
      <c r="E2627" t="s">
        <v>36</v>
      </c>
      <c r="F2627" t="s">
        <v>1060</v>
      </c>
      <c r="G2627" t="s">
        <v>42</v>
      </c>
      <c r="H2627" t="s">
        <v>2809</v>
      </c>
      <c r="I2627" s="2">
        <v>40302</v>
      </c>
      <c r="J2627" t="s">
        <v>106</v>
      </c>
      <c r="K2627" t="s">
        <v>107</v>
      </c>
      <c r="L2627">
        <v>20.013216310000001</v>
      </c>
      <c r="M2627">
        <v>145.23379667</v>
      </c>
      <c r="N2627" t="s">
        <v>42</v>
      </c>
      <c r="O2627" t="s">
        <v>42</v>
      </c>
      <c r="P2627">
        <v>2014</v>
      </c>
      <c r="Q2627" t="s">
        <v>109</v>
      </c>
      <c r="R2627">
        <v>0</v>
      </c>
      <c r="S2627">
        <v>16.600000000000001</v>
      </c>
      <c r="T2627">
        <v>20</v>
      </c>
      <c r="U2627">
        <v>5</v>
      </c>
      <c r="V2627">
        <v>2</v>
      </c>
      <c r="W2627">
        <v>6</v>
      </c>
      <c r="X2627">
        <v>0.80374999999999996</v>
      </c>
      <c r="Y2627">
        <v>2</v>
      </c>
      <c r="Z2627">
        <v>1</v>
      </c>
    </row>
    <row r="2628" spans="1:26" x14ac:dyDescent="0.2">
      <c r="A2628">
        <v>2627</v>
      </c>
      <c r="B2628">
        <v>7144</v>
      </c>
      <c r="C2628" t="s">
        <v>38</v>
      </c>
      <c r="D2628">
        <v>2014</v>
      </c>
      <c r="E2628" t="s">
        <v>36</v>
      </c>
      <c r="F2628" t="s">
        <v>1060</v>
      </c>
      <c r="G2628" t="s">
        <v>42</v>
      </c>
      <c r="H2628" t="s">
        <v>2810</v>
      </c>
      <c r="I2628" s="2">
        <v>40302</v>
      </c>
      <c r="J2628" t="s">
        <v>106</v>
      </c>
      <c r="K2628" t="s">
        <v>107</v>
      </c>
      <c r="L2628">
        <v>20.01922287</v>
      </c>
      <c r="M2628">
        <v>145.23976869000001</v>
      </c>
      <c r="N2628" t="s">
        <v>42</v>
      </c>
      <c r="O2628" t="s">
        <v>42</v>
      </c>
      <c r="P2628">
        <v>2014</v>
      </c>
      <c r="Q2628" t="s">
        <v>109</v>
      </c>
      <c r="R2628">
        <v>0</v>
      </c>
      <c r="S2628">
        <v>16.2</v>
      </c>
      <c r="T2628">
        <v>33</v>
      </c>
      <c r="U2628">
        <v>0</v>
      </c>
      <c r="V2628">
        <v>6.5</v>
      </c>
      <c r="W2628">
        <v>14</v>
      </c>
      <c r="X2628">
        <v>0.29375000000000001</v>
      </c>
      <c r="Y2628">
        <v>2</v>
      </c>
      <c r="Z2628">
        <v>1</v>
      </c>
    </row>
    <row r="2629" spans="1:26" x14ac:dyDescent="0.2">
      <c r="A2629">
        <v>2628</v>
      </c>
      <c r="B2629">
        <v>7151</v>
      </c>
      <c r="C2629" t="s">
        <v>38</v>
      </c>
      <c r="D2629">
        <v>2014</v>
      </c>
      <c r="E2629" t="s">
        <v>36</v>
      </c>
      <c r="F2629" t="s">
        <v>1060</v>
      </c>
      <c r="G2629" t="s">
        <v>42</v>
      </c>
      <c r="H2629" t="s">
        <v>2811</v>
      </c>
      <c r="I2629" s="2">
        <v>40302</v>
      </c>
      <c r="J2629" t="s">
        <v>106</v>
      </c>
      <c r="K2629" t="s">
        <v>115</v>
      </c>
      <c r="L2629">
        <v>20.023598889999999</v>
      </c>
      <c r="M2629">
        <v>145.23782426</v>
      </c>
      <c r="N2629" t="s">
        <v>42</v>
      </c>
      <c r="O2629" t="s">
        <v>42</v>
      </c>
      <c r="P2629">
        <v>2014</v>
      </c>
      <c r="Q2629" t="s">
        <v>116</v>
      </c>
      <c r="R2629">
        <v>0</v>
      </c>
      <c r="S2629">
        <v>5.65</v>
      </c>
      <c r="T2629">
        <v>3</v>
      </c>
      <c r="U2629">
        <v>0</v>
      </c>
      <c r="V2629">
        <v>5</v>
      </c>
      <c r="W2629">
        <v>7.5</v>
      </c>
      <c r="X2629">
        <v>0.56874999999999998</v>
      </c>
      <c r="Y2629">
        <v>2</v>
      </c>
      <c r="Z2629">
        <v>1</v>
      </c>
    </row>
    <row r="2630" spans="1:26" x14ac:dyDescent="0.2">
      <c r="A2630">
        <v>2629</v>
      </c>
      <c r="B2630">
        <v>7152</v>
      </c>
      <c r="C2630" t="s">
        <v>38</v>
      </c>
      <c r="D2630">
        <v>2014</v>
      </c>
      <c r="E2630" t="s">
        <v>36</v>
      </c>
      <c r="F2630" t="s">
        <v>1060</v>
      </c>
      <c r="G2630" t="s">
        <v>42</v>
      </c>
      <c r="H2630" t="s">
        <v>2812</v>
      </c>
      <c r="I2630" s="2">
        <v>40302</v>
      </c>
      <c r="J2630" t="s">
        <v>106</v>
      </c>
      <c r="K2630" t="s">
        <v>107</v>
      </c>
      <c r="L2630">
        <v>20.01002583</v>
      </c>
      <c r="M2630">
        <v>145.22911260999999</v>
      </c>
      <c r="N2630" t="s">
        <v>42</v>
      </c>
      <c r="O2630" t="s">
        <v>42</v>
      </c>
      <c r="P2630">
        <v>2014</v>
      </c>
      <c r="Q2630" t="s">
        <v>109</v>
      </c>
      <c r="R2630">
        <v>0</v>
      </c>
      <c r="S2630">
        <v>17.45</v>
      </c>
      <c r="T2630">
        <v>30</v>
      </c>
      <c r="U2630">
        <v>10</v>
      </c>
      <c r="V2630">
        <v>0</v>
      </c>
      <c r="W2630">
        <v>5</v>
      </c>
      <c r="X2630">
        <v>0.48749999999999999</v>
      </c>
      <c r="Y2630">
        <v>2</v>
      </c>
      <c r="Z2630">
        <v>1</v>
      </c>
    </row>
    <row r="2631" spans="1:26" x14ac:dyDescent="0.2">
      <c r="A2631">
        <v>2630</v>
      </c>
      <c r="B2631">
        <v>7162</v>
      </c>
      <c r="C2631" t="s">
        <v>38</v>
      </c>
      <c r="D2631">
        <v>2014</v>
      </c>
      <c r="E2631" t="s">
        <v>36</v>
      </c>
      <c r="F2631" t="s">
        <v>1060</v>
      </c>
      <c r="G2631" t="s">
        <v>130</v>
      </c>
      <c r="H2631" t="s">
        <v>2813</v>
      </c>
      <c r="I2631" s="2">
        <v>40303</v>
      </c>
      <c r="J2631" t="s">
        <v>106</v>
      </c>
      <c r="K2631" t="s">
        <v>111</v>
      </c>
      <c r="L2631">
        <v>17.29727458</v>
      </c>
      <c r="M2631">
        <v>145.83645877000001</v>
      </c>
      <c r="N2631" t="s">
        <v>130</v>
      </c>
      <c r="O2631" t="s">
        <v>130</v>
      </c>
      <c r="P2631">
        <v>2014</v>
      </c>
      <c r="Q2631" t="s">
        <v>112</v>
      </c>
      <c r="R2631">
        <v>0</v>
      </c>
      <c r="S2631">
        <v>20.100000000000001</v>
      </c>
      <c r="T2631">
        <v>14</v>
      </c>
      <c r="U2631">
        <v>14</v>
      </c>
      <c r="V2631">
        <v>3.5</v>
      </c>
      <c r="W2631">
        <v>8</v>
      </c>
      <c r="X2631">
        <v>0.27750000000000002</v>
      </c>
      <c r="Y2631">
        <v>2</v>
      </c>
      <c r="Z2631">
        <v>1</v>
      </c>
    </row>
    <row r="2632" spans="1:26" x14ac:dyDescent="0.2">
      <c r="A2632">
        <v>2631</v>
      </c>
      <c r="B2632">
        <v>7164</v>
      </c>
      <c r="C2632" t="s">
        <v>38</v>
      </c>
      <c r="D2632">
        <v>2014</v>
      </c>
      <c r="E2632" t="s">
        <v>36</v>
      </c>
      <c r="F2632" t="s">
        <v>1060</v>
      </c>
      <c r="G2632" t="s">
        <v>130</v>
      </c>
      <c r="H2632" t="s">
        <v>2814</v>
      </c>
      <c r="I2632" s="2">
        <v>40303</v>
      </c>
      <c r="J2632" t="s">
        <v>106</v>
      </c>
      <c r="K2632" t="s">
        <v>107</v>
      </c>
      <c r="L2632">
        <v>17.317559880000001</v>
      </c>
      <c r="M2632">
        <v>145.83267049</v>
      </c>
      <c r="N2632" t="s">
        <v>130</v>
      </c>
      <c r="O2632" t="s">
        <v>130</v>
      </c>
      <c r="P2632">
        <v>2014</v>
      </c>
      <c r="Q2632" t="s">
        <v>109</v>
      </c>
      <c r="R2632">
        <v>0</v>
      </c>
      <c r="S2632">
        <v>8.5500000000000007</v>
      </c>
      <c r="T2632">
        <v>2</v>
      </c>
      <c r="U2632">
        <v>3.5</v>
      </c>
      <c r="V2632">
        <v>1</v>
      </c>
      <c r="W2632">
        <v>20</v>
      </c>
      <c r="X2632">
        <v>1.4662500000000001</v>
      </c>
      <c r="Y2632">
        <v>2</v>
      </c>
      <c r="Z2632">
        <v>1</v>
      </c>
    </row>
    <row r="2633" spans="1:26" x14ac:dyDescent="0.2">
      <c r="A2633">
        <v>2632</v>
      </c>
      <c r="B2633">
        <v>7165</v>
      </c>
      <c r="C2633" t="s">
        <v>38</v>
      </c>
      <c r="D2633">
        <v>2014</v>
      </c>
      <c r="E2633" t="s">
        <v>36</v>
      </c>
      <c r="F2633" t="s">
        <v>1060</v>
      </c>
      <c r="G2633" t="s">
        <v>130</v>
      </c>
      <c r="H2633" t="s">
        <v>2815</v>
      </c>
      <c r="I2633" s="2">
        <v>40303</v>
      </c>
      <c r="J2633" t="s">
        <v>106</v>
      </c>
      <c r="K2633" t="s">
        <v>111</v>
      </c>
      <c r="L2633">
        <v>17.322600250000001</v>
      </c>
      <c r="M2633">
        <v>145.83978714</v>
      </c>
      <c r="N2633" t="s">
        <v>130</v>
      </c>
      <c r="O2633" t="s">
        <v>130</v>
      </c>
      <c r="P2633">
        <v>2014</v>
      </c>
      <c r="Q2633" t="s">
        <v>112</v>
      </c>
      <c r="R2633">
        <v>0</v>
      </c>
      <c r="S2633">
        <v>24.3</v>
      </c>
      <c r="T2633">
        <v>26</v>
      </c>
      <c r="U2633">
        <v>10</v>
      </c>
      <c r="V2633">
        <v>11.5</v>
      </c>
      <c r="W2633">
        <v>7</v>
      </c>
      <c r="X2633">
        <v>0.71625000000000005</v>
      </c>
      <c r="Y2633">
        <v>2</v>
      </c>
      <c r="Z2633">
        <v>1</v>
      </c>
    </row>
    <row r="2634" spans="1:26" x14ac:dyDescent="0.2">
      <c r="A2634">
        <v>2633</v>
      </c>
      <c r="B2634">
        <v>7166</v>
      </c>
      <c r="C2634" t="s">
        <v>38</v>
      </c>
      <c r="D2634">
        <v>2014</v>
      </c>
      <c r="E2634" t="s">
        <v>36</v>
      </c>
      <c r="F2634" t="s">
        <v>1060</v>
      </c>
      <c r="G2634" t="s">
        <v>130</v>
      </c>
      <c r="H2634" t="s">
        <v>2816</v>
      </c>
      <c r="I2634" s="2">
        <v>40303</v>
      </c>
      <c r="J2634" t="s">
        <v>106</v>
      </c>
      <c r="K2634" t="s">
        <v>111</v>
      </c>
      <c r="L2634">
        <v>17.313724570000002</v>
      </c>
      <c r="M2634">
        <v>145.85045478999999</v>
      </c>
      <c r="N2634" t="s">
        <v>130</v>
      </c>
      <c r="O2634" t="s">
        <v>130</v>
      </c>
      <c r="P2634">
        <v>2014</v>
      </c>
      <c r="Q2634" t="s">
        <v>112</v>
      </c>
      <c r="R2634">
        <v>0</v>
      </c>
      <c r="S2634">
        <v>22.05</v>
      </c>
      <c r="T2634">
        <v>7.5</v>
      </c>
      <c r="U2634">
        <v>35</v>
      </c>
      <c r="V2634">
        <v>13.5</v>
      </c>
      <c r="W2634">
        <v>4</v>
      </c>
      <c r="X2634">
        <v>0.54</v>
      </c>
      <c r="Y2634">
        <v>2</v>
      </c>
      <c r="Z2634">
        <v>1</v>
      </c>
    </row>
    <row r="2635" spans="1:26" x14ac:dyDescent="0.2">
      <c r="A2635">
        <v>2634</v>
      </c>
      <c r="B2635">
        <v>7167</v>
      </c>
      <c r="C2635" t="s">
        <v>38</v>
      </c>
      <c r="D2635">
        <v>2014</v>
      </c>
      <c r="E2635" t="s">
        <v>36</v>
      </c>
      <c r="F2635" t="s">
        <v>1060</v>
      </c>
      <c r="G2635" t="s">
        <v>130</v>
      </c>
      <c r="H2635" t="s">
        <v>2817</v>
      </c>
      <c r="I2635" s="2">
        <v>40303</v>
      </c>
      <c r="J2635" t="s">
        <v>106</v>
      </c>
      <c r="K2635" t="s">
        <v>107</v>
      </c>
      <c r="L2635">
        <v>17.302375980000001</v>
      </c>
      <c r="M2635">
        <v>145.85042948</v>
      </c>
      <c r="N2635" t="s">
        <v>130</v>
      </c>
      <c r="O2635" t="s">
        <v>130</v>
      </c>
      <c r="P2635">
        <v>2014</v>
      </c>
      <c r="Q2635" t="s">
        <v>109</v>
      </c>
      <c r="R2635">
        <v>0</v>
      </c>
      <c r="S2635">
        <v>12.35</v>
      </c>
      <c r="T2635">
        <v>4</v>
      </c>
      <c r="U2635">
        <v>20</v>
      </c>
      <c r="V2635">
        <v>3.5</v>
      </c>
      <c r="W2635">
        <v>11</v>
      </c>
      <c r="X2635">
        <v>1.02</v>
      </c>
      <c r="Y2635">
        <v>2</v>
      </c>
      <c r="Z2635">
        <v>1</v>
      </c>
    </row>
    <row r="2636" spans="1:26" x14ac:dyDescent="0.2">
      <c r="A2636">
        <v>2635</v>
      </c>
      <c r="B2636">
        <v>7168</v>
      </c>
      <c r="C2636" t="s">
        <v>38</v>
      </c>
      <c r="D2636">
        <v>2014</v>
      </c>
      <c r="E2636" t="s">
        <v>36</v>
      </c>
      <c r="F2636" t="s">
        <v>1060</v>
      </c>
      <c r="G2636" t="s">
        <v>130</v>
      </c>
      <c r="H2636" t="s">
        <v>2818</v>
      </c>
      <c r="I2636" s="2">
        <v>40303</v>
      </c>
      <c r="J2636" t="s">
        <v>106</v>
      </c>
      <c r="K2636" t="s">
        <v>115</v>
      </c>
      <c r="L2636">
        <v>17.29808654</v>
      </c>
      <c r="M2636">
        <v>145.83961112</v>
      </c>
      <c r="N2636" t="s">
        <v>130</v>
      </c>
      <c r="O2636" t="s">
        <v>130</v>
      </c>
      <c r="P2636">
        <v>2014</v>
      </c>
      <c r="Q2636" t="s">
        <v>116</v>
      </c>
      <c r="R2636">
        <v>0</v>
      </c>
      <c r="S2636">
        <v>3.45</v>
      </c>
      <c r="T2636">
        <v>1.5</v>
      </c>
      <c r="U2636">
        <v>7</v>
      </c>
      <c r="V2636">
        <v>0.5</v>
      </c>
      <c r="W2636">
        <v>3.5</v>
      </c>
      <c r="X2636">
        <v>0.83250000000000002</v>
      </c>
      <c r="Y2636">
        <v>2</v>
      </c>
      <c r="Z2636">
        <v>1</v>
      </c>
    </row>
    <row r="2637" spans="1:26" x14ac:dyDescent="0.2">
      <c r="A2637">
        <v>2636</v>
      </c>
      <c r="B2637">
        <v>7169</v>
      </c>
      <c r="C2637" t="s">
        <v>38</v>
      </c>
      <c r="D2637">
        <v>2014</v>
      </c>
      <c r="E2637" t="s">
        <v>36</v>
      </c>
      <c r="F2637" t="s">
        <v>1060</v>
      </c>
      <c r="G2637" t="s">
        <v>130</v>
      </c>
      <c r="H2637" t="s">
        <v>2819</v>
      </c>
      <c r="I2637" s="2">
        <v>40303</v>
      </c>
      <c r="J2637" t="s">
        <v>106</v>
      </c>
      <c r="K2637" t="s">
        <v>111</v>
      </c>
      <c r="L2637">
        <v>17.30457723</v>
      </c>
      <c r="M2637">
        <v>145.83067987000001</v>
      </c>
      <c r="N2637" t="s">
        <v>130</v>
      </c>
      <c r="O2637" t="s">
        <v>130</v>
      </c>
      <c r="P2637">
        <v>2014</v>
      </c>
      <c r="Q2637" t="s">
        <v>112</v>
      </c>
      <c r="R2637">
        <v>0</v>
      </c>
      <c r="S2637">
        <v>22.35</v>
      </c>
      <c r="T2637">
        <v>20</v>
      </c>
      <c r="U2637">
        <v>4</v>
      </c>
      <c r="V2637">
        <v>1.5</v>
      </c>
      <c r="W2637">
        <v>11.5</v>
      </c>
      <c r="X2637">
        <v>0.40125</v>
      </c>
      <c r="Y2637">
        <v>2</v>
      </c>
      <c r="Z2637">
        <v>1</v>
      </c>
    </row>
    <row r="2638" spans="1:26" x14ac:dyDescent="0.2">
      <c r="A2638">
        <v>2637</v>
      </c>
      <c r="B2638">
        <v>7170</v>
      </c>
      <c r="C2638" t="s">
        <v>38</v>
      </c>
      <c r="D2638">
        <v>2014</v>
      </c>
      <c r="E2638" t="s">
        <v>36</v>
      </c>
      <c r="F2638" t="s">
        <v>1060</v>
      </c>
      <c r="G2638" t="s">
        <v>130</v>
      </c>
      <c r="H2638" t="s">
        <v>2820</v>
      </c>
      <c r="I2638" s="2">
        <v>40303</v>
      </c>
      <c r="J2638" t="s">
        <v>106</v>
      </c>
      <c r="K2638" t="s">
        <v>115</v>
      </c>
      <c r="L2638">
        <v>17.310926439999999</v>
      </c>
      <c r="M2638">
        <v>145.83145511000001</v>
      </c>
      <c r="N2638" t="s">
        <v>130</v>
      </c>
      <c r="O2638" t="s">
        <v>130</v>
      </c>
      <c r="P2638">
        <v>2014</v>
      </c>
      <c r="Q2638" t="s">
        <v>116</v>
      </c>
      <c r="R2638">
        <v>0</v>
      </c>
      <c r="S2638">
        <v>5.45</v>
      </c>
      <c r="T2638">
        <v>1.5</v>
      </c>
      <c r="U2638">
        <v>0</v>
      </c>
      <c r="V2638">
        <v>0.5</v>
      </c>
      <c r="W2638">
        <v>17.5</v>
      </c>
      <c r="X2638">
        <v>1.13375</v>
      </c>
      <c r="Y2638">
        <v>2</v>
      </c>
      <c r="Z2638">
        <v>1</v>
      </c>
    </row>
    <row r="2639" spans="1:26" x14ac:dyDescent="0.2">
      <c r="A2639">
        <v>2638</v>
      </c>
      <c r="B2639">
        <v>7171</v>
      </c>
      <c r="C2639" t="s">
        <v>38</v>
      </c>
      <c r="D2639">
        <v>2014</v>
      </c>
      <c r="E2639" t="s">
        <v>36</v>
      </c>
      <c r="F2639" t="s">
        <v>1060</v>
      </c>
      <c r="G2639" t="s">
        <v>130</v>
      </c>
      <c r="H2639" t="s">
        <v>2821</v>
      </c>
      <c r="I2639" s="2">
        <v>40303</v>
      </c>
      <c r="J2639" t="s">
        <v>106</v>
      </c>
      <c r="K2639" t="s">
        <v>107</v>
      </c>
      <c r="L2639">
        <v>17.320066229999998</v>
      </c>
      <c r="M2639">
        <v>145.84667723999999</v>
      </c>
      <c r="N2639" t="s">
        <v>130</v>
      </c>
      <c r="O2639" t="s">
        <v>130</v>
      </c>
      <c r="P2639">
        <v>2014</v>
      </c>
      <c r="Q2639" t="s">
        <v>109</v>
      </c>
      <c r="R2639">
        <v>0</v>
      </c>
      <c r="S2639">
        <v>15.05</v>
      </c>
      <c r="T2639">
        <v>10</v>
      </c>
      <c r="U2639">
        <v>4</v>
      </c>
      <c r="V2639">
        <v>1</v>
      </c>
      <c r="W2639">
        <v>12.5</v>
      </c>
      <c r="X2639">
        <v>1.1087499999999999</v>
      </c>
      <c r="Y2639">
        <v>2</v>
      </c>
      <c r="Z2639">
        <v>1</v>
      </c>
    </row>
    <row r="2640" spans="1:26" x14ac:dyDescent="0.2">
      <c r="A2640">
        <v>2639</v>
      </c>
      <c r="B2640">
        <v>7172</v>
      </c>
      <c r="C2640" t="s">
        <v>38</v>
      </c>
      <c r="D2640">
        <v>2014</v>
      </c>
      <c r="E2640" t="s">
        <v>36</v>
      </c>
      <c r="F2640" t="s">
        <v>1060</v>
      </c>
      <c r="G2640" t="s">
        <v>130</v>
      </c>
      <c r="H2640" t="s">
        <v>2822</v>
      </c>
      <c r="I2640" s="2">
        <v>40303</v>
      </c>
      <c r="J2640" t="s">
        <v>106</v>
      </c>
      <c r="K2640" t="s">
        <v>107</v>
      </c>
      <c r="L2640">
        <v>17.29507349</v>
      </c>
      <c r="M2640">
        <v>145.84622227</v>
      </c>
      <c r="N2640" t="s">
        <v>130</v>
      </c>
      <c r="O2640" t="s">
        <v>130</v>
      </c>
      <c r="P2640">
        <v>2014</v>
      </c>
      <c r="Q2640" t="s">
        <v>109</v>
      </c>
      <c r="R2640">
        <v>0</v>
      </c>
      <c r="S2640">
        <v>13.8</v>
      </c>
      <c r="T2640">
        <v>12.5</v>
      </c>
      <c r="U2640">
        <v>15</v>
      </c>
      <c r="V2640">
        <v>4</v>
      </c>
      <c r="W2640">
        <v>11.5</v>
      </c>
      <c r="X2640">
        <v>0.625</v>
      </c>
      <c r="Y2640">
        <v>2</v>
      </c>
      <c r="Z2640">
        <v>1</v>
      </c>
    </row>
    <row r="2641" spans="1:26" x14ac:dyDescent="0.2">
      <c r="A2641">
        <v>2640</v>
      </c>
      <c r="B2641">
        <v>7174</v>
      </c>
      <c r="C2641" t="s">
        <v>38</v>
      </c>
      <c r="D2641">
        <v>2014</v>
      </c>
      <c r="E2641" t="s">
        <v>36</v>
      </c>
      <c r="F2641" t="s">
        <v>1060</v>
      </c>
      <c r="G2641" t="s">
        <v>130</v>
      </c>
      <c r="H2641" t="s">
        <v>2823</v>
      </c>
      <c r="I2641" s="2">
        <v>40303</v>
      </c>
      <c r="J2641" t="s">
        <v>106</v>
      </c>
      <c r="K2641" t="s">
        <v>111</v>
      </c>
      <c r="L2641">
        <v>17.29941423</v>
      </c>
      <c r="M2641">
        <v>145.85055194</v>
      </c>
      <c r="N2641" t="s">
        <v>130</v>
      </c>
      <c r="O2641" t="s">
        <v>130</v>
      </c>
      <c r="P2641">
        <v>2014</v>
      </c>
      <c r="Q2641" t="s">
        <v>112</v>
      </c>
      <c r="R2641">
        <v>0</v>
      </c>
      <c r="S2641">
        <v>22.7</v>
      </c>
      <c r="T2641">
        <v>27.5</v>
      </c>
      <c r="U2641">
        <v>15</v>
      </c>
      <c r="V2641">
        <v>10</v>
      </c>
      <c r="W2641">
        <v>22.5</v>
      </c>
      <c r="X2641">
        <v>1.0249999999999999</v>
      </c>
      <c r="Y2641">
        <v>2</v>
      </c>
      <c r="Z2641">
        <v>1</v>
      </c>
    </row>
    <row r="2642" spans="1:26" x14ac:dyDescent="0.2">
      <c r="A2642">
        <v>2641</v>
      </c>
      <c r="B2642">
        <v>7176</v>
      </c>
      <c r="C2642" t="s">
        <v>38</v>
      </c>
      <c r="D2642">
        <v>2014</v>
      </c>
      <c r="E2642" t="s">
        <v>36</v>
      </c>
      <c r="F2642" t="s">
        <v>1060</v>
      </c>
      <c r="G2642" t="s">
        <v>45</v>
      </c>
      <c r="H2642" t="s">
        <v>2824</v>
      </c>
      <c r="I2642" s="2">
        <v>40304</v>
      </c>
      <c r="J2642" t="s">
        <v>106</v>
      </c>
      <c r="K2642" t="s">
        <v>107</v>
      </c>
      <c r="L2642">
        <v>15.2169013</v>
      </c>
      <c r="M2642">
        <v>145.69137071</v>
      </c>
      <c r="N2642" t="s">
        <v>45</v>
      </c>
      <c r="O2642" t="s">
        <v>45</v>
      </c>
      <c r="P2642">
        <v>2014</v>
      </c>
      <c r="Q2642" t="s">
        <v>109</v>
      </c>
      <c r="R2642">
        <v>0</v>
      </c>
      <c r="S2642">
        <v>16.45</v>
      </c>
      <c r="T2642">
        <v>1.5</v>
      </c>
      <c r="U2642">
        <v>20</v>
      </c>
      <c r="V2642">
        <v>57.5</v>
      </c>
      <c r="W2642">
        <v>0</v>
      </c>
      <c r="X2642">
        <v>0.46</v>
      </c>
      <c r="Y2642">
        <v>2</v>
      </c>
      <c r="Z2642">
        <v>1</v>
      </c>
    </row>
    <row r="2643" spans="1:26" x14ac:dyDescent="0.2">
      <c r="A2643">
        <v>2642</v>
      </c>
      <c r="B2643">
        <v>7177</v>
      </c>
      <c r="C2643" t="s">
        <v>38</v>
      </c>
      <c r="D2643">
        <v>2014</v>
      </c>
      <c r="E2643" t="s">
        <v>36</v>
      </c>
      <c r="F2643" t="s">
        <v>1060</v>
      </c>
      <c r="G2643" t="s">
        <v>45</v>
      </c>
      <c r="H2643" t="s">
        <v>2825</v>
      </c>
      <c r="I2643" s="2">
        <v>40304</v>
      </c>
      <c r="J2643" t="s">
        <v>106</v>
      </c>
      <c r="K2643" t="s">
        <v>111</v>
      </c>
      <c r="L2643">
        <v>15.21203603</v>
      </c>
      <c r="M2643">
        <v>145.67772321000001</v>
      </c>
      <c r="N2643" t="s">
        <v>45</v>
      </c>
      <c r="O2643" t="s">
        <v>45</v>
      </c>
      <c r="P2643">
        <v>2014</v>
      </c>
      <c r="Q2643" t="s">
        <v>112</v>
      </c>
      <c r="R2643">
        <v>0</v>
      </c>
      <c r="S2643">
        <v>29.55</v>
      </c>
      <c r="T2643">
        <v>8.5</v>
      </c>
      <c r="U2643">
        <v>10</v>
      </c>
      <c r="V2643">
        <v>22.5</v>
      </c>
      <c r="W2643">
        <v>6.5</v>
      </c>
      <c r="X2643">
        <v>0.13125000000000001</v>
      </c>
      <c r="Y2643">
        <v>2</v>
      </c>
      <c r="Z2643">
        <v>1</v>
      </c>
    </row>
    <row r="2644" spans="1:26" x14ac:dyDescent="0.2">
      <c r="A2644">
        <v>2643</v>
      </c>
      <c r="B2644">
        <v>7234</v>
      </c>
      <c r="C2644" t="s">
        <v>38</v>
      </c>
      <c r="D2644">
        <v>2014</v>
      </c>
      <c r="E2644" t="s">
        <v>56</v>
      </c>
      <c r="F2644" t="s">
        <v>184</v>
      </c>
      <c r="G2644" t="s">
        <v>57</v>
      </c>
      <c r="H2644" t="s">
        <v>2826</v>
      </c>
      <c r="I2644" s="2">
        <v>40403</v>
      </c>
      <c r="J2644" t="s">
        <v>106</v>
      </c>
      <c r="K2644" t="s">
        <v>111</v>
      </c>
      <c r="L2644">
        <v>23.844825149999998</v>
      </c>
      <c r="M2644">
        <v>-166.13500500000001</v>
      </c>
      <c r="N2644" t="s">
        <v>57</v>
      </c>
      <c r="O2644" t="s">
        <v>57</v>
      </c>
      <c r="P2644">
        <v>2014</v>
      </c>
      <c r="Q2644" t="s">
        <v>112</v>
      </c>
      <c r="R2644">
        <v>0</v>
      </c>
      <c r="S2644">
        <v>25.7</v>
      </c>
      <c r="T2644">
        <v>9</v>
      </c>
      <c r="U2644">
        <v>5.5</v>
      </c>
      <c r="V2644">
        <v>10</v>
      </c>
      <c r="W2644">
        <v>3</v>
      </c>
      <c r="X2644">
        <v>0.17150000000000001</v>
      </c>
      <c r="Y2644">
        <v>2</v>
      </c>
      <c r="Z2644">
        <v>1</v>
      </c>
    </row>
    <row r="2645" spans="1:26" x14ac:dyDescent="0.2">
      <c r="A2645">
        <v>2644</v>
      </c>
      <c r="B2645">
        <v>7235</v>
      </c>
      <c r="C2645" t="s">
        <v>38</v>
      </c>
      <c r="D2645">
        <v>2014</v>
      </c>
      <c r="E2645" t="s">
        <v>56</v>
      </c>
      <c r="F2645" t="s">
        <v>184</v>
      </c>
      <c r="G2645" t="s">
        <v>57</v>
      </c>
      <c r="H2645" t="s">
        <v>2827</v>
      </c>
      <c r="I2645" s="2">
        <v>40403</v>
      </c>
      <c r="J2645" t="s">
        <v>106</v>
      </c>
      <c r="K2645" t="s">
        <v>115</v>
      </c>
      <c r="L2645">
        <v>23.878051939999999</v>
      </c>
      <c r="M2645">
        <v>-166.23662300000001</v>
      </c>
      <c r="N2645" t="s">
        <v>57</v>
      </c>
      <c r="O2645" t="s">
        <v>57</v>
      </c>
      <c r="P2645">
        <v>2014</v>
      </c>
      <c r="Q2645" t="s">
        <v>116</v>
      </c>
      <c r="R2645">
        <v>0</v>
      </c>
      <c r="S2645">
        <v>4.1500000000000004</v>
      </c>
      <c r="T2645">
        <v>0.5</v>
      </c>
      <c r="U2645">
        <v>0</v>
      </c>
      <c r="V2645">
        <v>10</v>
      </c>
      <c r="W2645">
        <v>39.5</v>
      </c>
      <c r="X2645">
        <v>0.39500000000000002</v>
      </c>
      <c r="Y2645">
        <v>2</v>
      </c>
      <c r="Z2645">
        <v>1</v>
      </c>
    </row>
    <row r="2646" spans="1:26" x14ac:dyDescent="0.2">
      <c r="A2646">
        <v>2645</v>
      </c>
      <c r="B2646">
        <v>7236</v>
      </c>
      <c r="C2646" t="s">
        <v>38</v>
      </c>
      <c r="D2646">
        <v>2014</v>
      </c>
      <c r="E2646" t="s">
        <v>56</v>
      </c>
      <c r="F2646" t="s">
        <v>184</v>
      </c>
      <c r="G2646" t="s">
        <v>57</v>
      </c>
      <c r="H2646" t="s">
        <v>2828</v>
      </c>
      <c r="I2646" s="2">
        <v>40403</v>
      </c>
      <c r="J2646" t="s">
        <v>106</v>
      </c>
      <c r="K2646" t="s">
        <v>107</v>
      </c>
      <c r="L2646">
        <v>23.874054780000002</v>
      </c>
      <c r="M2646">
        <v>-166.30501140000001</v>
      </c>
      <c r="N2646" t="s">
        <v>57</v>
      </c>
      <c r="O2646" t="s">
        <v>57</v>
      </c>
      <c r="P2646">
        <v>2014</v>
      </c>
      <c r="Q2646" t="s">
        <v>109</v>
      </c>
      <c r="R2646">
        <v>0</v>
      </c>
      <c r="S2646">
        <v>14.7</v>
      </c>
      <c r="T2646">
        <v>30</v>
      </c>
      <c r="U2646">
        <v>10</v>
      </c>
      <c r="V2646">
        <v>1</v>
      </c>
      <c r="W2646">
        <v>11</v>
      </c>
      <c r="X2646">
        <v>0.68874999999999997</v>
      </c>
      <c r="Y2646">
        <v>2</v>
      </c>
      <c r="Z2646">
        <v>1</v>
      </c>
    </row>
    <row r="2647" spans="1:26" x14ac:dyDescent="0.2">
      <c r="A2647">
        <v>2646</v>
      </c>
      <c r="B2647">
        <v>7237</v>
      </c>
      <c r="C2647" t="s">
        <v>38</v>
      </c>
      <c r="D2647">
        <v>2014</v>
      </c>
      <c r="E2647" t="s">
        <v>56</v>
      </c>
      <c r="F2647" t="s">
        <v>184</v>
      </c>
      <c r="G2647" t="s">
        <v>57</v>
      </c>
      <c r="H2647" t="s">
        <v>2829</v>
      </c>
      <c r="I2647" s="2">
        <v>40403</v>
      </c>
      <c r="J2647" t="s">
        <v>106</v>
      </c>
      <c r="K2647" t="s">
        <v>111</v>
      </c>
      <c r="L2647">
        <v>23.865686700000001</v>
      </c>
      <c r="M2647">
        <v>-166.1943244</v>
      </c>
      <c r="N2647" t="s">
        <v>57</v>
      </c>
      <c r="O2647" t="s">
        <v>57</v>
      </c>
      <c r="P2647">
        <v>2014</v>
      </c>
      <c r="Q2647" t="s">
        <v>112</v>
      </c>
      <c r="R2647">
        <v>0</v>
      </c>
      <c r="S2647">
        <v>25.45</v>
      </c>
      <c r="T2647">
        <v>15</v>
      </c>
      <c r="U2647">
        <v>5.5</v>
      </c>
      <c r="V2647">
        <v>0.5</v>
      </c>
      <c r="W2647">
        <v>6</v>
      </c>
      <c r="X2647">
        <v>0.42</v>
      </c>
      <c r="Y2647">
        <v>2</v>
      </c>
      <c r="Z2647">
        <v>1</v>
      </c>
    </row>
    <row r="2648" spans="1:26" x14ac:dyDescent="0.2">
      <c r="A2648">
        <v>2647</v>
      </c>
      <c r="B2648">
        <v>7238</v>
      </c>
      <c r="C2648" t="s">
        <v>38</v>
      </c>
      <c r="D2648">
        <v>2014</v>
      </c>
      <c r="E2648" t="s">
        <v>56</v>
      </c>
      <c r="F2648" t="s">
        <v>184</v>
      </c>
      <c r="G2648" t="s">
        <v>57</v>
      </c>
      <c r="H2648" t="s">
        <v>2830</v>
      </c>
      <c r="I2648" s="2">
        <v>40403</v>
      </c>
      <c r="J2648" t="s">
        <v>106</v>
      </c>
      <c r="K2648" t="s">
        <v>107</v>
      </c>
      <c r="L2648">
        <v>23.880592660000001</v>
      </c>
      <c r="M2648">
        <v>-166.22144840000001</v>
      </c>
      <c r="N2648" t="s">
        <v>57</v>
      </c>
      <c r="O2648" t="s">
        <v>57</v>
      </c>
      <c r="P2648">
        <v>2014</v>
      </c>
      <c r="Q2648" t="s">
        <v>109</v>
      </c>
      <c r="R2648">
        <v>0</v>
      </c>
      <c r="S2648">
        <v>16.3</v>
      </c>
      <c r="T2648">
        <v>4</v>
      </c>
      <c r="U2648">
        <v>2</v>
      </c>
      <c r="V2648">
        <v>6</v>
      </c>
      <c r="W2648">
        <v>3</v>
      </c>
      <c r="X2648">
        <v>0.2475</v>
      </c>
      <c r="Y2648">
        <v>2</v>
      </c>
      <c r="Z2648">
        <v>1</v>
      </c>
    </row>
    <row r="2649" spans="1:26" x14ac:dyDescent="0.2">
      <c r="A2649">
        <v>2648</v>
      </c>
      <c r="B2649">
        <v>7239</v>
      </c>
      <c r="C2649" t="s">
        <v>38</v>
      </c>
      <c r="D2649">
        <v>2014</v>
      </c>
      <c r="E2649" t="s">
        <v>56</v>
      </c>
      <c r="F2649" t="s">
        <v>184</v>
      </c>
      <c r="G2649" t="s">
        <v>57</v>
      </c>
      <c r="H2649" t="s">
        <v>2831</v>
      </c>
      <c r="I2649" s="2">
        <v>40403</v>
      </c>
      <c r="J2649" t="s">
        <v>106</v>
      </c>
      <c r="K2649" t="s">
        <v>115</v>
      </c>
      <c r="L2649">
        <v>23.879269740000002</v>
      </c>
      <c r="M2649">
        <v>-166.2519088</v>
      </c>
      <c r="N2649" t="s">
        <v>57</v>
      </c>
      <c r="O2649" t="s">
        <v>57</v>
      </c>
      <c r="P2649">
        <v>2014</v>
      </c>
      <c r="Q2649" t="s">
        <v>116</v>
      </c>
      <c r="R2649">
        <v>0</v>
      </c>
      <c r="S2649">
        <v>4.5999999999999996</v>
      </c>
      <c r="T2649">
        <v>6.5</v>
      </c>
      <c r="U2649">
        <v>6</v>
      </c>
      <c r="V2649">
        <v>1</v>
      </c>
      <c r="W2649">
        <v>4</v>
      </c>
      <c r="X2649">
        <v>0.39250000000000002</v>
      </c>
      <c r="Y2649">
        <v>2</v>
      </c>
      <c r="Z2649">
        <v>1</v>
      </c>
    </row>
    <row r="2650" spans="1:26" x14ac:dyDescent="0.2">
      <c r="A2650">
        <v>2649</v>
      </c>
      <c r="B2650">
        <v>7240</v>
      </c>
      <c r="C2650" t="s">
        <v>38</v>
      </c>
      <c r="D2650">
        <v>2014</v>
      </c>
      <c r="E2650" t="s">
        <v>56</v>
      </c>
      <c r="F2650" t="s">
        <v>184</v>
      </c>
      <c r="G2650" t="s">
        <v>57</v>
      </c>
      <c r="H2650" t="s">
        <v>2832</v>
      </c>
      <c r="I2650" s="2">
        <v>40403</v>
      </c>
      <c r="J2650" t="s">
        <v>106</v>
      </c>
      <c r="K2650" t="s">
        <v>107</v>
      </c>
      <c r="L2650">
        <v>23.878753499999998</v>
      </c>
      <c r="M2650">
        <v>-166.28068010000001</v>
      </c>
      <c r="N2650" t="s">
        <v>57</v>
      </c>
      <c r="O2650" t="s">
        <v>57</v>
      </c>
      <c r="P2650">
        <v>2014</v>
      </c>
      <c r="Q2650" t="s">
        <v>109</v>
      </c>
      <c r="R2650">
        <v>0</v>
      </c>
      <c r="S2650">
        <v>7.9</v>
      </c>
      <c r="T2650">
        <v>8.5</v>
      </c>
      <c r="U2650">
        <v>1.5</v>
      </c>
      <c r="V2650">
        <v>4.5</v>
      </c>
      <c r="W2650">
        <v>7</v>
      </c>
      <c r="X2650">
        <v>0.45500000000000002</v>
      </c>
      <c r="Y2650">
        <v>2</v>
      </c>
      <c r="Z2650">
        <v>1</v>
      </c>
    </row>
    <row r="2651" spans="1:26" x14ac:dyDescent="0.2">
      <c r="A2651">
        <v>2650</v>
      </c>
      <c r="B2651">
        <v>7241</v>
      </c>
      <c r="C2651" t="s">
        <v>38</v>
      </c>
      <c r="D2651">
        <v>2014</v>
      </c>
      <c r="E2651" t="s">
        <v>56</v>
      </c>
      <c r="F2651" t="s">
        <v>184</v>
      </c>
      <c r="G2651" t="s">
        <v>57</v>
      </c>
      <c r="H2651" t="s">
        <v>2833</v>
      </c>
      <c r="I2651" s="2">
        <v>40403</v>
      </c>
      <c r="J2651" t="s">
        <v>106</v>
      </c>
      <c r="K2651" t="s">
        <v>107</v>
      </c>
      <c r="L2651">
        <v>23.861228950000001</v>
      </c>
      <c r="M2651">
        <v>-166.33233820000001</v>
      </c>
      <c r="N2651" t="s">
        <v>57</v>
      </c>
      <c r="O2651" t="s">
        <v>57</v>
      </c>
      <c r="P2651">
        <v>2014</v>
      </c>
      <c r="Q2651" t="s">
        <v>109</v>
      </c>
      <c r="R2651">
        <v>0</v>
      </c>
      <c r="S2651">
        <v>13.4</v>
      </c>
      <c r="T2651">
        <v>21.5</v>
      </c>
      <c r="U2651">
        <v>2.5</v>
      </c>
      <c r="V2651">
        <v>2</v>
      </c>
      <c r="W2651">
        <v>9</v>
      </c>
      <c r="X2651">
        <v>0.49125000000000002</v>
      </c>
      <c r="Y2651">
        <v>2</v>
      </c>
      <c r="Z2651">
        <v>1</v>
      </c>
    </row>
    <row r="2652" spans="1:26" x14ac:dyDescent="0.2">
      <c r="A2652">
        <v>2651</v>
      </c>
      <c r="B2652">
        <v>7250</v>
      </c>
      <c r="C2652" t="s">
        <v>38</v>
      </c>
      <c r="D2652">
        <v>2014</v>
      </c>
      <c r="E2652" t="s">
        <v>56</v>
      </c>
      <c r="F2652" t="s">
        <v>184</v>
      </c>
      <c r="G2652" t="s">
        <v>57</v>
      </c>
      <c r="H2652" t="s">
        <v>2834</v>
      </c>
      <c r="I2652" s="2">
        <v>40404</v>
      </c>
      <c r="J2652" t="s">
        <v>106</v>
      </c>
      <c r="K2652" t="s">
        <v>111</v>
      </c>
      <c r="L2652">
        <v>23.810900910000001</v>
      </c>
      <c r="M2652">
        <v>-166.0689624</v>
      </c>
      <c r="N2652" t="s">
        <v>57</v>
      </c>
      <c r="O2652" t="s">
        <v>57</v>
      </c>
      <c r="P2652">
        <v>2014</v>
      </c>
      <c r="Q2652" t="s">
        <v>112</v>
      </c>
      <c r="R2652">
        <v>0</v>
      </c>
      <c r="S2652">
        <v>21.8</v>
      </c>
      <c r="T2652">
        <v>5</v>
      </c>
      <c r="U2652">
        <v>6.5</v>
      </c>
      <c r="V2652">
        <v>3.5</v>
      </c>
      <c r="W2652">
        <v>3.5</v>
      </c>
      <c r="X2652">
        <v>0.28325</v>
      </c>
      <c r="Y2652">
        <v>2</v>
      </c>
      <c r="Z2652">
        <v>1</v>
      </c>
    </row>
    <row r="2653" spans="1:26" x14ac:dyDescent="0.2">
      <c r="A2653">
        <v>2652</v>
      </c>
      <c r="B2653">
        <v>7251</v>
      </c>
      <c r="C2653" t="s">
        <v>38</v>
      </c>
      <c r="D2653">
        <v>2014</v>
      </c>
      <c r="E2653" t="s">
        <v>56</v>
      </c>
      <c r="F2653" t="s">
        <v>184</v>
      </c>
      <c r="G2653" t="s">
        <v>57</v>
      </c>
      <c r="H2653" t="s">
        <v>2835</v>
      </c>
      <c r="I2653" s="2">
        <v>40404</v>
      </c>
      <c r="J2653" t="s">
        <v>106</v>
      </c>
      <c r="K2653" t="s">
        <v>115</v>
      </c>
      <c r="L2653">
        <v>23.806434939999999</v>
      </c>
      <c r="M2653">
        <v>-166.0860749</v>
      </c>
      <c r="N2653" t="s">
        <v>57</v>
      </c>
      <c r="O2653" t="s">
        <v>57</v>
      </c>
      <c r="P2653">
        <v>2014</v>
      </c>
      <c r="Q2653" t="s">
        <v>116</v>
      </c>
      <c r="R2653">
        <v>0</v>
      </c>
      <c r="S2653">
        <v>5.45</v>
      </c>
      <c r="T2653">
        <v>5</v>
      </c>
      <c r="U2653">
        <v>6.5</v>
      </c>
      <c r="V2653">
        <v>3.5</v>
      </c>
      <c r="W2653">
        <v>27.5</v>
      </c>
      <c r="X2653">
        <v>0.86499999999999999</v>
      </c>
      <c r="Y2653">
        <v>2</v>
      </c>
      <c r="Z2653">
        <v>1</v>
      </c>
    </row>
    <row r="2654" spans="1:26" x14ac:dyDescent="0.2">
      <c r="A2654">
        <v>2653</v>
      </c>
      <c r="B2654">
        <v>7252</v>
      </c>
      <c r="C2654" t="s">
        <v>38</v>
      </c>
      <c r="D2654">
        <v>2014</v>
      </c>
      <c r="E2654" t="s">
        <v>56</v>
      </c>
      <c r="F2654" t="s">
        <v>184</v>
      </c>
      <c r="G2654" t="s">
        <v>57</v>
      </c>
      <c r="H2654" t="s">
        <v>2836</v>
      </c>
      <c r="I2654" s="2">
        <v>40404</v>
      </c>
      <c r="J2654" t="s">
        <v>106</v>
      </c>
      <c r="K2654" t="s">
        <v>107</v>
      </c>
      <c r="L2654">
        <v>23.793420780000002</v>
      </c>
      <c r="M2654">
        <v>-166.0689624</v>
      </c>
      <c r="N2654" t="s">
        <v>57</v>
      </c>
      <c r="O2654" t="s">
        <v>57</v>
      </c>
      <c r="P2654">
        <v>2014</v>
      </c>
      <c r="Q2654" t="s">
        <v>109</v>
      </c>
      <c r="R2654">
        <v>0</v>
      </c>
      <c r="S2654">
        <v>11.35</v>
      </c>
      <c r="T2654">
        <v>22.5</v>
      </c>
      <c r="U2654">
        <v>10</v>
      </c>
      <c r="V2654">
        <v>3</v>
      </c>
      <c r="W2654">
        <v>6.5</v>
      </c>
      <c r="X2654">
        <v>0.45750000000000002</v>
      </c>
      <c r="Y2654">
        <v>2</v>
      </c>
      <c r="Z2654">
        <v>1</v>
      </c>
    </row>
    <row r="2655" spans="1:26" x14ac:dyDescent="0.2">
      <c r="A2655">
        <v>2654</v>
      </c>
      <c r="B2655">
        <v>7253</v>
      </c>
      <c r="C2655" t="s">
        <v>38</v>
      </c>
      <c r="D2655">
        <v>2014</v>
      </c>
      <c r="E2655" t="s">
        <v>56</v>
      </c>
      <c r="F2655" t="s">
        <v>184</v>
      </c>
      <c r="G2655" t="s">
        <v>57</v>
      </c>
      <c r="H2655" t="s">
        <v>2837</v>
      </c>
      <c r="I2655" s="2">
        <v>40404</v>
      </c>
      <c r="J2655" t="s">
        <v>106</v>
      </c>
      <c r="K2655" t="s">
        <v>111</v>
      </c>
      <c r="L2655">
        <v>23.747569339999998</v>
      </c>
      <c r="M2655">
        <v>-166.05075590000001</v>
      </c>
      <c r="N2655" t="s">
        <v>57</v>
      </c>
      <c r="O2655" t="s">
        <v>57</v>
      </c>
      <c r="P2655">
        <v>2014</v>
      </c>
      <c r="Q2655" t="s">
        <v>112</v>
      </c>
      <c r="R2655">
        <v>0</v>
      </c>
      <c r="S2655">
        <v>22.15</v>
      </c>
      <c r="T2655">
        <v>1</v>
      </c>
      <c r="U2655">
        <v>4.5</v>
      </c>
      <c r="V2655">
        <v>33</v>
      </c>
      <c r="W2655">
        <v>12</v>
      </c>
      <c r="X2655">
        <v>0.10625</v>
      </c>
      <c r="Y2655">
        <v>2</v>
      </c>
      <c r="Z2655">
        <v>1</v>
      </c>
    </row>
    <row r="2656" spans="1:26" x14ac:dyDescent="0.2">
      <c r="A2656">
        <v>2655</v>
      </c>
      <c r="B2656">
        <v>7254</v>
      </c>
      <c r="C2656" t="s">
        <v>38</v>
      </c>
      <c r="D2656">
        <v>2014</v>
      </c>
      <c r="E2656" t="s">
        <v>56</v>
      </c>
      <c r="F2656" t="s">
        <v>184</v>
      </c>
      <c r="G2656" t="s">
        <v>57</v>
      </c>
      <c r="H2656" t="s">
        <v>2838</v>
      </c>
      <c r="I2656" s="2">
        <v>40404</v>
      </c>
      <c r="J2656" t="s">
        <v>106</v>
      </c>
      <c r="K2656" t="s">
        <v>107</v>
      </c>
      <c r="L2656">
        <v>23.715453490000002</v>
      </c>
      <c r="M2656">
        <v>-166.05487160000001</v>
      </c>
      <c r="N2656" t="s">
        <v>57</v>
      </c>
      <c r="O2656" t="s">
        <v>57</v>
      </c>
      <c r="P2656">
        <v>2014</v>
      </c>
      <c r="Q2656" t="s">
        <v>109</v>
      </c>
      <c r="R2656">
        <v>0</v>
      </c>
      <c r="S2656">
        <v>13.2</v>
      </c>
      <c r="T2656">
        <v>2</v>
      </c>
      <c r="U2656">
        <v>3</v>
      </c>
      <c r="V2656">
        <v>17.5</v>
      </c>
      <c r="W2656">
        <v>2.5</v>
      </c>
      <c r="X2656">
        <v>0.14749999999999999</v>
      </c>
      <c r="Y2656">
        <v>2</v>
      </c>
      <c r="Z2656">
        <v>1</v>
      </c>
    </row>
    <row r="2657" spans="1:26" x14ac:dyDescent="0.2">
      <c r="A2657">
        <v>2656</v>
      </c>
      <c r="B2657">
        <v>7255</v>
      </c>
      <c r="C2657" t="s">
        <v>38</v>
      </c>
      <c r="D2657">
        <v>2014</v>
      </c>
      <c r="E2657" t="s">
        <v>56</v>
      </c>
      <c r="F2657" t="s">
        <v>184</v>
      </c>
      <c r="G2657" t="s">
        <v>57</v>
      </c>
      <c r="H2657" t="s">
        <v>2839</v>
      </c>
      <c r="I2657" s="2">
        <v>40404</v>
      </c>
      <c r="J2657" t="s">
        <v>106</v>
      </c>
      <c r="K2657" t="s">
        <v>107</v>
      </c>
      <c r="L2657">
        <v>23.689918280000001</v>
      </c>
      <c r="M2657">
        <v>-166.06178120000001</v>
      </c>
      <c r="N2657" t="s">
        <v>57</v>
      </c>
      <c r="O2657" t="s">
        <v>57</v>
      </c>
      <c r="P2657">
        <v>2014</v>
      </c>
      <c r="Q2657" t="s">
        <v>109</v>
      </c>
      <c r="R2657">
        <v>0</v>
      </c>
      <c r="S2657">
        <v>15.5</v>
      </c>
      <c r="T2657">
        <v>1</v>
      </c>
      <c r="U2657">
        <v>9</v>
      </c>
      <c r="V2657">
        <v>30</v>
      </c>
      <c r="W2657">
        <v>6</v>
      </c>
      <c r="X2657">
        <v>0.255</v>
      </c>
      <c r="Y2657">
        <v>2</v>
      </c>
      <c r="Z2657">
        <v>1</v>
      </c>
    </row>
    <row r="2658" spans="1:26" x14ac:dyDescent="0.2">
      <c r="A2658">
        <v>2657</v>
      </c>
      <c r="B2658">
        <v>7256</v>
      </c>
      <c r="C2658" t="s">
        <v>38</v>
      </c>
      <c r="D2658">
        <v>2014</v>
      </c>
      <c r="E2658" t="s">
        <v>56</v>
      </c>
      <c r="F2658" t="s">
        <v>184</v>
      </c>
      <c r="G2658" t="s">
        <v>57</v>
      </c>
      <c r="H2658" t="s">
        <v>2840</v>
      </c>
      <c r="I2658" s="2">
        <v>40404</v>
      </c>
      <c r="J2658" t="s">
        <v>106</v>
      </c>
      <c r="K2658" t="s">
        <v>115</v>
      </c>
      <c r="L2658">
        <v>23.682606490000001</v>
      </c>
      <c r="M2658">
        <v>-166.07108600000001</v>
      </c>
      <c r="N2658" t="s">
        <v>57</v>
      </c>
      <c r="O2658" t="s">
        <v>57</v>
      </c>
      <c r="P2658">
        <v>2014</v>
      </c>
      <c r="Q2658" t="s">
        <v>116</v>
      </c>
      <c r="R2658">
        <v>0</v>
      </c>
      <c r="S2658">
        <v>6.35</v>
      </c>
      <c r="T2658">
        <v>2</v>
      </c>
      <c r="U2658">
        <v>2.5</v>
      </c>
      <c r="V2658">
        <v>20</v>
      </c>
      <c r="W2658">
        <v>27.5</v>
      </c>
      <c r="X2658">
        <v>0.46500000000000002</v>
      </c>
      <c r="Y2658">
        <v>2</v>
      </c>
      <c r="Z2658">
        <v>1</v>
      </c>
    </row>
    <row r="2659" spans="1:26" x14ac:dyDescent="0.2">
      <c r="A2659">
        <v>2658</v>
      </c>
      <c r="B2659">
        <v>7257</v>
      </c>
      <c r="C2659" t="s">
        <v>38</v>
      </c>
      <c r="D2659">
        <v>2014</v>
      </c>
      <c r="E2659" t="s">
        <v>56</v>
      </c>
      <c r="F2659" t="s">
        <v>184</v>
      </c>
      <c r="G2659" t="s">
        <v>57</v>
      </c>
      <c r="H2659" t="s">
        <v>2841</v>
      </c>
      <c r="I2659" s="2">
        <v>40404</v>
      </c>
      <c r="J2659" t="s">
        <v>106</v>
      </c>
      <c r="K2659" t="s">
        <v>107</v>
      </c>
      <c r="L2659">
        <v>23.63346859</v>
      </c>
      <c r="M2659">
        <v>-166.10736489999999</v>
      </c>
      <c r="N2659" t="s">
        <v>57</v>
      </c>
      <c r="O2659" t="s">
        <v>57</v>
      </c>
      <c r="P2659">
        <v>2014</v>
      </c>
      <c r="Q2659" t="s">
        <v>109</v>
      </c>
      <c r="R2659">
        <v>0</v>
      </c>
      <c r="S2659">
        <v>7.55</v>
      </c>
      <c r="T2659">
        <v>1</v>
      </c>
      <c r="U2659">
        <v>2.5</v>
      </c>
      <c r="V2659">
        <v>6.5</v>
      </c>
      <c r="W2659">
        <v>5</v>
      </c>
      <c r="X2659">
        <v>0.125</v>
      </c>
      <c r="Y2659">
        <v>2</v>
      </c>
      <c r="Z2659">
        <v>1</v>
      </c>
    </row>
    <row r="2660" spans="1:26" x14ac:dyDescent="0.2">
      <c r="A2660">
        <v>2659</v>
      </c>
      <c r="B2660">
        <v>7258</v>
      </c>
      <c r="C2660" t="s">
        <v>38</v>
      </c>
      <c r="D2660">
        <v>2014</v>
      </c>
      <c r="E2660" t="s">
        <v>56</v>
      </c>
      <c r="F2660" t="s">
        <v>184</v>
      </c>
      <c r="G2660" t="s">
        <v>57</v>
      </c>
      <c r="H2660" t="s">
        <v>2842</v>
      </c>
      <c r="I2660" s="2">
        <v>40404</v>
      </c>
      <c r="J2660" t="s">
        <v>186</v>
      </c>
      <c r="K2660" t="s">
        <v>111</v>
      </c>
      <c r="L2660">
        <v>23.634810699999999</v>
      </c>
      <c r="M2660">
        <v>-166.18553470000001</v>
      </c>
      <c r="N2660" t="s">
        <v>57</v>
      </c>
      <c r="O2660" t="s">
        <v>57</v>
      </c>
      <c r="P2660">
        <v>2014</v>
      </c>
      <c r="Q2660" t="s">
        <v>193</v>
      </c>
      <c r="R2660">
        <v>0</v>
      </c>
      <c r="S2660">
        <v>22.25</v>
      </c>
      <c r="T2660">
        <v>70</v>
      </c>
      <c r="U2660">
        <v>0</v>
      </c>
      <c r="V2660">
        <v>1</v>
      </c>
      <c r="W2660">
        <v>11.5</v>
      </c>
      <c r="X2660">
        <v>0.4375</v>
      </c>
      <c r="Y2660">
        <v>2</v>
      </c>
      <c r="Z2660">
        <v>1</v>
      </c>
    </row>
    <row r="2661" spans="1:26" x14ac:dyDescent="0.2">
      <c r="A2661">
        <v>2660</v>
      </c>
      <c r="B2661">
        <v>7259</v>
      </c>
      <c r="C2661" t="s">
        <v>38</v>
      </c>
      <c r="D2661">
        <v>2014</v>
      </c>
      <c r="E2661" t="s">
        <v>56</v>
      </c>
      <c r="F2661" t="s">
        <v>184</v>
      </c>
      <c r="G2661" t="s">
        <v>57</v>
      </c>
      <c r="H2661" t="s">
        <v>2843</v>
      </c>
      <c r="I2661" s="2">
        <v>40405</v>
      </c>
      <c r="J2661" t="s">
        <v>186</v>
      </c>
      <c r="K2661" t="s">
        <v>111</v>
      </c>
      <c r="L2661">
        <v>23.82265275</v>
      </c>
      <c r="M2661">
        <v>-166.32330300000001</v>
      </c>
      <c r="N2661" t="s">
        <v>57</v>
      </c>
      <c r="O2661" t="s">
        <v>57</v>
      </c>
      <c r="P2661">
        <v>2014</v>
      </c>
      <c r="Q2661" t="s">
        <v>193</v>
      </c>
      <c r="R2661">
        <v>0</v>
      </c>
      <c r="S2661">
        <v>27.2</v>
      </c>
      <c r="T2661">
        <v>1</v>
      </c>
      <c r="U2661">
        <v>14</v>
      </c>
      <c r="V2661">
        <v>11</v>
      </c>
      <c r="W2661">
        <v>3</v>
      </c>
      <c r="X2661">
        <v>0.105</v>
      </c>
      <c r="Y2661">
        <v>2</v>
      </c>
      <c r="Z2661">
        <v>1</v>
      </c>
    </row>
    <row r="2662" spans="1:26" x14ac:dyDescent="0.2">
      <c r="A2662">
        <v>2661</v>
      </c>
      <c r="B2662">
        <v>7260</v>
      </c>
      <c r="C2662" t="s">
        <v>38</v>
      </c>
      <c r="D2662">
        <v>2014</v>
      </c>
      <c r="E2662" t="s">
        <v>56</v>
      </c>
      <c r="F2662" t="s">
        <v>184</v>
      </c>
      <c r="G2662" t="s">
        <v>57</v>
      </c>
      <c r="H2662" t="s">
        <v>2844</v>
      </c>
      <c r="I2662" s="2">
        <v>40405</v>
      </c>
      <c r="J2662" t="s">
        <v>186</v>
      </c>
      <c r="K2662" t="s">
        <v>107</v>
      </c>
      <c r="L2662">
        <v>23.80839958</v>
      </c>
      <c r="M2662">
        <v>-166.29479799999999</v>
      </c>
      <c r="N2662" t="s">
        <v>57</v>
      </c>
      <c r="O2662" t="s">
        <v>57</v>
      </c>
      <c r="P2662">
        <v>2014</v>
      </c>
      <c r="Q2662" t="s">
        <v>187</v>
      </c>
      <c r="R2662">
        <v>0</v>
      </c>
      <c r="S2662">
        <v>15.35</v>
      </c>
      <c r="T2662">
        <v>65</v>
      </c>
      <c r="U2662">
        <v>0</v>
      </c>
      <c r="V2662">
        <v>3.5</v>
      </c>
      <c r="W2662">
        <v>6.5</v>
      </c>
      <c r="X2662">
        <v>0.745</v>
      </c>
      <c r="Y2662">
        <v>2</v>
      </c>
      <c r="Z2662">
        <v>1</v>
      </c>
    </row>
    <row r="2663" spans="1:26" x14ac:dyDescent="0.2">
      <c r="A2663">
        <v>2662</v>
      </c>
      <c r="B2663">
        <v>7261</v>
      </c>
      <c r="C2663" t="s">
        <v>38</v>
      </c>
      <c r="D2663">
        <v>2014</v>
      </c>
      <c r="E2663" t="s">
        <v>56</v>
      </c>
      <c r="F2663" t="s">
        <v>184</v>
      </c>
      <c r="G2663" t="s">
        <v>57</v>
      </c>
      <c r="H2663" t="s">
        <v>2845</v>
      </c>
      <c r="I2663" s="2">
        <v>40405</v>
      </c>
      <c r="J2663" t="s">
        <v>186</v>
      </c>
      <c r="K2663" t="s">
        <v>107</v>
      </c>
      <c r="L2663">
        <v>23.80198717</v>
      </c>
      <c r="M2663">
        <v>-166.2614605</v>
      </c>
      <c r="N2663" t="s">
        <v>57</v>
      </c>
      <c r="O2663" t="s">
        <v>57</v>
      </c>
      <c r="P2663">
        <v>2014</v>
      </c>
      <c r="Q2663" t="s">
        <v>187</v>
      </c>
      <c r="R2663">
        <v>0</v>
      </c>
      <c r="S2663">
        <v>14</v>
      </c>
      <c r="T2663">
        <v>32.5</v>
      </c>
      <c r="U2663">
        <v>1.5</v>
      </c>
      <c r="V2663">
        <v>9</v>
      </c>
      <c r="W2663">
        <v>6.5</v>
      </c>
      <c r="X2663">
        <v>0.55874999999999997</v>
      </c>
      <c r="Y2663">
        <v>2</v>
      </c>
      <c r="Z2663">
        <v>1</v>
      </c>
    </row>
    <row r="2664" spans="1:26" x14ac:dyDescent="0.2">
      <c r="A2664">
        <v>2663</v>
      </c>
      <c r="B2664">
        <v>7262</v>
      </c>
      <c r="C2664" t="s">
        <v>38</v>
      </c>
      <c r="D2664">
        <v>2014</v>
      </c>
      <c r="E2664" t="s">
        <v>56</v>
      </c>
      <c r="F2664" t="s">
        <v>184</v>
      </c>
      <c r="G2664" t="s">
        <v>57</v>
      </c>
      <c r="H2664" t="s">
        <v>2846</v>
      </c>
      <c r="I2664" s="2">
        <v>40405</v>
      </c>
      <c r="J2664" t="s">
        <v>186</v>
      </c>
      <c r="K2664" t="s">
        <v>107</v>
      </c>
      <c r="L2664">
        <v>23.772277599999999</v>
      </c>
      <c r="M2664">
        <v>-166.26042799999999</v>
      </c>
      <c r="N2664" t="s">
        <v>57</v>
      </c>
      <c r="O2664" t="s">
        <v>57</v>
      </c>
      <c r="P2664">
        <v>2014</v>
      </c>
      <c r="Q2664" t="s">
        <v>187</v>
      </c>
      <c r="R2664">
        <v>0</v>
      </c>
      <c r="S2664">
        <v>11.3</v>
      </c>
      <c r="T2664">
        <v>22.5</v>
      </c>
      <c r="U2664">
        <v>30.5</v>
      </c>
      <c r="V2664">
        <v>5.5</v>
      </c>
      <c r="W2664">
        <v>7.5</v>
      </c>
      <c r="X2664">
        <v>0.72</v>
      </c>
      <c r="Y2664">
        <v>2</v>
      </c>
      <c r="Z2664">
        <v>1</v>
      </c>
    </row>
    <row r="2665" spans="1:26" x14ac:dyDescent="0.2">
      <c r="A2665">
        <v>2664</v>
      </c>
      <c r="B2665">
        <v>7263</v>
      </c>
      <c r="C2665" t="s">
        <v>38</v>
      </c>
      <c r="D2665">
        <v>2014</v>
      </c>
      <c r="E2665" t="s">
        <v>56</v>
      </c>
      <c r="F2665" t="s">
        <v>184</v>
      </c>
      <c r="G2665" t="s">
        <v>57</v>
      </c>
      <c r="H2665" t="s">
        <v>2847</v>
      </c>
      <c r="I2665" s="2">
        <v>40405</v>
      </c>
      <c r="J2665" t="s">
        <v>186</v>
      </c>
      <c r="K2665" t="s">
        <v>107</v>
      </c>
      <c r="L2665">
        <v>23.76260907</v>
      </c>
      <c r="M2665">
        <v>-166.24229109999999</v>
      </c>
      <c r="N2665" t="s">
        <v>57</v>
      </c>
      <c r="O2665" t="s">
        <v>57</v>
      </c>
      <c r="P2665">
        <v>2014</v>
      </c>
      <c r="Q2665" t="s">
        <v>187</v>
      </c>
      <c r="R2665">
        <v>0</v>
      </c>
      <c r="S2665">
        <v>18.100000000000001</v>
      </c>
      <c r="T2665">
        <v>47.5</v>
      </c>
      <c r="U2665">
        <v>2.5</v>
      </c>
      <c r="V2665">
        <v>2.5</v>
      </c>
      <c r="W2665">
        <v>3</v>
      </c>
      <c r="X2665">
        <v>0.94125000000000003</v>
      </c>
      <c r="Y2665">
        <v>2</v>
      </c>
      <c r="Z2665">
        <v>1</v>
      </c>
    </row>
    <row r="2666" spans="1:26" x14ac:dyDescent="0.2">
      <c r="A2666">
        <v>2665</v>
      </c>
      <c r="B2666">
        <v>7264</v>
      </c>
      <c r="C2666" t="s">
        <v>38</v>
      </c>
      <c r="D2666">
        <v>2014</v>
      </c>
      <c r="E2666" t="s">
        <v>56</v>
      </c>
      <c r="F2666" t="s">
        <v>184</v>
      </c>
      <c r="G2666" t="s">
        <v>57</v>
      </c>
      <c r="H2666" t="s">
        <v>2848</v>
      </c>
      <c r="I2666" s="2">
        <v>40405</v>
      </c>
      <c r="J2666" t="s">
        <v>186</v>
      </c>
      <c r="K2666" t="s">
        <v>111</v>
      </c>
      <c r="L2666">
        <v>23.733329829999999</v>
      </c>
      <c r="M2666">
        <v>-166.27145569999999</v>
      </c>
      <c r="N2666" t="s">
        <v>57</v>
      </c>
      <c r="O2666" t="s">
        <v>57</v>
      </c>
      <c r="P2666">
        <v>2014</v>
      </c>
      <c r="Q2666" t="s">
        <v>193</v>
      </c>
      <c r="R2666">
        <v>0</v>
      </c>
      <c r="S2666">
        <v>26.65</v>
      </c>
      <c r="T2666">
        <v>5</v>
      </c>
      <c r="U2666">
        <v>31</v>
      </c>
      <c r="V2666">
        <v>7.5</v>
      </c>
      <c r="W2666">
        <v>6.5</v>
      </c>
      <c r="X2666">
        <v>0.29249999999999998</v>
      </c>
      <c r="Y2666">
        <v>2</v>
      </c>
      <c r="Z2666">
        <v>1</v>
      </c>
    </row>
    <row r="2667" spans="1:26" x14ac:dyDescent="0.2">
      <c r="A2667">
        <v>2666</v>
      </c>
      <c r="B2667">
        <v>7269</v>
      </c>
      <c r="C2667" t="s">
        <v>38</v>
      </c>
      <c r="D2667">
        <v>2014</v>
      </c>
      <c r="E2667" t="s">
        <v>56</v>
      </c>
      <c r="F2667" t="s">
        <v>184</v>
      </c>
      <c r="G2667" t="s">
        <v>57</v>
      </c>
      <c r="H2667" t="s">
        <v>2849</v>
      </c>
      <c r="I2667" s="2">
        <v>40405</v>
      </c>
      <c r="J2667" t="s">
        <v>186</v>
      </c>
      <c r="K2667" t="s">
        <v>107</v>
      </c>
      <c r="L2667">
        <v>23.78558</v>
      </c>
      <c r="M2667">
        <v>-166.24350000000001</v>
      </c>
      <c r="N2667" t="s">
        <v>57</v>
      </c>
      <c r="O2667" t="s">
        <v>57</v>
      </c>
      <c r="P2667">
        <v>2014</v>
      </c>
      <c r="Q2667" t="s">
        <v>187</v>
      </c>
      <c r="R2667">
        <v>0</v>
      </c>
      <c r="S2667">
        <v>12.3</v>
      </c>
      <c r="T2667">
        <v>37.5</v>
      </c>
      <c r="U2667">
        <v>2.5</v>
      </c>
      <c r="V2667">
        <v>17.5</v>
      </c>
      <c r="W2667">
        <v>20</v>
      </c>
      <c r="X2667">
        <v>0.745</v>
      </c>
      <c r="Y2667">
        <v>2</v>
      </c>
      <c r="Z2667">
        <v>1</v>
      </c>
    </row>
    <row r="2668" spans="1:26" x14ac:dyDescent="0.2">
      <c r="A2668">
        <v>2667</v>
      </c>
      <c r="B2668">
        <v>7274</v>
      </c>
      <c r="C2668" t="s">
        <v>38</v>
      </c>
      <c r="D2668">
        <v>2014</v>
      </c>
      <c r="E2668" t="s">
        <v>56</v>
      </c>
      <c r="F2668" t="s">
        <v>184</v>
      </c>
      <c r="G2668" t="s">
        <v>62</v>
      </c>
      <c r="H2668" t="s">
        <v>2850</v>
      </c>
      <c r="I2668" s="2">
        <v>40408</v>
      </c>
      <c r="J2668" t="s">
        <v>106</v>
      </c>
      <c r="K2668" t="s">
        <v>111</v>
      </c>
      <c r="L2668">
        <v>28.21674664</v>
      </c>
      <c r="M2668">
        <v>-177.3096128</v>
      </c>
      <c r="N2668" t="s">
        <v>62</v>
      </c>
      <c r="O2668" t="s">
        <v>62</v>
      </c>
      <c r="P2668">
        <v>2014</v>
      </c>
      <c r="Q2668" t="s">
        <v>112</v>
      </c>
      <c r="R2668">
        <v>0</v>
      </c>
      <c r="S2668">
        <v>25.35</v>
      </c>
      <c r="T2668">
        <v>1.5</v>
      </c>
      <c r="U2668">
        <v>1.5</v>
      </c>
      <c r="V2668">
        <v>3</v>
      </c>
      <c r="W2668">
        <v>2.5</v>
      </c>
      <c r="X2668">
        <v>0.63500000000000001</v>
      </c>
      <c r="Y2668">
        <v>2</v>
      </c>
      <c r="Z2668">
        <v>1</v>
      </c>
    </row>
    <row r="2669" spans="1:26" x14ac:dyDescent="0.2">
      <c r="A2669">
        <v>2668</v>
      </c>
      <c r="B2669">
        <v>7275</v>
      </c>
      <c r="C2669" t="s">
        <v>38</v>
      </c>
      <c r="D2669">
        <v>2014</v>
      </c>
      <c r="E2669" t="s">
        <v>56</v>
      </c>
      <c r="F2669" t="s">
        <v>184</v>
      </c>
      <c r="G2669" t="s">
        <v>62</v>
      </c>
      <c r="H2669" t="s">
        <v>2851</v>
      </c>
      <c r="I2669" s="2">
        <v>40408</v>
      </c>
      <c r="J2669" t="s">
        <v>106</v>
      </c>
      <c r="K2669" t="s">
        <v>107</v>
      </c>
      <c r="L2669">
        <v>28.202256089999999</v>
      </c>
      <c r="M2669">
        <v>-177.31885020000001</v>
      </c>
      <c r="N2669" t="s">
        <v>62</v>
      </c>
      <c r="O2669" t="s">
        <v>62</v>
      </c>
      <c r="P2669">
        <v>2014</v>
      </c>
      <c r="Q2669" t="s">
        <v>109</v>
      </c>
      <c r="R2669">
        <v>0</v>
      </c>
      <c r="S2669">
        <v>15.95</v>
      </c>
      <c r="T2669">
        <v>2</v>
      </c>
      <c r="U2669">
        <v>6</v>
      </c>
      <c r="V2669">
        <v>1.5</v>
      </c>
      <c r="W2669">
        <v>2</v>
      </c>
      <c r="X2669">
        <v>0.76500000000000001</v>
      </c>
      <c r="Y2669">
        <v>2</v>
      </c>
      <c r="Z2669">
        <v>1</v>
      </c>
    </row>
    <row r="2670" spans="1:26" x14ac:dyDescent="0.2">
      <c r="A2670">
        <v>2669</v>
      </c>
      <c r="B2670">
        <v>7282</v>
      </c>
      <c r="C2670" t="s">
        <v>38</v>
      </c>
      <c r="D2670">
        <v>2014</v>
      </c>
      <c r="E2670" t="s">
        <v>56</v>
      </c>
      <c r="F2670" t="s">
        <v>184</v>
      </c>
      <c r="G2670" t="s">
        <v>62</v>
      </c>
      <c r="H2670" t="s">
        <v>2852</v>
      </c>
      <c r="I2670" s="2">
        <v>40408</v>
      </c>
      <c r="J2670" t="s">
        <v>106</v>
      </c>
      <c r="K2670" t="s">
        <v>111</v>
      </c>
      <c r="L2670">
        <v>28.231499370000002</v>
      </c>
      <c r="M2670">
        <v>-177.3078137</v>
      </c>
      <c r="N2670" t="s">
        <v>62</v>
      </c>
      <c r="O2670" t="s">
        <v>62</v>
      </c>
      <c r="P2670">
        <v>2014</v>
      </c>
      <c r="Q2670" t="s">
        <v>112</v>
      </c>
      <c r="R2670">
        <v>0</v>
      </c>
      <c r="S2670">
        <v>29.95</v>
      </c>
      <c r="T2670">
        <v>0</v>
      </c>
      <c r="U2670">
        <v>9</v>
      </c>
      <c r="V2670">
        <v>51</v>
      </c>
      <c r="W2670">
        <v>1.5</v>
      </c>
      <c r="X2670">
        <v>0.10249999999999999</v>
      </c>
      <c r="Y2670">
        <v>2</v>
      </c>
      <c r="Z2670">
        <v>1</v>
      </c>
    </row>
    <row r="2671" spans="1:26" x14ac:dyDescent="0.2">
      <c r="A2671">
        <v>2670</v>
      </c>
      <c r="B2671">
        <v>7283</v>
      </c>
      <c r="C2671" t="s">
        <v>38</v>
      </c>
      <c r="D2671">
        <v>2014</v>
      </c>
      <c r="E2671" t="s">
        <v>56</v>
      </c>
      <c r="F2671" t="s">
        <v>184</v>
      </c>
      <c r="G2671" t="s">
        <v>62</v>
      </c>
      <c r="H2671" t="s">
        <v>2853</v>
      </c>
      <c r="I2671" s="2">
        <v>40408</v>
      </c>
      <c r="J2671" t="s">
        <v>106</v>
      </c>
      <c r="K2671" t="s">
        <v>115</v>
      </c>
      <c r="L2671">
        <v>28.239552029999999</v>
      </c>
      <c r="M2671">
        <v>-177.3183689</v>
      </c>
      <c r="N2671" t="s">
        <v>62</v>
      </c>
      <c r="O2671" t="s">
        <v>62</v>
      </c>
      <c r="P2671">
        <v>2014</v>
      </c>
      <c r="Q2671" t="s">
        <v>116</v>
      </c>
      <c r="R2671">
        <v>0</v>
      </c>
      <c r="S2671">
        <v>4.1500000000000004</v>
      </c>
      <c r="T2671">
        <v>5</v>
      </c>
      <c r="U2671">
        <v>46</v>
      </c>
      <c r="V2671">
        <v>4</v>
      </c>
      <c r="W2671">
        <v>10</v>
      </c>
      <c r="X2671">
        <v>1.0249999999999999</v>
      </c>
      <c r="Y2671">
        <v>2</v>
      </c>
      <c r="Z2671">
        <v>1</v>
      </c>
    </row>
    <row r="2672" spans="1:26" x14ac:dyDescent="0.2">
      <c r="A2672">
        <v>2671</v>
      </c>
      <c r="B2672">
        <v>7284</v>
      </c>
      <c r="C2672" t="s">
        <v>38</v>
      </c>
      <c r="D2672">
        <v>2014</v>
      </c>
      <c r="E2672" t="s">
        <v>56</v>
      </c>
      <c r="F2672" t="s">
        <v>184</v>
      </c>
      <c r="G2672" t="s">
        <v>62</v>
      </c>
      <c r="H2672" t="s">
        <v>2854</v>
      </c>
      <c r="I2672" s="2">
        <v>40408</v>
      </c>
      <c r="J2672" t="s">
        <v>106</v>
      </c>
      <c r="K2672" t="s">
        <v>107</v>
      </c>
      <c r="L2672">
        <v>28.21959313</v>
      </c>
      <c r="M2672">
        <v>-177.3114487</v>
      </c>
      <c r="N2672" t="s">
        <v>62</v>
      </c>
      <c r="O2672" t="s">
        <v>62</v>
      </c>
      <c r="P2672">
        <v>2014</v>
      </c>
      <c r="Q2672" t="s">
        <v>109</v>
      </c>
      <c r="R2672">
        <v>0</v>
      </c>
      <c r="S2672">
        <v>15.35</v>
      </c>
      <c r="T2672">
        <v>1</v>
      </c>
      <c r="U2672">
        <v>7</v>
      </c>
      <c r="V2672">
        <v>1.5</v>
      </c>
      <c r="W2672">
        <v>5</v>
      </c>
      <c r="X2672">
        <v>0.98</v>
      </c>
      <c r="Y2672">
        <v>2</v>
      </c>
      <c r="Z2672">
        <v>1</v>
      </c>
    </row>
    <row r="2673" spans="1:26" x14ac:dyDescent="0.2">
      <c r="A2673">
        <v>2672</v>
      </c>
      <c r="B2673">
        <v>7285</v>
      </c>
      <c r="C2673" t="s">
        <v>38</v>
      </c>
      <c r="D2673">
        <v>2014</v>
      </c>
      <c r="E2673" t="s">
        <v>56</v>
      </c>
      <c r="F2673" t="s">
        <v>184</v>
      </c>
      <c r="G2673" t="s">
        <v>62</v>
      </c>
      <c r="H2673" t="s">
        <v>2855</v>
      </c>
      <c r="I2673" s="2">
        <v>40408</v>
      </c>
      <c r="J2673" t="s">
        <v>106</v>
      </c>
      <c r="K2673" t="s">
        <v>107</v>
      </c>
      <c r="L2673">
        <v>28.19496316</v>
      </c>
      <c r="M2673">
        <v>-177.33509530000001</v>
      </c>
      <c r="N2673" t="s">
        <v>62</v>
      </c>
      <c r="O2673" t="s">
        <v>62</v>
      </c>
      <c r="P2673">
        <v>2014</v>
      </c>
      <c r="Q2673" t="s">
        <v>109</v>
      </c>
      <c r="R2673">
        <v>0</v>
      </c>
      <c r="S2673">
        <v>16.3</v>
      </c>
      <c r="T2673">
        <v>1</v>
      </c>
      <c r="U2673">
        <v>12.5</v>
      </c>
      <c r="V2673">
        <v>20.5</v>
      </c>
      <c r="W2673">
        <v>3.5</v>
      </c>
      <c r="X2673">
        <v>0.34625</v>
      </c>
      <c r="Y2673">
        <v>2</v>
      </c>
      <c r="Z2673">
        <v>1</v>
      </c>
    </row>
    <row r="2674" spans="1:26" x14ac:dyDescent="0.2">
      <c r="A2674">
        <v>2673</v>
      </c>
      <c r="B2674">
        <v>7286</v>
      </c>
      <c r="C2674" t="s">
        <v>38</v>
      </c>
      <c r="D2674">
        <v>2014</v>
      </c>
      <c r="E2674" t="s">
        <v>56</v>
      </c>
      <c r="F2674" t="s">
        <v>184</v>
      </c>
      <c r="G2674" t="s">
        <v>62</v>
      </c>
      <c r="H2674" t="s">
        <v>2856</v>
      </c>
      <c r="I2674" s="2">
        <v>40408</v>
      </c>
      <c r="J2674" t="s">
        <v>106</v>
      </c>
      <c r="K2674" t="s">
        <v>111</v>
      </c>
      <c r="L2674">
        <v>28.195727250000001</v>
      </c>
      <c r="M2674">
        <v>-177.37553790000001</v>
      </c>
      <c r="N2674" t="s">
        <v>62</v>
      </c>
      <c r="O2674" t="s">
        <v>62</v>
      </c>
      <c r="P2674">
        <v>2014</v>
      </c>
      <c r="Q2674" t="s">
        <v>112</v>
      </c>
      <c r="R2674">
        <v>0</v>
      </c>
      <c r="S2674">
        <v>19.95</v>
      </c>
      <c r="T2674">
        <v>1</v>
      </c>
      <c r="U2674">
        <v>25</v>
      </c>
      <c r="V2674">
        <v>5</v>
      </c>
      <c r="W2674">
        <v>5</v>
      </c>
      <c r="X2674">
        <v>0.48125000000000001</v>
      </c>
      <c r="Y2674">
        <v>2</v>
      </c>
      <c r="Z2674">
        <v>1</v>
      </c>
    </row>
    <row r="2675" spans="1:26" x14ac:dyDescent="0.2">
      <c r="A2675">
        <v>2674</v>
      </c>
      <c r="B2675">
        <v>7287</v>
      </c>
      <c r="C2675" t="s">
        <v>38</v>
      </c>
      <c r="D2675">
        <v>2014</v>
      </c>
      <c r="E2675" t="s">
        <v>56</v>
      </c>
      <c r="F2675" t="s">
        <v>184</v>
      </c>
      <c r="G2675" t="s">
        <v>62</v>
      </c>
      <c r="H2675" t="s">
        <v>2857</v>
      </c>
      <c r="I2675" s="2">
        <v>40408</v>
      </c>
      <c r="J2675" t="s">
        <v>106</v>
      </c>
      <c r="K2675" t="s">
        <v>107</v>
      </c>
      <c r="L2675">
        <v>28.197629689999999</v>
      </c>
      <c r="M2675">
        <v>-177.36631109999999</v>
      </c>
      <c r="N2675" t="s">
        <v>62</v>
      </c>
      <c r="O2675" t="s">
        <v>62</v>
      </c>
      <c r="P2675">
        <v>2014</v>
      </c>
      <c r="Q2675" t="s">
        <v>109</v>
      </c>
      <c r="R2675">
        <v>0</v>
      </c>
      <c r="S2675">
        <v>13.55</v>
      </c>
      <c r="T2675">
        <v>6.5</v>
      </c>
      <c r="U2675">
        <v>5.5</v>
      </c>
      <c r="V2675">
        <v>1</v>
      </c>
      <c r="W2675">
        <v>3.5</v>
      </c>
      <c r="X2675">
        <v>0.57999999999999996</v>
      </c>
      <c r="Y2675">
        <v>2</v>
      </c>
      <c r="Z2675">
        <v>1</v>
      </c>
    </row>
    <row r="2676" spans="1:26" x14ac:dyDescent="0.2">
      <c r="A2676">
        <v>2675</v>
      </c>
      <c r="B2676">
        <v>7288</v>
      </c>
      <c r="C2676" t="s">
        <v>38</v>
      </c>
      <c r="D2676">
        <v>2014</v>
      </c>
      <c r="E2676" t="s">
        <v>56</v>
      </c>
      <c r="F2676" t="s">
        <v>184</v>
      </c>
      <c r="G2676" t="s">
        <v>62</v>
      </c>
      <c r="H2676" t="s">
        <v>2858</v>
      </c>
      <c r="I2676" s="2">
        <v>40408</v>
      </c>
      <c r="J2676" t="s">
        <v>106</v>
      </c>
      <c r="K2676" t="s">
        <v>115</v>
      </c>
      <c r="L2676">
        <v>28.200336879999998</v>
      </c>
      <c r="M2676">
        <v>-177.35688519999999</v>
      </c>
      <c r="N2676" t="s">
        <v>62</v>
      </c>
      <c r="O2676" t="s">
        <v>62</v>
      </c>
      <c r="P2676">
        <v>2014</v>
      </c>
      <c r="Q2676" t="s">
        <v>116</v>
      </c>
      <c r="R2676">
        <v>0</v>
      </c>
      <c r="S2676">
        <v>4.55</v>
      </c>
      <c r="T2676">
        <v>1.5</v>
      </c>
      <c r="U2676">
        <v>2.5</v>
      </c>
      <c r="V2676">
        <v>5</v>
      </c>
      <c r="W2676">
        <v>12.5</v>
      </c>
      <c r="X2676">
        <v>0.42399999999999999</v>
      </c>
      <c r="Y2676">
        <v>2</v>
      </c>
      <c r="Z2676">
        <v>1</v>
      </c>
    </row>
    <row r="2677" spans="1:26" x14ac:dyDescent="0.2">
      <c r="A2677">
        <v>2676</v>
      </c>
      <c r="B2677">
        <v>7289</v>
      </c>
      <c r="C2677" t="s">
        <v>38</v>
      </c>
      <c r="D2677">
        <v>2014</v>
      </c>
      <c r="E2677" t="s">
        <v>56</v>
      </c>
      <c r="F2677" t="s">
        <v>184</v>
      </c>
      <c r="G2677" t="s">
        <v>62</v>
      </c>
      <c r="H2677" t="s">
        <v>2859</v>
      </c>
      <c r="I2677" s="2">
        <v>40409</v>
      </c>
      <c r="J2677" t="s">
        <v>106</v>
      </c>
      <c r="K2677" t="s">
        <v>111</v>
      </c>
      <c r="L2677">
        <v>28.286498739999999</v>
      </c>
      <c r="M2677">
        <v>-177.3588005</v>
      </c>
      <c r="N2677" t="s">
        <v>62</v>
      </c>
      <c r="O2677" t="s">
        <v>62</v>
      </c>
      <c r="P2677">
        <v>2014</v>
      </c>
      <c r="Q2677" t="s">
        <v>112</v>
      </c>
      <c r="R2677">
        <v>0</v>
      </c>
      <c r="S2677">
        <v>27.7</v>
      </c>
      <c r="T2677">
        <v>1</v>
      </c>
      <c r="U2677">
        <v>7.5</v>
      </c>
      <c r="V2677">
        <v>3</v>
      </c>
      <c r="W2677">
        <v>12.5</v>
      </c>
      <c r="X2677">
        <v>0.49875000000000003</v>
      </c>
      <c r="Y2677">
        <v>2</v>
      </c>
      <c r="Z2677">
        <v>1</v>
      </c>
    </row>
    <row r="2678" spans="1:26" x14ac:dyDescent="0.2">
      <c r="A2678">
        <v>2677</v>
      </c>
      <c r="B2678">
        <v>7290</v>
      </c>
      <c r="C2678" t="s">
        <v>38</v>
      </c>
      <c r="D2678">
        <v>2014</v>
      </c>
      <c r="E2678" t="s">
        <v>56</v>
      </c>
      <c r="F2678" t="s">
        <v>184</v>
      </c>
      <c r="G2678" t="s">
        <v>62</v>
      </c>
      <c r="H2678" t="s">
        <v>2860</v>
      </c>
      <c r="I2678" s="2">
        <v>40409</v>
      </c>
      <c r="J2678" t="s">
        <v>106</v>
      </c>
      <c r="K2678" t="s">
        <v>107</v>
      </c>
      <c r="L2678">
        <v>28.278834079999999</v>
      </c>
      <c r="M2678">
        <v>-177.37818469000001</v>
      </c>
      <c r="N2678" t="s">
        <v>62</v>
      </c>
      <c r="O2678" t="s">
        <v>62</v>
      </c>
      <c r="P2678">
        <v>2014</v>
      </c>
      <c r="Q2678" t="s">
        <v>109</v>
      </c>
      <c r="R2678">
        <v>0</v>
      </c>
      <c r="S2678">
        <v>8.5</v>
      </c>
      <c r="T2678">
        <v>4.5</v>
      </c>
      <c r="U2678">
        <v>6</v>
      </c>
      <c r="V2678">
        <v>18</v>
      </c>
      <c r="W2678">
        <v>6.5</v>
      </c>
      <c r="X2678">
        <v>0.87875000000000003</v>
      </c>
      <c r="Y2678">
        <v>2</v>
      </c>
      <c r="Z2678">
        <v>1</v>
      </c>
    </row>
    <row r="2679" spans="1:26" x14ac:dyDescent="0.2">
      <c r="A2679">
        <v>2678</v>
      </c>
      <c r="B2679">
        <v>7291</v>
      </c>
      <c r="C2679" t="s">
        <v>38</v>
      </c>
      <c r="D2679">
        <v>2014</v>
      </c>
      <c r="E2679" t="s">
        <v>56</v>
      </c>
      <c r="F2679" t="s">
        <v>184</v>
      </c>
      <c r="G2679" t="s">
        <v>62</v>
      </c>
      <c r="H2679" t="s">
        <v>2861</v>
      </c>
      <c r="I2679" s="2">
        <v>40409</v>
      </c>
      <c r="J2679" t="s">
        <v>106</v>
      </c>
      <c r="K2679" t="s">
        <v>107</v>
      </c>
      <c r="L2679">
        <v>28.266083519999999</v>
      </c>
      <c r="M2679">
        <v>-177.40452347999999</v>
      </c>
      <c r="N2679" t="s">
        <v>62</v>
      </c>
      <c r="O2679" t="s">
        <v>62</v>
      </c>
      <c r="P2679">
        <v>2014</v>
      </c>
      <c r="Q2679" t="s">
        <v>109</v>
      </c>
      <c r="R2679">
        <v>0</v>
      </c>
      <c r="S2679">
        <v>15.35</v>
      </c>
      <c r="T2679">
        <v>2</v>
      </c>
      <c r="U2679">
        <v>6</v>
      </c>
      <c r="V2679">
        <v>3</v>
      </c>
      <c r="W2679">
        <v>9</v>
      </c>
      <c r="X2679">
        <v>0.84750000000000003</v>
      </c>
      <c r="Y2679">
        <v>2</v>
      </c>
      <c r="Z2679">
        <v>1</v>
      </c>
    </row>
    <row r="2680" spans="1:26" x14ac:dyDescent="0.2">
      <c r="A2680">
        <v>2679</v>
      </c>
      <c r="B2680">
        <v>7293</v>
      </c>
      <c r="C2680" t="s">
        <v>38</v>
      </c>
      <c r="D2680">
        <v>2014</v>
      </c>
      <c r="E2680" t="s">
        <v>56</v>
      </c>
      <c r="F2680" t="s">
        <v>184</v>
      </c>
      <c r="G2680" t="s">
        <v>62</v>
      </c>
      <c r="H2680" t="s">
        <v>2862</v>
      </c>
      <c r="I2680" s="2">
        <v>40409</v>
      </c>
      <c r="J2680" t="s">
        <v>106</v>
      </c>
      <c r="K2680" t="s">
        <v>107</v>
      </c>
      <c r="L2680">
        <v>28.257653260000001</v>
      </c>
      <c r="M2680">
        <v>-177.4134396</v>
      </c>
      <c r="N2680" t="s">
        <v>62</v>
      </c>
      <c r="O2680" t="s">
        <v>62</v>
      </c>
      <c r="P2680">
        <v>2014</v>
      </c>
      <c r="Q2680" t="s">
        <v>109</v>
      </c>
      <c r="R2680">
        <v>0</v>
      </c>
      <c r="S2680">
        <v>16.3</v>
      </c>
      <c r="T2680">
        <v>1.5</v>
      </c>
      <c r="U2680">
        <v>8.5</v>
      </c>
      <c r="V2680">
        <v>15</v>
      </c>
      <c r="W2680">
        <v>10.5</v>
      </c>
      <c r="X2680">
        <v>0.48749999999999999</v>
      </c>
      <c r="Y2680">
        <v>2</v>
      </c>
      <c r="Z2680">
        <v>1</v>
      </c>
    </row>
    <row r="2681" spans="1:26" x14ac:dyDescent="0.2">
      <c r="A2681">
        <v>2680</v>
      </c>
      <c r="B2681">
        <v>7294</v>
      </c>
      <c r="C2681" t="s">
        <v>38</v>
      </c>
      <c r="D2681">
        <v>2014</v>
      </c>
      <c r="E2681" t="s">
        <v>56</v>
      </c>
      <c r="F2681" t="s">
        <v>184</v>
      </c>
      <c r="G2681" t="s">
        <v>62</v>
      </c>
      <c r="H2681" t="s">
        <v>2863</v>
      </c>
      <c r="I2681" s="2">
        <v>40409</v>
      </c>
      <c r="J2681" t="s">
        <v>106</v>
      </c>
      <c r="K2681" t="s">
        <v>111</v>
      </c>
      <c r="L2681">
        <v>28.252769539999999</v>
      </c>
      <c r="M2681">
        <v>-177.42002059999999</v>
      </c>
      <c r="N2681" t="s">
        <v>62</v>
      </c>
      <c r="O2681" t="s">
        <v>62</v>
      </c>
      <c r="P2681">
        <v>2014</v>
      </c>
      <c r="Q2681" t="s">
        <v>112</v>
      </c>
      <c r="R2681">
        <v>0</v>
      </c>
      <c r="S2681">
        <v>24.7</v>
      </c>
      <c r="T2681">
        <v>2</v>
      </c>
      <c r="U2681">
        <v>2</v>
      </c>
      <c r="V2681">
        <v>7.5</v>
      </c>
      <c r="W2681">
        <v>6</v>
      </c>
      <c r="X2681">
        <v>0.56874999999999998</v>
      </c>
      <c r="Y2681">
        <v>2</v>
      </c>
      <c r="Z2681">
        <v>1</v>
      </c>
    </row>
    <row r="2682" spans="1:26" x14ac:dyDescent="0.2">
      <c r="A2682">
        <v>2681</v>
      </c>
      <c r="B2682">
        <v>7295</v>
      </c>
      <c r="C2682" t="s">
        <v>38</v>
      </c>
      <c r="D2682">
        <v>2014</v>
      </c>
      <c r="E2682" t="s">
        <v>56</v>
      </c>
      <c r="F2682" t="s">
        <v>184</v>
      </c>
      <c r="G2682" t="s">
        <v>62</v>
      </c>
      <c r="H2682" t="s">
        <v>2864</v>
      </c>
      <c r="I2682" s="2">
        <v>40409</v>
      </c>
      <c r="J2682" t="s">
        <v>106</v>
      </c>
      <c r="K2682" t="s">
        <v>115</v>
      </c>
      <c r="L2682">
        <v>28.24814684</v>
      </c>
      <c r="M2682">
        <v>-177.40705740000001</v>
      </c>
      <c r="N2682" t="s">
        <v>62</v>
      </c>
      <c r="O2682" t="s">
        <v>62</v>
      </c>
      <c r="P2682">
        <v>2014</v>
      </c>
      <c r="Q2682" t="s">
        <v>116</v>
      </c>
      <c r="R2682">
        <v>0</v>
      </c>
      <c r="S2682">
        <v>4.9000000000000004</v>
      </c>
      <c r="T2682">
        <v>2</v>
      </c>
      <c r="U2682">
        <v>0.5</v>
      </c>
      <c r="V2682">
        <v>3.5</v>
      </c>
      <c r="W2682">
        <v>12</v>
      </c>
      <c r="X2682">
        <v>0.54625000000000001</v>
      </c>
      <c r="Y2682">
        <v>2</v>
      </c>
      <c r="Z2682">
        <v>1</v>
      </c>
    </row>
    <row r="2683" spans="1:26" x14ac:dyDescent="0.2">
      <c r="A2683">
        <v>2682</v>
      </c>
      <c r="B2683">
        <v>7296</v>
      </c>
      <c r="C2683" t="s">
        <v>38</v>
      </c>
      <c r="D2683">
        <v>2014</v>
      </c>
      <c r="E2683" t="s">
        <v>56</v>
      </c>
      <c r="F2683" t="s">
        <v>184</v>
      </c>
      <c r="G2683" t="s">
        <v>62</v>
      </c>
      <c r="H2683" t="s">
        <v>2865</v>
      </c>
      <c r="I2683" s="2">
        <v>40409</v>
      </c>
      <c r="J2683" t="s">
        <v>106</v>
      </c>
      <c r="K2683" t="s">
        <v>111</v>
      </c>
      <c r="L2683">
        <v>28.251788269999999</v>
      </c>
      <c r="M2683">
        <v>-177.3221911</v>
      </c>
      <c r="N2683" t="s">
        <v>62</v>
      </c>
      <c r="O2683" t="s">
        <v>62</v>
      </c>
      <c r="P2683">
        <v>2014</v>
      </c>
      <c r="Q2683" t="s">
        <v>112</v>
      </c>
      <c r="R2683">
        <v>0</v>
      </c>
      <c r="S2683">
        <v>22.45</v>
      </c>
      <c r="T2683">
        <v>1</v>
      </c>
      <c r="U2683">
        <v>12.5</v>
      </c>
      <c r="V2683">
        <v>15</v>
      </c>
      <c r="W2683">
        <v>1.5</v>
      </c>
      <c r="X2683">
        <v>0.6925</v>
      </c>
      <c r="Y2683">
        <v>2</v>
      </c>
      <c r="Z2683">
        <v>1</v>
      </c>
    </row>
    <row r="2684" spans="1:26" x14ac:dyDescent="0.2">
      <c r="A2684">
        <v>2683</v>
      </c>
      <c r="B2684">
        <v>7297</v>
      </c>
      <c r="C2684" t="s">
        <v>38</v>
      </c>
      <c r="D2684">
        <v>2014</v>
      </c>
      <c r="E2684" t="s">
        <v>56</v>
      </c>
      <c r="F2684" t="s">
        <v>184</v>
      </c>
      <c r="G2684" t="s">
        <v>62</v>
      </c>
      <c r="H2684" t="s">
        <v>2866</v>
      </c>
      <c r="I2684" s="2">
        <v>40409</v>
      </c>
      <c r="J2684" t="s">
        <v>106</v>
      </c>
      <c r="K2684" t="s">
        <v>107</v>
      </c>
      <c r="L2684">
        <v>28.27394567</v>
      </c>
      <c r="M2684">
        <v>-177.34155820000001</v>
      </c>
      <c r="N2684" t="s">
        <v>62</v>
      </c>
      <c r="O2684" t="s">
        <v>62</v>
      </c>
      <c r="P2684">
        <v>2014</v>
      </c>
      <c r="Q2684" t="s">
        <v>109</v>
      </c>
      <c r="R2684">
        <v>0</v>
      </c>
      <c r="S2684">
        <v>15.05</v>
      </c>
      <c r="T2684">
        <v>1.5</v>
      </c>
      <c r="U2684">
        <v>4</v>
      </c>
      <c r="V2684">
        <v>17.5</v>
      </c>
      <c r="W2684">
        <v>1</v>
      </c>
      <c r="X2684">
        <v>0.95</v>
      </c>
      <c r="Y2684">
        <v>2</v>
      </c>
      <c r="Z2684">
        <v>1</v>
      </c>
    </row>
    <row r="2685" spans="1:26" x14ac:dyDescent="0.2">
      <c r="A2685">
        <v>2684</v>
      </c>
      <c r="B2685">
        <v>7298</v>
      </c>
      <c r="C2685" t="s">
        <v>38</v>
      </c>
      <c r="D2685">
        <v>2014</v>
      </c>
      <c r="E2685" t="s">
        <v>56</v>
      </c>
      <c r="F2685" t="s">
        <v>184</v>
      </c>
      <c r="G2685" t="s">
        <v>62</v>
      </c>
      <c r="H2685" t="s">
        <v>2867</v>
      </c>
      <c r="I2685" s="2">
        <v>40409</v>
      </c>
      <c r="J2685" t="s">
        <v>106</v>
      </c>
      <c r="K2685" t="s">
        <v>115</v>
      </c>
      <c r="L2685">
        <v>28.28005817</v>
      </c>
      <c r="M2685">
        <v>-177.36841759999999</v>
      </c>
      <c r="N2685" t="s">
        <v>62</v>
      </c>
      <c r="O2685" t="s">
        <v>62</v>
      </c>
      <c r="P2685">
        <v>2014</v>
      </c>
      <c r="Q2685" t="s">
        <v>116</v>
      </c>
      <c r="R2685">
        <v>0</v>
      </c>
      <c r="S2685">
        <v>5.7</v>
      </c>
      <c r="T2685">
        <v>1</v>
      </c>
      <c r="U2685">
        <v>1</v>
      </c>
      <c r="V2685">
        <v>3</v>
      </c>
      <c r="W2685">
        <v>27.5</v>
      </c>
      <c r="X2685">
        <v>1.1625000000000001</v>
      </c>
      <c r="Y2685">
        <v>2</v>
      </c>
      <c r="Z2685">
        <v>1</v>
      </c>
    </row>
    <row r="2686" spans="1:26" x14ac:dyDescent="0.2">
      <c r="A2686">
        <v>2685</v>
      </c>
      <c r="B2686">
        <v>7304</v>
      </c>
      <c r="C2686" t="s">
        <v>38</v>
      </c>
      <c r="D2686">
        <v>2014</v>
      </c>
      <c r="E2686" t="s">
        <v>56</v>
      </c>
      <c r="F2686" t="s">
        <v>184</v>
      </c>
      <c r="G2686" t="s">
        <v>62</v>
      </c>
      <c r="H2686" t="s">
        <v>2868</v>
      </c>
      <c r="I2686" s="2">
        <v>40410</v>
      </c>
      <c r="J2686" t="s">
        <v>106</v>
      </c>
      <c r="K2686" t="s">
        <v>111</v>
      </c>
      <c r="L2686">
        <v>28.22268463</v>
      </c>
      <c r="M2686">
        <v>-177.42966290000001</v>
      </c>
      <c r="N2686" t="s">
        <v>62</v>
      </c>
      <c r="O2686" t="s">
        <v>62</v>
      </c>
      <c r="P2686">
        <v>2014</v>
      </c>
      <c r="Q2686" t="s">
        <v>112</v>
      </c>
      <c r="R2686">
        <v>0</v>
      </c>
      <c r="S2686">
        <v>23.8</v>
      </c>
      <c r="T2686">
        <v>1</v>
      </c>
      <c r="U2686">
        <v>5</v>
      </c>
      <c r="V2686">
        <v>5.5</v>
      </c>
      <c r="W2686">
        <v>10.5</v>
      </c>
      <c r="X2686">
        <v>0.63249999999999995</v>
      </c>
      <c r="Y2686">
        <v>2</v>
      </c>
      <c r="Z2686">
        <v>1</v>
      </c>
    </row>
    <row r="2687" spans="1:26" x14ac:dyDescent="0.2">
      <c r="A2687">
        <v>2686</v>
      </c>
      <c r="B2687">
        <v>7305</v>
      </c>
      <c r="C2687" t="s">
        <v>38</v>
      </c>
      <c r="D2687">
        <v>2014</v>
      </c>
      <c r="E2687" t="s">
        <v>56</v>
      </c>
      <c r="F2687" t="s">
        <v>184</v>
      </c>
      <c r="G2687" t="s">
        <v>62</v>
      </c>
      <c r="H2687" t="s">
        <v>2869</v>
      </c>
      <c r="I2687" s="2">
        <v>40410</v>
      </c>
      <c r="J2687" t="s">
        <v>106</v>
      </c>
      <c r="K2687" t="s">
        <v>111</v>
      </c>
      <c r="L2687">
        <v>28.202960000000001</v>
      </c>
      <c r="M2687">
        <v>-177.428641</v>
      </c>
      <c r="N2687" t="s">
        <v>62</v>
      </c>
      <c r="O2687" t="s">
        <v>62</v>
      </c>
      <c r="P2687">
        <v>2014</v>
      </c>
      <c r="Q2687" t="s">
        <v>112</v>
      </c>
      <c r="R2687">
        <v>0</v>
      </c>
      <c r="S2687">
        <v>27.2</v>
      </c>
      <c r="T2687">
        <v>1</v>
      </c>
      <c r="U2687">
        <v>0</v>
      </c>
      <c r="V2687">
        <v>22.5</v>
      </c>
      <c r="W2687">
        <v>0</v>
      </c>
      <c r="X2687">
        <v>0.13500000000000001</v>
      </c>
      <c r="Y2687">
        <v>2</v>
      </c>
      <c r="Z2687">
        <v>1</v>
      </c>
    </row>
    <row r="2688" spans="1:26" x14ac:dyDescent="0.2">
      <c r="A2688">
        <v>2687</v>
      </c>
      <c r="B2688">
        <v>7306</v>
      </c>
      <c r="C2688" t="s">
        <v>38</v>
      </c>
      <c r="D2688">
        <v>2014</v>
      </c>
      <c r="E2688" t="s">
        <v>56</v>
      </c>
      <c r="F2688" t="s">
        <v>184</v>
      </c>
      <c r="G2688" t="s">
        <v>62</v>
      </c>
      <c r="H2688" t="s">
        <v>2870</v>
      </c>
      <c r="I2688" s="2">
        <v>40410</v>
      </c>
      <c r="J2688" t="s">
        <v>106</v>
      </c>
      <c r="K2688" t="s">
        <v>107</v>
      </c>
      <c r="L2688">
        <v>28.217383829999999</v>
      </c>
      <c r="M2688">
        <v>-177.42431819999999</v>
      </c>
      <c r="N2688" t="s">
        <v>62</v>
      </c>
      <c r="O2688" t="s">
        <v>62</v>
      </c>
      <c r="P2688">
        <v>2014</v>
      </c>
      <c r="Q2688" t="s">
        <v>109</v>
      </c>
      <c r="R2688">
        <v>0</v>
      </c>
      <c r="S2688">
        <v>7.45</v>
      </c>
      <c r="T2688">
        <v>0.5</v>
      </c>
      <c r="U2688">
        <v>10</v>
      </c>
      <c r="V2688">
        <v>6</v>
      </c>
      <c r="W2688">
        <v>3</v>
      </c>
      <c r="X2688">
        <v>1.24</v>
      </c>
      <c r="Y2688">
        <v>2</v>
      </c>
      <c r="Z2688">
        <v>1</v>
      </c>
    </row>
    <row r="2689" spans="1:26" x14ac:dyDescent="0.2">
      <c r="A2689">
        <v>2688</v>
      </c>
      <c r="B2689">
        <v>7307</v>
      </c>
      <c r="C2689" t="s">
        <v>38</v>
      </c>
      <c r="D2689">
        <v>2014</v>
      </c>
      <c r="E2689" t="s">
        <v>56</v>
      </c>
      <c r="F2689" t="s">
        <v>184</v>
      </c>
      <c r="G2689" t="s">
        <v>62</v>
      </c>
      <c r="H2689" t="s">
        <v>2871</v>
      </c>
      <c r="I2689" s="2">
        <v>40410</v>
      </c>
      <c r="J2689" t="s">
        <v>106</v>
      </c>
      <c r="K2689" t="s">
        <v>115</v>
      </c>
      <c r="L2689">
        <v>28.22622011</v>
      </c>
      <c r="M2689">
        <v>-177.41887629999999</v>
      </c>
      <c r="N2689" t="s">
        <v>62</v>
      </c>
      <c r="O2689" t="s">
        <v>62</v>
      </c>
      <c r="P2689">
        <v>2014</v>
      </c>
      <c r="Q2689" t="s">
        <v>116</v>
      </c>
      <c r="R2689">
        <v>0</v>
      </c>
      <c r="S2689">
        <v>5.65</v>
      </c>
      <c r="T2689">
        <v>1</v>
      </c>
      <c r="U2689">
        <v>3</v>
      </c>
      <c r="V2689">
        <v>15</v>
      </c>
      <c r="W2689">
        <v>12</v>
      </c>
      <c r="X2689">
        <v>1.1475</v>
      </c>
      <c r="Y2689">
        <v>2</v>
      </c>
      <c r="Z2689">
        <v>1</v>
      </c>
    </row>
    <row r="2690" spans="1:26" x14ac:dyDescent="0.2">
      <c r="A2690">
        <v>2689</v>
      </c>
      <c r="B2690">
        <v>7308</v>
      </c>
      <c r="C2690" t="s">
        <v>38</v>
      </c>
      <c r="D2690">
        <v>2014</v>
      </c>
      <c r="E2690" t="s">
        <v>56</v>
      </c>
      <c r="F2690" t="s">
        <v>184</v>
      </c>
      <c r="G2690" t="s">
        <v>62</v>
      </c>
      <c r="H2690" t="s">
        <v>2872</v>
      </c>
      <c r="I2690" s="2">
        <v>40410</v>
      </c>
      <c r="J2690" t="s">
        <v>106</v>
      </c>
      <c r="K2690" t="s">
        <v>107</v>
      </c>
      <c r="L2690">
        <v>28.24145154</v>
      </c>
      <c r="M2690">
        <v>-177.42024409999999</v>
      </c>
      <c r="N2690" t="s">
        <v>62</v>
      </c>
      <c r="O2690" t="s">
        <v>62</v>
      </c>
      <c r="P2690">
        <v>2014</v>
      </c>
      <c r="Q2690" t="s">
        <v>109</v>
      </c>
      <c r="R2690">
        <v>0</v>
      </c>
      <c r="S2690">
        <v>11.85</v>
      </c>
      <c r="T2690">
        <v>0</v>
      </c>
      <c r="U2690">
        <v>0.5</v>
      </c>
      <c r="V2690">
        <v>7</v>
      </c>
      <c r="W2690">
        <v>3</v>
      </c>
      <c r="X2690">
        <v>0.46750000000000003</v>
      </c>
      <c r="Y2690">
        <v>2</v>
      </c>
      <c r="Z2690">
        <v>1</v>
      </c>
    </row>
    <row r="2691" spans="1:26" x14ac:dyDescent="0.2">
      <c r="A2691">
        <v>2690</v>
      </c>
      <c r="B2691">
        <v>7309</v>
      </c>
      <c r="C2691" t="s">
        <v>38</v>
      </c>
      <c r="D2691">
        <v>2014</v>
      </c>
      <c r="E2691" t="s">
        <v>56</v>
      </c>
      <c r="F2691" t="s">
        <v>184</v>
      </c>
      <c r="G2691" t="s">
        <v>62</v>
      </c>
      <c r="H2691" t="s">
        <v>2873</v>
      </c>
      <c r="I2691" s="2">
        <v>40410</v>
      </c>
      <c r="J2691" t="s">
        <v>106</v>
      </c>
      <c r="K2691" t="s">
        <v>107</v>
      </c>
      <c r="L2691">
        <v>28.253208170000001</v>
      </c>
      <c r="M2691">
        <v>-177.41327079999999</v>
      </c>
      <c r="N2691" t="s">
        <v>62</v>
      </c>
      <c r="O2691" t="s">
        <v>62</v>
      </c>
      <c r="P2691">
        <v>2014</v>
      </c>
      <c r="Q2691" t="s">
        <v>109</v>
      </c>
      <c r="R2691">
        <v>0</v>
      </c>
      <c r="S2691">
        <v>11.2</v>
      </c>
      <c r="T2691">
        <v>1</v>
      </c>
      <c r="U2691">
        <v>12.5</v>
      </c>
      <c r="V2691">
        <v>15</v>
      </c>
      <c r="W2691">
        <v>6</v>
      </c>
      <c r="X2691">
        <v>0.53625</v>
      </c>
      <c r="Y2691">
        <v>2</v>
      </c>
      <c r="Z2691">
        <v>1</v>
      </c>
    </row>
    <row r="2692" spans="1:26" x14ac:dyDescent="0.2">
      <c r="A2692">
        <v>2691</v>
      </c>
      <c r="B2692">
        <v>7310</v>
      </c>
      <c r="C2692" t="s">
        <v>38</v>
      </c>
      <c r="D2692">
        <v>2014</v>
      </c>
      <c r="E2692" t="s">
        <v>56</v>
      </c>
      <c r="F2692" t="s">
        <v>184</v>
      </c>
      <c r="G2692" t="s">
        <v>62</v>
      </c>
      <c r="H2692" t="s">
        <v>2874</v>
      </c>
      <c r="I2692" s="2">
        <v>40410</v>
      </c>
      <c r="J2692" t="s">
        <v>106</v>
      </c>
      <c r="K2692" t="s">
        <v>111</v>
      </c>
      <c r="L2692">
        <v>28.240883419999999</v>
      </c>
      <c r="M2692">
        <v>-177.4255512</v>
      </c>
      <c r="N2692" t="s">
        <v>62</v>
      </c>
      <c r="O2692" t="s">
        <v>62</v>
      </c>
      <c r="P2692">
        <v>2014</v>
      </c>
      <c r="Q2692" t="s">
        <v>112</v>
      </c>
      <c r="R2692">
        <v>0</v>
      </c>
      <c r="S2692">
        <v>21.8</v>
      </c>
      <c r="T2692">
        <v>1.5</v>
      </c>
      <c r="U2692">
        <v>2</v>
      </c>
      <c r="V2692">
        <v>7.5</v>
      </c>
      <c r="W2692">
        <v>2.5</v>
      </c>
      <c r="X2692">
        <v>0.81</v>
      </c>
      <c r="Y2692">
        <v>2</v>
      </c>
      <c r="Z2692">
        <v>1</v>
      </c>
    </row>
    <row r="2693" spans="1:26" x14ac:dyDescent="0.2">
      <c r="A2693">
        <v>2692</v>
      </c>
      <c r="B2693">
        <v>7311</v>
      </c>
      <c r="C2693" t="s">
        <v>38</v>
      </c>
      <c r="D2693">
        <v>2014</v>
      </c>
      <c r="E2693" t="s">
        <v>56</v>
      </c>
      <c r="F2693" t="s">
        <v>184</v>
      </c>
      <c r="G2693" t="s">
        <v>62</v>
      </c>
      <c r="H2693" t="s">
        <v>2875</v>
      </c>
      <c r="I2693" s="2">
        <v>40410</v>
      </c>
      <c r="J2693" t="s">
        <v>106</v>
      </c>
      <c r="K2693" t="s">
        <v>107</v>
      </c>
      <c r="L2693">
        <v>28.229931369999999</v>
      </c>
      <c r="M2693">
        <v>-177.42078860000001</v>
      </c>
      <c r="N2693" t="s">
        <v>62</v>
      </c>
      <c r="O2693" t="s">
        <v>62</v>
      </c>
      <c r="P2693">
        <v>2014</v>
      </c>
      <c r="Q2693" t="s">
        <v>109</v>
      </c>
      <c r="R2693">
        <v>0</v>
      </c>
      <c r="S2693">
        <v>9.5</v>
      </c>
      <c r="T2693">
        <v>2</v>
      </c>
      <c r="U2693">
        <v>3.5</v>
      </c>
      <c r="V2693">
        <v>12.5</v>
      </c>
      <c r="W2693">
        <v>2</v>
      </c>
      <c r="X2693">
        <v>0.32750000000000001</v>
      </c>
      <c r="Y2693">
        <v>2</v>
      </c>
      <c r="Z2693">
        <v>1</v>
      </c>
    </row>
    <row r="2694" spans="1:26" x14ac:dyDescent="0.2">
      <c r="A2694">
        <v>2693</v>
      </c>
      <c r="B2694">
        <v>7313</v>
      </c>
      <c r="C2694" t="s">
        <v>38</v>
      </c>
      <c r="D2694">
        <v>2014</v>
      </c>
      <c r="E2694" t="s">
        <v>56</v>
      </c>
      <c r="F2694" t="s">
        <v>184</v>
      </c>
      <c r="G2694" t="s">
        <v>62</v>
      </c>
      <c r="H2694" t="s">
        <v>2876</v>
      </c>
      <c r="I2694" s="2">
        <v>40410</v>
      </c>
      <c r="J2694" t="s">
        <v>106</v>
      </c>
      <c r="K2694" t="s">
        <v>115</v>
      </c>
      <c r="L2694">
        <v>28.24458662</v>
      </c>
      <c r="M2694">
        <v>-177.41427880000001</v>
      </c>
      <c r="N2694" t="s">
        <v>62</v>
      </c>
      <c r="O2694" t="s">
        <v>62</v>
      </c>
      <c r="P2694">
        <v>2014</v>
      </c>
      <c r="Q2694" t="s">
        <v>116</v>
      </c>
      <c r="R2694">
        <v>0</v>
      </c>
      <c r="S2694">
        <v>3.95</v>
      </c>
      <c r="T2694">
        <v>1</v>
      </c>
      <c r="U2694">
        <v>2</v>
      </c>
      <c r="V2694">
        <v>11.5</v>
      </c>
      <c r="W2694">
        <v>2</v>
      </c>
      <c r="X2694">
        <v>0.62749999999999995</v>
      </c>
      <c r="Y2694">
        <v>2</v>
      </c>
      <c r="Z2694">
        <v>1</v>
      </c>
    </row>
    <row r="2695" spans="1:26" x14ac:dyDescent="0.2">
      <c r="A2695">
        <v>2694</v>
      </c>
      <c r="B2695">
        <v>7323</v>
      </c>
      <c r="C2695" t="s">
        <v>38</v>
      </c>
      <c r="D2695">
        <v>2014</v>
      </c>
      <c r="E2695" t="s">
        <v>56</v>
      </c>
      <c r="F2695" t="s">
        <v>184</v>
      </c>
      <c r="G2695" t="s">
        <v>60</v>
      </c>
      <c r="H2695" t="s">
        <v>2877</v>
      </c>
      <c r="I2695" s="2">
        <v>40413</v>
      </c>
      <c r="J2695" t="s">
        <v>106</v>
      </c>
      <c r="K2695" t="s">
        <v>111</v>
      </c>
      <c r="L2695">
        <v>25.905351339999999</v>
      </c>
      <c r="M2695">
        <v>-173.9233906</v>
      </c>
      <c r="N2695" t="s">
        <v>60</v>
      </c>
      <c r="O2695" t="s">
        <v>60</v>
      </c>
      <c r="P2695">
        <v>2014</v>
      </c>
      <c r="Q2695" t="s">
        <v>112</v>
      </c>
      <c r="R2695">
        <v>0</v>
      </c>
      <c r="S2695">
        <v>19.75</v>
      </c>
      <c r="T2695">
        <v>40</v>
      </c>
      <c r="U2695">
        <v>0</v>
      </c>
      <c r="V2695">
        <v>10</v>
      </c>
      <c r="W2695">
        <v>25</v>
      </c>
      <c r="X2695">
        <v>0.4375</v>
      </c>
      <c r="Y2695">
        <v>2</v>
      </c>
      <c r="Z2695">
        <v>1</v>
      </c>
    </row>
    <row r="2696" spans="1:26" x14ac:dyDescent="0.2">
      <c r="A2696">
        <v>2695</v>
      </c>
      <c r="B2696">
        <v>7324</v>
      </c>
      <c r="C2696" t="s">
        <v>38</v>
      </c>
      <c r="D2696">
        <v>2014</v>
      </c>
      <c r="E2696" t="s">
        <v>56</v>
      </c>
      <c r="F2696" t="s">
        <v>184</v>
      </c>
      <c r="G2696" t="s">
        <v>60</v>
      </c>
      <c r="H2696" t="s">
        <v>2878</v>
      </c>
      <c r="I2696" s="2">
        <v>40413</v>
      </c>
      <c r="J2696" t="s">
        <v>106</v>
      </c>
      <c r="K2696" t="s">
        <v>107</v>
      </c>
      <c r="L2696">
        <v>25.94365002</v>
      </c>
      <c r="M2696">
        <v>-173.88033279999999</v>
      </c>
      <c r="N2696" t="s">
        <v>60</v>
      </c>
      <c r="O2696" t="s">
        <v>60</v>
      </c>
      <c r="P2696">
        <v>2014</v>
      </c>
      <c r="Q2696" t="s">
        <v>109</v>
      </c>
      <c r="R2696">
        <v>0</v>
      </c>
      <c r="S2696">
        <v>13.85</v>
      </c>
      <c r="T2696">
        <v>62.5</v>
      </c>
      <c r="U2696">
        <v>0</v>
      </c>
      <c r="V2696">
        <v>8.5</v>
      </c>
      <c r="W2696">
        <v>10</v>
      </c>
      <c r="X2696">
        <v>0.64249999999999996</v>
      </c>
      <c r="Y2696">
        <v>2</v>
      </c>
      <c r="Z2696">
        <v>1</v>
      </c>
    </row>
    <row r="2697" spans="1:26" x14ac:dyDescent="0.2">
      <c r="A2697">
        <v>2696</v>
      </c>
      <c r="B2697">
        <v>7325</v>
      </c>
      <c r="C2697" t="s">
        <v>38</v>
      </c>
      <c r="D2697">
        <v>2014</v>
      </c>
      <c r="E2697" t="s">
        <v>56</v>
      </c>
      <c r="F2697" t="s">
        <v>184</v>
      </c>
      <c r="G2697" t="s">
        <v>60</v>
      </c>
      <c r="H2697" t="s">
        <v>2879</v>
      </c>
      <c r="I2697" s="2">
        <v>40413</v>
      </c>
      <c r="J2697" t="s">
        <v>106</v>
      </c>
      <c r="K2697" t="s">
        <v>107</v>
      </c>
      <c r="L2697">
        <v>26.006082710000001</v>
      </c>
      <c r="M2697">
        <v>-173.87756949999999</v>
      </c>
      <c r="N2697" t="s">
        <v>60</v>
      </c>
      <c r="O2697" t="s">
        <v>60</v>
      </c>
      <c r="P2697">
        <v>2014</v>
      </c>
      <c r="Q2697" t="s">
        <v>109</v>
      </c>
      <c r="R2697">
        <v>0</v>
      </c>
      <c r="S2697">
        <v>15.4</v>
      </c>
      <c r="T2697">
        <v>35</v>
      </c>
      <c r="U2697">
        <v>9</v>
      </c>
      <c r="V2697">
        <v>10</v>
      </c>
      <c r="W2697">
        <v>17.5</v>
      </c>
      <c r="X2697">
        <v>0.82250000000000001</v>
      </c>
      <c r="Y2697">
        <v>2</v>
      </c>
      <c r="Z2697">
        <v>1</v>
      </c>
    </row>
    <row r="2698" spans="1:26" x14ac:dyDescent="0.2">
      <c r="A2698">
        <v>2697</v>
      </c>
      <c r="B2698">
        <v>7329</v>
      </c>
      <c r="C2698" t="s">
        <v>38</v>
      </c>
      <c r="D2698">
        <v>2014</v>
      </c>
      <c r="E2698" t="s">
        <v>56</v>
      </c>
      <c r="F2698" t="s">
        <v>184</v>
      </c>
      <c r="G2698" t="s">
        <v>60</v>
      </c>
      <c r="H2698" t="s">
        <v>2880</v>
      </c>
      <c r="I2698" s="2">
        <v>40413</v>
      </c>
      <c r="J2698" t="s">
        <v>106</v>
      </c>
      <c r="K2698" t="s">
        <v>111</v>
      </c>
      <c r="L2698">
        <v>25.937684869999998</v>
      </c>
      <c r="M2698">
        <v>-173.94740834999999</v>
      </c>
      <c r="N2698" t="s">
        <v>60</v>
      </c>
      <c r="O2698" t="s">
        <v>60</v>
      </c>
      <c r="P2698">
        <v>2014</v>
      </c>
      <c r="Q2698" t="s">
        <v>112</v>
      </c>
      <c r="R2698">
        <v>0</v>
      </c>
      <c r="S2698">
        <v>25.15</v>
      </c>
      <c r="T2698">
        <v>55</v>
      </c>
      <c r="U2698">
        <v>0</v>
      </c>
      <c r="V2698">
        <v>9</v>
      </c>
      <c r="W2698">
        <v>16</v>
      </c>
      <c r="X2698">
        <v>0.44874999999999998</v>
      </c>
      <c r="Y2698">
        <v>2</v>
      </c>
      <c r="Z2698">
        <v>1</v>
      </c>
    </row>
    <row r="2699" spans="1:26" x14ac:dyDescent="0.2">
      <c r="A2699">
        <v>2698</v>
      </c>
      <c r="B2699">
        <v>7330</v>
      </c>
      <c r="C2699" t="s">
        <v>38</v>
      </c>
      <c r="D2699">
        <v>2014</v>
      </c>
      <c r="E2699" t="s">
        <v>56</v>
      </c>
      <c r="F2699" t="s">
        <v>184</v>
      </c>
      <c r="G2699" t="s">
        <v>60</v>
      </c>
      <c r="H2699" t="s">
        <v>2881</v>
      </c>
      <c r="I2699" s="2">
        <v>40413</v>
      </c>
      <c r="J2699" t="s">
        <v>106</v>
      </c>
      <c r="K2699" t="s">
        <v>107</v>
      </c>
      <c r="L2699">
        <v>25.94416777</v>
      </c>
      <c r="M2699">
        <v>-173.9325202</v>
      </c>
      <c r="N2699" t="s">
        <v>60</v>
      </c>
      <c r="O2699" t="s">
        <v>60</v>
      </c>
      <c r="P2699">
        <v>2014</v>
      </c>
      <c r="Q2699" t="s">
        <v>109</v>
      </c>
      <c r="R2699">
        <v>0</v>
      </c>
      <c r="S2699">
        <v>8.35</v>
      </c>
      <c r="T2699">
        <v>22.5</v>
      </c>
      <c r="U2699">
        <v>5</v>
      </c>
      <c r="V2699">
        <v>17.5</v>
      </c>
      <c r="W2699">
        <v>25</v>
      </c>
      <c r="X2699">
        <v>0.43049999999999999</v>
      </c>
      <c r="Y2699">
        <v>2</v>
      </c>
      <c r="Z2699">
        <v>1</v>
      </c>
    </row>
    <row r="2700" spans="1:26" x14ac:dyDescent="0.2">
      <c r="A2700">
        <v>2699</v>
      </c>
      <c r="B2700">
        <v>7331</v>
      </c>
      <c r="C2700" t="s">
        <v>38</v>
      </c>
      <c r="D2700">
        <v>2014</v>
      </c>
      <c r="E2700" t="s">
        <v>56</v>
      </c>
      <c r="F2700" t="s">
        <v>184</v>
      </c>
      <c r="G2700" t="s">
        <v>60</v>
      </c>
      <c r="H2700" t="s">
        <v>2882</v>
      </c>
      <c r="I2700" s="2">
        <v>40413</v>
      </c>
      <c r="J2700" t="s">
        <v>106</v>
      </c>
      <c r="K2700" t="s">
        <v>107</v>
      </c>
      <c r="L2700">
        <v>25.975170420000001</v>
      </c>
      <c r="M2700">
        <v>-173.96789279999999</v>
      </c>
      <c r="N2700" t="s">
        <v>60</v>
      </c>
      <c r="O2700" t="s">
        <v>60</v>
      </c>
      <c r="P2700">
        <v>2014</v>
      </c>
      <c r="Q2700" t="s">
        <v>109</v>
      </c>
      <c r="R2700">
        <v>0</v>
      </c>
      <c r="S2700">
        <v>8.1999999999999993</v>
      </c>
      <c r="T2700">
        <v>10</v>
      </c>
      <c r="U2700">
        <v>5</v>
      </c>
      <c r="V2700">
        <v>20</v>
      </c>
      <c r="W2700">
        <v>15</v>
      </c>
      <c r="X2700">
        <v>0.86750000000000005</v>
      </c>
      <c r="Y2700">
        <v>2</v>
      </c>
      <c r="Z2700">
        <v>1</v>
      </c>
    </row>
    <row r="2701" spans="1:26" x14ac:dyDescent="0.2">
      <c r="A2701">
        <v>2700</v>
      </c>
      <c r="B2701">
        <v>7332</v>
      </c>
      <c r="C2701" t="s">
        <v>38</v>
      </c>
      <c r="D2701">
        <v>2014</v>
      </c>
      <c r="E2701" t="s">
        <v>56</v>
      </c>
      <c r="F2701" t="s">
        <v>184</v>
      </c>
      <c r="G2701" t="s">
        <v>60</v>
      </c>
      <c r="H2701" t="s">
        <v>2883</v>
      </c>
      <c r="I2701" s="2">
        <v>40413</v>
      </c>
      <c r="J2701" t="s">
        <v>106</v>
      </c>
      <c r="K2701" t="s">
        <v>107</v>
      </c>
      <c r="L2701">
        <v>25.995557049999999</v>
      </c>
      <c r="M2701">
        <v>-173.98828409999999</v>
      </c>
      <c r="N2701" t="s">
        <v>60</v>
      </c>
      <c r="O2701" t="s">
        <v>60</v>
      </c>
      <c r="P2701">
        <v>2014</v>
      </c>
      <c r="Q2701" t="s">
        <v>109</v>
      </c>
      <c r="R2701">
        <v>0</v>
      </c>
      <c r="S2701">
        <v>7.75</v>
      </c>
      <c r="T2701">
        <v>9</v>
      </c>
      <c r="U2701">
        <v>5</v>
      </c>
      <c r="V2701">
        <v>11</v>
      </c>
      <c r="W2701">
        <v>22.5</v>
      </c>
      <c r="X2701">
        <v>0.77124999999999999</v>
      </c>
      <c r="Y2701">
        <v>2</v>
      </c>
      <c r="Z2701">
        <v>1</v>
      </c>
    </row>
    <row r="2702" spans="1:26" x14ac:dyDescent="0.2">
      <c r="A2702">
        <v>2701</v>
      </c>
      <c r="B2702">
        <v>7333</v>
      </c>
      <c r="C2702" t="s">
        <v>38</v>
      </c>
      <c r="D2702">
        <v>2014</v>
      </c>
      <c r="E2702" t="s">
        <v>56</v>
      </c>
      <c r="F2702" t="s">
        <v>184</v>
      </c>
      <c r="G2702" t="s">
        <v>60</v>
      </c>
      <c r="H2702" t="s">
        <v>2884</v>
      </c>
      <c r="I2702" s="2">
        <v>40413</v>
      </c>
      <c r="J2702" t="s">
        <v>106</v>
      </c>
      <c r="K2702" t="s">
        <v>107</v>
      </c>
      <c r="L2702">
        <v>26.018284489999999</v>
      </c>
      <c r="M2702">
        <v>-173.98758369999999</v>
      </c>
      <c r="N2702" t="s">
        <v>60</v>
      </c>
      <c r="O2702" t="s">
        <v>60</v>
      </c>
      <c r="P2702">
        <v>2014</v>
      </c>
      <c r="Q2702" t="s">
        <v>109</v>
      </c>
      <c r="R2702">
        <v>0</v>
      </c>
      <c r="S2702">
        <v>8.0500000000000007</v>
      </c>
      <c r="T2702">
        <v>1</v>
      </c>
      <c r="U2702">
        <v>25</v>
      </c>
      <c r="V2702">
        <v>41.5</v>
      </c>
      <c r="W2702">
        <v>2</v>
      </c>
      <c r="X2702">
        <v>0.39174999999999999</v>
      </c>
      <c r="Y2702">
        <v>2</v>
      </c>
      <c r="Z2702">
        <v>1</v>
      </c>
    </row>
    <row r="2703" spans="1:26" x14ac:dyDescent="0.2">
      <c r="A2703">
        <v>2702</v>
      </c>
      <c r="B2703">
        <v>7334</v>
      </c>
      <c r="C2703" t="s">
        <v>38</v>
      </c>
      <c r="D2703">
        <v>2014</v>
      </c>
      <c r="E2703" t="s">
        <v>56</v>
      </c>
      <c r="F2703" t="s">
        <v>184</v>
      </c>
      <c r="G2703" t="s">
        <v>60</v>
      </c>
      <c r="H2703" t="s">
        <v>2885</v>
      </c>
      <c r="I2703" s="2">
        <v>40413</v>
      </c>
      <c r="J2703" t="s">
        <v>106</v>
      </c>
      <c r="K2703" t="s">
        <v>115</v>
      </c>
      <c r="L2703">
        <v>26.00335917</v>
      </c>
      <c r="M2703">
        <v>-173.95592590000001</v>
      </c>
      <c r="N2703" t="s">
        <v>60</v>
      </c>
      <c r="O2703" t="s">
        <v>60</v>
      </c>
      <c r="P2703">
        <v>2014</v>
      </c>
      <c r="Q2703" t="s">
        <v>116</v>
      </c>
      <c r="R2703">
        <v>0</v>
      </c>
      <c r="S2703">
        <v>2.5499999999999998</v>
      </c>
      <c r="T2703">
        <v>1</v>
      </c>
      <c r="U2703">
        <v>26.5</v>
      </c>
      <c r="V2703">
        <v>40</v>
      </c>
      <c r="W2703">
        <v>0.5</v>
      </c>
      <c r="X2703">
        <v>0.18149999999999999</v>
      </c>
      <c r="Y2703">
        <v>2</v>
      </c>
      <c r="Z2703">
        <v>1</v>
      </c>
    </row>
    <row r="2704" spans="1:26" x14ac:dyDescent="0.2">
      <c r="A2704">
        <v>2703</v>
      </c>
      <c r="B2704">
        <v>7335</v>
      </c>
      <c r="C2704" t="s">
        <v>38</v>
      </c>
      <c r="D2704">
        <v>2014</v>
      </c>
      <c r="E2704" t="s">
        <v>56</v>
      </c>
      <c r="F2704" t="s">
        <v>184</v>
      </c>
      <c r="G2704" t="s">
        <v>60</v>
      </c>
      <c r="H2704" t="s">
        <v>2886</v>
      </c>
      <c r="I2704" s="2">
        <v>40413</v>
      </c>
      <c r="J2704" t="s">
        <v>106</v>
      </c>
      <c r="K2704" t="s">
        <v>107</v>
      </c>
      <c r="L2704">
        <v>26.004040289999999</v>
      </c>
      <c r="M2704">
        <v>-174.01831290000001</v>
      </c>
      <c r="N2704" t="s">
        <v>60</v>
      </c>
      <c r="O2704" t="s">
        <v>60</v>
      </c>
      <c r="P2704">
        <v>2014</v>
      </c>
      <c r="Q2704" t="s">
        <v>109</v>
      </c>
      <c r="R2704">
        <v>0</v>
      </c>
      <c r="S2704">
        <v>16</v>
      </c>
      <c r="T2704">
        <v>35</v>
      </c>
      <c r="U2704">
        <v>2.5</v>
      </c>
      <c r="V2704">
        <v>10</v>
      </c>
      <c r="W2704">
        <v>17.5</v>
      </c>
      <c r="X2704">
        <v>0.66249999999999998</v>
      </c>
      <c r="Y2704">
        <v>2</v>
      </c>
      <c r="Z2704">
        <v>1</v>
      </c>
    </row>
    <row r="2705" spans="1:26" x14ac:dyDescent="0.2">
      <c r="A2705">
        <v>2704</v>
      </c>
      <c r="B2705">
        <v>7336</v>
      </c>
      <c r="C2705" t="s">
        <v>38</v>
      </c>
      <c r="D2705">
        <v>2014</v>
      </c>
      <c r="E2705" t="s">
        <v>56</v>
      </c>
      <c r="F2705" t="s">
        <v>184</v>
      </c>
      <c r="G2705" t="s">
        <v>60</v>
      </c>
      <c r="H2705" t="s">
        <v>2887</v>
      </c>
      <c r="I2705" s="2">
        <v>40414</v>
      </c>
      <c r="J2705" t="s">
        <v>106</v>
      </c>
      <c r="K2705" t="s">
        <v>111</v>
      </c>
      <c r="L2705">
        <v>25.984298729999999</v>
      </c>
      <c r="M2705">
        <v>-174.00495359999999</v>
      </c>
      <c r="N2705" t="s">
        <v>60</v>
      </c>
      <c r="O2705" t="s">
        <v>60</v>
      </c>
      <c r="P2705">
        <v>2014</v>
      </c>
      <c r="Q2705" t="s">
        <v>112</v>
      </c>
      <c r="R2705">
        <v>0</v>
      </c>
      <c r="S2705">
        <v>22.1</v>
      </c>
      <c r="T2705">
        <v>12.5</v>
      </c>
      <c r="U2705">
        <v>30</v>
      </c>
      <c r="V2705">
        <v>6</v>
      </c>
      <c r="W2705">
        <v>17.5</v>
      </c>
      <c r="X2705">
        <v>0.84250000000000003</v>
      </c>
      <c r="Y2705">
        <v>2</v>
      </c>
      <c r="Z2705">
        <v>1</v>
      </c>
    </row>
    <row r="2706" spans="1:26" x14ac:dyDescent="0.2">
      <c r="A2706">
        <v>2705</v>
      </c>
      <c r="B2706">
        <v>7337</v>
      </c>
      <c r="C2706" t="s">
        <v>38</v>
      </c>
      <c r="D2706">
        <v>2014</v>
      </c>
      <c r="E2706" t="s">
        <v>56</v>
      </c>
      <c r="F2706" t="s">
        <v>184</v>
      </c>
      <c r="G2706" t="s">
        <v>60</v>
      </c>
      <c r="H2706" t="s">
        <v>2888</v>
      </c>
      <c r="I2706" s="2">
        <v>40414</v>
      </c>
      <c r="J2706" t="s">
        <v>106</v>
      </c>
      <c r="K2706" t="s">
        <v>107</v>
      </c>
      <c r="L2706">
        <v>26.03164391</v>
      </c>
      <c r="M2706">
        <v>-174.0093775</v>
      </c>
      <c r="N2706" t="s">
        <v>60</v>
      </c>
      <c r="O2706" t="s">
        <v>60</v>
      </c>
      <c r="P2706">
        <v>2014</v>
      </c>
      <c r="Q2706" t="s">
        <v>109</v>
      </c>
      <c r="R2706">
        <v>0</v>
      </c>
      <c r="S2706">
        <v>11.15</v>
      </c>
      <c r="T2706">
        <v>2</v>
      </c>
      <c r="U2706">
        <v>2.5</v>
      </c>
      <c r="V2706">
        <v>17.5</v>
      </c>
      <c r="W2706">
        <v>30</v>
      </c>
      <c r="X2706">
        <v>1.8262499999999999</v>
      </c>
      <c r="Y2706">
        <v>2</v>
      </c>
      <c r="Z2706">
        <v>1</v>
      </c>
    </row>
    <row r="2707" spans="1:26" x14ac:dyDescent="0.2">
      <c r="A2707">
        <v>2706</v>
      </c>
      <c r="B2707">
        <v>7338</v>
      </c>
      <c r="C2707" t="s">
        <v>38</v>
      </c>
      <c r="D2707">
        <v>2014</v>
      </c>
      <c r="E2707" t="s">
        <v>56</v>
      </c>
      <c r="F2707" t="s">
        <v>184</v>
      </c>
      <c r="G2707" t="s">
        <v>60</v>
      </c>
      <c r="H2707" t="s">
        <v>2889</v>
      </c>
      <c r="I2707" s="2">
        <v>40414</v>
      </c>
      <c r="J2707" t="s">
        <v>106</v>
      </c>
      <c r="K2707" t="s">
        <v>115</v>
      </c>
      <c r="L2707">
        <v>26.026806709999999</v>
      </c>
      <c r="M2707">
        <v>-173.9690895</v>
      </c>
      <c r="N2707" t="s">
        <v>60</v>
      </c>
      <c r="O2707" t="s">
        <v>60</v>
      </c>
      <c r="P2707">
        <v>2014</v>
      </c>
      <c r="Q2707" t="s">
        <v>116</v>
      </c>
      <c r="R2707">
        <v>0</v>
      </c>
      <c r="S2707">
        <v>4.0999999999999996</v>
      </c>
      <c r="T2707">
        <v>2.5</v>
      </c>
      <c r="U2707">
        <v>10</v>
      </c>
      <c r="V2707">
        <v>25</v>
      </c>
      <c r="W2707">
        <v>0.5</v>
      </c>
      <c r="X2707">
        <v>0.31</v>
      </c>
      <c r="Y2707">
        <v>2</v>
      </c>
      <c r="Z2707">
        <v>1</v>
      </c>
    </row>
    <row r="2708" spans="1:26" x14ac:dyDescent="0.2">
      <c r="A2708">
        <v>2707</v>
      </c>
      <c r="B2708">
        <v>7339</v>
      </c>
      <c r="C2708" t="s">
        <v>38</v>
      </c>
      <c r="D2708">
        <v>2014</v>
      </c>
      <c r="E2708" t="s">
        <v>56</v>
      </c>
      <c r="F2708" t="s">
        <v>184</v>
      </c>
      <c r="G2708" t="s">
        <v>60</v>
      </c>
      <c r="H2708" t="s">
        <v>2890</v>
      </c>
      <c r="I2708" s="2">
        <v>40414</v>
      </c>
      <c r="J2708" t="s">
        <v>106</v>
      </c>
      <c r="K2708" t="s">
        <v>115</v>
      </c>
      <c r="L2708">
        <v>26.02011401</v>
      </c>
      <c r="M2708">
        <v>-173.93935590000001</v>
      </c>
      <c r="N2708" t="s">
        <v>60</v>
      </c>
      <c r="O2708" t="s">
        <v>60</v>
      </c>
      <c r="P2708">
        <v>2014</v>
      </c>
      <c r="Q2708" t="s">
        <v>116</v>
      </c>
      <c r="R2708">
        <v>0</v>
      </c>
      <c r="S2708">
        <v>2.75</v>
      </c>
      <c r="T2708">
        <v>1.5</v>
      </c>
      <c r="U2708">
        <v>30</v>
      </c>
      <c r="V2708">
        <v>20</v>
      </c>
      <c r="W2708">
        <v>0</v>
      </c>
      <c r="X2708">
        <v>0.19500000000000001</v>
      </c>
      <c r="Y2708">
        <v>2</v>
      </c>
      <c r="Z2708">
        <v>1</v>
      </c>
    </row>
    <row r="2709" spans="1:26" x14ac:dyDescent="0.2">
      <c r="A2709">
        <v>2708</v>
      </c>
      <c r="B2709">
        <v>7345</v>
      </c>
      <c r="C2709" t="s">
        <v>38</v>
      </c>
      <c r="D2709">
        <v>2014</v>
      </c>
      <c r="E2709" t="s">
        <v>56</v>
      </c>
      <c r="F2709" t="s">
        <v>184</v>
      </c>
      <c r="G2709" t="s">
        <v>60</v>
      </c>
      <c r="H2709" t="s">
        <v>2891</v>
      </c>
      <c r="I2709" s="2">
        <v>40414</v>
      </c>
      <c r="J2709" t="s">
        <v>106</v>
      </c>
      <c r="K2709" t="s">
        <v>111</v>
      </c>
      <c r="L2709">
        <v>26.06400082</v>
      </c>
      <c r="M2709">
        <v>-174.0364165</v>
      </c>
      <c r="N2709" t="s">
        <v>60</v>
      </c>
      <c r="O2709" t="s">
        <v>60</v>
      </c>
      <c r="P2709">
        <v>2014</v>
      </c>
      <c r="Q2709" t="s">
        <v>112</v>
      </c>
      <c r="R2709">
        <v>0</v>
      </c>
      <c r="S2709">
        <v>25</v>
      </c>
      <c r="T2709">
        <v>10</v>
      </c>
      <c r="U2709">
        <v>2.5</v>
      </c>
      <c r="V2709">
        <v>27.5</v>
      </c>
      <c r="W2709">
        <v>12.5</v>
      </c>
      <c r="X2709">
        <v>0.35</v>
      </c>
      <c r="Y2709">
        <v>2</v>
      </c>
      <c r="Z2709">
        <v>1</v>
      </c>
    </row>
    <row r="2710" spans="1:26" x14ac:dyDescent="0.2">
      <c r="A2710">
        <v>2709</v>
      </c>
      <c r="B2710">
        <v>7346</v>
      </c>
      <c r="C2710" t="s">
        <v>38</v>
      </c>
      <c r="D2710">
        <v>2014</v>
      </c>
      <c r="E2710" t="s">
        <v>56</v>
      </c>
      <c r="F2710" t="s">
        <v>184</v>
      </c>
      <c r="G2710" t="s">
        <v>60</v>
      </c>
      <c r="H2710" t="s">
        <v>2892</v>
      </c>
      <c r="I2710" s="2">
        <v>40414</v>
      </c>
      <c r="J2710" t="s">
        <v>106</v>
      </c>
      <c r="K2710" t="s">
        <v>107</v>
      </c>
      <c r="L2710">
        <v>26.0542701</v>
      </c>
      <c r="M2710">
        <v>-174.01583959999999</v>
      </c>
      <c r="N2710" t="s">
        <v>60</v>
      </c>
      <c r="O2710" t="s">
        <v>60</v>
      </c>
      <c r="P2710">
        <v>2014</v>
      </c>
      <c r="Q2710" t="s">
        <v>109</v>
      </c>
      <c r="R2710">
        <v>0</v>
      </c>
      <c r="S2710">
        <v>14.3</v>
      </c>
      <c r="T2710">
        <v>30</v>
      </c>
      <c r="U2710">
        <v>0</v>
      </c>
      <c r="V2710">
        <v>15</v>
      </c>
      <c r="W2710">
        <v>22.5</v>
      </c>
      <c r="X2710">
        <v>0.6925</v>
      </c>
      <c r="Y2710">
        <v>2</v>
      </c>
      <c r="Z2710">
        <v>1</v>
      </c>
    </row>
    <row r="2711" spans="1:26" x14ac:dyDescent="0.2">
      <c r="A2711">
        <v>2710</v>
      </c>
      <c r="B2711">
        <v>7347</v>
      </c>
      <c r="C2711" t="s">
        <v>38</v>
      </c>
      <c r="D2711">
        <v>2014</v>
      </c>
      <c r="E2711" t="s">
        <v>56</v>
      </c>
      <c r="F2711" t="s">
        <v>184</v>
      </c>
      <c r="G2711" t="s">
        <v>60</v>
      </c>
      <c r="H2711" t="s">
        <v>2893</v>
      </c>
      <c r="I2711" s="2">
        <v>40414</v>
      </c>
      <c r="J2711" t="s">
        <v>106</v>
      </c>
      <c r="K2711" t="s">
        <v>107</v>
      </c>
      <c r="L2711">
        <v>26.079511449999998</v>
      </c>
      <c r="M2711">
        <v>-173.99203600000001</v>
      </c>
      <c r="N2711" t="s">
        <v>60</v>
      </c>
      <c r="O2711" t="s">
        <v>60</v>
      </c>
      <c r="P2711">
        <v>2014</v>
      </c>
      <c r="Q2711" t="s">
        <v>109</v>
      </c>
      <c r="R2711">
        <v>0</v>
      </c>
      <c r="S2711">
        <v>12.35</v>
      </c>
      <c r="T2711">
        <v>20</v>
      </c>
      <c r="U2711">
        <v>0</v>
      </c>
      <c r="V2711">
        <v>10</v>
      </c>
      <c r="W2711">
        <v>15</v>
      </c>
      <c r="X2711">
        <v>0.78374999999999995</v>
      </c>
      <c r="Y2711">
        <v>2</v>
      </c>
      <c r="Z2711">
        <v>1</v>
      </c>
    </row>
    <row r="2712" spans="1:26" x14ac:dyDescent="0.2">
      <c r="A2712">
        <v>2711</v>
      </c>
      <c r="B2712">
        <v>7348</v>
      </c>
      <c r="C2712" t="s">
        <v>38</v>
      </c>
      <c r="D2712">
        <v>2014</v>
      </c>
      <c r="E2712" t="s">
        <v>56</v>
      </c>
      <c r="F2712" t="s">
        <v>184</v>
      </c>
      <c r="G2712" t="s">
        <v>60</v>
      </c>
      <c r="H2712" t="s">
        <v>2894</v>
      </c>
      <c r="I2712" s="2">
        <v>40414</v>
      </c>
      <c r="J2712" t="s">
        <v>106</v>
      </c>
      <c r="K2712" t="s">
        <v>107</v>
      </c>
      <c r="L2712">
        <v>26.09266517</v>
      </c>
      <c r="M2712">
        <v>-173.9669475</v>
      </c>
      <c r="N2712" t="s">
        <v>60</v>
      </c>
      <c r="O2712" t="s">
        <v>60</v>
      </c>
      <c r="P2712">
        <v>2014</v>
      </c>
      <c r="Q2712" t="s">
        <v>109</v>
      </c>
      <c r="R2712">
        <v>0</v>
      </c>
      <c r="S2712">
        <v>13.1</v>
      </c>
      <c r="T2712">
        <v>17.5</v>
      </c>
      <c r="U2712">
        <v>15</v>
      </c>
      <c r="V2712">
        <v>5</v>
      </c>
      <c r="W2712">
        <v>15</v>
      </c>
      <c r="X2712">
        <v>0.70125000000000004</v>
      </c>
      <c r="Y2712">
        <v>2</v>
      </c>
      <c r="Z2712">
        <v>1</v>
      </c>
    </row>
    <row r="2713" spans="1:26" x14ac:dyDescent="0.2">
      <c r="A2713">
        <v>2712</v>
      </c>
      <c r="B2713">
        <v>7349</v>
      </c>
      <c r="C2713" t="s">
        <v>38</v>
      </c>
      <c r="D2713">
        <v>2014</v>
      </c>
      <c r="E2713" t="s">
        <v>56</v>
      </c>
      <c r="F2713" t="s">
        <v>184</v>
      </c>
      <c r="G2713" t="s">
        <v>60</v>
      </c>
      <c r="H2713" t="s">
        <v>2895</v>
      </c>
      <c r="I2713" s="2">
        <v>40414</v>
      </c>
      <c r="J2713" t="s">
        <v>106</v>
      </c>
      <c r="K2713" t="s">
        <v>111</v>
      </c>
      <c r="L2713">
        <v>26.094934070000001</v>
      </c>
      <c r="M2713">
        <v>-173.9408722</v>
      </c>
      <c r="N2713" t="s">
        <v>60</v>
      </c>
      <c r="O2713" t="s">
        <v>60</v>
      </c>
      <c r="P2713">
        <v>2014</v>
      </c>
      <c r="Q2713" t="s">
        <v>112</v>
      </c>
      <c r="R2713">
        <v>0</v>
      </c>
      <c r="S2713">
        <v>20.399999999999999</v>
      </c>
      <c r="T2713">
        <v>55</v>
      </c>
      <c r="U2713">
        <v>0.5</v>
      </c>
      <c r="V2713">
        <v>12.5</v>
      </c>
      <c r="W2713">
        <v>12</v>
      </c>
      <c r="X2713">
        <v>0.47</v>
      </c>
      <c r="Y2713">
        <v>2</v>
      </c>
      <c r="Z2713">
        <v>1</v>
      </c>
    </row>
    <row r="2714" spans="1:26" x14ac:dyDescent="0.2">
      <c r="A2714">
        <v>2713</v>
      </c>
      <c r="B2714">
        <v>7350</v>
      </c>
      <c r="C2714" t="s">
        <v>38</v>
      </c>
      <c r="D2714">
        <v>2014</v>
      </c>
      <c r="E2714" t="s">
        <v>56</v>
      </c>
      <c r="F2714" t="s">
        <v>184</v>
      </c>
      <c r="G2714" t="s">
        <v>60</v>
      </c>
      <c r="H2714" t="s">
        <v>2896</v>
      </c>
      <c r="I2714" s="2">
        <v>40414</v>
      </c>
      <c r="J2714" t="s">
        <v>106</v>
      </c>
      <c r="K2714" t="s">
        <v>115</v>
      </c>
      <c r="L2714">
        <v>26.065489190000001</v>
      </c>
      <c r="M2714">
        <v>-173.9753394</v>
      </c>
      <c r="N2714" t="s">
        <v>60</v>
      </c>
      <c r="O2714" t="s">
        <v>60</v>
      </c>
      <c r="P2714">
        <v>2014</v>
      </c>
      <c r="Q2714" t="s">
        <v>116</v>
      </c>
      <c r="R2714">
        <v>0</v>
      </c>
      <c r="S2714">
        <v>3.2</v>
      </c>
      <c r="T2714">
        <v>1</v>
      </c>
      <c r="U2714">
        <v>22.5</v>
      </c>
      <c r="V2714">
        <v>25</v>
      </c>
      <c r="W2714">
        <v>5.5</v>
      </c>
      <c r="X2714">
        <v>0.53500000000000003</v>
      </c>
      <c r="Y2714">
        <v>2</v>
      </c>
      <c r="Z2714">
        <v>1</v>
      </c>
    </row>
    <row r="2715" spans="1:26" x14ac:dyDescent="0.2">
      <c r="A2715">
        <v>2714</v>
      </c>
      <c r="B2715">
        <v>7351</v>
      </c>
      <c r="C2715" t="s">
        <v>38</v>
      </c>
      <c r="D2715">
        <v>2014</v>
      </c>
      <c r="E2715" t="s">
        <v>56</v>
      </c>
      <c r="F2715" t="s">
        <v>184</v>
      </c>
      <c r="G2715" t="s">
        <v>60</v>
      </c>
      <c r="H2715" t="s">
        <v>2897</v>
      </c>
      <c r="I2715" s="2">
        <v>40415</v>
      </c>
      <c r="J2715" t="s">
        <v>106</v>
      </c>
      <c r="K2715" t="s">
        <v>107</v>
      </c>
      <c r="L2715">
        <v>26.081000580000001</v>
      </c>
      <c r="M2715">
        <v>-173.9396725</v>
      </c>
      <c r="N2715" t="s">
        <v>60</v>
      </c>
      <c r="O2715" t="s">
        <v>60</v>
      </c>
      <c r="P2715">
        <v>2014</v>
      </c>
      <c r="Q2715" t="s">
        <v>109</v>
      </c>
      <c r="R2715">
        <v>0</v>
      </c>
      <c r="S2715">
        <v>15.05</v>
      </c>
      <c r="T2715">
        <v>16.5</v>
      </c>
      <c r="U2715">
        <v>4</v>
      </c>
      <c r="V2715">
        <v>5</v>
      </c>
      <c r="W2715">
        <v>10</v>
      </c>
      <c r="X2715">
        <v>0.52749999999999997</v>
      </c>
      <c r="Y2715">
        <v>2</v>
      </c>
      <c r="Z2715">
        <v>1</v>
      </c>
    </row>
    <row r="2716" spans="1:26" x14ac:dyDescent="0.2">
      <c r="A2716">
        <v>2715</v>
      </c>
      <c r="B2716">
        <v>7352</v>
      </c>
      <c r="C2716" t="s">
        <v>38</v>
      </c>
      <c r="D2716">
        <v>2014</v>
      </c>
      <c r="E2716" t="s">
        <v>56</v>
      </c>
      <c r="F2716" t="s">
        <v>184</v>
      </c>
      <c r="G2716" t="s">
        <v>60</v>
      </c>
      <c r="H2716" t="s">
        <v>2898</v>
      </c>
      <c r="I2716" s="2">
        <v>40415</v>
      </c>
      <c r="J2716" t="s">
        <v>106</v>
      </c>
      <c r="K2716" t="s">
        <v>107</v>
      </c>
      <c r="L2716">
        <v>26.066424779999998</v>
      </c>
      <c r="M2716">
        <v>-173.91947870000001</v>
      </c>
      <c r="N2716" t="s">
        <v>60</v>
      </c>
      <c r="O2716" t="s">
        <v>60</v>
      </c>
      <c r="P2716">
        <v>2014</v>
      </c>
      <c r="Q2716" t="s">
        <v>109</v>
      </c>
      <c r="R2716">
        <v>0</v>
      </c>
      <c r="S2716">
        <v>14.3</v>
      </c>
      <c r="T2716">
        <v>18.5</v>
      </c>
      <c r="U2716">
        <v>5</v>
      </c>
      <c r="V2716">
        <v>16.5</v>
      </c>
      <c r="W2716">
        <v>3</v>
      </c>
      <c r="X2716">
        <v>0.78874999999999995</v>
      </c>
      <c r="Y2716">
        <v>2</v>
      </c>
      <c r="Z2716">
        <v>1</v>
      </c>
    </row>
    <row r="2717" spans="1:26" x14ac:dyDescent="0.2">
      <c r="A2717">
        <v>2716</v>
      </c>
      <c r="B2717">
        <v>7353</v>
      </c>
      <c r="C2717" t="s">
        <v>38</v>
      </c>
      <c r="D2717">
        <v>2014</v>
      </c>
      <c r="E2717" t="s">
        <v>56</v>
      </c>
      <c r="F2717" t="s">
        <v>184</v>
      </c>
      <c r="G2717" t="s">
        <v>60</v>
      </c>
      <c r="H2717" t="s">
        <v>2899</v>
      </c>
      <c r="I2717" s="2">
        <v>40415</v>
      </c>
      <c r="J2717" t="s">
        <v>106</v>
      </c>
      <c r="K2717" t="s">
        <v>111</v>
      </c>
      <c r="L2717">
        <v>26.064961889999999</v>
      </c>
      <c r="M2717">
        <v>-173.89406070000001</v>
      </c>
      <c r="N2717" t="s">
        <v>60</v>
      </c>
      <c r="O2717" t="s">
        <v>60</v>
      </c>
      <c r="P2717">
        <v>2014</v>
      </c>
      <c r="Q2717" t="s">
        <v>112</v>
      </c>
      <c r="R2717">
        <v>0</v>
      </c>
      <c r="S2717">
        <v>19.95</v>
      </c>
      <c r="T2717">
        <v>40</v>
      </c>
      <c r="U2717">
        <v>10</v>
      </c>
      <c r="V2717">
        <v>20</v>
      </c>
      <c r="W2717">
        <v>12.5</v>
      </c>
      <c r="X2717">
        <v>1.0662499999999999</v>
      </c>
      <c r="Y2717">
        <v>2</v>
      </c>
      <c r="Z2717">
        <v>1</v>
      </c>
    </row>
    <row r="2718" spans="1:26" x14ac:dyDescent="0.2">
      <c r="A2718">
        <v>2717</v>
      </c>
      <c r="B2718">
        <v>7354</v>
      </c>
      <c r="C2718" t="s">
        <v>38</v>
      </c>
      <c r="D2718">
        <v>2014</v>
      </c>
      <c r="E2718" t="s">
        <v>56</v>
      </c>
      <c r="F2718" t="s">
        <v>184</v>
      </c>
      <c r="G2718" t="s">
        <v>60</v>
      </c>
      <c r="H2718" t="s">
        <v>2900</v>
      </c>
      <c r="I2718" s="2">
        <v>40415</v>
      </c>
      <c r="J2718" t="s">
        <v>106</v>
      </c>
      <c r="K2718" t="s">
        <v>107</v>
      </c>
      <c r="L2718">
        <v>26.04736157</v>
      </c>
      <c r="M2718">
        <v>-173.89187559999999</v>
      </c>
      <c r="N2718" t="s">
        <v>60</v>
      </c>
      <c r="O2718" t="s">
        <v>60</v>
      </c>
      <c r="P2718">
        <v>2014</v>
      </c>
      <c r="Q2718" t="s">
        <v>109</v>
      </c>
      <c r="R2718">
        <v>0</v>
      </c>
      <c r="S2718">
        <v>19.2</v>
      </c>
      <c r="T2718">
        <v>37.5</v>
      </c>
      <c r="U2718">
        <v>17.5</v>
      </c>
      <c r="V2718">
        <v>10</v>
      </c>
      <c r="W2718">
        <v>10</v>
      </c>
      <c r="X2718">
        <v>1.1675</v>
      </c>
      <c r="Y2718">
        <v>2</v>
      </c>
      <c r="Z2718">
        <v>1</v>
      </c>
    </row>
    <row r="2719" spans="1:26" x14ac:dyDescent="0.2">
      <c r="A2719">
        <v>2718</v>
      </c>
      <c r="B2719">
        <v>7355</v>
      </c>
      <c r="C2719" t="s">
        <v>38</v>
      </c>
      <c r="D2719">
        <v>2014</v>
      </c>
      <c r="E2719" t="s">
        <v>56</v>
      </c>
      <c r="F2719" t="s">
        <v>184</v>
      </c>
      <c r="G2719" t="s">
        <v>60</v>
      </c>
      <c r="H2719" t="s">
        <v>2901</v>
      </c>
      <c r="I2719" s="2">
        <v>40415</v>
      </c>
      <c r="J2719" t="s">
        <v>106</v>
      </c>
      <c r="K2719" t="s">
        <v>111</v>
      </c>
      <c r="L2719">
        <v>26.012639279999998</v>
      </c>
      <c r="M2719">
        <v>-174.0282349</v>
      </c>
      <c r="N2719" t="s">
        <v>60</v>
      </c>
      <c r="O2719" t="s">
        <v>60</v>
      </c>
      <c r="P2719">
        <v>2014</v>
      </c>
      <c r="Q2719" t="s">
        <v>112</v>
      </c>
      <c r="R2719">
        <v>0</v>
      </c>
      <c r="S2719">
        <v>18.75</v>
      </c>
      <c r="T2719">
        <v>17.5</v>
      </c>
      <c r="U2719">
        <v>5</v>
      </c>
      <c r="V2719">
        <v>15</v>
      </c>
      <c r="W2719">
        <v>25</v>
      </c>
      <c r="X2719">
        <v>0.41625000000000001</v>
      </c>
      <c r="Y2719">
        <v>2</v>
      </c>
      <c r="Z2719">
        <v>1</v>
      </c>
    </row>
    <row r="2720" spans="1:26" x14ac:dyDescent="0.2">
      <c r="A2720">
        <v>2719</v>
      </c>
      <c r="B2720">
        <v>7356</v>
      </c>
      <c r="C2720" t="s">
        <v>38</v>
      </c>
      <c r="D2720">
        <v>2014</v>
      </c>
      <c r="E2720" t="s">
        <v>56</v>
      </c>
      <c r="F2720" t="s">
        <v>184</v>
      </c>
      <c r="G2720" t="s">
        <v>60</v>
      </c>
      <c r="H2720" t="s">
        <v>2902</v>
      </c>
      <c r="I2720" s="2">
        <v>40415</v>
      </c>
      <c r="J2720" t="s">
        <v>106</v>
      </c>
      <c r="K2720" t="s">
        <v>111</v>
      </c>
      <c r="L2720">
        <v>25.996203210000001</v>
      </c>
      <c r="M2720">
        <v>-173.85030685000001</v>
      </c>
      <c r="N2720" t="s">
        <v>60</v>
      </c>
      <c r="O2720" t="s">
        <v>60</v>
      </c>
      <c r="P2720">
        <v>2014</v>
      </c>
      <c r="Q2720" t="s">
        <v>112</v>
      </c>
      <c r="R2720">
        <v>0</v>
      </c>
      <c r="S2720">
        <v>21.4</v>
      </c>
      <c r="T2720">
        <v>60</v>
      </c>
      <c r="U2720">
        <v>1</v>
      </c>
      <c r="V2720">
        <v>4.5</v>
      </c>
      <c r="W2720">
        <v>25</v>
      </c>
      <c r="X2720">
        <v>0.81399999999999995</v>
      </c>
      <c r="Y2720">
        <v>2</v>
      </c>
      <c r="Z2720">
        <v>1</v>
      </c>
    </row>
    <row r="2721" spans="1:26" x14ac:dyDescent="0.2">
      <c r="A2721">
        <v>2720</v>
      </c>
      <c r="B2721">
        <v>7357</v>
      </c>
      <c r="C2721" t="s">
        <v>38</v>
      </c>
      <c r="D2721">
        <v>2014</v>
      </c>
      <c r="E2721" t="s">
        <v>56</v>
      </c>
      <c r="F2721" t="s">
        <v>184</v>
      </c>
      <c r="G2721" t="s">
        <v>60</v>
      </c>
      <c r="H2721" t="s">
        <v>2903</v>
      </c>
      <c r="I2721" s="2">
        <v>40415</v>
      </c>
      <c r="J2721" t="s">
        <v>106</v>
      </c>
      <c r="K2721" t="s">
        <v>107</v>
      </c>
      <c r="L2721">
        <v>26.019880409999999</v>
      </c>
      <c r="M2721">
        <v>-173.87597937000001</v>
      </c>
      <c r="N2721" t="s">
        <v>60</v>
      </c>
      <c r="O2721" t="s">
        <v>60</v>
      </c>
      <c r="P2721">
        <v>2014</v>
      </c>
      <c r="Q2721" t="s">
        <v>109</v>
      </c>
      <c r="R2721">
        <v>0</v>
      </c>
      <c r="S2721">
        <v>13.85</v>
      </c>
      <c r="T2721">
        <v>35</v>
      </c>
      <c r="U2721">
        <v>3</v>
      </c>
      <c r="V2721">
        <v>6.5</v>
      </c>
      <c r="W2721">
        <v>12.5</v>
      </c>
      <c r="X2721">
        <v>0.53949999999999998</v>
      </c>
      <c r="Y2721">
        <v>2</v>
      </c>
      <c r="Z2721">
        <v>1</v>
      </c>
    </row>
    <row r="2722" spans="1:26" x14ac:dyDescent="0.2">
      <c r="A2722">
        <v>2721</v>
      </c>
      <c r="B2722">
        <v>7358</v>
      </c>
      <c r="C2722" t="s">
        <v>38</v>
      </c>
      <c r="D2722">
        <v>2014</v>
      </c>
      <c r="E2722" t="s">
        <v>56</v>
      </c>
      <c r="F2722" t="s">
        <v>184</v>
      </c>
      <c r="G2722" t="s">
        <v>60</v>
      </c>
      <c r="H2722" t="s">
        <v>2904</v>
      </c>
      <c r="I2722" s="2">
        <v>40415</v>
      </c>
      <c r="J2722" t="s">
        <v>106</v>
      </c>
      <c r="K2722" t="s">
        <v>115</v>
      </c>
      <c r="L2722">
        <v>26.063402440000001</v>
      </c>
      <c r="M2722">
        <v>-173.95928330000001</v>
      </c>
      <c r="N2722" t="s">
        <v>60</v>
      </c>
      <c r="O2722" t="s">
        <v>60</v>
      </c>
      <c r="P2722">
        <v>2014</v>
      </c>
      <c r="Q2722" t="s">
        <v>116</v>
      </c>
      <c r="R2722">
        <v>0</v>
      </c>
      <c r="S2722">
        <v>3.15</v>
      </c>
      <c r="T2722">
        <v>42.5</v>
      </c>
      <c r="U2722">
        <v>5.5</v>
      </c>
      <c r="V2722">
        <v>15</v>
      </c>
      <c r="W2722">
        <v>10</v>
      </c>
      <c r="X2722">
        <v>0.9</v>
      </c>
      <c r="Y2722">
        <v>2</v>
      </c>
      <c r="Z2722">
        <v>1</v>
      </c>
    </row>
    <row r="2723" spans="1:26" x14ac:dyDescent="0.2">
      <c r="A2723">
        <v>2722</v>
      </c>
      <c r="B2723">
        <v>7362</v>
      </c>
      <c r="C2723" t="s">
        <v>38</v>
      </c>
      <c r="D2723">
        <v>2014</v>
      </c>
      <c r="E2723" t="s">
        <v>56</v>
      </c>
      <c r="F2723" t="s">
        <v>184</v>
      </c>
      <c r="G2723" t="s">
        <v>62</v>
      </c>
      <c r="H2723" t="s">
        <v>2905</v>
      </c>
      <c r="I2723" s="2">
        <v>40411</v>
      </c>
      <c r="J2723" t="s">
        <v>106</v>
      </c>
      <c r="K2723" t="s">
        <v>111</v>
      </c>
      <c r="L2723">
        <v>28.18954862</v>
      </c>
      <c r="M2723">
        <v>-177.39861540000001</v>
      </c>
      <c r="N2723" t="s">
        <v>62</v>
      </c>
      <c r="O2723" t="s">
        <v>62</v>
      </c>
      <c r="P2723">
        <v>2014</v>
      </c>
      <c r="Q2723" t="s">
        <v>112</v>
      </c>
      <c r="R2723">
        <v>0</v>
      </c>
      <c r="S2723">
        <v>22.8</v>
      </c>
      <c r="T2723">
        <v>2</v>
      </c>
      <c r="U2723">
        <v>20</v>
      </c>
      <c r="V2723">
        <v>0.5</v>
      </c>
      <c r="W2723">
        <v>3.5</v>
      </c>
      <c r="X2723">
        <v>0.43</v>
      </c>
      <c r="Y2723">
        <v>2</v>
      </c>
      <c r="Z2723">
        <v>1</v>
      </c>
    </row>
    <row r="2724" spans="1:26" x14ac:dyDescent="0.2">
      <c r="A2724">
        <v>2723</v>
      </c>
      <c r="B2724">
        <v>7363</v>
      </c>
      <c r="C2724" t="s">
        <v>38</v>
      </c>
      <c r="D2724">
        <v>2014</v>
      </c>
      <c r="E2724" t="s">
        <v>56</v>
      </c>
      <c r="F2724" t="s">
        <v>184</v>
      </c>
      <c r="G2724" t="s">
        <v>62</v>
      </c>
      <c r="H2724" t="s">
        <v>2906</v>
      </c>
      <c r="I2724" s="2">
        <v>40411</v>
      </c>
      <c r="J2724" t="s">
        <v>106</v>
      </c>
      <c r="K2724" t="s">
        <v>107</v>
      </c>
      <c r="L2724">
        <v>28.193799420000001</v>
      </c>
      <c r="M2724">
        <v>-177.38332629999999</v>
      </c>
      <c r="N2724" t="s">
        <v>62</v>
      </c>
      <c r="O2724" t="s">
        <v>62</v>
      </c>
      <c r="P2724">
        <v>2014</v>
      </c>
      <c r="Q2724" t="s">
        <v>109</v>
      </c>
      <c r="R2724">
        <v>0</v>
      </c>
      <c r="S2724">
        <v>10.85</v>
      </c>
      <c r="T2724">
        <v>1</v>
      </c>
      <c r="U2724">
        <v>2.5</v>
      </c>
      <c r="V2724">
        <v>1.5</v>
      </c>
      <c r="W2724">
        <v>6</v>
      </c>
      <c r="X2724">
        <v>1.1074999999999999</v>
      </c>
      <c r="Y2724">
        <v>2</v>
      </c>
      <c r="Z2724">
        <v>1</v>
      </c>
    </row>
    <row r="2725" spans="1:26" x14ac:dyDescent="0.2">
      <c r="A2725">
        <v>2724</v>
      </c>
      <c r="B2725">
        <v>7364</v>
      </c>
      <c r="C2725" t="s">
        <v>38</v>
      </c>
      <c r="D2725">
        <v>2014</v>
      </c>
      <c r="E2725" t="s">
        <v>56</v>
      </c>
      <c r="F2725" t="s">
        <v>184</v>
      </c>
      <c r="G2725" t="s">
        <v>62</v>
      </c>
      <c r="H2725" t="s">
        <v>2907</v>
      </c>
      <c r="I2725" s="2">
        <v>40411</v>
      </c>
      <c r="J2725" t="s">
        <v>106</v>
      </c>
      <c r="K2725" t="s">
        <v>107</v>
      </c>
      <c r="L2725">
        <v>28.198178290000001</v>
      </c>
      <c r="M2725">
        <v>-177.34494720000001</v>
      </c>
      <c r="N2725" t="s">
        <v>62</v>
      </c>
      <c r="O2725" t="s">
        <v>62</v>
      </c>
      <c r="P2725">
        <v>2014</v>
      </c>
      <c r="Q2725" t="s">
        <v>109</v>
      </c>
      <c r="R2725">
        <v>0</v>
      </c>
      <c r="S2725">
        <v>11</v>
      </c>
      <c r="T2725">
        <v>6</v>
      </c>
      <c r="U2725">
        <v>19.5</v>
      </c>
      <c r="V2725">
        <v>2</v>
      </c>
      <c r="W2725">
        <v>1</v>
      </c>
      <c r="X2725">
        <v>0.34</v>
      </c>
      <c r="Y2725">
        <v>2</v>
      </c>
      <c r="Z2725">
        <v>1</v>
      </c>
    </row>
    <row r="2726" spans="1:26" x14ac:dyDescent="0.2">
      <c r="A2726">
        <v>2725</v>
      </c>
      <c r="B2726">
        <v>7365</v>
      </c>
      <c r="C2726" t="s">
        <v>38</v>
      </c>
      <c r="D2726">
        <v>2014</v>
      </c>
      <c r="E2726" t="s">
        <v>36</v>
      </c>
      <c r="F2726" t="s">
        <v>1060</v>
      </c>
      <c r="G2726" t="s">
        <v>72</v>
      </c>
      <c r="H2726" t="s">
        <v>2908</v>
      </c>
      <c r="I2726" s="2">
        <v>40449</v>
      </c>
      <c r="J2726" t="s">
        <v>106</v>
      </c>
      <c r="K2726" t="s">
        <v>107</v>
      </c>
      <c r="L2726">
        <v>13.244856909999999</v>
      </c>
      <c r="M2726">
        <v>144.71869878999999</v>
      </c>
      <c r="N2726" t="s">
        <v>1312</v>
      </c>
      <c r="O2726" t="s">
        <v>1312</v>
      </c>
      <c r="P2726">
        <v>2014</v>
      </c>
      <c r="Q2726" t="s">
        <v>109</v>
      </c>
      <c r="R2726">
        <v>0</v>
      </c>
      <c r="S2726">
        <v>14.6</v>
      </c>
      <c r="T2726">
        <v>11</v>
      </c>
      <c r="U2726">
        <v>11.5</v>
      </c>
      <c r="V2726">
        <v>16.5</v>
      </c>
      <c r="W2726">
        <v>4</v>
      </c>
      <c r="X2726">
        <v>0.70125000000000004</v>
      </c>
      <c r="Y2726">
        <v>2</v>
      </c>
      <c r="Z2726">
        <v>1</v>
      </c>
    </row>
    <row r="2727" spans="1:26" x14ac:dyDescent="0.2">
      <c r="A2727">
        <v>2726</v>
      </c>
      <c r="B2727">
        <v>7368</v>
      </c>
      <c r="C2727" t="s">
        <v>38</v>
      </c>
      <c r="D2727">
        <v>2014</v>
      </c>
      <c r="E2727" t="s">
        <v>36</v>
      </c>
      <c r="F2727" t="s">
        <v>1060</v>
      </c>
      <c r="G2727" t="s">
        <v>72</v>
      </c>
      <c r="H2727" t="s">
        <v>2909</v>
      </c>
      <c r="I2727" s="2">
        <v>40449</v>
      </c>
      <c r="J2727" t="s">
        <v>106</v>
      </c>
      <c r="K2727" t="s">
        <v>107</v>
      </c>
      <c r="L2727">
        <v>13.240877770000001</v>
      </c>
      <c r="M2727">
        <v>144.71177600999999</v>
      </c>
      <c r="N2727" t="s">
        <v>1312</v>
      </c>
      <c r="O2727" t="s">
        <v>1312</v>
      </c>
      <c r="P2727">
        <v>2014</v>
      </c>
      <c r="Q2727" t="s">
        <v>109</v>
      </c>
      <c r="R2727">
        <v>0</v>
      </c>
      <c r="S2727">
        <v>14.6</v>
      </c>
      <c r="T2727">
        <v>2</v>
      </c>
      <c r="U2727">
        <v>2</v>
      </c>
      <c r="V2727">
        <v>47.5</v>
      </c>
      <c r="W2727">
        <v>0.5</v>
      </c>
      <c r="X2727">
        <v>0.11874999999999999</v>
      </c>
      <c r="Y2727">
        <v>2</v>
      </c>
      <c r="Z2727">
        <v>1</v>
      </c>
    </row>
    <row r="2728" spans="1:26" x14ac:dyDescent="0.2">
      <c r="A2728">
        <v>2727</v>
      </c>
      <c r="B2728">
        <v>7369</v>
      </c>
      <c r="C2728" t="s">
        <v>38</v>
      </c>
      <c r="D2728">
        <v>2014</v>
      </c>
      <c r="E2728" t="s">
        <v>36</v>
      </c>
      <c r="F2728" t="s">
        <v>1060</v>
      </c>
      <c r="G2728" t="s">
        <v>72</v>
      </c>
      <c r="H2728" t="s">
        <v>2910</v>
      </c>
      <c r="I2728" s="2">
        <v>40449</v>
      </c>
      <c r="J2728" t="s">
        <v>106</v>
      </c>
      <c r="K2728" t="s">
        <v>107</v>
      </c>
      <c r="L2728">
        <v>13.241199890000001</v>
      </c>
      <c r="M2728">
        <v>144.70735941999999</v>
      </c>
      <c r="N2728" t="s">
        <v>1312</v>
      </c>
      <c r="O2728" t="s">
        <v>1312</v>
      </c>
      <c r="P2728">
        <v>2014</v>
      </c>
      <c r="Q2728" t="s">
        <v>109</v>
      </c>
      <c r="R2728">
        <v>0</v>
      </c>
      <c r="S2728">
        <v>9.85</v>
      </c>
      <c r="T2728">
        <v>7.5</v>
      </c>
      <c r="U2728">
        <v>6.5</v>
      </c>
      <c r="V2728">
        <v>14</v>
      </c>
      <c r="W2728">
        <v>1.5</v>
      </c>
      <c r="X2728">
        <v>0.32100000000000001</v>
      </c>
      <c r="Y2728">
        <v>2</v>
      </c>
      <c r="Z2728">
        <v>1</v>
      </c>
    </row>
    <row r="2729" spans="1:26" x14ac:dyDescent="0.2">
      <c r="A2729">
        <v>2728</v>
      </c>
      <c r="B2729">
        <v>7370</v>
      </c>
      <c r="C2729" t="s">
        <v>38</v>
      </c>
      <c r="D2729">
        <v>2014</v>
      </c>
      <c r="E2729" t="s">
        <v>36</v>
      </c>
      <c r="F2729" t="s">
        <v>1060</v>
      </c>
      <c r="G2729" t="s">
        <v>72</v>
      </c>
      <c r="H2729" t="s">
        <v>2911</v>
      </c>
      <c r="I2729" s="2">
        <v>40449</v>
      </c>
      <c r="J2729" t="s">
        <v>106</v>
      </c>
      <c r="K2729" t="s">
        <v>115</v>
      </c>
      <c r="L2729">
        <v>13.241066030000001</v>
      </c>
      <c r="M2729">
        <v>144.70141598000001</v>
      </c>
      <c r="N2729" t="s">
        <v>1312</v>
      </c>
      <c r="O2729" t="s">
        <v>1312</v>
      </c>
      <c r="P2729">
        <v>2014</v>
      </c>
      <c r="Q2729" t="s">
        <v>116</v>
      </c>
      <c r="R2729">
        <v>0</v>
      </c>
      <c r="S2729">
        <v>4.8499999999999996</v>
      </c>
      <c r="T2729">
        <v>5.5</v>
      </c>
      <c r="U2729">
        <v>0.5</v>
      </c>
      <c r="V2729">
        <v>7.5</v>
      </c>
      <c r="W2729">
        <v>7.5</v>
      </c>
      <c r="X2729">
        <v>0.37624999999999997</v>
      </c>
      <c r="Y2729">
        <v>2</v>
      </c>
      <c r="Z2729">
        <v>1</v>
      </c>
    </row>
    <row r="2730" spans="1:26" x14ac:dyDescent="0.2">
      <c r="A2730">
        <v>2729</v>
      </c>
      <c r="B2730">
        <v>7371</v>
      </c>
      <c r="C2730" t="s">
        <v>38</v>
      </c>
      <c r="D2730">
        <v>2014</v>
      </c>
      <c r="E2730" t="s">
        <v>36</v>
      </c>
      <c r="F2730" t="s">
        <v>1060</v>
      </c>
      <c r="G2730" t="s">
        <v>72</v>
      </c>
      <c r="H2730" t="s">
        <v>2912</v>
      </c>
      <c r="I2730" s="2">
        <v>40449</v>
      </c>
      <c r="J2730" t="s">
        <v>106</v>
      </c>
      <c r="K2730" t="s">
        <v>115</v>
      </c>
      <c r="L2730">
        <v>13.24155511</v>
      </c>
      <c r="M2730">
        <v>144.70277283999999</v>
      </c>
      <c r="N2730" t="s">
        <v>1312</v>
      </c>
      <c r="O2730" t="s">
        <v>1312</v>
      </c>
      <c r="P2730">
        <v>2014</v>
      </c>
      <c r="Q2730" t="s">
        <v>116</v>
      </c>
      <c r="R2730">
        <v>0</v>
      </c>
      <c r="S2730">
        <v>6.05</v>
      </c>
      <c r="T2730">
        <v>16</v>
      </c>
      <c r="U2730">
        <v>4</v>
      </c>
      <c r="V2730">
        <v>6</v>
      </c>
      <c r="W2730">
        <v>8.5</v>
      </c>
      <c r="X2730">
        <v>0.50249999999999995</v>
      </c>
      <c r="Y2730">
        <v>2</v>
      </c>
      <c r="Z2730">
        <v>1</v>
      </c>
    </row>
    <row r="2731" spans="1:26" x14ac:dyDescent="0.2">
      <c r="A2731">
        <v>2730</v>
      </c>
      <c r="B2731">
        <v>7372</v>
      </c>
      <c r="C2731" t="s">
        <v>38</v>
      </c>
      <c r="D2731">
        <v>2014</v>
      </c>
      <c r="E2731" t="s">
        <v>36</v>
      </c>
      <c r="F2731" t="s">
        <v>1060</v>
      </c>
      <c r="G2731" t="s">
        <v>72</v>
      </c>
      <c r="H2731" t="s">
        <v>2913</v>
      </c>
      <c r="I2731" s="2">
        <v>40449</v>
      </c>
      <c r="J2731" t="s">
        <v>106</v>
      </c>
      <c r="K2731" t="s">
        <v>111</v>
      </c>
      <c r="L2731">
        <v>13.2401871</v>
      </c>
      <c r="M2731">
        <v>144.70905726000001</v>
      </c>
      <c r="N2731" t="s">
        <v>1312</v>
      </c>
      <c r="O2731" t="s">
        <v>1312</v>
      </c>
      <c r="P2731">
        <v>2014</v>
      </c>
      <c r="Q2731" t="s">
        <v>112</v>
      </c>
      <c r="R2731">
        <v>0</v>
      </c>
      <c r="S2731">
        <v>18.5</v>
      </c>
      <c r="T2731">
        <v>1.5</v>
      </c>
      <c r="U2731">
        <v>1.5</v>
      </c>
      <c r="V2731">
        <v>28.5</v>
      </c>
      <c r="W2731">
        <v>1</v>
      </c>
      <c r="X2731">
        <v>0.1825</v>
      </c>
      <c r="Y2731">
        <v>2</v>
      </c>
      <c r="Z2731">
        <v>1</v>
      </c>
    </row>
    <row r="2732" spans="1:26" x14ac:dyDescent="0.2">
      <c r="A2732">
        <v>2731</v>
      </c>
      <c r="B2732">
        <v>7373</v>
      </c>
      <c r="C2732" t="s">
        <v>38</v>
      </c>
      <c r="D2732">
        <v>2014</v>
      </c>
      <c r="E2732" t="s">
        <v>36</v>
      </c>
      <c r="F2732" t="s">
        <v>1060</v>
      </c>
      <c r="G2732" t="s">
        <v>72</v>
      </c>
      <c r="H2732" t="s">
        <v>2914</v>
      </c>
      <c r="I2732" s="2">
        <v>40449</v>
      </c>
      <c r="J2732" t="s">
        <v>106</v>
      </c>
      <c r="K2732" t="s">
        <v>107</v>
      </c>
      <c r="L2732">
        <v>13.240800569999999</v>
      </c>
      <c r="M2732">
        <v>144.70385393999999</v>
      </c>
      <c r="N2732" t="s">
        <v>1312</v>
      </c>
      <c r="O2732" t="s">
        <v>1312</v>
      </c>
      <c r="P2732">
        <v>2014</v>
      </c>
      <c r="Q2732" t="s">
        <v>109</v>
      </c>
      <c r="R2732">
        <v>0</v>
      </c>
      <c r="S2732">
        <v>14.6</v>
      </c>
      <c r="T2732">
        <v>12.5</v>
      </c>
      <c r="U2732">
        <v>9</v>
      </c>
      <c r="V2732">
        <v>15</v>
      </c>
      <c r="W2732">
        <v>3</v>
      </c>
      <c r="X2732">
        <v>0.65700000000000003</v>
      </c>
      <c r="Y2732">
        <v>2</v>
      </c>
      <c r="Z2732">
        <v>1</v>
      </c>
    </row>
    <row r="2733" spans="1:26" x14ac:dyDescent="0.2">
      <c r="A2733">
        <v>2732</v>
      </c>
      <c r="B2733">
        <v>7374</v>
      </c>
      <c r="C2733" t="s">
        <v>38</v>
      </c>
      <c r="D2733">
        <v>2014</v>
      </c>
      <c r="E2733" t="s">
        <v>36</v>
      </c>
      <c r="F2733" t="s">
        <v>1060</v>
      </c>
      <c r="G2733" t="s">
        <v>72</v>
      </c>
      <c r="H2733" t="s">
        <v>2915</v>
      </c>
      <c r="I2733" s="2">
        <v>40450</v>
      </c>
      <c r="J2733" t="s">
        <v>106</v>
      </c>
      <c r="K2733" t="s">
        <v>111</v>
      </c>
      <c r="L2733">
        <v>13.24175703</v>
      </c>
      <c r="M2733">
        <v>144.71594291</v>
      </c>
      <c r="N2733" t="s">
        <v>1312</v>
      </c>
      <c r="O2733" t="s">
        <v>1312</v>
      </c>
      <c r="P2733">
        <v>2014</v>
      </c>
      <c r="Q2733" t="s">
        <v>112</v>
      </c>
      <c r="R2733">
        <v>0</v>
      </c>
      <c r="S2733">
        <v>19.399999999999999</v>
      </c>
      <c r="T2733">
        <v>2</v>
      </c>
      <c r="U2733">
        <v>2</v>
      </c>
      <c r="V2733">
        <v>52.5</v>
      </c>
      <c r="W2733">
        <v>1.5</v>
      </c>
      <c r="X2733">
        <v>0.28249999999999997</v>
      </c>
      <c r="Y2733">
        <v>2</v>
      </c>
      <c r="Z2733">
        <v>1</v>
      </c>
    </row>
    <row r="2734" spans="1:26" x14ac:dyDescent="0.2">
      <c r="A2734">
        <v>2733</v>
      </c>
      <c r="B2734">
        <v>7375</v>
      </c>
      <c r="C2734" t="s">
        <v>38</v>
      </c>
      <c r="D2734">
        <v>2014</v>
      </c>
      <c r="E2734" t="s">
        <v>36</v>
      </c>
      <c r="F2734" t="s">
        <v>1060</v>
      </c>
      <c r="G2734" t="s">
        <v>72</v>
      </c>
      <c r="H2734" t="s">
        <v>2916</v>
      </c>
      <c r="I2734" s="2">
        <v>40450</v>
      </c>
      <c r="J2734" t="s">
        <v>106</v>
      </c>
      <c r="K2734" t="s">
        <v>111</v>
      </c>
      <c r="L2734">
        <v>13.23960347</v>
      </c>
      <c r="M2734">
        <v>144.70244066999999</v>
      </c>
      <c r="N2734" t="s">
        <v>1312</v>
      </c>
      <c r="O2734" t="s">
        <v>1312</v>
      </c>
      <c r="P2734">
        <v>2014</v>
      </c>
      <c r="Q2734" t="s">
        <v>112</v>
      </c>
      <c r="R2734">
        <v>0</v>
      </c>
      <c r="S2734">
        <v>22.1</v>
      </c>
      <c r="T2734">
        <v>9</v>
      </c>
      <c r="U2734">
        <v>26</v>
      </c>
      <c r="V2734">
        <v>10</v>
      </c>
      <c r="W2734">
        <v>3.5</v>
      </c>
      <c r="X2734">
        <v>1.2975000000000001</v>
      </c>
      <c r="Y2734">
        <v>2</v>
      </c>
      <c r="Z2734">
        <v>1</v>
      </c>
    </row>
    <row r="2735" spans="1:26" x14ac:dyDescent="0.2">
      <c r="A2735">
        <v>2734</v>
      </c>
      <c r="B2735">
        <v>7376</v>
      </c>
      <c r="C2735" t="s">
        <v>38</v>
      </c>
      <c r="D2735">
        <v>2014</v>
      </c>
      <c r="E2735" t="s">
        <v>36</v>
      </c>
      <c r="F2735" t="s">
        <v>1060</v>
      </c>
      <c r="G2735" t="s">
        <v>72</v>
      </c>
      <c r="H2735" t="s">
        <v>2917</v>
      </c>
      <c r="I2735" s="2">
        <v>40450</v>
      </c>
      <c r="J2735" t="s">
        <v>106</v>
      </c>
      <c r="K2735" t="s">
        <v>107</v>
      </c>
      <c r="L2735">
        <v>13.24031568</v>
      </c>
      <c r="M2735">
        <v>144.69895245999999</v>
      </c>
      <c r="N2735" t="s">
        <v>1312</v>
      </c>
      <c r="O2735" t="s">
        <v>1312</v>
      </c>
      <c r="P2735">
        <v>2014</v>
      </c>
      <c r="Q2735" t="s">
        <v>109</v>
      </c>
      <c r="R2735">
        <v>0</v>
      </c>
      <c r="S2735">
        <v>11.15</v>
      </c>
      <c r="T2735">
        <v>7.5</v>
      </c>
      <c r="U2735">
        <v>5</v>
      </c>
      <c r="V2735">
        <v>11.5</v>
      </c>
      <c r="W2735">
        <v>4</v>
      </c>
      <c r="X2735">
        <v>0.47275</v>
      </c>
      <c r="Y2735">
        <v>2</v>
      </c>
      <c r="Z2735">
        <v>1</v>
      </c>
    </row>
    <row r="2736" spans="1:26" x14ac:dyDescent="0.2">
      <c r="A2736">
        <v>2735</v>
      </c>
      <c r="B2736">
        <v>7377</v>
      </c>
      <c r="C2736" t="s">
        <v>38</v>
      </c>
      <c r="D2736">
        <v>2014</v>
      </c>
      <c r="E2736" t="s">
        <v>36</v>
      </c>
      <c r="F2736" t="s">
        <v>1060</v>
      </c>
      <c r="G2736" t="s">
        <v>72</v>
      </c>
      <c r="H2736" t="s">
        <v>2918</v>
      </c>
      <c r="I2736" s="2">
        <v>40450</v>
      </c>
      <c r="J2736" t="s">
        <v>106</v>
      </c>
      <c r="K2736" t="s">
        <v>107</v>
      </c>
      <c r="L2736">
        <v>13.23930466</v>
      </c>
      <c r="M2736">
        <v>144.69993004</v>
      </c>
      <c r="N2736" t="s">
        <v>1312</v>
      </c>
      <c r="O2736" t="s">
        <v>1312</v>
      </c>
      <c r="P2736">
        <v>2014</v>
      </c>
      <c r="Q2736" t="s">
        <v>109</v>
      </c>
      <c r="R2736">
        <v>0</v>
      </c>
      <c r="S2736">
        <v>15.6</v>
      </c>
      <c r="T2736">
        <v>2.5</v>
      </c>
      <c r="U2736">
        <v>9</v>
      </c>
      <c r="V2736">
        <v>12.5</v>
      </c>
      <c r="W2736">
        <v>2.5</v>
      </c>
      <c r="X2736">
        <v>0.1575</v>
      </c>
      <c r="Y2736">
        <v>2</v>
      </c>
      <c r="Z2736">
        <v>1</v>
      </c>
    </row>
    <row r="2737" spans="1:26" x14ac:dyDescent="0.2">
      <c r="A2737">
        <v>2736</v>
      </c>
      <c r="B2737">
        <v>7378</v>
      </c>
      <c r="C2737" t="s">
        <v>38</v>
      </c>
      <c r="D2737">
        <v>2014</v>
      </c>
      <c r="E2737" t="s">
        <v>36</v>
      </c>
      <c r="F2737" t="s">
        <v>1060</v>
      </c>
      <c r="G2737" t="s">
        <v>72</v>
      </c>
      <c r="H2737" t="s">
        <v>2919</v>
      </c>
      <c r="I2737" s="2">
        <v>40450</v>
      </c>
      <c r="J2737" t="s">
        <v>106</v>
      </c>
      <c r="K2737" t="s">
        <v>115</v>
      </c>
      <c r="L2737">
        <v>13.24115572</v>
      </c>
      <c r="M2737">
        <v>144.69931531</v>
      </c>
      <c r="N2737" t="s">
        <v>1312</v>
      </c>
      <c r="O2737" t="s">
        <v>1312</v>
      </c>
      <c r="P2737">
        <v>2014</v>
      </c>
      <c r="Q2737" t="s">
        <v>116</v>
      </c>
      <c r="R2737">
        <v>0</v>
      </c>
      <c r="S2737">
        <v>5.65</v>
      </c>
      <c r="T2737">
        <v>12.5</v>
      </c>
      <c r="U2737">
        <v>4.5</v>
      </c>
      <c r="V2737">
        <v>14.5</v>
      </c>
      <c r="W2737">
        <v>4</v>
      </c>
      <c r="X2737">
        <v>0.64749999999999996</v>
      </c>
      <c r="Y2737">
        <v>2</v>
      </c>
      <c r="Z2737">
        <v>1</v>
      </c>
    </row>
    <row r="2738" spans="1:26" x14ac:dyDescent="0.2">
      <c r="A2738">
        <v>2737</v>
      </c>
      <c r="B2738">
        <v>7379</v>
      </c>
      <c r="C2738" t="s">
        <v>38</v>
      </c>
      <c r="D2738">
        <v>2014</v>
      </c>
      <c r="E2738" t="s">
        <v>36</v>
      </c>
      <c r="F2738" t="s">
        <v>1060</v>
      </c>
      <c r="G2738" t="s">
        <v>72</v>
      </c>
      <c r="H2738" t="s">
        <v>2920</v>
      </c>
      <c r="I2738" s="2">
        <v>40450</v>
      </c>
      <c r="J2738" t="s">
        <v>106</v>
      </c>
      <c r="K2738" t="s">
        <v>115</v>
      </c>
      <c r="L2738">
        <v>13.24108019</v>
      </c>
      <c r="M2738">
        <v>144.69513835000001</v>
      </c>
      <c r="N2738" t="s">
        <v>1312</v>
      </c>
      <c r="O2738" t="s">
        <v>1312</v>
      </c>
      <c r="P2738">
        <v>2014</v>
      </c>
      <c r="Q2738" t="s">
        <v>116</v>
      </c>
      <c r="R2738">
        <v>0</v>
      </c>
      <c r="S2738">
        <v>5.9</v>
      </c>
      <c r="T2738">
        <v>10</v>
      </c>
      <c r="U2738">
        <v>6</v>
      </c>
      <c r="V2738">
        <v>12.5</v>
      </c>
      <c r="W2738">
        <v>7.5</v>
      </c>
      <c r="X2738">
        <v>0.36149999999999999</v>
      </c>
      <c r="Y2738">
        <v>2</v>
      </c>
      <c r="Z2738">
        <v>1</v>
      </c>
    </row>
    <row r="2739" spans="1:26" x14ac:dyDescent="0.2">
      <c r="A2739">
        <v>2738</v>
      </c>
      <c r="B2739">
        <v>7380</v>
      </c>
      <c r="C2739" t="s">
        <v>38</v>
      </c>
      <c r="D2739">
        <v>2014</v>
      </c>
      <c r="E2739" t="s">
        <v>36</v>
      </c>
      <c r="F2739" t="s">
        <v>1060</v>
      </c>
      <c r="G2739" t="s">
        <v>72</v>
      </c>
      <c r="H2739" t="s">
        <v>2921</v>
      </c>
      <c r="I2739" s="2">
        <v>40450</v>
      </c>
      <c r="J2739" t="s">
        <v>106</v>
      </c>
      <c r="K2739" t="s">
        <v>107</v>
      </c>
      <c r="L2739">
        <v>13.24014955</v>
      </c>
      <c r="M2739">
        <v>144.69953072000001</v>
      </c>
      <c r="N2739" t="s">
        <v>1312</v>
      </c>
      <c r="O2739" t="s">
        <v>1312</v>
      </c>
      <c r="P2739">
        <v>2014</v>
      </c>
      <c r="Q2739" t="s">
        <v>109</v>
      </c>
      <c r="R2739">
        <v>0</v>
      </c>
      <c r="S2739">
        <v>10.7</v>
      </c>
      <c r="T2739">
        <v>5</v>
      </c>
      <c r="U2739">
        <v>2</v>
      </c>
      <c r="V2739">
        <v>21.5</v>
      </c>
      <c r="W2739">
        <v>2</v>
      </c>
      <c r="X2739">
        <v>0.35075000000000001</v>
      </c>
      <c r="Y2739">
        <v>2</v>
      </c>
      <c r="Z2739">
        <v>1</v>
      </c>
    </row>
    <row r="2740" spans="1:26" x14ac:dyDescent="0.2">
      <c r="A2740">
        <v>2739</v>
      </c>
      <c r="B2740">
        <v>7381</v>
      </c>
      <c r="C2740" t="s">
        <v>38</v>
      </c>
      <c r="D2740">
        <v>2014</v>
      </c>
      <c r="E2740" t="s">
        <v>36</v>
      </c>
      <c r="F2740" t="s">
        <v>1060</v>
      </c>
      <c r="G2740" t="s">
        <v>72</v>
      </c>
      <c r="H2740" t="s">
        <v>2922</v>
      </c>
      <c r="I2740" s="2">
        <v>40450</v>
      </c>
      <c r="J2740" t="s">
        <v>106</v>
      </c>
      <c r="K2740" t="s">
        <v>115</v>
      </c>
      <c r="L2740">
        <v>13.241968419999999</v>
      </c>
      <c r="M2740">
        <v>144.70705591000001</v>
      </c>
      <c r="N2740" t="s">
        <v>1312</v>
      </c>
      <c r="O2740" t="s">
        <v>1312</v>
      </c>
      <c r="P2740">
        <v>2014</v>
      </c>
      <c r="Q2740" t="s">
        <v>116</v>
      </c>
      <c r="R2740">
        <v>0</v>
      </c>
      <c r="S2740">
        <v>3.3</v>
      </c>
      <c r="T2740">
        <v>12.5</v>
      </c>
      <c r="U2740">
        <v>0</v>
      </c>
      <c r="V2740">
        <v>8.5</v>
      </c>
      <c r="W2740">
        <v>17.5</v>
      </c>
      <c r="X2740">
        <v>0.1825</v>
      </c>
      <c r="Y2740">
        <v>2</v>
      </c>
      <c r="Z2740">
        <v>1</v>
      </c>
    </row>
    <row r="2741" spans="1:26" x14ac:dyDescent="0.2">
      <c r="A2741">
        <v>2740</v>
      </c>
      <c r="B2741">
        <v>7403</v>
      </c>
      <c r="C2741" t="s">
        <v>38</v>
      </c>
      <c r="D2741">
        <v>2014</v>
      </c>
      <c r="E2741" t="s">
        <v>36</v>
      </c>
      <c r="F2741" t="s">
        <v>1060</v>
      </c>
      <c r="G2741" t="s">
        <v>72</v>
      </c>
      <c r="H2741" t="s">
        <v>2923</v>
      </c>
      <c r="I2741" s="2">
        <v>40455</v>
      </c>
      <c r="J2741" t="s">
        <v>106</v>
      </c>
      <c r="K2741" t="s">
        <v>111</v>
      </c>
      <c r="L2741">
        <v>13.24110559</v>
      </c>
      <c r="M2741">
        <v>144.71533152999999</v>
      </c>
      <c r="N2741" t="s">
        <v>1312</v>
      </c>
      <c r="O2741" t="s">
        <v>1312</v>
      </c>
      <c r="P2741">
        <v>2014</v>
      </c>
      <c r="Q2741" t="s">
        <v>112</v>
      </c>
      <c r="R2741">
        <v>0</v>
      </c>
      <c r="S2741">
        <v>22.4</v>
      </c>
      <c r="T2741">
        <v>1</v>
      </c>
      <c r="U2741">
        <v>4</v>
      </c>
      <c r="V2741">
        <v>9</v>
      </c>
      <c r="W2741">
        <v>3.5</v>
      </c>
      <c r="X2741">
        <v>0.17499999999999999</v>
      </c>
      <c r="Y2741">
        <v>2</v>
      </c>
      <c r="Z2741">
        <v>1</v>
      </c>
    </row>
    <row r="2742" spans="1:26" x14ac:dyDescent="0.2">
      <c r="A2742">
        <v>2741</v>
      </c>
      <c r="B2742">
        <v>7404</v>
      </c>
      <c r="C2742" t="s">
        <v>38</v>
      </c>
      <c r="D2742">
        <v>2014</v>
      </c>
      <c r="E2742" t="s">
        <v>36</v>
      </c>
      <c r="F2742" t="s">
        <v>1060</v>
      </c>
      <c r="G2742" t="s">
        <v>72</v>
      </c>
      <c r="H2742" t="s">
        <v>2924</v>
      </c>
      <c r="I2742" s="2">
        <v>40455</v>
      </c>
      <c r="J2742" t="s">
        <v>106</v>
      </c>
      <c r="K2742" t="s">
        <v>111</v>
      </c>
      <c r="L2742">
        <v>13.24055096</v>
      </c>
      <c r="M2742">
        <v>144.70665316</v>
      </c>
      <c r="N2742" t="s">
        <v>1312</v>
      </c>
      <c r="O2742" t="s">
        <v>1312</v>
      </c>
      <c r="P2742">
        <v>2014</v>
      </c>
      <c r="Q2742" t="s">
        <v>112</v>
      </c>
      <c r="R2742">
        <v>0</v>
      </c>
      <c r="S2742">
        <v>23.65</v>
      </c>
      <c r="T2742">
        <v>2</v>
      </c>
      <c r="U2742">
        <v>5</v>
      </c>
      <c r="V2742">
        <v>32.5</v>
      </c>
      <c r="W2742">
        <v>1.5</v>
      </c>
      <c r="X2742">
        <v>0.19750000000000001</v>
      </c>
      <c r="Y2742">
        <v>2</v>
      </c>
      <c r="Z2742">
        <v>1</v>
      </c>
    </row>
    <row r="2743" spans="1:26" x14ac:dyDescent="0.2">
      <c r="A2743">
        <v>2742</v>
      </c>
      <c r="B2743">
        <v>7405</v>
      </c>
      <c r="C2743" t="s">
        <v>38</v>
      </c>
      <c r="D2743">
        <v>2014</v>
      </c>
      <c r="E2743" t="s">
        <v>36</v>
      </c>
      <c r="F2743" t="s">
        <v>1060</v>
      </c>
      <c r="G2743" t="s">
        <v>72</v>
      </c>
      <c r="H2743" t="s">
        <v>2925</v>
      </c>
      <c r="I2743" s="2">
        <v>40455</v>
      </c>
      <c r="J2743" t="s">
        <v>106</v>
      </c>
      <c r="K2743" t="s">
        <v>107</v>
      </c>
      <c r="L2743">
        <v>13.24343769</v>
      </c>
      <c r="M2743">
        <v>144.71518602</v>
      </c>
      <c r="N2743" t="s">
        <v>1312</v>
      </c>
      <c r="O2743" t="s">
        <v>1312</v>
      </c>
      <c r="P2743">
        <v>2014</v>
      </c>
      <c r="Q2743" t="s">
        <v>109</v>
      </c>
      <c r="R2743">
        <v>0</v>
      </c>
      <c r="S2743">
        <v>10</v>
      </c>
      <c r="T2743">
        <v>2.5</v>
      </c>
      <c r="U2743">
        <v>5.5</v>
      </c>
      <c r="V2743">
        <v>50</v>
      </c>
      <c r="W2743">
        <v>1.5</v>
      </c>
      <c r="X2743">
        <v>0.16525000000000001</v>
      </c>
      <c r="Y2743">
        <v>2</v>
      </c>
      <c r="Z2743">
        <v>1</v>
      </c>
    </row>
    <row r="2744" spans="1:26" x14ac:dyDescent="0.2">
      <c r="A2744">
        <v>2743</v>
      </c>
      <c r="B2744">
        <v>7406</v>
      </c>
      <c r="C2744" t="s">
        <v>38</v>
      </c>
      <c r="D2744">
        <v>2014</v>
      </c>
      <c r="E2744" t="s">
        <v>36</v>
      </c>
      <c r="F2744" t="s">
        <v>1060</v>
      </c>
      <c r="G2744" t="s">
        <v>72</v>
      </c>
      <c r="H2744" t="s">
        <v>2926</v>
      </c>
      <c r="I2744" s="2">
        <v>40455</v>
      </c>
      <c r="J2744" t="s">
        <v>106</v>
      </c>
      <c r="K2744" t="s">
        <v>107</v>
      </c>
      <c r="L2744">
        <v>13.24158059</v>
      </c>
      <c r="M2744">
        <v>144.70950644000001</v>
      </c>
      <c r="N2744" t="s">
        <v>1312</v>
      </c>
      <c r="O2744" t="s">
        <v>1312</v>
      </c>
      <c r="P2744">
        <v>2014</v>
      </c>
      <c r="Q2744" t="s">
        <v>109</v>
      </c>
      <c r="R2744">
        <v>0</v>
      </c>
      <c r="S2744">
        <v>13</v>
      </c>
      <c r="T2744">
        <v>5</v>
      </c>
      <c r="U2744">
        <v>3.5</v>
      </c>
      <c r="V2744">
        <v>17.5</v>
      </c>
      <c r="W2744">
        <v>5.5</v>
      </c>
      <c r="X2744">
        <v>0.67200000000000004</v>
      </c>
      <c r="Y2744">
        <v>2</v>
      </c>
      <c r="Z2744">
        <v>1</v>
      </c>
    </row>
    <row r="2745" spans="1:26" x14ac:dyDescent="0.2">
      <c r="A2745">
        <v>2744</v>
      </c>
      <c r="B2745">
        <v>7407</v>
      </c>
      <c r="C2745" t="s">
        <v>38</v>
      </c>
      <c r="D2745">
        <v>2014</v>
      </c>
      <c r="E2745" t="s">
        <v>36</v>
      </c>
      <c r="F2745" t="s">
        <v>1060</v>
      </c>
      <c r="G2745" t="s">
        <v>72</v>
      </c>
      <c r="H2745" t="s">
        <v>2927</v>
      </c>
      <c r="I2745" s="2">
        <v>40455</v>
      </c>
      <c r="J2745" t="s">
        <v>106</v>
      </c>
      <c r="K2745" t="s">
        <v>107</v>
      </c>
      <c r="L2745">
        <v>13.241504150000001</v>
      </c>
      <c r="M2745">
        <v>144.70457504000001</v>
      </c>
      <c r="N2745" t="s">
        <v>1312</v>
      </c>
      <c r="O2745" t="s">
        <v>1312</v>
      </c>
      <c r="P2745">
        <v>2014</v>
      </c>
      <c r="Q2745" t="s">
        <v>109</v>
      </c>
      <c r="R2745">
        <v>0</v>
      </c>
      <c r="S2745">
        <v>10.85</v>
      </c>
      <c r="T2745">
        <v>7.5</v>
      </c>
      <c r="U2745">
        <v>10</v>
      </c>
      <c r="V2745">
        <v>12.5</v>
      </c>
      <c r="W2745">
        <v>4</v>
      </c>
      <c r="X2745">
        <v>0.73250000000000004</v>
      </c>
      <c r="Y2745">
        <v>2</v>
      </c>
      <c r="Z2745">
        <v>1</v>
      </c>
    </row>
    <row r="2746" spans="1:26" x14ac:dyDescent="0.2">
      <c r="A2746">
        <v>2745</v>
      </c>
      <c r="B2746">
        <v>7429</v>
      </c>
      <c r="C2746" t="s">
        <v>38</v>
      </c>
      <c r="D2746">
        <v>2014</v>
      </c>
      <c r="E2746" t="s">
        <v>36</v>
      </c>
      <c r="F2746" t="s">
        <v>1060</v>
      </c>
      <c r="G2746" t="s">
        <v>72</v>
      </c>
      <c r="H2746" t="s">
        <v>2928</v>
      </c>
      <c r="I2746" s="2">
        <v>40474</v>
      </c>
      <c r="J2746" t="s">
        <v>106</v>
      </c>
      <c r="K2746" t="s">
        <v>107</v>
      </c>
      <c r="L2746">
        <v>13.241429999999999</v>
      </c>
      <c r="M2746">
        <v>144.70322999999999</v>
      </c>
      <c r="N2746" t="s">
        <v>1312</v>
      </c>
      <c r="O2746" t="s">
        <v>1312</v>
      </c>
      <c r="P2746">
        <v>2014</v>
      </c>
      <c r="Q2746" t="s">
        <v>109</v>
      </c>
      <c r="R2746">
        <v>0</v>
      </c>
      <c r="S2746">
        <v>9.4</v>
      </c>
      <c r="T2746">
        <v>5</v>
      </c>
      <c r="U2746">
        <v>15</v>
      </c>
      <c r="V2746">
        <v>15</v>
      </c>
      <c r="W2746">
        <v>5</v>
      </c>
      <c r="X2746">
        <v>0.56000000000000005</v>
      </c>
      <c r="Y2746">
        <v>1</v>
      </c>
      <c r="Z2746">
        <v>1</v>
      </c>
    </row>
    <row r="2747" spans="1:26" x14ac:dyDescent="0.2">
      <c r="A2747">
        <v>2746</v>
      </c>
      <c r="B2747">
        <v>7430</v>
      </c>
      <c r="C2747" t="s">
        <v>38</v>
      </c>
      <c r="D2747">
        <v>2014</v>
      </c>
      <c r="E2747" t="s">
        <v>36</v>
      </c>
      <c r="F2747" t="s">
        <v>1060</v>
      </c>
      <c r="G2747" t="s">
        <v>72</v>
      </c>
      <c r="H2747" t="s">
        <v>2929</v>
      </c>
      <c r="I2747" s="2">
        <v>40474</v>
      </c>
      <c r="J2747" t="s">
        <v>106</v>
      </c>
      <c r="K2747" t="s">
        <v>107</v>
      </c>
      <c r="L2747">
        <v>13.241009999999999</v>
      </c>
      <c r="M2747">
        <v>144.70282</v>
      </c>
      <c r="N2747" t="s">
        <v>1312</v>
      </c>
      <c r="O2747" t="s">
        <v>1312</v>
      </c>
      <c r="P2747">
        <v>2014</v>
      </c>
      <c r="Q2747" t="s">
        <v>109</v>
      </c>
      <c r="R2747">
        <v>0</v>
      </c>
      <c r="S2747">
        <v>9.4</v>
      </c>
      <c r="T2747">
        <v>5</v>
      </c>
      <c r="U2747">
        <v>5</v>
      </c>
      <c r="V2747">
        <v>10</v>
      </c>
      <c r="W2747">
        <v>2</v>
      </c>
      <c r="X2747">
        <v>0.34</v>
      </c>
      <c r="Y2747">
        <v>1</v>
      </c>
      <c r="Z2747">
        <v>1</v>
      </c>
    </row>
    <row r="2748" spans="1:26" x14ac:dyDescent="0.2">
      <c r="A2748">
        <v>2747</v>
      </c>
      <c r="B2748">
        <v>7431</v>
      </c>
      <c r="C2748" t="s">
        <v>38</v>
      </c>
      <c r="D2748">
        <v>2014</v>
      </c>
      <c r="E2748" t="s">
        <v>36</v>
      </c>
      <c r="F2748" t="s">
        <v>1060</v>
      </c>
      <c r="G2748" t="s">
        <v>72</v>
      </c>
      <c r="H2748" t="s">
        <v>2930</v>
      </c>
      <c r="I2748" s="2">
        <v>40472</v>
      </c>
      <c r="J2748" t="s">
        <v>106</v>
      </c>
      <c r="K2748" t="s">
        <v>107</v>
      </c>
      <c r="L2748">
        <v>13.24126</v>
      </c>
      <c r="M2748">
        <v>144.70510999999999</v>
      </c>
      <c r="N2748" t="s">
        <v>1312</v>
      </c>
      <c r="O2748" t="s">
        <v>1312</v>
      </c>
      <c r="P2748">
        <v>2014</v>
      </c>
      <c r="Q2748" t="s">
        <v>109</v>
      </c>
      <c r="R2748">
        <v>0</v>
      </c>
      <c r="S2748">
        <v>12.2</v>
      </c>
      <c r="T2748">
        <v>10</v>
      </c>
      <c r="U2748">
        <v>15</v>
      </c>
      <c r="V2748">
        <v>20</v>
      </c>
      <c r="W2748">
        <v>10</v>
      </c>
      <c r="X2748">
        <v>0.60499999999999998</v>
      </c>
      <c r="Y2748">
        <v>1</v>
      </c>
      <c r="Z2748">
        <v>1</v>
      </c>
    </row>
    <row r="2749" spans="1:26" x14ac:dyDescent="0.2">
      <c r="A2749">
        <v>2748</v>
      </c>
      <c r="B2749">
        <v>7432</v>
      </c>
      <c r="C2749" t="s">
        <v>38</v>
      </c>
      <c r="D2749">
        <v>2014</v>
      </c>
      <c r="E2749" t="s">
        <v>36</v>
      </c>
      <c r="F2749" t="s">
        <v>1060</v>
      </c>
      <c r="G2749" t="s">
        <v>72</v>
      </c>
      <c r="H2749" t="s">
        <v>2931</v>
      </c>
      <c r="I2749" s="2">
        <v>40474</v>
      </c>
      <c r="J2749" t="s">
        <v>106</v>
      </c>
      <c r="K2749" t="s">
        <v>107</v>
      </c>
      <c r="L2749">
        <v>13.24155</v>
      </c>
      <c r="M2749">
        <v>144.70545999999999</v>
      </c>
      <c r="N2749" t="s">
        <v>1312</v>
      </c>
      <c r="O2749" t="s">
        <v>1312</v>
      </c>
      <c r="P2749">
        <v>2014</v>
      </c>
      <c r="Q2749" t="s">
        <v>109</v>
      </c>
      <c r="R2749">
        <v>0</v>
      </c>
      <c r="S2749">
        <v>10.1</v>
      </c>
      <c r="T2749">
        <v>5</v>
      </c>
      <c r="U2749">
        <v>10</v>
      </c>
      <c r="V2749">
        <v>15</v>
      </c>
      <c r="W2749">
        <v>5</v>
      </c>
      <c r="X2749">
        <v>0.39750000000000002</v>
      </c>
      <c r="Y2749">
        <v>1</v>
      </c>
      <c r="Z2749">
        <v>1</v>
      </c>
    </row>
    <row r="2750" spans="1:26" x14ac:dyDescent="0.2">
      <c r="A2750">
        <v>2749</v>
      </c>
      <c r="B2750">
        <v>7433</v>
      </c>
      <c r="C2750" t="s">
        <v>38</v>
      </c>
      <c r="D2750">
        <v>2014</v>
      </c>
      <c r="E2750" t="s">
        <v>36</v>
      </c>
      <c r="F2750" t="s">
        <v>1060</v>
      </c>
      <c r="G2750" t="s">
        <v>72</v>
      </c>
      <c r="H2750" t="s">
        <v>2932</v>
      </c>
      <c r="I2750" s="2">
        <v>40472</v>
      </c>
      <c r="J2750" t="s">
        <v>106</v>
      </c>
      <c r="K2750" t="s">
        <v>107</v>
      </c>
      <c r="L2750">
        <v>13.24113</v>
      </c>
      <c r="M2750">
        <v>144.70784</v>
      </c>
      <c r="N2750" t="s">
        <v>1312</v>
      </c>
      <c r="O2750" t="s">
        <v>1312</v>
      </c>
      <c r="P2750">
        <v>2014</v>
      </c>
      <c r="Q2750" t="s">
        <v>109</v>
      </c>
      <c r="R2750">
        <v>0</v>
      </c>
      <c r="S2750">
        <v>9.8000000000000007</v>
      </c>
      <c r="T2750">
        <v>5</v>
      </c>
      <c r="U2750">
        <v>5</v>
      </c>
      <c r="V2750">
        <v>20</v>
      </c>
      <c r="W2750">
        <v>5</v>
      </c>
      <c r="X2750">
        <v>0.33250000000000002</v>
      </c>
      <c r="Y2750">
        <v>1</v>
      </c>
      <c r="Z2750">
        <v>1</v>
      </c>
    </row>
    <row r="2751" spans="1:26" x14ac:dyDescent="0.2">
      <c r="A2751">
        <v>2750</v>
      </c>
      <c r="B2751">
        <v>7434</v>
      </c>
      <c r="C2751" t="s">
        <v>38</v>
      </c>
      <c r="D2751">
        <v>2014</v>
      </c>
      <c r="E2751" t="s">
        <v>36</v>
      </c>
      <c r="F2751" t="s">
        <v>1060</v>
      </c>
      <c r="G2751" t="s">
        <v>72</v>
      </c>
      <c r="H2751" t="s">
        <v>2933</v>
      </c>
      <c r="I2751" s="2">
        <v>40474</v>
      </c>
      <c r="J2751" t="s">
        <v>106</v>
      </c>
      <c r="K2751" t="s">
        <v>107</v>
      </c>
      <c r="L2751">
        <v>13.239839999999999</v>
      </c>
      <c r="M2751">
        <v>144.70201</v>
      </c>
      <c r="N2751" t="s">
        <v>1312</v>
      </c>
      <c r="O2751" t="s">
        <v>1312</v>
      </c>
      <c r="P2751">
        <v>2014</v>
      </c>
      <c r="Q2751" t="s">
        <v>109</v>
      </c>
      <c r="R2751">
        <v>0</v>
      </c>
      <c r="S2751">
        <v>14</v>
      </c>
      <c r="T2751">
        <v>5</v>
      </c>
      <c r="U2751">
        <v>15</v>
      </c>
      <c r="V2751">
        <v>15</v>
      </c>
      <c r="W2751">
        <v>10</v>
      </c>
      <c r="X2751">
        <v>0.27500000000000002</v>
      </c>
      <c r="Y2751">
        <v>1</v>
      </c>
      <c r="Z2751">
        <v>1</v>
      </c>
    </row>
    <row r="2752" spans="1:26" x14ac:dyDescent="0.2">
      <c r="A2752">
        <v>2751</v>
      </c>
      <c r="B2752">
        <v>7435</v>
      </c>
      <c r="C2752" t="s">
        <v>38</v>
      </c>
      <c r="D2752">
        <v>2014</v>
      </c>
      <c r="E2752" t="s">
        <v>36</v>
      </c>
      <c r="F2752" t="s">
        <v>1060</v>
      </c>
      <c r="G2752" t="s">
        <v>72</v>
      </c>
      <c r="H2752" t="s">
        <v>2934</v>
      </c>
      <c r="I2752" s="2">
        <v>40472</v>
      </c>
      <c r="J2752" t="s">
        <v>106</v>
      </c>
      <c r="K2752" t="s">
        <v>107</v>
      </c>
      <c r="L2752">
        <v>13.24164</v>
      </c>
      <c r="M2752">
        <v>144.7106</v>
      </c>
      <c r="N2752" t="s">
        <v>1312</v>
      </c>
      <c r="O2752" t="s">
        <v>1312</v>
      </c>
      <c r="P2752">
        <v>2014</v>
      </c>
      <c r="Q2752" t="s">
        <v>109</v>
      </c>
      <c r="R2752">
        <v>0</v>
      </c>
      <c r="S2752">
        <v>12.2</v>
      </c>
      <c r="T2752">
        <v>10</v>
      </c>
      <c r="U2752">
        <v>5</v>
      </c>
      <c r="V2752">
        <v>20</v>
      </c>
      <c r="W2752">
        <v>10</v>
      </c>
      <c r="X2752">
        <v>0.4375</v>
      </c>
      <c r="Y2752">
        <v>1</v>
      </c>
      <c r="Z2752">
        <v>1</v>
      </c>
    </row>
    <row r="2753" spans="1:26" x14ac:dyDescent="0.2">
      <c r="A2753">
        <v>2752</v>
      </c>
      <c r="B2753">
        <v>7436</v>
      </c>
      <c r="C2753" t="s">
        <v>38</v>
      </c>
      <c r="D2753">
        <v>2014</v>
      </c>
      <c r="E2753" t="s">
        <v>36</v>
      </c>
      <c r="F2753" t="s">
        <v>1060</v>
      </c>
      <c r="G2753" t="s">
        <v>72</v>
      </c>
      <c r="H2753" t="s">
        <v>2935</v>
      </c>
      <c r="I2753" s="2">
        <v>40473</v>
      </c>
      <c r="J2753" t="s">
        <v>106</v>
      </c>
      <c r="K2753" t="s">
        <v>107</v>
      </c>
      <c r="L2753">
        <v>13.24108</v>
      </c>
      <c r="M2753">
        <v>144.70740000000001</v>
      </c>
      <c r="N2753" t="s">
        <v>1312</v>
      </c>
      <c r="O2753" t="s">
        <v>1312</v>
      </c>
      <c r="P2753">
        <v>2014</v>
      </c>
      <c r="Q2753" t="s">
        <v>109</v>
      </c>
      <c r="R2753">
        <v>0</v>
      </c>
      <c r="S2753">
        <v>10.1</v>
      </c>
      <c r="T2753">
        <v>5</v>
      </c>
      <c r="U2753">
        <v>10</v>
      </c>
      <c r="V2753">
        <v>10</v>
      </c>
      <c r="W2753">
        <v>5</v>
      </c>
      <c r="X2753">
        <v>0.3075</v>
      </c>
      <c r="Y2753">
        <v>1</v>
      </c>
      <c r="Z2753">
        <v>1</v>
      </c>
    </row>
    <row r="2754" spans="1:26" x14ac:dyDescent="0.2">
      <c r="A2754">
        <v>2753</v>
      </c>
      <c r="B2754">
        <v>7437</v>
      </c>
      <c r="C2754" t="s">
        <v>38</v>
      </c>
      <c r="D2754">
        <v>2014</v>
      </c>
      <c r="E2754" t="s">
        <v>36</v>
      </c>
      <c r="F2754" t="s">
        <v>1060</v>
      </c>
      <c r="G2754" t="s">
        <v>72</v>
      </c>
      <c r="H2754" t="s">
        <v>2936</v>
      </c>
      <c r="I2754" s="2">
        <v>40473</v>
      </c>
      <c r="J2754" t="s">
        <v>106</v>
      </c>
      <c r="K2754" t="s">
        <v>107</v>
      </c>
      <c r="L2754">
        <v>13.24146</v>
      </c>
      <c r="M2754">
        <v>144.70703</v>
      </c>
      <c r="N2754" t="s">
        <v>1312</v>
      </c>
      <c r="O2754" t="s">
        <v>1312</v>
      </c>
      <c r="P2754">
        <v>2014</v>
      </c>
      <c r="Q2754" t="s">
        <v>109</v>
      </c>
      <c r="R2754">
        <v>0</v>
      </c>
      <c r="S2754">
        <v>9.1</v>
      </c>
      <c r="T2754">
        <v>10</v>
      </c>
      <c r="U2754">
        <v>5</v>
      </c>
      <c r="V2754">
        <v>5</v>
      </c>
      <c r="W2754">
        <v>5</v>
      </c>
      <c r="X2754">
        <v>0.46500000000000002</v>
      </c>
      <c r="Y2754">
        <v>1</v>
      </c>
      <c r="Z2754">
        <v>1</v>
      </c>
    </row>
    <row r="2755" spans="1:26" x14ac:dyDescent="0.2">
      <c r="A2755">
        <v>2754</v>
      </c>
      <c r="B2755">
        <v>7438</v>
      </c>
      <c r="C2755" t="s">
        <v>38</v>
      </c>
      <c r="D2755">
        <v>2014</v>
      </c>
      <c r="E2755" t="s">
        <v>36</v>
      </c>
      <c r="F2755" t="s">
        <v>1060</v>
      </c>
      <c r="G2755" t="s">
        <v>72</v>
      </c>
      <c r="H2755" t="s">
        <v>2937</v>
      </c>
      <c r="I2755" s="2">
        <v>40474</v>
      </c>
      <c r="J2755" t="s">
        <v>106</v>
      </c>
      <c r="K2755" t="s">
        <v>107</v>
      </c>
      <c r="L2755">
        <v>13.24173</v>
      </c>
      <c r="M2755">
        <v>144.70428000000001</v>
      </c>
      <c r="N2755" t="s">
        <v>1312</v>
      </c>
      <c r="O2755" t="s">
        <v>1312</v>
      </c>
      <c r="P2755">
        <v>2014</v>
      </c>
      <c r="Q2755" t="s">
        <v>109</v>
      </c>
      <c r="R2755">
        <v>0</v>
      </c>
      <c r="S2755">
        <v>12.2</v>
      </c>
      <c r="T2755">
        <v>3</v>
      </c>
      <c r="U2755">
        <v>10</v>
      </c>
      <c r="V2755">
        <v>15</v>
      </c>
      <c r="W2755">
        <v>2</v>
      </c>
      <c r="X2755">
        <v>0.38</v>
      </c>
      <c r="Y2755">
        <v>1</v>
      </c>
      <c r="Z2755">
        <v>1</v>
      </c>
    </row>
    <row r="2756" spans="1:26" x14ac:dyDescent="0.2">
      <c r="A2756">
        <v>2755</v>
      </c>
      <c r="B2756">
        <v>7439</v>
      </c>
      <c r="C2756" t="s">
        <v>38</v>
      </c>
      <c r="D2756">
        <v>2014</v>
      </c>
      <c r="E2756" t="s">
        <v>36</v>
      </c>
      <c r="F2756" t="s">
        <v>1060</v>
      </c>
      <c r="G2756" t="s">
        <v>72</v>
      </c>
      <c r="H2756" t="s">
        <v>2938</v>
      </c>
      <c r="I2756" s="2">
        <v>40473</v>
      </c>
      <c r="J2756" t="s">
        <v>106</v>
      </c>
      <c r="K2756" t="s">
        <v>107</v>
      </c>
      <c r="L2756">
        <v>13.24117</v>
      </c>
      <c r="M2756">
        <v>144.70831000000001</v>
      </c>
      <c r="N2756" t="s">
        <v>1312</v>
      </c>
      <c r="O2756" t="s">
        <v>1312</v>
      </c>
      <c r="P2756">
        <v>2014</v>
      </c>
      <c r="Q2756" t="s">
        <v>109</v>
      </c>
      <c r="R2756">
        <v>0</v>
      </c>
      <c r="S2756">
        <v>11.9</v>
      </c>
      <c r="T2756">
        <v>5</v>
      </c>
      <c r="U2756">
        <v>15</v>
      </c>
      <c r="V2756">
        <v>5</v>
      </c>
      <c r="W2756">
        <v>10</v>
      </c>
      <c r="X2756">
        <v>0.79</v>
      </c>
      <c r="Y2756">
        <v>1</v>
      </c>
      <c r="Z2756">
        <v>1</v>
      </c>
    </row>
    <row r="2757" spans="1:26" x14ac:dyDescent="0.2">
      <c r="A2757">
        <v>2756</v>
      </c>
      <c r="B2757">
        <v>7440</v>
      </c>
      <c r="C2757" t="s">
        <v>38</v>
      </c>
      <c r="D2757">
        <v>2014</v>
      </c>
      <c r="E2757" t="s">
        <v>36</v>
      </c>
      <c r="F2757" t="s">
        <v>1060</v>
      </c>
      <c r="G2757" t="s">
        <v>72</v>
      </c>
      <c r="H2757" t="s">
        <v>2939</v>
      </c>
      <c r="I2757" s="2">
        <v>40473</v>
      </c>
      <c r="J2757" t="s">
        <v>106</v>
      </c>
      <c r="K2757" t="s">
        <v>107</v>
      </c>
      <c r="L2757">
        <v>13.24192</v>
      </c>
      <c r="M2757">
        <v>144.71137999999999</v>
      </c>
      <c r="N2757" t="s">
        <v>1312</v>
      </c>
      <c r="O2757" t="s">
        <v>1312</v>
      </c>
      <c r="P2757">
        <v>2014</v>
      </c>
      <c r="Q2757" t="s">
        <v>109</v>
      </c>
      <c r="R2757">
        <v>0</v>
      </c>
      <c r="S2757">
        <v>11</v>
      </c>
      <c r="T2757">
        <v>20</v>
      </c>
      <c r="U2757">
        <v>5</v>
      </c>
      <c r="V2757">
        <v>5</v>
      </c>
      <c r="W2757">
        <v>5</v>
      </c>
      <c r="X2757">
        <v>0.46500000000000002</v>
      </c>
      <c r="Y2757">
        <v>1</v>
      </c>
      <c r="Z2757">
        <v>1</v>
      </c>
    </row>
    <row r="2758" spans="1:26" x14ac:dyDescent="0.2">
      <c r="A2758">
        <v>2757</v>
      </c>
      <c r="B2758">
        <v>7473</v>
      </c>
      <c r="C2758" t="s">
        <v>38</v>
      </c>
      <c r="D2758">
        <v>2015</v>
      </c>
      <c r="E2758" t="s">
        <v>47</v>
      </c>
      <c r="F2758" t="s">
        <v>104</v>
      </c>
      <c r="G2758" t="s">
        <v>53</v>
      </c>
      <c r="H2758" t="s">
        <v>2940</v>
      </c>
      <c r="I2758" s="2">
        <v>40708</v>
      </c>
      <c r="J2758" t="s">
        <v>106</v>
      </c>
      <c r="K2758" t="s">
        <v>111</v>
      </c>
      <c r="L2758">
        <v>21.215533000000001</v>
      </c>
      <c r="M2758">
        <v>-156.975942</v>
      </c>
      <c r="N2758" t="s">
        <v>2941</v>
      </c>
      <c r="O2758" t="s">
        <v>2941</v>
      </c>
      <c r="P2758">
        <v>2015</v>
      </c>
      <c r="Q2758" t="s">
        <v>112</v>
      </c>
      <c r="R2758">
        <v>0</v>
      </c>
      <c r="S2758">
        <v>23.55</v>
      </c>
      <c r="T2758">
        <v>5</v>
      </c>
      <c r="U2758">
        <v>5.5</v>
      </c>
      <c r="V2758">
        <v>0</v>
      </c>
      <c r="W2758">
        <v>1</v>
      </c>
      <c r="X2758">
        <v>1.49</v>
      </c>
      <c r="Y2758">
        <v>2</v>
      </c>
      <c r="Z2758">
        <v>1</v>
      </c>
    </row>
    <row r="2759" spans="1:26" x14ac:dyDescent="0.2">
      <c r="A2759">
        <v>2758</v>
      </c>
      <c r="B2759">
        <v>7474</v>
      </c>
      <c r="C2759" t="s">
        <v>38</v>
      </c>
      <c r="D2759">
        <v>2015</v>
      </c>
      <c r="E2759" t="s">
        <v>47</v>
      </c>
      <c r="F2759" t="s">
        <v>104</v>
      </c>
      <c r="G2759" t="s">
        <v>53</v>
      </c>
      <c r="H2759" t="s">
        <v>2942</v>
      </c>
      <c r="I2759" s="2">
        <v>40708</v>
      </c>
      <c r="J2759" t="s">
        <v>106</v>
      </c>
      <c r="K2759" t="s">
        <v>115</v>
      </c>
      <c r="L2759">
        <v>21.195665999999999</v>
      </c>
      <c r="M2759">
        <v>-156.98668000000001</v>
      </c>
      <c r="N2759" t="s">
        <v>2941</v>
      </c>
      <c r="O2759" t="s">
        <v>2941</v>
      </c>
      <c r="P2759">
        <v>2015</v>
      </c>
      <c r="Q2759" t="s">
        <v>116</v>
      </c>
      <c r="R2759">
        <v>0</v>
      </c>
      <c r="S2759">
        <v>5.6</v>
      </c>
      <c r="T2759">
        <v>6.5</v>
      </c>
      <c r="U2759">
        <v>0</v>
      </c>
      <c r="V2759">
        <v>1</v>
      </c>
      <c r="W2759">
        <v>4</v>
      </c>
      <c r="X2759">
        <v>0.52249999999999996</v>
      </c>
      <c r="Y2759">
        <v>2</v>
      </c>
      <c r="Z2759">
        <v>1</v>
      </c>
    </row>
    <row r="2760" spans="1:26" x14ac:dyDescent="0.2">
      <c r="A2760">
        <v>2759</v>
      </c>
      <c r="B2760">
        <v>7475</v>
      </c>
      <c r="C2760" t="s">
        <v>38</v>
      </c>
      <c r="D2760">
        <v>2015</v>
      </c>
      <c r="E2760" t="s">
        <v>47</v>
      </c>
      <c r="F2760" t="s">
        <v>104</v>
      </c>
      <c r="G2760" t="s">
        <v>53</v>
      </c>
      <c r="H2760" t="s">
        <v>2943</v>
      </c>
      <c r="I2760" s="2">
        <v>40708</v>
      </c>
      <c r="J2760" t="s">
        <v>106</v>
      </c>
      <c r="K2760" t="s">
        <v>107</v>
      </c>
      <c r="L2760">
        <v>21.186990999999999</v>
      </c>
      <c r="M2760">
        <v>-157.01383300000001</v>
      </c>
      <c r="N2760" t="s">
        <v>2941</v>
      </c>
      <c r="O2760" t="s">
        <v>2941</v>
      </c>
      <c r="P2760">
        <v>2015</v>
      </c>
      <c r="Q2760" t="s">
        <v>109</v>
      </c>
      <c r="R2760">
        <v>0</v>
      </c>
      <c r="S2760">
        <v>15.85</v>
      </c>
      <c r="T2760">
        <v>4</v>
      </c>
      <c r="U2760">
        <v>11</v>
      </c>
      <c r="V2760">
        <v>0</v>
      </c>
      <c r="W2760">
        <v>0.5</v>
      </c>
      <c r="X2760">
        <v>0.92249999999999999</v>
      </c>
      <c r="Y2760">
        <v>2</v>
      </c>
      <c r="Z2760">
        <v>1</v>
      </c>
    </row>
    <row r="2761" spans="1:26" x14ac:dyDescent="0.2">
      <c r="A2761">
        <v>2760</v>
      </c>
      <c r="B2761">
        <v>7476</v>
      </c>
      <c r="C2761" t="s">
        <v>38</v>
      </c>
      <c r="D2761">
        <v>2015</v>
      </c>
      <c r="E2761" t="s">
        <v>47</v>
      </c>
      <c r="F2761" t="s">
        <v>104</v>
      </c>
      <c r="G2761" t="s">
        <v>53</v>
      </c>
      <c r="H2761" t="s">
        <v>2944</v>
      </c>
      <c r="I2761" s="2">
        <v>40708</v>
      </c>
      <c r="J2761" t="s">
        <v>106</v>
      </c>
      <c r="K2761" t="s">
        <v>111</v>
      </c>
      <c r="L2761">
        <v>21.189508</v>
      </c>
      <c r="M2761">
        <v>-157.047211</v>
      </c>
      <c r="N2761" t="s">
        <v>2941</v>
      </c>
      <c r="O2761" t="s">
        <v>2941</v>
      </c>
      <c r="P2761">
        <v>2015</v>
      </c>
      <c r="Q2761" t="s">
        <v>112</v>
      </c>
      <c r="R2761">
        <v>0</v>
      </c>
      <c r="S2761">
        <v>21.05</v>
      </c>
      <c r="T2761">
        <v>3.5</v>
      </c>
      <c r="U2761">
        <v>15</v>
      </c>
      <c r="V2761">
        <v>0</v>
      </c>
      <c r="W2761">
        <v>1</v>
      </c>
      <c r="X2761">
        <v>0.56374999999999997</v>
      </c>
      <c r="Y2761">
        <v>2</v>
      </c>
      <c r="Z2761">
        <v>1</v>
      </c>
    </row>
    <row r="2762" spans="1:26" x14ac:dyDescent="0.2">
      <c r="A2762">
        <v>2761</v>
      </c>
      <c r="B2762">
        <v>7477</v>
      </c>
      <c r="C2762" t="s">
        <v>38</v>
      </c>
      <c r="D2762">
        <v>2015</v>
      </c>
      <c r="E2762" t="s">
        <v>47</v>
      </c>
      <c r="F2762" t="s">
        <v>104</v>
      </c>
      <c r="G2762" t="s">
        <v>53</v>
      </c>
      <c r="H2762" t="s">
        <v>2945</v>
      </c>
      <c r="I2762" s="2">
        <v>40708</v>
      </c>
      <c r="J2762" t="s">
        <v>106</v>
      </c>
      <c r="K2762" t="s">
        <v>107</v>
      </c>
      <c r="L2762">
        <v>21.202134000000001</v>
      </c>
      <c r="M2762">
        <v>-157.13838799999999</v>
      </c>
      <c r="N2762" t="s">
        <v>2941</v>
      </c>
      <c r="O2762" t="s">
        <v>2941</v>
      </c>
      <c r="P2762">
        <v>2015</v>
      </c>
      <c r="Q2762" t="s">
        <v>109</v>
      </c>
      <c r="R2762">
        <v>0</v>
      </c>
      <c r="S2762">
        <v>10.5</v>
      </c>
      <c r="T2762">
        <v>3</v>
      </c>
      <c r="U2762">
        <v>12.5</v>
      </c>
      <c r="V2762">
        <v>15</v>
      </c>
      <c r="W2762">
        <v>0</v>
      </c>
      <c r="X2762">
        <v>0.22500000000000001</v>
      </c>
      <c r="Y2762">
        <v>2</v>
      </c>
      <c r="Z2762">
        <v>1</v>
      </c>
    </row>
    <row r="2763" spans="1:26" x14ac:dyDescent="0.2">
      <c r="A2763">
        <v>2762</v>
      </c>
      <c r="B2763">
        <v>7478</v>
      </c>
      <c r="C2763" t="s">
        <v>38</v>
      </c>
      <c r="D2763">
        <v>2015</v>
      </c>
      <c r="E2763" t="s">
        <v>47</v>
      </c>
      <c r="F2763" t="s">
        <v>104</v>
      </c>
      <c r="G2763" t="s">
        <v>53</v>
      </c>
      <c r="H2763" t="s">
        <v>2946</v>
      </c>
      <c r="I2763" s="2">
        <v>40708</v>
      </c>
      <c r="J2763" t="s">
        <v>106</v>
      </c>
      <c r="K2763" t="s">
        <v>111</v>
      </c>
      <c r="L2763">
        <v>21.19211</v>
      </c>
      <c r="M2763">
        <v>-157.07759200000001</v>
      </c>
      <c r="N2763" t="s">
        <v>2941</v>
      </c>
      <c r="O2763" t="s">
        <v>2941</v>
      </c>
      <c r="P2763">
        <v>2015</v>
      </c>
      <c r="Q2763" t="s">
        <v>112</v>
      </c>
      <c r="R2763">
        <v>0</v>
      </c>
      <c r="S2763">
        <v>20.399999999999999</v>
      </c>
      <c r="T2763">
        <v>7.5</v>
      </c>
      <c r="U2763">
        <v>1</v>
      </c>
      <c r="V2763">
        <v>1</v>
      </c>
      <c r="W2763">
        <v>5</v>
      </c>
      <c r="X2763">
        <v>0.82625000000000004</v>
      </c>
      <c r="Y2763">
        <v>2</v>
      </c>
      <c r="Z2763">
        <v>1</v>
      </c>
    </row>
    <row r="2764" spans="1:26" x14ac:dyDescent="0.2">
      <c r="A2764">
        <v>2763</v>
      </c>
      <c r="B2764">
        <v>7479</v>
      </c>
      <c r="C2764" t="s">
        <v>38</v>
      </c>
      <c r="D2764">
        <v>2015</v>
      </c>
      <c r="E2764" t="s">
        <v>47</v>
      </c>
      <c r="F2764" t="s">
        <v>104</v>
      </c>
      <c r="G2764" t="s">
        <v>53</v>
      </c>
      <c r="H2764" t="s">
        <v>2947</v>
      </c>
      <c r="I2764" s="2">
        <v>40708</v>
      </c>
      <c r="J2764" t="s">
        <v>106</v>
      </c>
      <c r="K2764" t="s">
        <v>107</v>
      </c>
      <c r="L2764">
        <v>21.196657999999999</v>
      </c>
      <c r="M2764">
        <v>-157.105355</v>
      </c>
      <c r="N2764" t="s">
        <v>2941</v>
      </c>
      <c r="O2764" t="s">
        <v>2941</v>
      </c>
      <c r="P2764">
        <v>2015</v>
      </c>
      <c r="Q2764" t="s">
        <v>109</v>
      </c>
      <c r="R2764">
        <v>0</v>
      </c>
      <c r="S2764">
        <v>12.15</v>
      </c>
      <c r="T2764">
        <v>8.5</v>
      </c>
      <c r="U2764">
        <v>6.5</v>
      </c>
      <c r="V2764">
        <v>0.5</v>
      </c>
      <c r="W2764">
        <v>3.5</v>
      </c>
      <c r="X2764">
        <v>2.1034999999999999</v>
      </c>
      <c r="Y2764">
        <v>2</v>
      </c>
      <c r="Z2764">
        <v>1</v>
      </c>
    </row>
    <row r="2765" spans="1:26" x14ac:dyDescent="0.2">
      <c r="A2765">
        <v>2764</v>
      </c>
      <c r="B2765">
        <v>7480</v>
      </c>
      <c r="C2765" t="s">
        <v>38</v>
      </c>
      <c r="D2765">
        <v>2015</v>
      </c>
      <c r="E2765" t="s">
        <v>47</v>
      </c>
      <c r="F2765" t="s">
        <v>104</v>
      </c>
      <c r="G2765" t="s">
        <v>53</v>
      </c>
      <c r="H2765" t="s">
        <v>2948</v>
      </c>
      <c r="I2765" s="2">
        <v>40708</v>
      </c>
      <c r="J2765" t="s">
        <v>106</v>
      </c>
      <c r="K2765" t="s">
        <v>107</v>
      </c>
      <c r="L2765">
        <v>21.201734999999999</v>
      </c>
      <c r="M2765">
        <v>-157.134771</v>
      </c>
      <c r="N2765" t="s">
        <v>2941</v>
      </c>
      <c r="O2765" t="s">
        <v>2941</v>
      </c>
      <c r="P2765">
        <v>2015</v>
      </c>
      <c r="Q2765" t="s">
        <v>109</v>
      </c>
      <c r="R2765">
        <v>0</v>
      </c>
      <c r="S2765">
        <v>12.25</v>
      </c>
      <c r="T2765">
        <v>4.5</v>
      </c>
      <c r="U2765">
        <v>3</v>
      </c>
      <c r="V2765">
        <v>27.5</v>
      </c>
      <c r="W2765">
        <v>0.5</v>
      </c>
      <c r="X2765">
        <v>0.15</v>
      </c>
      <c r="Y2765">
        <v>2</v>
      </c>
      <c r="Z2765">
        <v>1</v>
      </c>
    </row>
    <row r="2766" spans="1:26" x14ac:dyDescent="0.2">
      <c r="A2766">
        <v>2765</v>
      </c>
      <c r="B2766">
        <v>7481</v>
      </c>
      <c r="C2766" t="s">
        <v>38</v>
      </c>
      <c r="D2766">
        <v>2015</v>
      </c>
      <c r="E2766" t="s">
        <v>47</v>
      </c>
      <c r="F2766" t="s">
        <v>104</v>
      </c>
      <c r="G2766" t="s">
        <v>53</v>
      </c>
      <c r="H2766" t="s">
        <v>2949</v>
      </c>
      <c r="I2766" s="2">
        <v>40708</v>
      </c>
      <c r="J2766" t="s">
        <v>106</v>
      </c>
      <c r="K2766" t="s">
        <v>115</v>
      </c>
      <c r="L2766">
        <v>21.199345999999998</v>
      </c>
      <c r="M2766">
        <v>-157.13423499999999</v>
      </c>
      <c r="N2766" t="s">
        <v>2941</v>
      </c>
      <c r="O2766" t="s">
        <v>2941</v>
      </c>
      <c r="P2766">
        <v>2015</v>
      </c>
      <c r="Q2766" t="s">
        <v>116</v>
      </c>
      <c r="R2766">
        <v>0</v>
      </c>
      <c r="S2766">
        <v>5.85</v>
      </c>
      <c r="T2766">
        <v>5.5</v>
      </c>
      <c r="U2766">
        <v>15</v>
      </c>
      <c r="V2766">
        <v>1.5</v>
      </c>
      <c r="W2766">
        <v>2.5</v>
      </c>
      <c r="X2766">
        <v>0.59050000000000002</v>
      </c>
      <c r="Y2766">
        <v>2</v>
      </c>
      <c r="Z2766">
        <v>1</v>
      </c>
    </row>
    <row r="2767" spans="1:26" x14ac:dyDescent="0.2">
      <c r="A2767">
        <v>2766</v>
      </c>
      <c r="B2767">
        <v>7482</v>
      </c>
      <c r="C2767" t="s">
        <v>38</v>
      </c>
      <c r="D2767">
        <v>2015</v>
      </c>
      <c r="E2767" t="s">
        <v>47</v>
      </c>
      <c r="F2767" t="s">
        <v>104</v>
      </c>
      <c r="G2767" t="s">
        <v>53</v>
      </c>
      <c r="H2767" t="s">
        <v>2950</v>
      </c>
      <c r="I2767" s="2">
        <v>40708</v>
      </c>
      <c r="J2767" t="s">
        <v>106</v>
      </c>
      <c r="K2767" t="s">
        <v>115</v>
      </c>
      <c r="L2767">
        <v>21.215055</v>
      </c>
      <c r="M2767">
        <v>-157.193116</v>
      </c>
      <c r="N2767" t="s">
        <v>2941</v>
      </c>
      <c r="O2767" t="s">
        <v>2941</v>
      </c>
      <c r="P2767">
        <v>2015</v>
      </c>
      <c r="Q2767" t="s">
        <v>116</v>
      </c>
      <c r="R2767">
        <v>0</v>
      </c>
      <c r="S2767">
        <v>20.25</v>
      </c>
      <c r="T2767">
        <v>1.5</v>
      </c>
      <c r="U2767">
        <v>19</v>
      </c>
      <c r="V2767">
        <v>1.5</v>
      </c>
      <c r="W2767">
        <v>0</v>
      </c>
      <c r="X2767">
        <v>0.25574999999999998</v>
      </c>
      <c r="Y2767">
        <v>2</v>
      </c>
      <c r="Z2767">
        <v>1</v>
      </c>
    </row>
    <row r="2768" spans="1:26" x14ac:dyDescent="0.2">
      <c r="A2768">
        <v>2767</v>
      </c>
      <c r="B2768">
        <v>7483</v>
      </c>
      <c r="C2768" t="s">
        <v>38</v>
      </c>
      <c r="D2768">
        <v>2015</v>
      </c>
      <c r="E2768" t="s">
        <v>47</v>
      </c>
      <c r="F2768" t="s">
        <v>104</v>
      </c>
      <c r="G2768" t="s">
        <v>53</v>
      </c>
      <c r="H2768" t="s">
        <v>2951</v>
      </c>
      <c r="I2768" s="2">
        <v>40708</v>
      </c>
      <c r="J2768" t="s">
        <v>106</v>
      </c>
      <c r="K2768" t="s">
        <v>111</v>
      </c>
      <c r="L2768">
        <v>21.190024999999999</v>
      </c>
      <c r="M2768">
        <v>-157.03581500000001</v>
      </c>
      <c r="N2768" t="s">
        <v>2941</v>
      </c>
      <c r="O2768" t="s">
        <v>2941</v>
      </c>
      <c r="P2768">
        <v>2015</v>
      </c>
      <c r="Q2768" t="s">
        <v>112</v>
      </c>
      <c r="R2768">
        <v>0</v>
      </c>
      <c r="S2768">
        <v>22.4</v>
      </c>
      <c r="T2768">
        <v>2</v>
      </c>
      <c r="U2768">
        <v>18.5</v>
      </c>
      <c r="V2768">
        <v>1.5</v>
      </c>
      <c r="W2768">
        <v>2</v>
      </c>
      <c r="X2768">
        <v>0.45374999999999999</v>
      </c>
      <c r="Y2768">
        <v>2</v>
      </c>
      <c r="Z2768">
        <v>1</v>
      </c>
    </row>
    <row r="2769" spans="1:26" x14ac:dyDescent="0.2">
      <c r="A2769">
        <v>2768</v>
      </c>
      <c r="B2769">
        <v>7484</v>
      </c>
      <c r="C2769" t="s">
        <v>38</v>
      </c>
      <c r="D2769">
        <v>2015</v>
      </c>
      <c r="E2769" t="s">
        <v>47</v>
      </c>
      <c r="F2769" t="s">
        <v>104</v>
      </c>
      <c r="G2769" t="s">
        <v>53</v>
      </c>
      <c r="H2769" t="s">
        <v>2952</v>
      </c>
      <c r="I2769" s="2">
        <v>40708</v>
      </c>
      <c r="J2769" t="s">
        <v>106</v>
      </c>
      <c r="K2769" t="s">
        <v>115</v>
      </c>
      <c r="L2769">
        <v>21.194882</v>
      </c>
      <c r="M2769">
        <v>-157.09070500000001</v>
      </c>
      <c r="N2769" t="s">
        <v>2941</v>
      </c>
      <c r="O2769" t="s">
        <v>2941</v>
      </c>
      <c r="P2769">
        <v>2015</v>
      </c>
      <c r="Q2769" t="s">
        <v>116</v>
      </c>
      <c r="R2769">
        <v>0</v>
      </c>
      <c r="S2769">
        <v>4.6500000000000004</v>
      </c>
      <c r="T2769">
        <v>2.5</v>
      </c>
      <c r="U2769">
        <v>0</v>
      </c>
      <c r="V2769">
        <v>0</v>
      </c>
      <c r="W2769">
        <v>1.5</v>
      </c>
      <c r="X2769">
        <v>0.85375000000000001</v>
      </c>
      <c r="Y2769">
        <v>2</v>
      </c>
      <c r="Z2769">
        <v>1</v>
      </c>
    </row>
    <row r="2770" spans="1:26" x14ac:dyDescent="0.2">
      <c r="A2770">
        <v>2769</v>
      </c>
      <c r="B2770">
        <v>7485</v>
      </c>
      <c r="C2770" t="s">
        <v>38</v>
      </c>
      <c r="D2770">
        <v>2015</v>
      </c>
      <c r="E2770" t="s">
        <v>47</v>
      </c>
      <c r="F2770" t="s">
        <v>104</v>
      </c>
      <c r="G2770" t="s">
        <v>53</v>
      </c>
      <c r="H2770" t="s">
        <v>2953</v>
      </c>
      <c r="I2770" s="2">
        <v>40708</v>
      </c>
      <c r="J2770" t="s">
        <v>106</v>
      </c>
      <c r="K2770" t="s">
        <v>111</v>
      </c>
      <c r="L2770">
        <v>21.203917000000001</v>
      </c>
      <c r="M2770">
        <v>-157.13044099999999</v>
      </c>
      <c r="N2770" t="s">
        <v>2941</v>
      </c>
      <c r="O2770" t="s">
        <v>2941</v>
      </c>
      <c r="P2770">
        <v>2015</v>
      </c>
      <c r="Q2770" t="s">
        <v>112</v>
      </c>
      <c r="R2770">
        <v>0</v>
      </c>
      <c r="S2770">
        <v>26.5</v>
      </c>
      <c r="T2770">
        <v>3</v>
      </c>
      <c r="U2770">
        <v>5.5</v>
      </c>
      <c r="V2770">
        <v>1</v>
      </c>
      <c r="W2770">
        <v>0.5</v>
      </c>
      <c r="X2770">
        <v>0.19400000000000001</v>
      </c>
      <c r="Y2770">
        <v>2</v>
      </c>
      <c r="Z2770">
        <v>1</v>
      </c>
    </row>
    <row r="2771" spans="1:26" x14ac:dyDescent="0.2">
      <c r="A2771">
        <v>2770</v>
      </c>
      <c r="B2771">
        <v>7486</v>
      </c>
      <c r="C2771" t="s">
        <v>38</v>
      </c>
      <c r="D2771">
        <v>2015</v>
      </c>
      <c r="E2771" t="s">
        <v>47</v>
      </c>
      <c r="F2771" t="s">
        <v>104</v>
      </c>
      <c r="G2771" t="s">
        <v>53</v>
      </c>
      <c r="H2771" t="s">
        <v>2954</v>
      </c>
      <c r="I2771" s="2">
        <v>40708</v>
      </c>
      <c r="J2771" t="s">
        <v>106</v>
      </c>
      <c r="K2771" t="s">
        <v>107</v>
      </c>
      <c r="L2771">
        <v>21.206516000000001</v>
      </c>
      <c r="M2771">
        <v>-157.17448899999999</v>
      </c>
      <c r="N2771" t="s">
        <v>2941</v>
      </c>
      <c r="O2771" t="s">
        <v>2941</v>
      </c>
      <c r="P2771">
        <v>2015</v>
      </c>
      <c r="Q2771" t="s">
        <v>109</v>
      </c>
      <c r="R2771">
        <v>0</v>
      </c>
      <c r="S2771">
        <v>15.1</v>
      </c>
      <c r="T2771">
        <v>1</v>
      </c>
      <c r="U2771">
        <v>7</v>
      </c>
      <c r="V2771">
        <v>2.5</v>
      </c>
      <c r="W2771">
        <v>0</v>
      </c>
      <c r="X2771">
        <v>0.219</v>
      </c>
      <c r="Y2771">
        <v>2</v>
      </c>
      <c r="Z2771">
        <v>1</v>
      </c>
    </row>
    <row r="2772" spans="1:26" x14ac:dyDescent="0.2">
      <c r="A2772">
        <v>2771</v>
      </c>
      <c r="B2772">
        <v>7487</v>
      </c>
      <c r="C2772" t="s">
        <v>38</v>
      </c>
      <c r="D2772">
        <v>2015</v>
      </c>
      <c r="E2772" t="s">
        <v>47</v>
      </c>
      <c r="F2772" t="s">
        <v>104</v>
      </c>
      <c r="G2772" t="s">
        <v>53</v>
      </c>
      <c r="H2772" t="s">
        <v>2955</v>
      </c>
      <c r="I2772" s="2">
        <v>40708</v>
      </c>
      <c r="J2772" t="s">
        <v>106</v>
      </c>
      <c r="K2772" t="s">
        <v>111</v>
      </c>
      <c r="L2772">
        <v>21.215419000000001</v>
      </c>
      <c r="M2772">
        <v>-157.17447799999999</v>
      </c>
      <c r="N2772" t="s">
        <v>2941</v>
      </c>
      <c r="O2772" t="s">
        <v>2941</v>
      </c>
      <c r="P2772">
        <v>2015</v>
      </c>
      <c r="Q2772" t="s">
        <v>112</v>
      </c>
      <c r="R2772">
        <v>0</v>
      </c>
      <c r="S2772">
        <v>23.85</v>
      </c>
      <c r="T2772">
        <v>1.5</v>
      </c>
      <c r="U2772">
        <v>1.5</v>
      </c>
      <c r="V2772">
        <v>15</v>
      </c>
      <c r="W2772">
        <v>1</v>
      </c>
      <c r="X2772">
        <v>0.10125000000000001</v>
      </c>
      <c r="Y2772">
        <v>2</v>
      </c>
      <c r="Z2772">
        <v>1</v>
      </c>
    </row>
    <row r="2773" spans="1:26" x14ac:dyDescent="0.2">
      <c r="A2773">
        <v>2772</v>
      </c>
      <c r="B2773">
        <v>7488</v>
      </c>
      <c r="C2773" t="s">
        <v>38</v>
      </c>
      <c r="D2773">
        <v>2015</v>
      </c>
      <c r="E2773" t="s">
        <v>47</v>
      </c>
      <c r="F2773" t="s">
        <v>104</v>
      </c>
      <c r="G2773" t="s">
        <v>53</v>
      </c>
      <c r="H2773" t="s">
        <v>2956</v>
      </c>
      <c r="I2773" s="2">
        <v>40708</v>
      </c>
      <c r="J2773" t="s">
        <v>106</v>
      </c>
      <c r="K2773" t="s">
        <v>107</v>
      </c>
      <c r="L2773">
        <v>21.211607999999998</v>
      </c>
      <c r="M2773">
        <v>-157.19348500000001</v>
      </c>
      <c r="N2773" t="s">
        <v>2941</v>
      </c>
      <c r="O2773" t="s">
        <v>2941</v>
      </c>
      <c r="P2773">
        <v>2015</v>
      </c>
      <c r="Q2773" t="s">
        <v>109</v>
      </c>
      <c r="R2773">
        <v>0</v>
      </c>
      <c r="S2773">
        <v>9.35</v>
      </c>
      <c r="T2773">
        <v>12.5</v>
      </c>
      <c r="U2773">
        <v>0.5</v>
      </c>
      <c r="V2773">
        <v>2.5</v>
      </c>
      <c r="W2773">
        <v>0.5</v>
      </c>
      <c r="X2773">
        <v>0.75749999999999995</v>
      </c>
      <c r="Y2773">
        <v>2</v>
      </c>
      <c r="Z2773">
        <v>1</v>
      </c>
    </row>
    <row r="2774" spans="1:26" x14ac:dyDescent="0.2">
      <c r="A2774">
        <v>2773</v>
      </c>
      <c r="B2774">
        <v>7489</v>
      </c>
      <c r="C2774" t="s">
        <v>38</v>
      </c>
      <c r="D2774">
        <v>2015</v>
      </c>
      <c r="E2774" t="s">
        <v>47</v>
      </c>
      <c r="F2774" t="s">
        <v>104</v>
      </c>
      <c r="G2774" t="s">
        <v>48</v>
      </c>
      <c r="H2774" t="s">
        <v>2957</v>
      </c>
      <c r="I2774" s="2">
        <v>40709</v>
      </c>
      <c r="J2774" t="s">
        <v>106</v>
      </c>
      <c r="K2774" t="s">
        <v>115</v>
      </c>
      <c r="L2774">
        <v>19.747491</v>
      </c>
      <c r="M2774">
        <v>-156.05542299999999</v>
      </c>
      <c r="N2774" t="s">
        <v>849</v>
      </c>
      <c r="O2774" t="s">
        <v>849</v>
      </c>
      <c r="P2774">
        <v>2015</v>
      </c>
      <c r="Q2774" t="s">
        <v>116</v>
      </c>
      <c r="R2774">
        <v>0</v>
      </c>
      <c r="S2774">
        <v>5.25</v>
      </c>
      <c r="T2774">
        <v>15</v>
      </c>
      <c r="U2774">
        <v>0</v>
      </c>
      <c r="V2774">
        <v>0</v>
      </c>
      <c r="W2774">
        <v>12</v>
      </c>
      <c r="X2774">
        <v>0.88749999999999996</v>
      </c>
      <c r="Y2774">
        <v>2</v>
      </c>
      <c r="Z2774">
        <v>1</v>
      </c>
    </row>
    <row r="2775" spans="1:26" x14ac:dyDescent="0.2">
      <c r="A2775">
        <v>2774</v>
      </c>
      <c r="B2775">
        <v>7490</v>
      </c>
      <c r="C2775" t="s">
        <v>38</v>
      </c>
      <c r="D2775">
        <v>2015</v>
      </c>
      <c r="E2775" t="s">
        <v>47</v>
      </c>
      <c r="F2775" t="s">
        <v>104</v>
      </c>
      <c r="G2775" t="s">
        <v>48</v>
      </c>
      <c r="H2775" t="s">
        <v>2958</v>
      </c>
      <c r="I2775" s="2">
        <v>40709</v>
      </c>
      <c r="J2775" t="s">
        <v>106</v>
      </c>
      <c r="K2775" t="s">
        <v>107</v>
      </c>
      <c r="L2775">
        <v>19.694882</v>
      </c>
      <c r="M2775">
        <v>-156.04813799999999</v>
      </c>
      <c r="N2775" t="s">
        <v>849</v>
      </c>
      <c r="O2775" t="s">
        <v>849</v>
      </c>
      <c r="P2775">
        <v>2015</v>
      </c>
      <c r="Q2775" t="s">
        <v>109</v>
      </c>
      <c r="R2775">
        <v>0</v>
      </c>
      <c r="S2775">
        <v>16.3</v>
      </c>
      <c r="T2775">
        <v>24</v>
      </c>
      <c r="U2775">
        <v>6</v>
      </c>
      <c r="V2775">
        <v>0</v>
      </c>
      <c r="W2775">
        <v>4</v>
      </c>
      <c r="X2775">
        <v>0.43425000000000002</v>
      </c>
      <c r="Y2775">
        <v>2</v>
      </c>
      <c r="Z2775">
        <v>1</v>
      </c>
    </row>
    <row r="2776" spans="1:26" x14ac:dyDescent="0.2">
      <c r="A2776">
        <v>2775</v>
      </c>
      <c r="B2776">
        <v>7491</v>
      </c>
      <c r="C2776" t="s">
        <v>38</v>
      </c>
      <c r="D2776">
        <v>2015</v>
      </c>
      <c r="E2776" t="s">
        <v>47</v>
      </c>
      <c r="F2776" t="s">
        <v>104</v>
      </c>
      <c r="G2776" t="s">
        <v>48</v>
      </c>
      <c r="H2776" t="s">
        <v>2959</v>
      </c>
      <c r="I2776" s="2">
        <v>40709</v>
      </c>
      <c r="J2776" t="s">
        <v>106</v>
      </c>
      <c r="K2776" t="s">
        <v>107</v>
      </c>
      <c r="L2776">
        <v>19.612929000000001</v>
      </c>
      <c r="M2776">
        <v>-155.98591999999999</v>
      </c>
      <c r="N2776" t="s">
        <v>849</v>
      </c>
      <c r="O2776" t="s">
        <v>849</v>
      </c>
      <c r="P2776">
        <v>2015</v>
      </c>
      <c r="Q2776" t="s">
        <v>109</v>
      </c>
      <c r="R2776">
        <v>0</v>
      </c>
      <c r="S2776">
        <v>15.85</v>
      </c>
      <c r="T2776">
        <v>50</v>
      </c>
      <c r="U2776">
        <v>12.5</v>
      </c>
      <c r="V2776">
        <v>0</v>
      </c>
      <c r="W2776">
        <v>5</v>
      </c>
      <c r="X2776">
        <v>0.46124999999999999</v>
      </c>
      <c r="Y2776">
        <v>2</v>
      </c>
      <c r="Z2776">
        <v>1</v>
      </c>
    </row>
    <row r="2777" spans="1:26" x14ac:dyDescent="0.2">
      <c r="A2777">
        <v>2776</v>
      </c>
      <c r="B2777">
        <v>7492</v>
      </c>
      <c r="C2777" t="s">
        <v>38</v>
      </c>
      <c r="D2777">
        <v>2015</v>
      </c>
      <c r="E2777" t="s">
        <v>47</v>
      </c>
      <c r="F2777" t="s">
        <v>104</v>
      </c>
      <c r="G2777" t="s">
        <v>48</v>
      </c>
      <c r="H2777" t="s">
        <v>2960</v>
      </c>
      <c r="I2777" s="2">
        <v>40709</v>
      </c>
      <c r="J2777" t="s">
        <v>106</v>
      </c>
      <c r="K2777" t="s">
        <v>111</v>
      </c>
      <c r="L2777">
        <v>19.568667000000001</v>
      </c>
      <c r="M2777">
        <v>-155.97139100000001</v>
      </c>
      <c r="N2777" t="s">
        <v>849</v>
      </c>
      <c r="O2777" t="s">
        <v>849</v>
      </c>
      <c r="P2777">
        <v>2015</v>
      </c>
      <c r="Q2777" t="s">
        <v>112</v>
      </c>
      <c r="R2777">
        <v>0</v>
      </c>
      <c r="S2777">
        <v>24.4</v>
      </c>
      <c r="T2777">
        <v>70</v>
      </c>
      <c r="U2777">
        <v>3.5</v>
      </c>
      <c r="V2777">
        <v>0</v>
      </c>
      <c r="W2777">
        <v>7</v>
      </c>
      <c r="X2777">
        <v>0.34375</v>
      </c>
      <c r="Y2777">
        <v>2</v>
      </c>
      <c r="Z2777">
        <v>1</v>
      </c>
    </row>
    <row r="2778" spans="1:26" x14ac:dyDescent="0.2">
      <c r="A2778">
        <v>2777</v>
      </c>
      <c r="B2778">
        <v>7493</v>
      </c>
      <c r="C2778" t="s">
        <v>38</v>
      </c>
      <c r="D2778">
        <v>2015</v>
      </c>
      <c r="E2778" t="s">
        <v>47</v>
      </c>
      <c r="F2778" t="s">
        <v>104</v>
      </c>
      <c r="G2778" t="s">
        <v>48</v>
      </c>
      <c r="H2778" t="s">
        <v>2961</v>
      </c>
      <c r="I2778" s="2">
        <v>40709</v>
      </c>
      <c r="J2778" t="s">
        <v>106</v>
      </c>
      <c r="K2778" t="s">
        <v>107</v>
      </c>
      <c r="L2778">
        <v>19.482254000000001</v>
      </c>
      <c r="M2778">
        <v>-155.94135700000001</v>
      </c>
      <c r="N2778" t="s">
        <v>849</v>
      </c>
      <c r="O2778" t="s">
        <v>849</v>
      </c>
      <c r="P2778">
        <v>2015</v>
      </c>
      <c r="Q2778" t="s">
        <v>109</v>
      </c>
      <c r="R2778">
        <v>0</v>
      </c>
      <c r="S2778">
        <v>14.2</v>
      </c>
      <c r="T2778">
        <v>3</v>
      </c>
      <c r="U2778">
        <v>22.5</v>
      </c>
      <c r="V2778">
        <v>0</v>
      </c>
      <c r="W2778">
        <v>0.5</v>
      </c>
      <c r="X2778">
        <v>0.17249999999999999</v>
      </c>
      <c r="Y2778">
        <v>2</v>
      </c>
      <c r="Z2778">
        <v>1</v>
      </c>
    </row>
    <row r="2779" spans="1:26" x14ac:dyDescent="0.2">
      <c r="A2779">
        <v>2778</v>
      </c>
      <c r="B2779">
        <v>7494</v>
      </c>
      <c r="C2779" t="s">
        <v>38</v>
      </c>
      <c r="D2779">
        <v>2015</v>
      </c>
      <c r="E2779" t="s">
        <v>47</v>
      </c>
      <c r="F2779" t="s">
        <v>104</v>
      </c>
      <c r="G2779" t="s">
        <v>48</v>
      </c>
      <c r="H2779" t="s">
        <v>2962</v>
      </c>
      <c r="I2779" s="2">
        <v>40709</v>
      </c>
      <c r="J2779" t="s">
        <v>106</v>
      </c>
      <c r="K2779" t="s">
        <v>111</v>
      </c>
      <c r="L2779">
        <v>19.759449</v>
      </c>
      <c r="M2779">
        <v>-156.05256</v>
      </c>
      <c r="N2779" t="s">
        <v>849</v>
      </c>
      <c r="O2779" t="s">
        <v>849</v>
      </c>
      <c r="P2779">
        <v>2015</v>
      </c>
      <c r="Q2779" t="s">
        <v>112</v>
      </c>
      <c r="R2779">
        <v>0</v>
      </c>
      <c r="S2779">
        <v>28.1</v>
      </c>
      <c r="T2779">
        <v>22.5</v>
      </c>
      <c r="U2779">
        <v>30</v>
      </c>
      <c r="V2779">
        <v>0.5</v>
      </c>
      <c r="W2779">
        <v>2.5</v>
      </c>
      <c r="X2779">
        <v>0.35449999999999998</v>
      </c>
      <c r="Y2779">
        <v>2</v>
      </c>
      <c r="Z2779">
        <v>1</v>
      </c>
    </row>
    <row r="2780" spans="1:26" x14ac:dyDescent="0.2">
      <c r="A2780">
        <v>2779</v>
      </c>
      <c r="B2780">
        <v>7495</v>
      </c>
      <c r="C2780" t="s">
        <v>38</v>
      </c>
      <c r="D2780">
        <v>2015</v>
      </c>
      <c r="E2780" t="s">
        <v>47</v>
      </c>
      <c r="F2780" t="s">
        <v>104</v>
      </c>
      <c r="G2780" t="s">
        <v>48</v>
      </c>
      <c r="H2780" t="s">
        <v>2963</v>
      </c>
      <c r="I2780" s="2">
        <v>40709</v>
      </c>
      <c r="J2780" t="s">
        <v>106</v>
      </c>
      <c r="K2780" t="s">
        <v>107</v>
      </c>
      <c r="L2780">
        <v>19.714777999999999</v>
      </c>
      <c r="M2780">
        <v>-156.05183400000001</v>
      </c>
      <c r="N2780" t="s">
        <v>849</v>
      </c>
      <c r="O2780" t="s">
        <v>849</v>
      </c>
      <c r="P2780">
        <v>2015</v>
      </c>
      <c r="Q2780" t="s">
        <v>109</v>
      </c>
      <c r="R2780">
        <v>0</v>
      </c>
      <c r="S2780">
        <v>14.15</v>
      </c>
      <c r="T2780">
        <v>25</v>
      </c>
      <c r="U2780">
        <v>17.5</v>
      </c>
      <c r="V2780">
        <v>0</v>
      </c>
      <c r="W2780">
        <v>1.5</v>
      </c>
      <c r="X2780">
        <v>1.0912500000000001</v>
      </c>
      <c r="Y2780">
        <v>2</v>
      </c>
      <c r="Z2780">
        <v>1</v>
      </c>
    </row>
    <row r="2781" spans="1:26" x14ac:dyDescent="0.2">
      <c r="A2781">
        <v>2780</v>
      </c>
      <c r="B2781">
        <v>7496</v>
      </c>
      <c r="C2781" t="s">
        <v>38</v>
      </c>
      <c r="D2781">
        <v>2015</v>
      </c>
      <c r="E2781" t="s">
        <v>47</v>
      </c>
      <c r="F2781" t="s">
        <v>104</v>
      </c>
      <c r="G2781" t="s">
        <v>48</v>
      </c>
      <c r="H2781" t="s">
        <v>2964</v>
      </c>
      <c r="I2781" s="2">
        <v>40709</v>
      </c>
      <c r="J2781" t="s">
        <v>106</v>
      </c>
      <c r="K2781" t="s">
        <v>115</v>
      </c>
      <c r="L2781">
        <v>19.674786999999998</v>
      </c>
      <c r="M2781">
        <v>-156.03245999999999</v>
      </c>
      <c r="N2781" t="s">
        <v>849</v>
      </c>
      <c r="O2781" t="s">
        <v>849</v>
      </c>
      <c r="P2781">
        <v>2015</v>
      </c>
      <c r="Q2781" t="s">
        <v>116</v>
      </c>
      <c r="R2781">
        <v>0</v>
      </c>
      <c r="S2781">
        <v>3.35</v>
      </c>
      <c r="T2781">
        <v>22.5</v>
      </c>
      <c r="U2781">
        <v>2.5</v>
      </c>
      <c r="V2781">
        <v>1</v>
      </c>
      <c r="W2781">
        <v>6.5</v>
      </c>
      <c r="X2781">
        <v>0.62150000000000005</v>
      </c>
      <c r="Y2781">
        <v>2</v>
      </c>
      <c r="Z2781">
        <v>1</v>
      </c>
    </row>
    <row r="2782" spans="1:26" x14ac:dyDescent="0.2">
      <c r="A2782">
        <v>2781</v>
      </c>
      <c r="B2782">
        <v>7497</v>
      </c>
      <c r="C2782" t="s">
        <v>38</v>
      </c>
      <c r="D2782">
        <v>2015</v>
      </c>
      <c r="E2782" t="s">
        <v>47</v>
      </c>
      <c r="F2782" t="s">
        <v>104</v>
      </c>
      <c r="G2782" t="s">
        <v>48</v>
      </c>
      <c r="H2782" t="s">
        <v>2965</v>
      </c>
      <c r="I2782" s="2">
        <v>40709</v>
      </c>
      <c r="J2782" t="s">
        <v>106</v>
      </c>
      <c r="K2782" t="s">
        <v>107</v>
      </c>
      <c r="L2782">
        <v>19.575631999999999</v>
      </c>
      <c r="M2782">
        <v>-155.97058200000001</v>
      </c>
      <c r="N2782" t="s">
        <v>849</v>
      </c>
      <c r="O2782" t="s">
        <v>849</v>
      </c>
      <c r="P2782">
        <v>2015</v>
      </c>
      <c r="Q2782" t="s">
        <v>109</v>
      </c>
      <c r="R2782">
        <v>0</v>
      </c>
      <c r="S2782">
        <v>10.45</v>
      </c>
      <c r="T2782">
        <v>17.5</v>
      </c>
      <c r="U2782">
        <v>20</v>
      </c>
      <c r="V2782">
        <v>0</v>
      </c>
      <c r="W2782">
        <v>10</v>
      </c>
      <c r="X2782">
        <v>1.04125</v>
      </c>
      <c r="Y2782">
        <v>2</v>
      </c>
      <c r="Z2782">
        <v>1</v>
      </c>
    </row>
    <row r="2783" spans="1:26" x14ac:dyDescent="0.2">
      <c r="A2783">
        <v>2782</v>
      </c>
      <c r="B2783">
        <v>7498</v>
      </c>
      <c r="C2783" t="s">
        <v>38</v>
      </c>
      <c r="D2783">
        <v>2015</v>
      </c>
      <c r="E2783" t="s">
        <v>47</v>
      </c>
      <c r="F2783" t="s">
        <v>104</v>
      </c>
      <c r="G2783" t="s">
        <v>48</v>
      </c>
      <c r="H2783" t="s">
        <v>2966</v>
      </c>
      <c r="I2783" s="2">
        <v>40709</v>
      </c>
      <c r="J2783" t="s">
        <v>106</v>
      </c>
      <c r="K2783" t="s">
        <v>107</v>
      </c>
      <c r="L2783">
        <v>19.491987999999999</v>
      </c>
      <c r="M2783">
        <v>-155.94994299999999</v>
      </c>
      <c r="N2783" t="s">
        <v>849</v>
      </c>
      <c r="O2783" t="s">
        <v>849</v>
      </c>
      <c r="P2783">
        <v>2015</v>
      </c>
      <c r="Q2783" t="s">
        <v>109</v>
      </c>
      <c r="R2783">
        <v>0</v>
      </c>
      <c r="S2783">
        <v>6.25</v>
      </c>
      <c r="T2783">
        <v>29</v>
      </c>
      <c r="U2783">
        <v>3</v>
      </c>
      <c r="V2783">
        <v>0</v>
      </c>
      <c r="W2783">
        <v>32.5</v>
      </c>
      <c r="X2783">
        <v>0.92625000000000002</v>
      </c>
      <c r="Y2783">
        <v>2</v>
      </c>
      <c r="Z2783">
        <v>1</v>
      </c>
    </row>
    <row r="2784" spans="1:26" x14ac:dyDescent="0.2">
      <c r="A2784">
        <v>2783</v>
      </c>
      <c r="B2784">
        <v>7499</v>
      </c>
      <c r="C2784" t="s">
        <v>38</v>
      </c>
      <c r="D2784">
        <v>2015</v>
      </c>
      <c r="E2784" t="s">
        <v>47</v>
      </c>
      <c r="F2784" t="s">
        <v>104</v>
      </c>
      <c r="G2784" t="s">
        <v>48</v>
      </c>
      <c r="H2784" t="s">
        <v>2967</v>
      </c>
      <c r="I2784" s="2">
        <v>40709</v>
      </c>
      <c r="J2784" t="s">
        <v>106</v>
      </c>
      <c r="K2784" t="s">
        <v>115</v>
      </c>
      <c r="L2784">
        <v>19.485654</v>
      </c>
      <c r="M2784">
        <v>-155.95003500000001</v>
      </c>
      <c r="N2784" t="s">
        <v>849</v>
      </c>
      <c r="O2784" t="s">
        <v>849</v>
      </c>
      <c r="P2784">
        <v>2015</v>
      </c>
      <c r="Q2784" t="s">
        <v>116</v>
      </c>
      <c r="R2784">
        <v>0</v>
      </c>
      <c r="S2784">
        <v>4.55</v>
      </c>
      <c r="T2784">
        <v>10</v>
      </c>
      <c r="U2784">
        <v>2.5</v>
      </c>
      <c r="V2784">
        <v>0</v>
      </c>
      <c r="W2784">
        <v>22.5</v>
      </c>
      <c r="X2784">
        <v>1.5462499999999999</v>
      </c>
      <c r="Y2784">
        <v>2</v>
      </c>
      <c r="Z2784">
        <v>1</v>
      </c>
    </row>
    <row r="2785" spans="1:26" x14ac:dyDescent="0.2">
      <c r="A2785">
        <v>2784</v>
      </c>
      <c r="B2785">
        <v>7500</v>
      </c>
      <c r="C2785" t="s">
        <v>38</v>
      </c>
      <c r="D2785">
        <v>2015</v>
      </c>
      <c r="E2785" t="s">
        <v>47</v>
      </c>
      <c r="F2785" t="s">
        <v>104</v>
      </c>
      <c r="G2785" t="s">
        <v>48</v>
      </c>
      <c r="H2785" t="s">
        <v>2968</v>
      </c>
      <c r="I2785" s="2">
        <v>40709</v>
      </c>
      <c r="J2785" t="s">
        <v>106</v>
      </c>
      <c r="K2785" t="s">
        <v>111</v>
      </c>
      <c r="L2785">
        <v>19.482745999999999</v>
      </c>
      <c r="M2785">
        <v>-155.94816399999999</v>
      </c>
      <c r="N2785" t="s">
        <v>849</v>
      </c>
      <c r="O2785" t="s">
        <v>849</v>
      </c>
      <c r="P2785">
        <v>2015</v>
      </c>
      <c r="Q2785" t="s">
        <v>112</v>
      </c>
      <c r="R2785">
        <v>0</v>
      </c>
      <c r="S2785">
        <v>18.95</v>
      </c>
      <c r="T2785">
        <v>17</v>
      </c>
      <c r="U2785">
        <v>6</v>
      </c>
      <c r="V2785">
        <v>0.5</v>
      </c>
      <c r="W2785">
        <v>7.5</v>
      </c>
      <c r="X2785">
        <v>0.27950000000000003</v>
      </c>
      <c r="Y2785">
        <v>2</v>
      </c>
      <c r="Z2785">
        <v>1</v>
      </c>
    </row>
    <row r="2786" spans="1:26" x14ac:dyDescent="0.2">
      <c r="A2786">
        <v>2785</v>
      </c>
      <c r="B2786">
        <v>7501</v>
      </c>
      <c r="C2786" t="s">
        <v>38</v>
      </c>
      <c r="D2786">
        <v>2015</v>
      </c>
      <c r="E2786" t="s">
        <v>47</v>
      </c>
      <c r="F2786" t="s">
        <v>104</v>
      </c>
      <c r="G2786" t="s">
        <v>48</v>
      </c>
      <c r="H2786" t="s">
        <v>2969</v>
      </c>
      <c r="I2786" s="2">
        <v>40709</v>
      </c>
      <c r="J2786" t="s">
        <v>106</v>
      </c>
      <c r="K2786" t="s">
        <v>107</v>
      </c>
      <c r="L2786">
        <v>19.725836999999999</v>
      </c>
      <c r="M2786">
        <v>-156.06093200000001</v>
      </c>
      <c r="N2786" t="s">
        <v>849</v>
      </c>
      <c r="O2786" t="s">
        <v>849</v>
      </c>
      <c r="P2786">
        <v>2015</v>
      </c>
      <c r="Q2786" t="s">
        <v>109</v>
      </c>
      <c r="R2786">
        <v>0</v>
      </c>
      <c r="S2786">
        <v>10.050000000000001</v>
      </c>
      <c r="T2786">
        <v>33.5</v>
      </c>
      <c r="U2786">
        <v>1.5</v>
      </c>
      <c r="V2786">
        <v>0</v>
      </c>
      <c r="W2786">
        <v>10</v>
      </c>
      <c r="X2786">
        <v>0.43125000000000002</v>
      </c>
      <c r="Y2786">
        <v>2</v>
      </c>
      <c r="Z2786">
        <v>1</v>
      </c>
    </row>
    <row r="2787" spans="1:26" x14ac:dyDescent="0.2">
      <c r="A2787">
        <v>2786</v>
      </c>
      <c r="B2787">
        <v>7502</v>
      </c>
      <c r="C2787" t="s">
        <v>38</v>
      </c>
      <c r="D2787">
        <v>2015</v>
      </c>
      <c r="E2787" t="s">
        <v>47</v>
      </c>
      <c r="F2787" t="s">
        <v>104</v>
      </c>
      <c r="G2787" t="s">
        <v>48</v>
      </c>
      <c r="H2787" t="s">
        <v>2970</v>
      </c>
      <c r="I2787" s="2">
        <v>40709</v>
      </c>
      <c r="J2787" t="s">
        <v>106</v>
      </c>
      <c r="K2787" t="s">
        <v>107</v>
      </c>
      <c r="L2787">
        <v>19.65136</v>
      </c>
      <c r="M2787">
        <v>-156.03107</v>
      </c>
      <c r="N2787" t="s">
        <v>849</v>
      </c>
      <c r="O2787" t="s">
        <v>849</v>
      </c>
      <c r="P2787">
        <v>2015</v>
      </c>
      <c r="Q2787" t="s">
        <v>109</v>
      </c>
      <c r="R2787">
        <v>0</v>
      </c>
      <c r="S2787">
        <v>9.35</v>
      </c>
      <c r="T2787">
        <v>42.5</v>
      </c>
      <c r="U2787">
        <v>3.5</v>
      </c>
      <c r="V2787">
        <v>0</v>
      </c>
      <c r="W2787">
        <v>12.5</v>
      </c>
      <c r="X2787">
        <v>0.76500000000000001</v>
      </c>
      <c r="Y2787">
        <v>2</v>
      </c>
      <c r="Z2787">
        <v>1</v>
      </c>
    </row>
    <row r="2788" spans="1:26" x14ac:dyDescent="0.2">
      <c r="A2788">
        <v>2787</v>
      </c>
      <c r="B2788">
        <v>7503</v>
      </c>
      <c r="C2788" t="s">
        <v>38</v>
      </c>
      <c r="D2788">
        <v>2015</v>
      </c>
      <c r="E2788" t="s">
        <v>47</v>
      </c>
      <c r="F2788" t="s">
        <v>104</v>
      </c>
      <c r="G2788" t="s">
        <v>48</v>
      </c>
      <c r="H2788" t="s">
        <v>2971</v>
      </c>
      <c r="I2788" s="2">
        <v>40709</v>
      </c>
      <c r="J2788" t="s">
        <v>106</v>
      </c>
      <c r="K2788" t="s">
        <v>111</v>
      </c>
      <c r="L2788">
        <v>19.641143</v>
      </c>
      <c r="M2788">
        <v>-156.01002600000001</v>
      </c>
      <c r="N2788" t="s">
        <v>849</v>
      </c>
      <c r="O2788" t="s">
        <v>849</v>
      </c>
      <c r="P2788">
        <v>2015</v>
      </c>
      <c r="Q2788" t="s">
        <v>112</v>
      </c>
      <c r="R2788">
        <v>0</v>
      </c>
      <c r="S2788">
        <v>19.899999999999999</v>
      </c>
      <c r="T2788">
        <v>18.5</v>
      </c>
      <c r="U2788">
        <v>25</v>
      </c>
      <c r="V2788">
        <v>0.5</v>
      </c>
      <c r="W2788">
        <v>10</v>
      </c>
      <c r="X2788">
        <v>0.28149999999999997</v>
      </c>
      <c r="Y2788">
        <v>2</v>
      </c>
      <c r="Z2788">
        <v>1</v>
      </c>
    </row>
    <row r="2789" spans="1:26" x14ac:dyDescent="0.2">
      <c r="A2789">
        <v>2788</v>
      </c>
      <c r="B2789">
        <v>7504</v>
      </c>
      <c r="C2789" t="s">
        <v>38</v>
      </c>
      <c r="D2789">
        <v>2015</v>
      </c>
      <c r="E2789" t="s">
        <v>47</v>
      </c>
      <c r="F2789" t="s">
        <v>104</v>
      </c>
      <c r="G2789" t="s">
        <v>48</v>
      </c>
      <c r="H2789" t="s">
        <v>2972</v>
      </c>
      <c r="I2789" s="2">
        <v>40709</v>
      </c>
      <c r="J2789" t="s">
        <v>106</v>
      </c>
      <c r="K2789" t="s">
        <v>115</v>
      </c>
      <c r="L2789">
        <v>19.582552</v>
      </c>
      <c r="M2789">
        <v>-155.96879300000001</v>
      </c>
      <c r="N2789" t="s">
        <v>849</v>
      </c>
      <c r="O2789" t="s">
        <v>849</v>
      </c>
      <c r="P2789">
        <v>2015</v>
      </c>
      <c r="Q2789" t="s">
        <v>116</v>
      </c>
      <c r="R2789">
        <v>0</v>
      </c>
      <c r="S2789">
        <v>5.0999999999999996</v>
      </c>
      <c r="T2789">
        <v>40</v>
      </c>
      <c r="U2789">
        <v>22.5</v>
      </c>
      <c r="V2789">
        <v>0</v>
      </c>
      <c r="W2789">
        <v>5.5</v>
      </c>
      <c r="X2789">
        <v>0.63249999999999995</v>
      </c>
      <c r="Y2789">
        <v>2</v>
      </c>
      <c r="Z2789">
        <v>1</v>
      </c>
    </row>
    <row r="2790" spans="1:26" x14ac:dyDescent="0.2">
      <c r="A2790">
        <v>2789</v>
      </c>
      <c r="B2790">
        <v>7505</v>
      </c>
      <c r="C2790" t="s">
        <v>38</v>
      </c>
      <c r="D2790">
        <v>2015</v>
      </c>
      <c r="E2790" t="s">
        <v>47</v>
      </c>
      <c r="F2790" t="s">
        <v>104</v>
      </c>
      <c r="G2790" t="s">
        <v>48</v>
      </c>
      <c r="H2790" t="s">
        <v>2973</v>
      </c>
      <c r="I2790" s="2">
        <v>40709</v>
      </c>
      <c r="J2790" t="s">
        <v>106</v>
      </c>
      <c r="K2790" t="s">
        <v>111</v>
      </c>
      <c r="L2790">
        <v>19.509591</v>
      </c>
      <c r="M2790">
        <v>-155.957528</v>
      </c>
      <c r="N2790" t="s">
        <v>849</v>
      </c>
      <c r="O2790" t="s">
        <v>849</v>
      </c>
      <c r="P2790">
        <v>2015</v>
      </c>
      <c r="Q2790" t="s">
        <v>112</v>
      </c>
      <c r="R2790">
        <v>0</v>
      </c>
      <c r="S2790">
        <v>23.05</v>
      </c>
      <c r="T2790">
        <v>30</v>
      </c>
      <c r="U2790">
        <v>1.5</v>
      </c>
      <c r="V2790">
        <v>1</v>
      </c>
      <c r="W2790">
        <v>10</v>
      </c>
      <c r="X2790">
        <v>0.24249999999999999</v>
      </c>
      <c r="Y2790">
        <v>2</v>
      </c>
      <c r="Z2790">
        <v>1</v>
      </c>
    </row>
    <row r="2791" spans="1:26" x14ac:dyDescent="0.2">
      <c r="A2791">
        <v>2790</v>
      </c>
      <c r="B2791">
        <v>7506</v>
      </c>
      <c r="C2791" t="s">
        <v>38</v>
      </c>
      <c r="D2791">
        <v>2015</v>
      </c>
      <c r="E2791" t="s">
        <v>47</v>
      </c>
      <c r="F2791" t="s">
        <v>104</v>
      </c>
      <c r="G2791" t="s">
        <v>48</v>
      </c>
      <c r="H2791" t="s">
        <v>2974</v>
      </c>
      <c r="I2791" s="2">
        <v>40709</v>
      </c>
      <c r="J2791" t="s">
        <v>106</v>
      </c>
      <c r="K2791" t="s">
        <v>107</v>
      </c>
      <c r="L2791">
        <v>19.503699999999998</v>
      </c>
      <c r="M2791">
        <v>-155.952654</v>
      </c>
      <c r="N2791" t="s">
        <v>849</v>
      </c>
      <c r="O2791" t="s">
        <v>849</v>
      </c>
      <c r="P2791">
        <v>2015</v>
      </c>
      <c r="Q2791" t="s">
        <v>109</v>
      </c>
      <c r="R2791">
        <v>0</v>
      </c>
      <c r="S2791">
        <v>7.8</v>
      </c>
      <c r="T2791">
        <v>27.5</v>
      </c>
      <c r="U2791">
        <v>2</v>
      </c>
      <c r="V2791">
        <v>0</v>
      </c>
      <c r="W2791">
        <v>7.5</v>
      </c>
      <c r="X2791">
        <v>0.59</v>
      </c>
      <c r="Y2791">
        <v>2</v>
      </c>
      <c r="Z2791">
        <v>1</v>
      </c>
    </row>
    <row r="2792" spans="1:26" x14ac:dyDescent="0.2">
      <c r="A2792">
        <v>2791</v>
      </c>
      <c r="B2792">
        <v>7509</v>
      </c>
      <c r="C2792" t="s">
        <v>38</v>
      </c>
      <c r="D2792">
        <v>2015</v>
      </c>
      <c r="E2792" t="s">
        <v>47</v>
      </c>
      <c r="F2792" t="s">
        <v>104</v>
      </c>
      <c r="G2792" t="s">
        <v>48</v>
      </c>
      <c r="H2792" t="s">
        <v>2975</v>
      </c>
      <c r="I2792" s="2">
        <v>40710</v>
      </c>
      <c r="J2792" t="s">
        <v>106</v>
      </c>
      <c r="K2792" t="s">
        <v>107</v>
      </c>
      <c r="L2792">
        <v>19.838023</v>
      </c>
      <c r="M2792">
        <v>-155.081647</v>
      </c>
      <c r="N2792" t="s">
        <v>841</v>
      </c>
      <c r="O2792" t="s">
        <v>841</v>
      </c>
      <c r="P2792">
        <v>2015</v>
      </c>
      <c r="Q2792" t="s">
        <v>109</v>
      </c>
      <c r="R2792">
        <v>0</v>
      </c>
      <c r="S2792">
        <v>15</v>
      </c>
      <c r="T2792">
        <v>1.5</v>
      </c>
      <c r="U2792">
        <v>12</v>
      </c>
      <c r="V2792">
        <v>3</v>
      </c>
      <c r="W2792">
        <v>0</v>
      </c>
      <c r="X2792">
        <v>0.39124999999999999</v>
      </c>
      <c r="Y2792">
        <v>2</v>
      </c>
      <c r="Z2792">
        <v>1</v>
      </c>
    </row>
    <row r="2793" spans="1:26" x14ac:dyDescent="0.2">
      <c r="A2793">
        <v>2792</v>
      </c>
      <c r="B2793">
        <v>7510</v>
      </c>
      <c r="C2793" t="s">
        <v>38</v>
      </c>
      <c r="D2793">
        <v>2015</v>
      </c>
      <c r="E2793" t="s">
        <v>47</v>
      </c>
      <c r="F2793" t="s">
        <v>104</v>
      </c>
      <c r="G2793" t="s">
        <v>48</v>
      </c>
      <c r="H2793" t="s">
        <v>2976</v>
      </c>
      <c r="I2793" s="2">
        <v>40710</v>
      </c>
      <c r="J2793" t="s">
        <v>106</v>
      </c>
      <c r="K2793" t="s">
        <v>111</v>
      </c>
      <c r="L2793">
        <v>19.876783</v>
      </c>
      <c r="M2793">
        <v>-155.10577799999999</v>
      </c>
      <c r="N2793" t="s">
        <v>841</v>
      </c>
      <c r="O2793" t="s">
        <v>841</v>
      </c>
      <c r="P2793">
        <v>2015</v>
      </c>
      <c r="Q2793" t="s">
        <v>112</v>
      </c>
      <c r="R2793">
        <v>0</v>
      </c>
      <c r="S2793">
        <v>23.2</v>
      </c>
      <c r="T2793">
        <v>9</v>
      </c>
      <c r="U2793">
        <v>17</v>
      </c>
      <c r="V2793">
        <v>1</v>
      </c>
      <c r="W2793">
        <v>0.5</v>
      </c>
      <c r="X2793">
        <v>0.4</v>
      </c>
      <c r="Y2793">
        <v>2</v>
      </c>
      <c r="Z2793">
        <v>1</v>
      </c>
    </row>
    <row r="2794" spans="1:26" x14ac:dyDescent="0.2">
      <c r="A2794">
        <v>2793</v>
      </c>
      <c r="B2794">
        <v>7511</v>
      </c>
      <c r="C2794" t="s">
        <v>38</v>
      </c>
      <c r="D2794">
        <v>2015</v>
      </c>
      <c r="E2794" t="s">
        <v>47</v>
      </c>
      <c r="F2794" t="s">
        <v>104</v>
      </c>
      <c r="G2794" t="s">
        <v>48</v>
      </c>
      <c r="H2794" t="s">
        <v>2977</v>
      </c>
      <c r="I2794" s="2">
        <v>40710</v>
      </c>
      <c r="J2794" t="s">
        <v>106</v>
      </c>
      <c r="K2794" t="s">
        <v>107</v>
      </c>
      <c r="L2794">
        <v>19.912635999999999</v>
      </c>
      <c r="M2794">
        <v>-155.134927</v>
      </c>
      <c r="N2794" t="s">
        <v>829</v>
      </c>
      <c r="O2794" t="s">
        <v>829</v>
      </c>
      <c r="P2794">
        <v>2015</v>
      </c>
      <c r="Q2794" t="s">
        <v>109</v>
      </c>
      <c r="R2794">
        <v>0</v>
      </c>
      <c r="S2794">
        <v>14.35</v>
      </c>
      <c r="T2794">
        <v>5</v>
      </c>
      <c r="U2794">
        <v>17.5</v>
      </c>
      <c r="V2794">
        <v>4.5</v>
      </c>
      <c r="W2794">
        <v>0.5</v>
      </c>
      <c r="X2794">
        <v>0.63500000000000001</v>
      </c>
      <c r="Y2794">
        <v>2</v>
      </c>
      <c r="Z2794">
        <v>1</v>
      </c>
    </row>
    <row r="2795" spans="1:26" x14ac:dyDescent="0.2">
      <c r="A2795">
        <v>2794</v>
      </c>
      <c r="B2795">
        <v>7512</v>
      </c>
      <c r="C2795" t="s">
        <v>38</v>
      </c>
      <c r="D2795">
        <v>2015</v>
      </c>
      <c r="E2795" t="s">
        <v>47</v>
      </c>
      <c r="F2795" t="s">
        <v>104</v>
      </c>
      <c r="G2795" t="s">
        <v>48</v>
      </c>
      <c r="H2795" t="s">
        <v>2978</v>
      </c>
      <c r="I2795" s="2">
        <v>40710</v>
      </c>
      <c r="J2795" t="s">
        <v>106</v>
      </c>
      <c r="K2795" t="s">
        <v>107</v>
      </c>
      <c r="L2795">
        <v>19.947887000000001</v>
      </c>
      <c r="M2795">
        <v>-155.17566500000001</v>
      </c>
      <c r="N2795" t="s">
        <v>829</v>
      </c>
      <c r="O2795" t="s">
        <v>829</v>
      </c>
      <c r="P2795">
        <v>2015</v>
      </c>
      <c r="Q2795" t="s">
        <v>109</v>
      </c>
      <c r="R2795">
        <v>0</v>
      </c>
      <c r="S2795">
        <v>17.25</v>
      </c>
      <c r="T2795">
        <v>10</v>
      </c>
      <c r="U2795">
        <v>17.5</v>
      </c>
      <c r="V2795">
        <v>0.5</v>
      </c>
      <c r="W2795">
        <v>0.5</v>
      </c>
      <c r="X2795">
        <v>0.78700000000000003</v>
      </c>
      <c r="Y2795">
        <v>2</v>
      </c>
      <c r="Z2795">
        <v>1</v>
      </c>
    </row>
    <row r="2796" spans="1:26" x14ac:dyDescent="0.2">
      <c r="A2796">
        <v>2795</v>
      </c>
      <c r="B2796">
        <v>7513</v>
      </c>
      <c r="C2796" t="s">
        <v>38</v>
      </c>
      <c r="D2796">
        <v>2015</v>
      </c>
      <c r="E2796" t="s">
        <v>47</v>
      </c>
      <c r="F2796" t="s">
        <v>104</v>
      </c>
      <c r="G2796" t="s">
        <v>48</v>
      </c>
      <c r="H2796" t="s">
        <v>2979</v>
      </c>
      <c r="I2796" s="2">
        <v>40710</v>
      </c>
      <c r="J2796" t="s">
        <v>106</v>
      </c>
      <c r="K2796" t="s">
        <v>111</v>
      </c>
      <c r="L2796">
        <v>19.974094999999998</v>
      </c>
      <c r="M2796">
        <v>-155.208315</v>
      </c>
      <c r="N2796" t="s">
        <v>829</v>
      </c>
      <c r="O2796" t="s">
        <v>829</v>
      </c>
      <c r="P2796">
        <v>2015</v>
      </c>
      <c r="Q2796" t="s">
        <v>112</v>
      </c>
      <c r="R2796">
        <v>0</v>
      </c>
      <c r="S2796">
        <v>22.7</v>
      </c>
      <c r="T2796">
        <v>4</v>
      </c>
      <c r="U2796">
        <v>45</v>
      </c>
      <c r="V2796">
        <v>0.5</v>
      </c>
      <c r="W2796">
        <v>0.5</v>
      </c>
      <c r="X2796">
        <v>0.70625000000000004</v>
      </c>
      <c r="Y2796">
        <v>2</v>
      </c>
      <c r="Z2796">
        <v>1</v>
      </c>
    </row>
    <row r="2797" spans="1:26" x14ac:dyDescent="0.2">
      <c r="A2797">
        <v>2796</v>
      </c>
      <c r="B2797">
        <v>7514</v>
      </c>
      <c r="C2797" t="s">
        <v>38</v>
      </c>
      <c r="D2797">
        <v>2015</v>
      </c>
      <c r="E2797" t="s">
        <v>47</v>
      </c>
      <c r="F2797" t="s">
        <v>104</v>
      </c>
      <c r="G2797" t="s">
        <v>48</v>
      </c>
      <c r="H2797" t="s">
        <v>2980</v>
      </c>
      <c r="I2797" s="2">
        <v>40710</v>
      </c>
      <c r="J2797" t="s">
        <v>106</v>
      </c>
      <c r="K2797" t="s">
        <v>115</v>
      </c>
      <c r="L2797">
        <v>19.986153000000002</v>
      </c>
      <c r="M2797">
        <v>-155.23238699999999</v>
      </c>
      <c r="N2797" t="s">
        <v>829</v>
      </c>
      <c r="O2797" t="s">
        <v>829</v>
      </c>
      <c r="P2797">
        <v>2015</v>
      </c>
      <c r="Q2797" t="s">
        <v>116</v>
      </c>
      <c r="R2797">
        <v>0</v>
      </c>
      <c r="S2797">
        <v>5.7</v>
      </c>
      <c r="T2797">
        <v>2.5</v>
      </c>
      <c r="U2797">
        <v>3</v>
      </c>
      <c r="V2797">
        <v>0</v>
      </c>
      <c r="W2797">
        <v>13</v>
      </c>
      <c r="X2797">
        <v>1.0062500000000001</v>
      </c>
      <c r="Y2797">
        <v>2</v>
      </c>
      <c r="Z2797">
        <v>1</v>
      </c>
    </row>
    <row r="2798" spans="1:26" x14ac:dyDescent="0.2">
      <c r="A2798">
        <v>2797</v>
      </c>
      <c r="B2798">
        <v>7515</v>
      </c>
      <c r="C2798" t="s">
        <v>38</v>
      </c>
      <c r="D2798">
        <v>2015</v>
      </c>
      <c r="E2798" t="s">
        <v>47</v>
      </c>
      <c r="F2798" t="s">
        <v>104</v>
      </c>
      <c r="G2798" t="s">
        <v>48</v>
      </c>
      <c r="H2798" t="s">
        <v>2981</v>
      </c>
      <c r="I2798" s="2">
        <v>40710</v>
      </c>
      <c r="J2798" t="s">
        <v>106</v>
      </c>
      <c r="K2798" t="s">
        <v>111</v>
      </c>
      <c r="L2798">
        <v>19.805951</v>
      </c>
      <c r="M2798">
        <v>-155.08595099999999</v>
      </c>
      <c r="N2798" t="s">
        <v>841</v>
      </c>
      <c r="O2798" t="s">
        <v>841</v>
      </c>
      <c r="P2798">
        <v>2015</v>
      </c>
      <c r="Q2798" t="s">
        <v>112</v>
      </c>
      <c r="R2798">
        <v>0</v>
      </c>
      <c r="S2798">
        <v>25.1</v>
      </c>
      <c r="T2798">
        <v>2</v>
      </c>
      <c r="U2798">
        <v>30</v>
      </c>
      <c r="V2798">
        <v>0</v>
      </c>
      <c r="W2798">
        <v>0.5</v>
      </c>
      <c r="X2798">
        <v>1.5825</v>
      </c>
      <c r="Y2798">
        <v>2</v>
      </c>
      <c r="Z2798">
        <v>1</v>
      </c>
    </row>
    <row r="2799" spans="1:26" x14ac:dyDescent="0.2">
      <c r="A2799">
        <v>2798</v>
      </c>
      <c r="B2799">
        <v>7516</v>
      </c>
      <c r="C2799" t="s">
        <v>38</v>
      </c>
      <c r="D2799">
        <v>2015</v>
      </c>
      <c r="E2799" t="s">
        <v>47</v>
      </c>
      <c r="F2799" t="s">
        <v>104</v>
      </c>
      <c r="G2799" t="s">
        <v>48</v>
      </c>
      <c r="H2799" t="s">
        <v>2982</v>
      </c>
      <c r="I2799" s="2">
        <v>40710</v>
      </c>
      <c r="J2799" t="s">
        <v>106</v>
      </c>
      <c r="K2799" t="s">
        <v>107</v>
      </c>
      <c r="L2799">
        <v>19.877120000000001</v>
      </c>
      <c r="M2799">
        <v>-155.10798</v>
      </c>
      <c r="N2799" t="s">
        <v>829</v>
      </c>
      <c r="O2799" t="s">
        <v>829</v>
      </c>
      <c r="P2799">
        <v>2015</v>
      </c>
      <c r="Q2799" t="s">
        <v>109</v>
      </c>
      <c r="R2799">
        <v>0</v>
      </c>
      <c r="S2799">
        <v>12.4</v>
      </c>
      <c r="T2799">
        <v>4.5</v>
      </c>
      <c r="U2799">
        <v>12.5</v>
      </c>
      <c r="V2799">
        <v>3</v>
      </c>
      <c r="W2799">
        <v>0</v>
      </c>
      <c r="X2799">
        <v>0.68</v>
      </c>
      <c r="Y2799">
        <v>2</v>
      </c>
      <c r="Z2799">
        <v>1</v>
      </c>
    </row>
    <row r="2800" spans="1:26" x14ac:dyDescent="0.2">
      <c r="A2800">
        <v>2799</v>
      </c>
      <c r="B2800">
        <v>7517</v>
      </c>
      <c r="C2800" t="s">
        <v>38</v>
      </c>
      <c r="D2800">
        <v>2015</v>
      </c>
      <c r="E2800" t="s">
        <v>47</v>
      </c>
      <c r="F2800" t="s">
        <v>104</v>
      </c>
      <c r="G2800" t="s">
        <v>48</v>
      </c>
      <c r="H2800" t="s">
        <v>2983</v>
      </c>
      <c r="I2800" s="2">
        <v>40710</v>
      </c>
      <c r="J2800" t="s">
        <v>106</v>
      </c>
      <c r="K2800" t="s">
        <v>115</v>
      </c>
      <c r="L2800">
        <v>19.886182000000002</v>
      </c>
      <c r="M2800">
        <v>-155.11878400000001</v>
      </c>
      <c r="N2800" t="s">
        <v>829</v>
      </c>
      <c r="O2800" t="s">
        <v>829</v>
      </c>
      <c r="P2800">
        <v>2015</v>
      </c>
      <c r="Q2800" t="s">
        <v>116</v>
      </c>
      <c r="R2800">
        <v>0</v>
      </c>
      <c r="S2800">
        <v>3.95</v>
      </c>
      <c r="T2800">
        <v>2.5</v>
      </c>
      <c r="U2800">
        <v>1.5</v>
      </c>
      <c r="V2800">
        <v>0</v>
      </c>
      <c r="W2800">
        <v>1</v>
      </c>
      <c r="X2800">
        <v>0.85375000000000001</v>
      </c>
      <c r="Y2800">
        <v>2</v>
      </c>
      <c r="Z2800">
        <v>1</v>
      </c>
    </row>
    <row r="2801" spans="1:26" x14ac:dyDescent="0.2">
      <c r="A2801">
        <v>2800</v>
      </c>
      <c r="B2801">
        <v>7518</v>
      </c>
      <c r="C2801" t="s">
        <v>38</v>
      </c>
      <c r="D2801">
        <v>2015</v>
      </c>
      <c r="E2801" t="s">
        <v>47</v>
      </c>
      <c r="F2801" t="s">
        <v>104</v>
      </c>
      <c r="G2801" t="s">
        <v>48</v>
      </c>
      <c r="H2801" t="s">
        <v>2984</v>
      </c>
      <c r="I2801" s="2">
        <v>40710</v>
      </c>
      <c r="J2801" t="s">
        <v>106</v>
      </c>
      <c r="K2801" t="s">
        <v>111</v>
      </c>
      <c r="L2801">
        <v>19.932981000000002</v>
      </c>
      <c r="M2801">
        <v>-155.15543500000001</v>
      </c>
      <c r="N2801" t="s">
        <v>829</v>
      </c>
      <c r="O2801" t="s">
        <v>829</v>
      </c>
      <c r="P2801">
        <v>2015</v>
      </c>
      <c r="Q2801" t="s">
        <v>112</v>
      </c>
      <c r="R2801">
        <v>0</v>
      </c>
      <c r="S2801">
        <v>26.35</v>
      </c>
      <c r="T2801">
        <v>4</v>
      </c>
      <c r="U2801">
        <v>30</v>
      </c>
      <c r="V2801">
        <v>0</v>
      </c>
      <c r="W2801">
        <v>0.5</v>
      </c>
      <c r="X2801">
        <v>1.06125</v>
      </c>
      <c r="Y2801">
        <v>2</v>
      </c>
      <c r="Z2801">
        <v>1</v>
      </c>
    </row>
    <row r="2802" spans="1:26" x14ac:dyDescent="0.2">
      <c r="A2802">
        <v>2801</v>
      </c>
      <c r="B2802">
        <v>7519</v>
      </c>
      <c r="C2802" t="s">
        <v>38</v>
      </c>
      <c r="D2802">
        <v>2015</v>
      </c>
      <c r="E2802" t="s">
        <v>47</v>
      </c>
      <c r="F2802" t="s">
        <v>104</v>
      </c>
      <c r="G2802" t="s">
        <v>48</v>
      </c>
      <c r="H2802" t="s">
        <v>2985</v>
      </c>
      <c r="I2802" s="2">
        <v>40710</v>
      </c>
      <c r="J2802" t="s">
        <v>106</v>
      </c>
      <c r="K2802" t="s">
        <v>107</v>
      </c>
      <c r="L2802">
        <v>19.962845000000002</v>
      </c>
      <c r="M2802">
        <v>-155.19762600000001</v>
      </c>
      <c r="N2802" t="s">
        <v>829</v>
      </c>
      <c r="O2802" t="s">
        <v>829</v>
      </c>
      <c r="P2802">
        <v>2015</v>
      </c>
      <c r="Q2802" t="s">
        <v>109</v>
      </c>
      <c r="R2802">
        <v>0</v>
      </c>
      <c r="S2802">
        <v>15</v>
      </c>
      <c r="T2802">
        <v>20</v>
      </c>
      <c r="U2802">
        <v>10</v>
      </c>
      <c r="V2802">
        <v>0.5</v>
      </c>
      <c r="W2802">
        <v>0.5</v>
      </c>
      <c r="X2802">
        <v>0.77249999999999996</v>
      </c>
      <c r="Y2802">
        <v>2</v>
      </c>
      <c r="Z2802">
        <v>1</v>
      </c>
    </row>
    <row r="2803" spans="1:26" x14ac:dyDescent="0.2">
      <c r="A2803">
        <v>2802</v>
      </c>
      <c r="B2803">
        <v>7520</v>
      </c>
      <c r="C2803" t="s">
        <v>38</v>
      </c>
      <c r="D2803">
        <v>2015</v>
      </c>
      <c r="E2803" t="s">
        <v>47</v>
      </c>
      <c r="F2803" t="s">
        <v>104</v>
      </c>
      <c r="G2803" t="s">
        <v>48</v>
      </c>
      <c r="H2803" t="s">
        <v>2986</v>
      </c>
      <c r="I2803" s="2">
        <v>40710</v>
      </c>
      <c r="J2803" t="s">
        <v>106</v>
      </c>
      <c r="K2803" t="s">
        <v>115</v>
      </c>
      <c r="L2803">
        <v>19.81587</v>
      </c>
      <c r="M2803">
        <v>-155.08834400000001</v>
      </c>
      <c r="N2803" t="s">
        <v>841</v>
      </c>
      <c r="O2803" t="s">
        <v>841</v>
      </c>
      <c r="P2803">
        <v>2015</v>
      </c>
      <c r="Q2803" t="s">
        <v>116</v>
      </c>
      <c r="R2803">
        <v>0</v>
      </c>
      <c r="S2803">
        <v>5.75</v>
      </c>
      <c r="T2803">
        <v>3</v>
      </c>
      <c r="U2803">
        <v>2</v>
      </c>
      <c r="V2803">
        <v>0</v>
      </c>
      <c r="W2803">
        <v>1.5</v>
      </c>
      <c r="X2803">
        <v>0.95750000000000002</v>
      </c>
      <c r="Y2803">
        <v>2</v>
      </c>
      <c r="Z2803">
        <v>1</v>
      </c>
    </row>
    <row r="2804" spans="1:26" x14ac:dyDescent="0.2">
      <c r="A2804">
        <v>2803</v>
      </c>
      <c r="B2804">
        <v>7521</v>
      </c>
      <c r="C2804" t="s">
        <v>38</v>
      </c>
      <c r="D2804">
        <v>2015</v>
      </c>
      <c r="E2804" t="s">
        <v>47</v>
      </c>
      <c r="F2804" t="s">
        <v>104</v>
      </c>
      <c r="G2804" t="s">
        <v>48</v>
      </c>
      <c r="H2804" t="s">
        <v>2987</v>
      </c>
      <c r="I2804" s="2">
        <v>40710</v>
      </c>
      <c r="J2804" t="s">
        <v>106</v>
      </c>
      <c r="K2804" t="s">
        <v>107</v>
      </c>
      <c r="L2804">
        <v>19.853562</v>
      </c>
      <c r="M2804">
        <v>-155.08562599999999</v>
      </c>
      <c r="N2804" t="s">
        <v>841</v>
      </c>
      <c r="O2804" t="s">
        <v>841</v>
      </c>
      <c r="P2804">
        <v>2015</v>
      </c>
      <c r="Q2804" t="s">
        <v>109</v>
      </c>
      <c r="R2804">
        <v>0</v>
      </c>
      <c r="S2804">
        <v>9.6</v>
      </c>
      <c r="T2804">
        <v>1</v>
      </c>
      <c r="U2804">
        <v>20</v>
      </c>
      <c r="V2804">
        <v>5.5</v>
      </c>
      <c r="W2804">
        <v>0</v>
      </c>
      <c r="X2804">
        <v>0.47499999999999998</v>
      </c>
      <c r="Y2804">
        <v>2</v>
      </c>
      <c r="Z2804">
        <v>1</v>
      </c>
    </row>
    <row r="2805" spans="1:26" x14ac:dyDescent="0.2">
      <c r="A2805">
        <v>2804</v>
      </c>
      <c r="B2805">
        <v>7522</v>
      </c>
      <c r="C2805" t="s">
        <v>38</v>
      </c>
      <c r="D2805">
        <v>2015</v>
      </c>
      <c r="E2805" t="s">
        <v>47</v>
      </c>
      <c r="F2805" t="s">
        <v>104</v>
      </c>
      <c r="G2805" t="s">
        <v>48</v>
      </c>
      <c r="H2805" t="s">
        <v>2988</v>
      </c>
      <c r="I2805" s="2">
        <v>40710</v>
      </c>
      <c r="J2805" t="s">
        <v>106</v>
      </c>
      <c r="K2805" t="s">
        <v>111</v>
      </c>
      <c r="L2805">
        <v>19.919754999999999</v>
      </c>
      <c r="M2805">
        <v>-155.140342</v>
      </c>
      <c r="N2805" t="s">
        <v>829</v>
      </c>
      <c r="O2805" t="s">
        <v>829</v>
      </c>
      <c r="P2805">
        <v>2015</v>
      </c>
      <c r="Q2805" t="s">
        <v>112</v>
      </c>
      <c r="R2805">
        <v>0</v>
      </c>
      <c r="S2805">
        <v>23.65</v>
      </c>
      <c r="T2805">
        <v>2</v>
      </c>
      <c r="U2805">
        <v>12.5</v>
      </c>
      <c r="V2805">
        <v>0.5</v>
      </c>
      <c r="W2805">
        <v>0.5</v>
      </c>
      <c r="X2805">
        <v>0.77625</v>
      </c>
      <c r="Y2805">
        <v>2</v>
      </c>
      <c r="Z2805">
        <v>1</v>
      </c>
    </row>
    <row r="2806" spans="1:26" x14ac:dyDescent="0.2">
      <c r="A2806">
        <v>2805</v>
      </c>
      <c r="B2806">
        <v>7523</v>
      </c>
      <c r="C2806" t="s">
        <v>38</v>
      </c>
      <c r="D2806">
        <v>2015</v>
      </c>
      <c r="E2806" t="s">
        <v>47</v>
      </c>
      <c r="F2806" t="s">
        <v>104</v>
      </c>
      <c r="G2806" t="s">
        <v>48</v>
      </c>
      <c r="H2806" t="s">
        <v>2989</v>
      </c>
      <c r="I2806" s="2">
        <v>40710</v>
      </c>
      <c r="J2806" t="s">
        <v>106</v>
      </c>
      <c r="K2806" t="s">
        <v>107</v>
      </c>
      <c r="L2806">
        <v>19.955027999999999</v>
      </c>
      <c r="M2806">
        <v>-155.18553</v>
      </c>
      <c r="N2806" t="s">
        <v>829</v>
      </c>
      <c r="O2806" t="s">
        <v>829</v>
      </c>
      <c r="P2806">
        <v>2015</v>
      </c>
      <c r="Q2806" t="s">
        <v>109</v>
      </c>
      <c r="R2806">
        <v>0</v>
      </c>
      <c r="S2806">
        <v>15</v>
      </c>
      <c r="T2806">
        <v>5</v>
      </c>
      <c r="U2806">
        <v>35</v>
      </c>
      <c r="V2806">
        <v>0</v>
      </c>
      <c r="W2806">
        <v>2.5</v>
      </c>
      <c r="X2806">
        <v>0.73499999999999999</v>
      </c>
      <c r="Y2806">
        <v>2</v>
      </c>
      <c r="Z2806">
        <v>1</v>
      </c>
    </row>
    <row r="2807" spans="1:26" x14ac:dyDescent="0.2">
      <c r="A2807">
        <v>2806</v>
      </c>
      <c r="B2807">
        <v>7524</v>
      </c>
      <c r="C2807" t="s">
        <v>38</v>
      </c>
      <c r="D2807">
        <v>2015</v>
      </c>
      <c r="E2807" t="s">
        <v>47</v>
      </c>
      <c r="F2807" t="s">
        <v>104</v>
      </c>
      <c r="G2807" t="s">
        <v>48</v>
      </c>
      <c r="H2807" t="s">
        <v>2990</v>
      </c>
      <c r="I2807" s="2">
        <v>40710</v>
      </c>
      <c r="J2807" t="s">
        <v>106</v>
      </c>
      <c r="K2807" t="s">
        <v>107</v>
      </c>
      <c r="L2807">
        <v>20.020271999999999</v>
      </c>
      <c r="M2807">
        <v>-155.282715</v>
      </c>
      <c r="N2807" t="s">
        <v>829</v>
      </c>
      <c r="O2807" t="s">
        <v>829</v>
      </c>
      <c r="P2807">
        <v>2015</v>
      </c>
      <c r="Q2807" t="s">
        <v>109</v>
      </c>
      <c r="R2807">
        <v>0</v>
      </c>
      <c r="S2807">
        <v>13.65</v>
      </c>
      <c r="T2807">
        <v>12.5</v>
      </c>
      <c r="U2807">
        <v>6</v>
      </c>
      <c r="V2807">
        <v>0</v>
      </c>
      <c r="W2807">
        <v>1.5</v>
      </c>
      <c r="X2807">
        <v>1.2175</v>
      </c>
      <c r="Y2807">
        <v>2</v>
      </c>
      <c r="Z2807">
        <v>1</v>
      </c>
    </row>
    <row r="2808" spans="1:26" x14ac:dyDescent="0.2">
      <c r="A2808">
        <v>2807</v>
      </c>
      <c r="B2808">
        <v>7525</v>
      </c>
      <c r="C2808" t="s">
        <v>38</v>
      </c>
      <c r="D2808">
        <v>2015</v>
      </c>
      <c r="E2808" t="s">
        <v>47</v>
      </c>
      <c r="F2808" t="s">
        <v>104</v>
      </c>
      <c r="G2808" t="s">
        <v>48</v>
      </c>
      <c r="H2808" t="s">
        <v>2991</v>
      </c>
      <c r="I2808" s="2">
        <v>40711</v>
      </c>
      <c r="J2808" t="s">
        <v>106</v>
      </c>
      <c r="K2808" t="s">
        <v>111</v>
      </c>
      <c r="L2808">
        <v>19.447963000000001</v>
      </c>
      <c r="M2808">
        <v>-155.92345599999999</v>
      </c>
      <c r="N2808" t="s">
        <v>849</v>
      </c>
      <c r="O2808" t="s">
        <v>849</v>
      </c>
      <c r="P2808">
        <v>2015</v>
      </c>
      <c r="Q2808" t="s">
        <v>112</v>
      </c>
      <c r="R2808">
        <v>0</v>
      </c>
      <c r="S2808">
        <v>25</v>
      </c>
      <c r="T2808">
        <v>0.5</v>
      </c>
      <c r="U2808">
        <v>35</v>
      </c>
      <c r="V2808">
        <v>1.5</v>
      </c>
      <c r="W2808">
        <v>0.5</v>
      </c>
      <c r="X2808">
        <v>0.12325</v>
      </c>
      <c r="Y2808">
        <v>2</v>
      </c>
      <c r="Z2808">
        <v>1</v>
      </c>
    </row>
    <row r="2809" spans="1:26" x14ac:dyDescent="0.2">
      <c r="A2809">
        <v>2808</v>
      </c>
      <c r="B2809">
        <v>7526</v>
      </c>
      <c r="C2809" t="s">
        <v>38</v>
      </c>
      <c r="D2809">
        <v>2015</v>
      </c>
      <c r="E2809" t="s">
        <v>47</v>
      </c>
      <c r="F2809" t="s">
        <v>104</v>
      </c>
      <c r="G2809" t="s">
        <v>48</v>
      </c>
      <c r="H2809" t="s">
        <v>2992</v>
      </c>
      <c r="I2809" s="2">
        <v>40711</v>
      </c>
      <c r="J2809" t="s">
        <v>106</v>
      </c>
      <c r="K2809" t="s">
        <v>115</v>
      </c>
      <c r="L2809">
        <v>19.383239</v>
      </c>
      <c r="M2809">
        <v>-155.90225799999999</v>
      </c>
      <c r="N2809" t="s">
        <v>849</v>
      </c>
      <c r="O2809" t="s">
        <v>849</v>
      </c>
      <c r="P2809">
        <v>2015</v>
      </c>
      <c r="Q2809" t="s">
        <v>116</v>
      </c>
      <c r="R2809">
        <v>0</v>
      </c>
      <c r="S2809">
        <v>6.75</v>
      </c>
      <c r="T2809">
        <v>13.5</v>
      </c>
      <c r="U2809">
        <v>0</v>
      </c>
      <c r="V2809">
        <v>0</v>
      </c>
      <c r="W2809">
        <v>9.5</v>
      </c>
      <c r="X2809">
        <v>0.58250000000000002</v>
      </c>
      <c r="Y2809">
        <v>2</v>
      </c>
      <c r="Z2809">
        <v>1</v>
      </c>
    </row>
    <row r="2810" spans="1:26" x14ac:dyDescent="0.2">
      <c r="A2810">
        <v>2809</v>
      </c>
      <c r="B2810">
        <v>7527</v>
      </c>
      <c r="C2810" t="s">
        <v>38</v>
      </c>
      <c r="D2810">
        <v>2015</v>
      </c>
      <c r="E2810" t="s">
        <v>47</v>
      </c>
      <c r="F2810" t="s">
        <v>104</v>
      </c>
      <c r="G2810" t="s">
        <v>48</v>
      </c>
      <c r="H2810" t="s">
        <v>2993</v>
      </c>
      <c r="I2810" s="2">
        <v>40711</v>
      </c>
      <c r="J2810" t="s">
        <v>106</v>
      </c>
      <c r="K2810" t="s">
        <v>107</v>
      </c>
      <c r="L2810">
        <v>19.313184</v>
      </c>
      <c r="M2810">
        <v>-155.889173</v>
      </c>
      <c r="N2810" t="s">
        <v>849</v>
      </c>
      <c r="O2810" t="s">
        <v>849</v>
      </c>
      <c r="P2810">
        <v>2015</v>
      </c>
      <c r="Q2810" t="s">
        <v>109</v>
      </c>
      <c r="R2810">
        <v>0</v>
      </c>
      <c r="S2810">
        <v>14.6</v>
      </c>
      <c r="T2810">
        <v>37.5</v>
      </c>
      <c r="U2810">
        <v>16.5</v>
      </c>
      <c r="V2810">
        <v>0</v>
      </c>
      <c r="W2810">
        <v>6</v>
      </c>
      <c r="X2810">
        <v>0.42749999999999999</v>
      </c>
      <c r="Y2810">
        <v>2</v>
      </c>
      <c r="Z2810">
        <v>1</v>
      </c>
    </row>
    <row r="2811" spans="1:26" x14ac:dyDescent="0.2">
      <c r="A2811">
        <v>2810</v>
      </c>
      <c r="B2811">
        <v>7528</v>
      </c>
      <c r="C2811" t="s">
        <v>38</v>
      </c>
      <c r="D2811">
        <v>2015</v>
      </c>
      <c r="E2811" t="s">
        <v>47</v>
      </c>
      <c r="F2811" t="s">
        <v>104</v>
      </c>
      <c r="G2811" t="s">
        <v>48</v>
      </c>
      <c r="H2811" t="s">
        <v>2994</v>
      </c>
      <c r="I2811" s="2">
        <v>40711</v>
      </c>
      <c r="J2811" t="s">
        <v>106</v>
      </c>
      <c r="K2811" t="s">
        <v>107</v>
      </c>
      <c r="L2811">
        <v>19.238813</v>
      </c>
      <c r="M2811">
        <v>-155.898787</v>
      </c>
      <c r="N2811" t="s">
        <v>849</v>
      </c>
      <c r="O2811" t="s">
        <v>849</v>
      </c>
      <c r="P2811">
        <v>2015</v>
      </c>
      <c r="Q2811" t="s">
        <v>109</v>
      </c>
      <c r="R2811">
        <v>0</v>
      </c>
      <c r="S2811">
        <v>10.15</v>
      </c>
      <c r="T2811">
        <v>35</v>
      </c>
      <c r="U2811">
        <v>11</v>
      </c>
      <c r="V2811">
        <v>0</v>
      </c>
      <c r="W2811">
        <v>6</v>
      </c>
      <c r="X2811">
        <v>0.875</v>
      </c>
      <c r="Y2811">
        <v>2</v>
      </c>
      <c r="Z2811">
        <v>1</v>
      </c>
    </row>
    <row r="2812" spans="1:26" x14ac:dyDescent="0.2">
      <c r="A2812">
        <v>2811</v>
      </c>
      <c r="B2812">
        <v>7529</v>
      </c>
      <c r="C2812" t="s">
        <v>38</v>
      </c>
      <c r="D2812">
        <v>2015</v>
      </c>
      <c r="E2812" t="s">
        <v>47</v>
      </c>
      <c r="F2812" t="s">
        <v>104</v>
      </c>
      <c r="G2812" t="s">
        <v>48</v>
      </c>
      <c r="H2812" t="s">
        <v>2995</v>
      </c>
      <c r="I2812" s="2">
        <v>40711</v>
      </c>
      <c r="J2812" t="s">
        <v>106</v>
      </c>
      <c r="K2812" t="s">
        <v>111</v>
      </c>
      <c r="L2812">
        <v>19.221516000000001</v>
      </c>
      <c r="M2812">
        <v>-155.90313499999999</v>
      </c>
      <c r="N2812" t="s">
        <v>849</v>
      </c>
      <c r="O2812" t="s">
        <v>849</v>
      </c>
      <c r="P2812">
        <v>2015</v>
      </c>
      <c r="Q2812" t="s">
        <v>112</v>
      </c>
      <c r="R2812">
        <v>0</v>
      </c>
      <c r="S2812">
        <v>20.2</v>
      </c>
      <c r="T2812">
        <v>25</v>
      </c>
      <c r="U2812">
        <v>5</v>
      </c>
      <c r="V2812">
        <v>0</v>
      </c>
      <c r="W2812">
        <v>11.5</v>
      </c>
      <c r="X2812">
        <v>0.50875000000000004</v>
      </c>
      <c r="Y2812">
        <v>2</v>
      </c>
      <c r="Z2812">
        <v>1</v>
      </c>
    </row>
    <row r="2813" spans="1:26" x14ac:dyDescent="0.2">
      <c r="A2813">
        <v>2812</v>
      </c>
      <c r="B2813">
        <v>7530</v>
      </c>
      <c r="C2813" t="s">
        <v>38</v>
      </c>
      <c r="D2813">
        <v>2015</v>
      </c>
      <c r="E2813" t="s">
        <v>47</v>
      </c>
      <c r="F2813" t="s">
        <v>104</v>
      </c>
      <c r="G2813" t="s">
        <v>48</v>
      </c>
      <c r="H2813" t="s">
        <v>2996</v>
      </c>
      <c r="I2813" s="2">
        <v>40711</v>
      </c>
      <c r="J2813" t="s">
        <v>106</v>
      </c>
      <c r="K2813" t="s">
        <v>107</v>
      </c>
      <c r="L2813">
        <v>19.406960000000002</v>
      </c>
      <c r="M2813">
        <v>-155.90716900000001</v>
      </c>
      <c r="N2813" t="s">
        <v>849</v>
      </c>
      <c r="O2813" t="s">
        <v>849</v>
      </c>
      <c r="P2813">
        <v>2015</v>
      </c>
      <c r="Q2813" t="s">
        <v>109</v>
      </c>
      <c r="R2813">
        <v>0</v>
      </c>
      <c r="S2813">
        <v>14.45</v>
      </c>
      <c r="T2813">
        <v>22.5</v>
      </c>
      <c r="U2813">
        <v>7</v>
      </c>
      <c r="V2813">
        <v>0</v>
      </c>
      <c r="W2813">
        <v>2.5</v>
      </c>
      <c r="X2813">
        <v>1.22875</v>
      </c>
      <c r="Y2813">
        <v>2</v>
      </c>
      <c r="Z2813">
        <v>1</v>
      </c>
    </row>
    <row r="2814" spans="1:26" x14ac:dyDescent="0.2">
      <c r="A2814">
        <v>2813</v>
      </c>
      <c r="B2814">
        <v>7531</v>
      </c>
      <c r="C2814" t="s">
        <v>38</v>
      </c>
      <c r="D2814">
        <v>2015</v>
      </c>
      <c r="E2814" t="s">
        <v>47</v>
      </c>
      <c r="F2814" t="s">
        <v>104</v>
      </c>
      <c r="G2814" t="s">
        <v>48</v>
      </c>
      <c r="H2814" t="s">
        <v>2997</v>
      </c>
      <c r="I2814" s="2">
        <v>40711</v>
      </c>
      <c r="J2814" t="s">
        <v>106</v>
      </c>
      <c r="K2814" t="s">
        <v>107</v>
      </c>
      <c r="L2814">
        <v>19.343836</v>
      </c>
      <c r="M2814">
        <v>-155.886842</v>
      </c>
      <c r="N2814" t="s">
        <v>849</v>
      </c>
      <c r="O2814" t="s">
        <v>849</v>
      </c>
      <c r="P2814">
        <v>2015</v>
      </c>
      <c r="Q2814" t="s">
        <v>109</v>
      </c>
      <c r="R2814">
        <v>0</v>
      </c>
      <c r="S2814">
        <v>8.4499999999999993</v>
      </c>
      <c r="T2814">
        <v>11</v>
      </c>
      <c r="U2814">
        <v>6</v>
      </c>
      <c r="V2814">
        <v>0</v>
      </c>
      <c r="W2814">
        <v>3.5</v>
      </c>
      <c r="X2814">
        <v>1.1587499999999999</v>
      </c>
      <c r="Y2814">
        <v>2</v>
      </c>
      <c r="Z2814">
        <v>1</v>
      </c>
    </row>
    <row r="2815" spans="1:26" x14ac:dyDescent="0.2">
      <c r="A2815">
        <v>2814</v>
      </c>
      <c r="B2815">
        <v>7532</v>
      </c>
      <c r="C2815" t="s">
        <v>38</v>
      </c>
      <c r="D2815">
        <v>2015</v>
      </c>
      <c r="E2815" t="s">
        <v>47</v>
      </c>
      <c r="F2815" t="s">
        <v>104</v>
      </c>
      <c r="G2815" t="s">
        <v>48</v>
      </c>
      <c r="H2815" t="s">
        <v>2998</v>
      </c>
      <c r="I2815" s="2">
        <v>40711</v>
      </c>
      <c r="J2815" t="s">
        <v>106</v>
      </c>
      <c r="K2815" t="s">
        <v>111</v>
      </c>
      <c r="L2815">
        <v>19.272309</v>
      </c>
      <c r="M2815">
        <v>-155.89360300000001</v>
      </c>
      <c r="N2815" t="s">
        <v>849</v>
      </c>
      <c r="O2815" t="s">
        <v>849</v>
      </c>
      <c r="P2815">
        <v>2015</v>
      </c>
      <c r="Q2815" t="s">
        <v>112</v>
      </c>
      <c r="R2815">
        <v>0</v>
      </c>
      <c r="S2815">
        <v>24.35</v>
      </c>
      <c r="T2815">
        <v>30</v>
      </c>
      <c r="U2815">
        <v>9</v>
      </c>
      <c r="V2815">
        <v>0.5</v>
      </c>
      <c r="W2815">
        <v>3</v>
      </c>
      <c r="X2815">
        <v>0.52124999999999999</v>
      </c>
      <c r="Y2815">
        <v>2</v>
      </c>
      <c r="Z2815">
        <v>1</v>
      </c>
    </row>
    <row r="2816" spans="1:26" x14ac:dyDescent="0.2">
      <c r="A2816">
        <v>2815</v>
      </c>
      <c r="B2816">
        <v>7533</v>
      </c>
      <c r="C2816" t="s">
        <v>38</v>
      </c>
      <c r="D2816">
        <v>2015</v>
      </c>
      <c r="E2816" t="s">
        <v>47</v>
      </c>
      <c r="F2816" t="s">
        <v>104</v>
      </c>
      <c r="G2816" t="s">
        <v>48</v>
      </c>
      <c r="H2816" t="s">
        <v>2999</v>
      </c>
      <c r="I2816" s="2">
        <v>40711</v>
      </c>
      <c r="J2816" t="s">
        <v>106</v>
      </c>
      <c r="K2816" t="s">
        <v>115</v>
      </c>
      <c r="L2816">
        <v>19.218277</v>
      </c>
      <c r="M2816">
        <v>-155.901028</v>
      </c>
      <c r="N2816" t="s">
        <v>849</v>
      </c>
      <c r="O2816" t="s">
        <v>849</v>
      </c>
      <c r="P2816">
        <v>2015</v>
      </c>
      <c r="Q2816" t="s">
        <v>116</v>
      </c>
      <c r="R2816">
        <v>0</v>
      </c>
      <c r="S2816">
        <v>4.05</v>
      </c>
      <c r="T2816">
        <v>1.5</v>
      </c>
      <c r="U2816">
        <v>9</v>
      </c>
      <c r="V2816">
        <v>0</v>
      </c>
      <c r="W2816">
        <v>10</v>
      </c>
      <c r="X2816">
        <v>0.78125</v>
      </c>
      <c r="Y2816">
        <v>2</v>
      </c>
      <c r="Z2816">
        <v>1</v>
      </c>
    </row>
    <row r="2817" spans="1:26" x14ac:dyDescent="0.2">
      <c r="A2817">
        <v>2816</v>
      </c>
      <c r="B2817">
        <v>7534</v>
      </c>
      <c r="C2817" t="s">
        <v>38</v>
      </c>
      <c r="D2817">
        <v>2015</v>
      </c>
      <c r="E2817" t="s">
        <v>47</v>
      </c>
      <c r="F2817" t="s">
        <v>104</v>
      </c>
      <c r="G2817" t="s">
        <v>48</v>
      </c>
      <c r="H2817" t="s">
        <v>3000</v>
      </c>
      <c r="I2817" s="2">
        <v>40711</v>
      </c>
      <c r="J2817" t="s">
        <v>106</v>
      </c>
      <c r="K2817" t="s">
        <v>111</v>
      </c>
      <c r="L2817">
        <v>19.176393999999998</v>
      </c>
      <c r="M2817">
        <v>-155.91242700000001</v>
      </c>
      <c r="N2817" t="s">
        <v>849</v>
      </c>
      <c r="O2817" t="s">
        <v>849</v>
      </c>
      <c r="P2817">
        <v>2015</v>
      </c>
      <c r="Q2817" t="s">
        <v>112</v>
      </c>
      <c r="R2817">
        <v>0</v>
      </c>
      <c r="S2817">
        <v>20.2</v>
      </c>
      <c r="T2817">
        <v>45</v>
      </c>
      <c r="U2817">
        <v>10</v>
      </c>
      <c r="V2817">
        <v>0</v>
      </c>
      <c r="W2817">
        <v>7.5</v>
      </c>
      <c r="X2817">
        <v>0.87</v>
      </c>
      <c r="Y2817">
        <v>2</v>
      </c>
      <c r="Z2817">
        <v>1</v>
      </c>
    </row>
    <row r="2818" spans="1:26" x14ac:dyDescent="0.2">
      <c r="A2818">
        <v>2817</v>
      </c>
      <c r="B2818">
        <v>7536</v>
      </c>
      <c r="C2818" t="s">
        <v>38</v>
      </c>
      <c r="D2818">
        <v>2015</v>
      </c>
      <c r="E2818" t="s">
        <v>47</v>
      </c>
      <c r="F2818" t="s">
        <v>104</v>
      </c>
      <c r="G2818" t="s">
        <v>48</v>
      </c>
      <c r="H2818" t="s">
        <v>3001</v>
      </c>
      <c r="I2818" s="2">
        <v>40711</v>
      </c>
      <c r="J2818" t="s">
        <v>106</v>
      </c>
      <c r="K2818" t="s">
        <v>107</v>
      </c>
      <c r="L2818">
        <v>19.421628999999999</v>
      </c>
      <c r="M2818">
        <v>-155.915334</v>
      </c>
      <c r="N2818" t="s">
        <v>849</v>
      </c>
      <c r="O2818" t="s">
        <v>849</v>
      </c>
      <c r="P2818">
        <v>2015</v>
      </c>
      <c r="Q2818" t="s">
        <v>109</v>
      </c>
      <c r="R2818">
        <v>0</v>
      </c>
      <c r="S2818">
        <v>11.15</v>
      </c>
      <c r="T2818">
        <v>30</v>
      </c>
      <c r="U2818">
        <v>16</v>
      </c>
      <c r="V2818">
        <v>0.5</v>
      </c>
      <c r="W2818">
        <v>10</v>
      </c>
      <c r="X2818">
        <v>0.78625</v>
      </c>
      <c r="Y2818">
        <v>2</v>
      </c>
      <c r="Z2818">
        <v>1</v>
      </c>
    </row>
    <row r="2819" spans="1:26" x14ac:dyDescent="0.2">
      <c r="A2819">
        <v>2818</v>
      </c>
      <c r="B2819">
        <v>7537</v>
      </c>
      <c r="C2819" t="s">
        <v>38</v>
      </c>
      <c r="D2819">
        <v>2015</v>
      </c>
      <c r="E2819" t="s">
        <v>47</v>
      </c>
      <c r="F2819" t="s">
        <v>104</v>
      </c>
      <c r="G2819" t="s">
        <v>48</v>
      </c>
      <c r="H2819" t="s">
        <v>3002</v>
      </c>
      <c r="I2819" s="2">
        <v>40711</v>
      </c>
      <c r="J2819" t="s">
        <v>106</v>
      </c>
      <c r="K2819" t="s">
        <v>107</v>
      </c>
      <c r="L2819">
        <v>19.372795</v>
      </c>
      <c r="M2819">
        <v>-155.89885000000001</v>
      </c>
      <c r="N2819" t="s">
        <v>849</v>
      </c>
      <c r="O2819" t="s">
        <v>849</v>
      </c>
      <c r="P2819">
        <v>2015</v>
      </c>
      <c r="Q2819" t="s">
        <v>109</v>
      </c>
      <c r="R2819">
        <v>0</v>
      </c>
      <c r="S2819">
        <v>10.7</v>
      </c>
      <c r="T2819">
        <v>17.5</v>
      </c>
      <c r="U2819">
        <v>25</v>
      </c>
      <c r="V2819">
        <v>0</v>
      </c>
      <c r="W2819">
        <v>5</v>
      </c>
      <c r="X2819">
        <v>0.55500000000000005</v>
      </c>
      <c r="Y2819">
        <v>2</v>
      </c>
      <c r="Z2819">
        <v>1</v>
      </c>
    </row>
    <row r="2820" spans="1:26" x14ac:dyDescent="0.2">
      <c r="A2820">
        <v>2819</v>
      </c>
      <c r="B2820">
        <v>7538</v>
      </c>
      <c r="C2820" t="s">
        <v>38</v>
      </c>
      <c r="D2820">
        <v>2015</v>
      </c>
      <c r="E2820" t="s">
        <v>47</v>
      </c>
      <c r="F2820" t="s">
        <v>104</v>
      </c>
      <c r="G2820" t="s">
        <v>48</v>
      </c>
      <c r="H2820" t="s">
        <v>3003</v>
      </c>
      <c r="I2820" s="2">
        <v>40711</v>
      </c>
      <c r="J2820" t="s">
        <v>106</v>
      </c>
      <c r="K2820" t="s">
        <v>115</v>
      </c>
      <c r="L2820">
        <v>19.302748999999999</v>
      </c>
      <c r="M2820">
        <v>-155.889545</v>
      </c>
      <c r="N2820" t="s">
        <v>849</v>
      </c>
      <c r="O2820" t="s">
        <v>849</v>
      </c>
      <c r="P2820">
        <v>2015</v>
      </c>
      <c r="Q2820" t="s">
        <v>116</v>
      </c>
      <c r="R2820">
        <v>0</v>
      </c>
      <c r="S2820">
        <v>4.05</v>
      </c>
      <c r="T2820">
        <v>2.5</v>
      </c>
      <c r="U2820">
        <v>0.5</v>
      </c>
      <c r="V2820">
        <v>0.5</v>
      </c>
      <c r="W2820">
        <v>30</v>
      </c>
      <c r="X2820">
        <v>1.792</v>
      </c>
      <c r="Y2820">
        <v>2</v>
      </c>
      <c r="Z2820">
        <v>1</v>
      </c>
    </row>
    <row r="2821" spans="1:26" x14ac:dyDescent="0.2">
      <c r="A2821">
        <v>2820</v>
      </c>
      <c r="B2821">
        <v>7539</v>
      </c>
      <c r="C2821" t="s">
        <v>38</v>
      </c>
      <c r="D2821">
        <v>2015</v>
      </c>
      <c r="E2821" t="s">
        <v>47</v>
      </c>
      <c r="F2821" t="s">
        <v>104</v>
      </c>
      <c r="G2821" t="s">
        <v>48</v>
      </c>
      <c r="H2821" t="s">
        <v>3004</v>
      </c>
      <c r="I2821" s="2">
        <v>40711</v>
      </c>
      <c r="J2821" t="s">
        <v>106</v>
      </c>
      <c r="K2821" t="s">
        <v>107</v>
      </c>
      <c r="L2821">
        <v>19.229177</v>
      </c>
      <c r="M2821">
        <v>-155.901983</v>
      </c>
      <c r="N2821" t="s">
        <v>849</v>
      </c>
      <c r="O2821" t="s">
        <v>849</v>
      </c>
      <c r="P2821">
        <v>2015</v>
      </c>
      <c r="Q2821" t="s">
        <v>109</v>
      </c>
      <c r="R2821">
        <v>0</v>
      </c>
      <c r="S2821">
        <v>12.75</v>
      </c>
      <c r="T2821">
        <v>14</v>
      </c>
      <c r="U2821">
        <v>0</v>
      </c>
      <c r="V2821">
        <v>0</v>
      </c>
      <c r="W2821">
        <v>7.5</v>
      </c>
      <c r="X2821">
        <v>1.2</v>
      </c>
      <c r="Y2821">
        <v>2</v>
      </c>
      <c r="Z2821">
        <v>1</v>
      </c>
    </row>
    <row r="2822" spans="1:26" x14ac:dyDescent="0.2">
      <c r="A2822">
        <v>2821</v>
      </c>
      <c r="B2822">
        <v>7540</v>
      </c>
      <c r="C2822" t="s">
        <v>38</v>
      </c>
      <c r="D2822">
        <v>2015</v>
      </c>
      <c r="E2822" t="s">
        <v>47</v>
      </c>
      <c r="F2822" t="s">
        <v>104</v>
      </c>
      <c r="G2822" t="s">
        <v>48</v>
      </c>
      <c r="H2822" t="s">
        <v>3005</v>
      </c>
      <c r="I2822" s="2">
        <v>40711</v>
      </c>
      <c r="J2822" t="s">
        <v>106</v>
      </c>
      <c r="K2822" t="s">
        <v>111</v>
      </c>
      <c r="L2822">
        <v>19.194486000000001</v>
      </c>
      <c r="M2822">
        <v>-155.90719000000001</v>
      </c>
      <c r="N2822" t="s">
        <v>849</v>
      </c>
      <c r="O2822" t="s">
        <v>849</v>
      </c>
      <c r="P2822">
        <v>2015</v>
      </c>
      <c r="Q2822" t="s">
        <v>112</v>
      </c>
      <c r="R2822">
        <v>0</v>
      </c>
      <c r="S2822">
        <v>11.3</v>
      </c>
      <c r="T2822">
        <v>62.5</v>
      </c>
      <c r="U2822">
        <v>0</v>
      </c>
      <c r="V2822">
        <v>0</v>
      </c>
      <c r="W2822">
        <v>17.5</v>
      </c>
      <c r="X2822">
        <v>1.054</v>
      </c>
      <c r="Y2822">
        <v>2</v>
      </c>
      <c r="Z2822">
        <v>1</v>
      </c>
    </row>
    <row r="2823" spans="1:26" x14ac:dyDescent="0.2">
      <c r="A2823">
        <v>2822</v>
      </c>
      <c r="B2823">
        <v>7541</v>
      </c>
      <c r="C2823" t="s">
        <v>38</v>
      </c>
      <c r="D2823">
        <v>2015</v>
      </c>
      <c r="E2823" t="s">
        <v>47</v>
      </c>
      <c r="F2823" t="s">
        <v>104</v>
      </c>
      <c r="G2823" t="s">
        <v>48</v>
      </c>
      <c r="H2823" t="s">
        <v>3006</v>
      </c>
      <c r="I2823" s="2">
        <v>40711</v>
      </c>
      <c r="J2823" t="s">
        <v>106</v>
      </c>
      <c r="K2823" t="s">
        <v>107</v>
      </c>
      <c r="L2823">
        <v>19.191109000000001</v>
      </c>
      <c r="M2823">
        <v>-155.90854100000001</v>
      </c>
      <c r="N2823" t="s">
        <v>849</v>
      </c>
      <c r="O2823" t="s">
        <v>849</v>
      </c>
      <c r="P2823">
        <v>2015</v>
      </c>
      <c r="Q2823" t="s">
        <v>109</v>
      </c>
      <c r="R2823">
        <v>0</v>
      </c>
      <c r="S2823">
        <v>20.65</v>
      </c>
      <c r="T2823">
        <v>35</v>
      </c>
      <c r="U2823">
        <v>20</v>
      </c>
      <c r="V2823">
        <v>0</v>
      </c>
      <c r="W2823">
        <v>17.5</v>
      </c>
      <c r="X2823">
        <v>0.36</v>
      </c>
      <c r="Y2823">
        <v>2</v>
      </c>
      <c r="Z2823">
        <v>1</v>
      </c>
    </row>
    <row r="2824" spans="1:26" x14ac:dyDescent="0.2">
      <c r="A2824">
        <v>2823</v>
      </c>
      <c r="B2824">
        <v>7542</v>
      </c>
      <c r="C2824" t="s">
        <v>38</v>
      </c>
      <c r="D2824">
        <v>2015</v>
      </c>
      <c r="E2824" t="s">
        <v>47</v>
      </c>
      <c r="F2824" t="s">
        <v>104</v>
      </c>
      <c r="G2824" t="s">
        <v>48</v>
      </c>
      <c r="H2824" t="s">
        <v>3007</v>
      </c>
      <c r="I2824" s="2">
        <v>40711</v>
      </c>
      <c r="J2824" t="s">
        <v>106</v>
      </c>
      <c r="K2824" t="s">
        <v>111</v>
      </c>
      <c r="L2824">
        <v>19.357144000000002</v>
      </c>
      <c r="M2824">
        <v>-155.891729</v>
      </c>
      <c r="N2824" t="s">
        <v>849</v>
      </c>
      <c r="O2824" t="s">
        <v>849</v>
      </c>
      <c r="P2824">
        <v>2015</v>
      </c>
      <c r="Q2824" t="s">
        <v>112</v>
      </c>
      <c r="R2824">
        <v>0</v>
      </c>
      <c r="S2824">
        <v>24.7</v>
      </c>
      <c r="T2824">
        <v>15</v>
      </c>
      <c r="U2824">
        <v>15</v>
      </c>
      <c r="V2824">
        <v>5</v>
      </c>
      <c r="W2824">
        <v>2.5</v>
      </c>
      <c r="X2824">
        <v>0.22875000000000001</v>
      </c>
      <c r="Y2824">
        <v>2</v>
      </c>
      <c r="Z2824">
        <v>1</v>
      </c>
    </row>
    <row r="2825" spans="1:26" x14ac:dyDescent="0.2">
      <c r="A2825">
        <v>2824</v>
      </c>
      <c r="B2825">
        <v>7545</v>
      </c>
      <c r="C2825" t="s">
        <v>38</v>
      </c>
      <c r="D2825">
        <v>2015</v>
      </c>
      <c r="E2825" t="s">
        <v>47</v>
      </c>
      <c r="F2825" t="s">
        <v>104</v>
      </c>
      <c r="G2825" t="s">
        <v>48</v>
      </c>
      <c r="H2825" t="s">
        <v>3008</v>
      </c>
      <c r="I2825" s="2">
        <v>40711</v>
      </c>
      <c r="J2825" t="s">
        <v>106</v>
      </c>
      <c r="K2825" t="s">
        <v>107</v>
      </c>
      <c r="L2825">
        <v>19.257266999999999</v>
      </c>
      <c r="M2825">
        <v>-155.900001</v>
      </c>
      <c r="N2825" t="s">
        <v>849</v>
      </c>
      <c r="O2825" t="s">
        <v>849</v>
      </c>
      <c r="P2825">
        <v>2015</v>
      </c>
      <c r="Q2825" t="s">
        <v>109</v>
      </c>
      <c r="R2825">
        <v>0</v>
      </c>
      <c r="S2825">
        <v>15.3</v>
      </c>
      <c r="T2825">
        <v>47.5</v>
      </c>
      <c r="U2825">
        <v>5</v>
      </c>
      <c r="V2825">
        <v>0.5</v>
      </c>
      <c r="W2825">
        <v>2.5</v>
      </c>
      <c r="X2825">
        <v>0.78500000000000003</v>
      </c>
      <c r="Y2825">
        <v>2</v>
      </c>
      <c r="Z2825">
        <v>1</v>
      </c>
    </row>
    <row r="2826" spans="1:26" x14ac:dyDescent="0.2">
      <c r="A2826">
        <v>2825</v>
      </c>
      <c r="B2826">
        <v>7546</v>
      </c>
      <c r="C2826" t="s">
        <v>38</v>
      </c>
      <c r="D2826">
        <v>2015</v>
      </c>
      <c r="E2826" t="s">
        <v>47</v>
      </c>
      <c r="F2826" t="s">
        <v>104</v>
      </c>
      <c r="G2826" t="s">
        <v>48</v>
      </c>
      <c r="H2826" t="s">
        <v>3009</v>
      </c>
      <c r="I2826" s="2">
        <v>40712</v>
      </c>
      <c r="J2826" t="s">
        <v>106</v>
      </c>
      <c r="K2826" t="s">
        <v>111</v>
      </c>
      <c r="L2826">
        <v>19.109653000000002</v>
      </c>
      <c r="M2826">
        <v>-155.91697199999999</v>
      </c>
      <c r="N2826" t="s">
        <v>849</v>
      </c>
      <c r="O2826" t="s">
        <v>849</v>
      </c>
      <c r="P2826">
        <v>2015</v>
      </c>
      <c r="Q2826" t="s">
        <v>112</v>
      </c>
      <c r="R2826">
        <v>0</v>
      </c>
      <c r="S2826">
        <v>25.1</v>
      </c>
      <c r="T2826">
        <v>6.5</v>
      </c>
      <c r="U2826">
        <v>32</v>
      </c>
      <c r="V2826">
        <v>0.5</v>
      </c>
      <c r="W2826">
        <v>10</v>
      </c>
      <c r="X2826">
        <v>0.45350000000000001</v>
      </c>
      <c r="Y2826">
        <v>2</v>
      </c>
      <c r="Z2826">
        <v>1</v>
      </c>
    </row>
    <row r="2827" spans="1:26" x14ac:dyDescent="0.2">
      <c r="A2827">
        <v>2826</v>
      </c>
      <c r="B2827">
        <v>7547</v>
      </c>
      <c r="C2827" t="s">
        <v>38</v>
      </c>
      <c r="D2827">
        <v>2015</v>
      </c>
      <c r="E2827" t="s">
        <v>47</v>
      </c>
      <c r="F2827" t="s">
        <v>104</v>
      </c>
      <c r="G2827" t="s">
        <v>48</v>
      </c>
      <c r="H2827" t="s">
        <v>3010</v>
      </c>
      <c r="I2827" s="2">
        <v>40712</v>
      </c>
      <c r="J2827" t="s">
        <v>106</v>
      </c>
      <c r="K2827" t="s">
        <v>107</v>
      </c>
      <c r="L2827">
        <v>19.042843000000001</v>
      </c>
      <c r="M2827">
        <v>-155.88192699999999</v>
      </c>
      <c r="N2827" t="s">
        <v>849</v>
      </c>
      <c r="O2827" t="s">
        <v>849</v>
      </c>
      <c r="P2827">
        <v>2015</v>
      </c>
      <c r="Q2827" t="s">
        <v>109</v>
      </c>
      <c r="R2827">
        <v>0</v>
      </c>
      <c r="S2827">
        <v>10.65</v>
      </c>
      <c r="T2827">
        <v>30</v>
      </c>
      <c r="U2827">
        <v>2.5</v>
      </c>
      <c r="V2827">
        <v>0</v>
      </c>
      <c r="W2827">
        <v>3.5</v>
      </c>
      <c r="X2827">
        <v>0.96750000000000003</v>
      </c>
      <c r="Y2827">
        <v>2</v>
      </c>
      <c r="Z2827">
        <v>1</v>
      </c>
    </row>
    <row r="2828" spans="1:26" x14ac:dyDescent="0.2">
      <c r="A2828">
        <v>2827</v>
      </c>
      <c r="B2828">
        <v>7548</v>
      </c>
      <c r="C2828" t="s">
        <v>38</v>
      </c>
      <c r="D2828">
        <v>2015</v>
      </c>
      <c r="E2828" t="s">
        <v>47</v>
      </c>
      <c r="F2828" t="s">
        <v>104</v>
      </c>
      <c r="G2828" t="s">
        <v>48</v>
      </c>
      <c r="H2828" t="s">
        <v>3011</v>
      </c>
      <c r="I2828" s="2">
        <v>40712</v>
      </c>
      <c r="J2828" t="s">
        <v>106</v>
      </c>
      <c r="K2828" t="s">
        <v>111</v>
      </c>
      <c r="L2828">
        <v>19.027805000000001</v>
      </c>
      <c r="M2828">
        <v>-155.86487</v>
      </c>
      <c r="N2828" t="s">
        <v>849</v>
      </c>
      <c r="O2828" t="s">
        <v>849</v>
      </c>
      <c r="P2828">
        <v>2015</v>
      </c>
      <c r="Q2828" t="s">
        <v>112</v>
      </c>
      <c r="R2828">
        <v>0</v>
      </c>
      <c r="S2828">
        <v>24.6</v>
      </c>
      <c r="T2828">
        <v>3.5</v>
      </c>
      <c r="U2828">
        <v>7</v>
      </c>
      <c r="V2828">
        <v>0</v>
      </c>
      <c r="W2828">
        <v>21.5</v>
      </c>
      <c r="X2828">
        <v>0.19450000000000001</v>
      </c>
      <c r="Y2828">
        <v>2</v>
      </c>
      <c r="Z2828">
        <v>1</v>
      </c>
    </row>
    <row r="2829" spans="1:26" x14ac:dyDescent="0.2">
      <c r="A2829">
        <v>2828</v>
      </c>
      <c r="B2829">
        <v>7549</v>
      </c>
      <c r="C2829" t="s">
        <v>38</v>
      </c>
      <c r="D2829">
        <v>2015</v>
      </c>
      <c r="E2829" t="s">
        <v>47</v>
      </c>
      <c r="F2829" t="s">
        <v>104</v>
      </c>
      <c r="G2829" t="s">
        <v>48</v>
      </c>
      <c r="H2829" t="s">
        <v>3012</v>
      </c>
      <c r="I2829" s="2">
        <v>40712</v>
      </c>
      <c r="J2829" t="s">
        <v>106</v>
      </c>
      <c r="K2829" t="s">
        <v>107</v>
      </c>
      <c r="L2829">
        <v>19.076333000000002</v>
      </c>
      <c r="M2829">
        <v>-155.90125599999999</v>
      </c>
      <c r="N2829" t="s">
        <v>849</v>
      </c>
      <c r="O2829" t="s">
        <v>849</v>
      </c>
      <c r="P2829">
        <v>2015</v>
      </c>
      <c r="Q2829" t="s">
        <v>109</v>
      </c>
      <c r="R2829">
        <v>0</v>
      </c>
      <c r="S2829">
        <v>10.4</v>
      </c>
      <c r="T2829">
        <v>32.5</v>
      </c>
      <c r="U2829">
        <v>11</v>
      </c>
      <c r="V2829">
        <v>0.5</v>
      </c>
      <c r="W2829">
        <v>7.5</v>
      </c>
      <c r="X2829">
        <v>0.53625</v>
      </c>
      <c r="Y2829">
        <v>2</v>
      </c>
      <c r="Z2829">
        <v>1</v>
      </c>
    </row>
    <row r="2830" spans="1:26" x14ac:dyDescent="0.2">
      <c r="A2830">
        <v>2829</v>
      </c>
      <c r="B2830">
        <v>7550</v>
      </c>
      <c r="C2830" t="s">
        <v>38</v>
      </c>
      <c r="D2830">
        <v>2015</v>
      </c>
      <c r="E2830" t="s">
        <v>47</v>
      </c>
      <c r="F2830" t="s">
        <v>104</v>
      </c>
      <c r="G2830" t="s">
        <v>48</v>
      </c>
      <c r="H2830" t="s">
        <v>3013</v>
      </c>
      <c r="I2830" s="2">
        <v>40712</v>
      </c>
      <c r="J2830" t="s">
        <v>106</v>
      </c>
      <c r="K2830" t="s">
        <v>111</v>
      </c>
      <c r="L2830">
        <v>19.124998999999999</v>
      </c>
      <c r="M2830">
        <v>-155.91897299999999</v>
      </c>
      <c r="N2830" t="s">
        <v>849</v>
      </c>
      <c r="O2830" t="s">
        <v>849</v>
      </c>
      <c r="P2830">
        <v>2015</v>
      </c>
      <c r="Q2830" t="s">
        <v>112</v>
      </c>
      <c r="R2830">
        <v>0</v>
      </c>
      <c r="S2830">
        <v>18</v>
      </c>
      <c r="T2830">
        <v>32.5</v>
      </c>
      <c r="U2830">
        <v>4</v>
      </c>
      <c r="V2830">
        <v>0</v>
      </c>
      <c r="W2830">
        <v>11</v>
      </c>
      <c r="X2830">
        <v>0.26524999999999999</v>
      </c>
      <c r="Y2830">
        <v>2</v>
      </c>
      <c r="Z2830">
        <v>1</v>
      </c>
    </row>
    <row r="2831" spans="1:26" x14ac:dyDescent="0.2">
      <c r="A2831">
        <v>2830</v>
      </c>
      <c r="B2831">
        <v>7551</v>
      </c>
      <c r="C2831" t="s">
        <v>38</v>
      </c>
      <c r="D2831">
        <v>2015</v>
      </c>
      <c r="E2831" t="s">
        <v>47</v>
      </c>
      <c r="F2831" t="s">
        <v>104</v>
      </c>
      <c r="G2831" t="s">
        <v>48</v>
      </c>
      <c r="H2831" t="s">
        <v>3014</v>
      </c>
      <c r="I2831" s="2">
        <v>40712</v>
      </c>
      <c r="J2831" t="s">
        <v>106</v>
      </c>
      <c r="K2831" t="s">
        <v>111</v>
      </c>
      <c r="L2831">
        <v>19.014624999999999</v>
      </c>
      <c r="M2831">
        <v>-155.82340500000001</v>
      </c>
      <c r="N2831" t="s">
        <v>849</v>
      </c>
      <c r="O2831" t="s">
        <v>849</v>
      </c>
      <c r="P2831">
        <v>2015</v>
      </c>
      <c r="Q2831" t="s">
        <v>112</v>
      </c>
      <c r="R2831">
        <v>0</v>
      </c>
      <c r="S2831">
        <v>20.5</v>
      </c>
      <c r="T2831">
        <v>10</v>
      </c>
      <c r="U2831">
        <v>5</v>
      </c>
      <c r="V2831">
        <v>8</v>
      </c>
      <c r="W2831">
        <v>0.5</v>
      </c>
      <c r="X2831">
        <v>0.17874999999999999</v>
      </c>
      <c r="Y2831">
        <v>2</v>
      </c>
      <c r="Z2831">
        <v>1</v>
      </c>
    </row>
    <row r="2832" spans="1:26" x14ac:dyDescent="0.2">
      <c r="A2832">
        <v>2831</v>
      </c>
      <c r="B2832">
        <v>7552</v>
      </c>
      <c r="C2832" t="s">
        <v>38</v>
      </c>
      <c r="D2832">
        <v>2015</v>
      </c>
      <c r="E2832" t="s">
        <v>47</v>
      </c>
      <c r="F2832" t="s">
        <v>104</v>
      </c>
      <c r="G2832" t="s">
        <v>48</v>
      </c>
      <c r="H2832" t="s">
        <v>3015</v>
      </c>
      <c r="I2832" s="2">
        <v>40712</v>
      </c>
      <c r="J2832" t="s">
        <v>106</v>
      </c>
      <c r="K2832" t="s">
        <v>107</v>
      </c>
      <c r="L2832">
        <v>19.017997999999999</v>
      </c>
      <c r="M2832">
        <v>-155.849028</v>
      </c>
      <c r="N2832" t="s">
        <v>849</v>
      </c>
      <c r="O2832" t="s">
        <v>849</v>
      </c>
      <c r="P2832">
        <v>2015</v>
      </c>
      <c r="Q2832" t="s">
        <v>109</v>
      </c>
      <c r="R2832">
        <v>0</v>
      </c>
      <c r="S2832">
        <v>14.05</v>
      </c>
      <c r="T2832">
        <v>10</v>
      </c>
      <c r="U2832">
        <v>1</v>
      </c>
      <c r="V2832">
        <v>0</v>
      </c>
      <c r="W2832">
        <v>15</v>
      </c>
      <c r="X2832">
        <v>1.59</v>
      </c>
      <c r="Y2832">
        <v>2</v>
      </c>
      <c r="Z2832">
        <v>1</v>
      </c>
    </row>
    <row r="2833" spans="1:26" x14ac:dyDescent="0.2">
      <c r="A2833">
        <v>2832</v>
      </c>
      <c r="B2833">
        <v>7553</v>
      </c>
      <c r="C2833" t="s">
        <v>38</v>
      </c>
      <c r="D2833">
        <v>2015</v>
      </c>
      <c r="E2833" t="s">
        <v>47</v>
      </c>
      <c r="F2833" t="s">
        <v>104</v>
      </c>
      <c r="G2833" t="s">
        <v>48</v>
      </c>
      <c r="H2833" t="s">
        <v>3016</v>
      </c>
      <c r="I2833" s="2">
        <v>40712</v>
      </c>
      <c r="J2833" t="s">
        <v>106</v>
      </c>
      <c r="K2833" t="s">
        <v>107</v>
      </c>
      <c r="L2833">
        <v>19.094477000000001</v>
      </c>
      <c r="M2833">
        <v>-155.91137900000001</v>
      </c>
      <c r="N2833" t="s">
        <v>849</v>
      </c>
      <c r="O2833" t="s">
        <v>849</v>
      </c>
      <c r="P2833">
        <v>2015</v>
      </c>
      <c r="Q2833" t="s">
        <v>109</v>
      </c>
      <c r="R2833">
        <v>0</v>
      </c>
      <c r="S2833">
        <v>13.5</v>
      </c>
      <c r="T2833">
        <v>50</v>
      </c>
      <c r="U2833">
        <v>5</v>
      </c>
      <c r="V2833">
        <v>0</v>
      </c>
      <c r="W2833">
        <v>8.5</v>
      </c>
      <c r="X2833">
        <v>0.39</v>
      </c>
      <c r="Y2833">
        <v>2</v>
      </c>
      <c r="Z2833">
        <v>1</v>
      </c>
    </row>
    <row r="2834" spans="1:26" x14ac:dyDescent="0.2">
      <c r="A2834">
        <v>2833</v>
      </c>
      <c r="B2834">
        <v>7555</v>
      </c>
      <c r="C2834" t="s">
        <v>38</v>
      </c>
      <c r="D2834">
        <v>2015</v>
      </c>
      <c r="E2834" t="s">
        <v>47</v>
      </c>
      <c r="F2834" t="s">
        <v>104</v>
      </c>
      <c r="G2834" t="s">
        <v>48</v>
      </c>
      <c r="H2834" t="s">
        <v>3017</v>
      </c>
      <c r="I2834" s="2">
        <v>40712</v>
      </c>
      <c r="J2834" t="s">
        <v>106</v>
      </c>
      <c r="K2834" t="s">
        <v>111</v>
      </c>
      <c r="L2834">
        <v>19.028804999999998</v>
      </c>
      <c r="M2834">
        <v>-155.86702299999999</v>
      </c>
      <c r="N2834" t="s">
        <v>849</v>
      </c>
      <c r="O2834" t="s">
        <v>849</v>
      </c>
      <c r="P2834">
        <v>2015</v>
      </c>
      <c r="Q2834" t="s">
        <v>112</v>
      </c>
      <c r="R2834">
        <v>0</v>
      </c>
      <c r="S2834">
        <v>22.25</v>
      </c>
      <c r="T2834">
        <v>17.5</v>
      </c>
      <c r="U2834">
        <v>20</v>
      </c>
      <c r="V2834">
        <v>0.5</v>
      </c>
      <c r="W2834">
        <v>1</v>
      </c>
      <c r="X2834">
        <v>0.46500000000000002</v>
      </c>
      <c r="Y2834">
        <v>2</v>
      </c>
      <c r="Z2834">
        <v>1</v>
      </c>
    </row>
    <row r="2835" spans="1:26" x14ac:dyDescent="0.2">
      <c r="A2835">
        <v>2834</v>
      </c>
      <c r="B2835">
        <v>7556</v>
      </c>
      <c r="C2835" t="s">
        <v>38</v>
      </c>
      <c r="D2835">
        <v>2015</v>
      </c>
      <c r="E2835" t="s">
        <v>47</v>
      </c>
      <c r="F2835" t="s">
        <v>104</v>
      </c>
      <c r="G2835" t="s">
        <v>48</v>
      </c>
      <c r="H2835" t="s">
        <v>3018</v>
      </c>
      <c r="I2835" s="2">
        <v>40712</v>
      </c>
      <c r="J2835" t="s">
        <v>106</v>
      </c>
      <c r="K2835" t="s">
        <v>107</v>
      </c>
      <c r="L2835">
        <v>19.054955</v>
      </c>
      <c r="M2835">
        <v>-155.88672700000001</v>
      </c>
      <c r="N2835" t="s">
        <v>849</v>
      </c>
      <c r="O2835" t="s">
        <v>849</v>
      </c>
      <c r="P2835">
        <v>2015</v>
      </c>
      <c r="Q2835" t="s">
        <v>109</v>
      </c>
      <c r="R2835">
        <v>0</v>
      </c>
      <c r="S2835">
        <v>14.85</v>
      </c>
      <c r="T2835">
        <v>12.5</v>
      </c>
      <c r="U2835">
        <v>0</v>
      </c>
      <c r="V2835">
        <v>0.5</v>
      </c>
      <c r="W2835">
        <v>22.5</v>
      </c>
      <c r="X2835">
        <v>0.56625000000000003</v>
      </c>
      <c r="Y2835">
        <v>2</v>
      </c>
      <c r="Z2835">
        <v>1</v>
      </c>
    </row>
    <row r="2836" spans="1:26" x14ac:dyDescent="0.2">
      <c r="A2836">
        <v>2835</v>
      </c>
      <c r="B2836">
        <v>7558</v>
      </c>
      <c r="C2836" t="s">
        <v>38</v>
      </c>
      <c r="D2836">
        <v>2015</v>
      </c>
      <c r="E2836" t="s">
        <v>47</v>
      </c>
      <c r="F2836" t="s">
        <v>104</v>
      </c>
      <c r="G2836" t="s">
        <v>48</v>
      </c>
      <c r="H2836" t="s">
        <v>3019</v>
      </c>
      <c r="I2836" s="2">
        <v>40712</v>
      </c>
      <c r="J2836" t="s">
        <v>106</v>
      </c>
      <c r="K2836" t="s">
        <v>115</v>
      </c>
      <c r="L2836">
        <v>19.07713</v>
      </c>
      <c r="M2836">
        <v>-155.90463099999999</v>
      </c>
      <c r="N2836" t="s">
        <v>849</v>
      </c>
      <c r="O2836" t="s">
        <v>849</v>
      </c>
      <c r="P2836">
        <v>2015</v>
      </c>
      <c r="Q2836" t="s">
        <v>116</v>
      </c>
      <c r="R2836">
        <v>0</v>
      </c>
      <c r="S2836">
        <v>5.4</v>
      </c>
      <c r="T2836">
        <v>32.5</v>
      </c>
      <c r="U2836">
        <v>2.5</v>
      </c>
      <c r="V2836">
        <v>0</v>
      </c>
      <c r="W2836">
        <v>20</v>
      </c>
      <c r="X2836">
        <v>0.49625000000000002</v>
      </c>
      <c r="Y2836">
        <v>2</v>
      </c>
      <c r="Z2836">
        <v>1</v>
      </c>
    </row>
    <row r="2837" spans="1:26" x14ac:dyDescent="0.2">
      <c r="A2837">
        <v>2836</v>
      </c>
      <c r="B2837">
        <v>7559</v>
      </c>
      <c r="C2837" t="s">
        <v>38</v>
      </c>
      <c r="D2837">
        <v>2015</v>
      </c>
      <c r="E2837" t="s">
        <v>47</v>
      </c>
      <c r="F2837" t="s">
        <v>104</v>
      </c>
      <c r="G2837" t="s">
        <v>48</v>
      </c>
      <c r="H2837" t="s">
        <v>3020</v>
      </c>
      <c r="I2837" s="2">
        <v>40712</v>
      </c>
      <c r="J2837" t="s">
        <v>106</v>
      </c>
      <c r="K2837" t="s">
        <v>111</v>
      </c>
      <c r="L2837">
        <v>19.052734999999998</v>
      </c>
      <c r="M2837">
        <v>-155.88558599999999</v>
      </c>
      <c r="N2837" t="s">
        <v>849</v>
      </c>
      <c r="O2837" t="s">
        <v>849</v>
      </c>
      <c r="P2837">
        <v>2015</v>
      </c>
      <c r="Q2837" t="s">
        <v>112</v>
      </c>
      <c r="R2837">
        <v>0</v>
      </c>
      <c r="S2837">
        <v>22.4</v>
      </c>
      <c r="T2837">
        <v>11.5</v>
      </c>
      <c r="U2837">
        <v>6</v>
      </c>
      <c r="V2837">
        <v>0.5</v>
      </c>
      <c r="W2837">
        <v>6.5</v>
      </c>
      <c r="X2837">
        <v>0.50149999999999995</v>
      </c>
      <c r="Y2837">
        <v>2</v>
      </c>
      <c r="Z2837">
        <v>1</v>
      </c>
    </row>
    <row r="2838" spans="1:26" x14ac:dyDescent="0.2">
      <c r="A2838">
        <v>2837</v>
      </c>
      <c r="B2838">
        <v>7560</v>
      </c>
      <c r="C2838" t="s">
        <v>38</v>
      </c>
      <c r="D2838">
        <v>2015</v>
      </c>
      <c r="E2838" t="s">
        <v>47</v>
      </c>
      <c r="F2838" t="s">
        <v>104</v>
      </c>
      <c r="G2838" t="s">
        <v>48</v>
      </c>
      <c r="H2838" t="s">
        <v>3021</v>
      </c>
      <c r="I2838" s="2">
        <v>40712</v>
      </c>
      <c r="J2838" t="s">
        <v>106</v>
      </c>
      <c r="K2838" t="s">
        <v>107</v>
      </c>
      <c r="L2838">
        <v>18.998308000000002</v>
      </c>
      <c r="M2838">
        <v>-155.78958700000001</v>
      </c>
      <c r="N2838" t="s">
        <v>849</v>
      </c>
      <c r="O2838" t="s">
        <v>849</v>
      </c>
      <c r="P2838">
        <v>2015</v>
      </c>
      <c r="Q2838" t="s">
        <v>109</v>
      </c>
      <c r="R2838">
        <v>0</v>
      </c>
      <c r="S2838">
        <v>10</v>
      </c>
      <c r="T2838">
        <v>36.5</v>
      </c>
      <c r="U2838">
        <v>7.5</v>
      </c>
      <c r="V2838">
        <v>0</v>
      </c>
      <c r="W2838">
        <v>6.5</v>
      </c>
      <c r="X2838">
        <v>0.58499999999999996</v>
      </c>
      <c r="Y2838">
        <v>2</v>
      </c>
      <c r="Z2838">
        <v>1</v>
      </c>
    </row>
    <row r="2839" spans="1:26" x14ac:dyDescent="0.2">
      <c r="A2839">
        <v>2838</v>
      </c>
      <c r="B2839">
        <v>7561</v>
      </c>
      <c r="C2839" t="s">
        <v>38</v>
      </c>
      <c r="D2839">
        <v>2015</v>
      </c>
      <c r="E2839" t="s">
        <v>47</v>
      </c>
      <c r="F2839" t="s">
        <v>104</v>
      </c>
      <c r="G2839" t="s">
        <v>48</v>
      </c>
      <c r="H2839" t="s">
        <v>3022</v>
      </c>
      <c r="I2839" s="2">
        <v>40712</v>
      </c>
      <c r="J2839" t="s">
        <v>106</v>
      </c>
      <c r="K2839" t="s">
        <v>111</v>
      </c>
      <c r="L2839">
        <v>19.009163000000001</v>
      </c>
      <c r="M2839">
        <v>-155.80024599999999</v>
      </c>
      <c r="N2839" t="s">
        <v>849</v>
      </c>
      <c r="O2839" t="s">
        <v>849</v>
      </c>
      <c r="P2839">
        <v>2015</v>
      </c>
      <c r="Q2839" t="s">
        <v>112</v>
      </c>
      <c r="R2839">
        <v>0</v>
      </c>
      <c r="S2839">
        <v>22</v>
      </c>
      <c r="T2839">
        <v>6</v>
      </c>
      <c r="U2839">
        <v>25</v>
      </c>
      <c r="V2839">
        <v>0</v>
      </c>
      <c r="W2839">
        <v>5</v>
      </c>
      <c r="X2839">
        <v>0.25874999999999998</v>
      </c>
      <c r="Y2839">
        <v>2</v>
      </c>
      <c r="Z2839">
        <v>1</v>
      </c>
    </row>
    <row r="2840" spans="1:26" x14ac:dyDescent="0.2">
      <c r="A2840">
        <v>2839</v>
      </c>
      <c r="B2840">
        <v>7562</v>
      </c>
      <c r="C2840" t="s">
        <v>38</v>
      </c>
      <c r="D2840">
        <v>2015</v>
      </c>
      <c r="E2840" t="s">
        <v>47</v>
      </c>
      <c r="F2840" t="s">
        <v>104</v>
      </c>
      <c r="G2840" t="s">
        <v>48</v>
      </c>
      <c r="H2840" t="s">
        <v>3023</v>
      </c>
      <c r="I2840" s="2">
        <v>40712</v>
      </c>
      <c r="J2840" t="s">
        <v>106</v>
      </c>
      <c r="K2840" t="s">
        <v>107</v>
      </c>
      <c r="L2840">
        <v>19.027695000000001</v>
      </c>
      <c r="M2840">
        <v>-155.86430999999999</v>
      </c>
      <c r="N2840" t="s">
        <v>849</v>
      </c>
      <c r="O2840" t="s">
        <v>849</v>
      </c>
      <c r="P2840">
        <v>2015</v>
      </c>
      <c r="Q2840" t="s">
        <v>109</v>
      </c>
      <c r="R2840">
        <v>0</v>
      </c>
      <c r="S2840">
        <v>8.25</v>
      </c>
      <c r="T2840">
        <v>17.5</v>
      </c>
      <c r="U2840">
        <v>4</v>
      </c>
      <c r="V2840">
        <v>0</v>
      </c>
      <c r="W2840">
        <v>12.5</v>
      </c>
      <c r="X2840">
        <v>1.4862500000000001</v>
      </c>
      <c r="Y2840">
        <v>2</v>
      </c>
      <c r="Z2840">
        <v>1</v>
      </c>
    </row>
    <row r="2841" spans="1:26" x14ac:dyDescent="0.2">
      <c r="A2841">
        <v>2840</v>
      </c>
      <c r="B2841">
        <v>7563</v>
      </c>
      <c r="C2841" t="s">
        <v>38</v>
      </c>
      <c r="D2841">
        <v>2015</v>
      </c>
      <c r="E2841" t="s">
        <v>47</v>
      </c>
      <c r="F2841" t="s">
        <v>104</v>
      </c>
      <c r="G2841" t="s">
        <v>48</v>
      </c>
      <c r="H2841" t="s">
        <v>3024</v>
      </c>
      <c r="I2841" s="2">
        <v>40713</v>
      </c>
      <c r="J2841" t="s">
        <v>106</v>
      </c>
      <c r="K2841" t="s">
        <v>107</v>
      </c>
      <c r="L2841">
        <v>19.781300000000002</v>
      </c>
      <c r="M2841">
        <v>-156.05112399999999</v>
      </c>
      <c r="N2841" t="s">
        <v>849</v>
      </c>
      <c r="O2841" t="s">
        <v>849</v>
      </c>
      <c r="P2841">
        <v>2015</v>
      </c>
      <c r="Q2841" t="s">
        <v>109</v>
      </c>
      <c r="R2841">
        <v>0</v>
      </c>
      <c r="S2841">
        <v>14.05</v>
      </c>
      <c r="T2841">
        <v>20</v>
      </c>
      <c r="U2841">
        <v>16</v>
      </c>
      <c r="V2841">
        <v>0.5</v>
      </c>
      <c r="W2841">
        <v>10</v>
      </c>
      <c r="X2841">
        <v>0.51875000000000004</v>
      </c>
      <c r="Y2841">
        <v>2</v>
      </c>
      <c r="Z2841">
        <v>1</v>
      </c>
    </row>
    <row r="2842" spans="1:26" x14ac:dyDescent="0.2">
      <c r="A2842">
        <v>2841</v>
      </c>
      <c r="B2842">
        <v>7564</v>
      </c>
      <c r="C2842" t="s">
        <v>38</v>
      </c>
      <c r="D2842">
        <v>2015</v>
      </c>
      <c r="E2842" t="s">
        <v>47</v>
      </c>
      <c r="F2842" t="s">
        <v>104</v>
      </c>
      <c r="G2842" t="s">
        <v>48</v>
      </c>
      <c r="H2842" t="s">
        <v>3025</v>
      </c>
      <c r="I2842" s="2">
        <v>40713</v>
      </c>
      <c r="J2842" t="s">
        <v>106</v>
      </c>
      <c r="K2842" t="s">
        <v>107</v>
      </c>
      <c r="L2842">
        <v>19.787896</v>
      </c>
      <c r="M2842">
        <v>-156.04295200000001</v>
      </c>
      <c r="N2842" t="s">
        <v>849</v>
      </c>
      <c r="O2842" t="s">
        <v>849</v>
      </c>
      <c r="P2842">
        <v>2015</v>
      </c>
      <c r="Q2842" t="s">
        <v>109</v>
      </c>
      <c r="R2842">
        <v>0</v>
      </c>
      <c r="S2842">
        <v>9.25</v>
      </c>
      <c r="T2842">
        <v>1</v>
      </c>
      <c r="U2842">
        <v>35</v>
      </c>
      <c r="V2842">
        <v>1</v>
      </c>
      <c r="W2842">
        <v>1.5</v>
      </c>
      <c r="X2842">
        <v>0.22625000000000001</v>
      </c>
      <c r="Y2842">
        <v>2</v>
      </c>
      <c r="Z2842">
        <v>1</v>
      </c>
    </row>
    <row r="2843" spans="1:26" x14ac:dyDescent="0.2">
      <c r="A2843">
        <v>2842</v>
      </c>
      <c r="B2843">
        <v>7565</v>
      </c>
      <c r="C2843" t="s">
        <v>38</v>
      </c>
      <c r="D2843">
        <v>2015</v>
      </c>
      <c r="E2843" t="s">
        <v>47</v>
      </c>
      <c r="F2843" t="s">
        <v>104</v>
      </c>
      <c r="G2843" t="s">
        <v>48</v>
      </c>
      <c r="H2843" t="s">
        <v>3026</v>
      </c>
      <c r="I2843" s="2">
        <v>40713</v>
      </c>
      <c r="J2843" t="s">
        <v>106</v>
      </c>
      <c r="K2843" t="s">
        <v>115</v>
      </c>
      <c r="L2843">
        <v>19.802202999999999</v>
      </c>
      <c r="M2843">
        <v>-156.01741999999999</v>
      </c>
      <c r="N2843" t="s">
        <v>849</v>
      </c>
      <c r="O2843" t="s">
        <v>849</v>
      </c>
      <c r="P2843">
        <v>2015</v>
      </c>
      <c r="Q2843" t="s">
        <v>116</v>
      </c>
      <c r="R2843">
        <v>0</v>
      </c>
      <c r="S2843">
        <v>3</v>
      </c>
      <c r="T2843">
        <v>3</v>
      </c>
      <c r="U2843">
        <v>2.5</v>
      </c>
      <c r="V2843">
        <v>0</v>
      </c>
      <c r="W2843">
        <v>3</v>
      </c>
      <c r="X2843">
        <v>0.23250000000000001</v>
      </c>
      <c r="Y2843">
        <v>2</v>
      </c>
      <c r="Z2843">
        <v>1</v>
      </c>
    </row>
    <row r="2844" spans="1:26" x14ac:dyDescent="0.2">
      <c r="A2844">
        <v>2843</v>
      </c>
      <c r="B2844">
        <v>7566</v>
      </c>
      <c r="C2844" t="s">
        <v>38</v>
      </c>
      <c r="D2844">
        <v>2015</v>
      </c>
      <c r="E2844" t="s">
        <v>47</v>
      </c>
      <c r="F2844" t="s">
        <v>104</v>
      </c>
      <c r="G2844" t="s">
        <v>48</v>
      </c>
      <c r="H2844" t="s">
        <v>3027</v>
      </c>
      <c r="I2844" s="2">
        <v>40713</v>
      </c>
      <c r="J2844" t="s">
        <v>106</v>
      </c>
      <c r="K2844" t="s">
        <v>111</v>
      </c>
      <c r="L2844">
        <v>19.805374</v>
      </c>
      <c r="M2844">
        <v>-156.019991</v>
      </c>
      <c r="N2844" t="s">
        <v>849</v>
      </c>
      <c r="O2844" t="s">
        <v>849</v>
      </c>
      <c r="P2844">
        <v>2015</v>
      </c>
      <c r="Q2844" t="s">
        <v>112</v>
      </c>
      <c r="R2844">
        <v>0</v>
      </c>
      <c r="S2844">
        <v>25.6</v>
      </c>
      <c r="T2844">
        <v>31</v>
      </c>
      <c r="U2844">
        <v>22.5</v>
      </c>
      <c r="V2844">
        <v>0</v>
      </c>
      <c r="W2844">
        <v>14</v>
      </c>
      <c r="X2844">
        <v>0.73624999999999996</v>
      </c>
      <c r="Y2844">
        <v>2</v>
      </c>
      <c r="Z2844">
        <v>1</v>
      </c>
    </row>
    <row r="2845" spans="1:26" x14ac:dyDescent="0.2">
      <c r="A2845">
        <v>2844</v>
      </c>
      <c r="B2845">
        <v>7567</v>
      </c>
      <c r="C2845" t="s">
        <v>38</v>
      </c>
      <c r="D2845">
        <v>2015</v>
      </c>
      <c r="E2845" t="s">
        <v>47</v>
      </c>
      <c r="F2845" t="s">
        <v>104</v>
      </c>
      <c r="G2845" t="s">
        <v>48</v>
      </c>
      <c r="H2845" t="s">
        <v>3028</v>
      </c>
      <c r="I2845" s="2">
        <v>40713</v>
      </c>
      <c r="J2845" t="s">
        <v>106</v>
      </c>
      <c r="K2845" t="s">
        <v>107</v>
      </c>
      <c r="L2845">
        <v>19.827939000000001</v>
      </c>
      <c r="M2845">
        <v>-156.00174000000001</v>
      </c>
      <c r="N2845" t="s">
        <v>849</v>
      </c>
      <c r="O2845" t="s">
        <v>849</v>
      </c>
      <c r="P2845">
        <v>2015</v>
      </c>
      <c r="Q2845" t="s">
        <v>109</v>
      </c>
      <c r="R2845">
        <v>0</v>
      </c>
      <c r="S2845">
        <v>15.65</v>
      </c>
      <c r="T2845">
        <v>15</v>
      </c>
      <c r="U2845">
        <v>14</v>
      </c>
      <c r="V2845">
        <v>0</v>
      </c>
      <c r="W2845">
        <v>17.5</v>
      </c>
      <c r="X2845">
        <v>0.39374999999999999</v>
      </c>
      <c r="Y2845">
        <v>2</v>
      </c>
      <c r="Z2845">
        <v>1</v>
      </c>
    </row>
    <row r="2846" spans="1:26" x14ac:dyDescent="0.2">
      <c r="A2846">
        <v>2845</v>
      </c>
      <c r="B2846">
        <v>7568</v>
      </c>
      <c r="C2846" t="s">
        <v>38</v>
      </c>
      <c r="D2846">
        <v>2015</v>
      </c>
      <c r="E2846" t="s">
        <v>47</v>
      </c>
      <c r="F2846" t="s">
        <v>104</v>
      </c>
      <c r="G2846" t="s">
        <v>48</v>
      </c>
      <c r="H2846" t="s">
        <v>3029</v>
      </c>
      <c r="I2846" s="2">
        <v>40713</v>
      </c>
      <c r="J2846" t="s">
        <v>106</v>
      </c>
      <c r="K2846" t="s">
        <v>111</v>
      </c>
      <c r="L2846">
        <v>19.840724999999999</v>
      </c>
      <c r="M2846">
        <v>-155.98486</v>
      </c>
      <c r="N2846" t="s">
        <v>849</v>
      </c>
      <c r="O2846" t="s">
        <v>849</v>
      </c>
      <c r="P2846">
        <v>2015</v>
      </c>
      <c r="Q2846" t="s">
        <v>112</v>
      </c>
      <c r="R2846">
        <v>0</v>
      </c>
      <c r="S2846">
        <v>19.350000000000001</v>
      </c>
      <c r="T2846">
        <v>29</v>
      </c>
      <c r="U2846">
        <v>0</v>
      </c>
      <c r="V2846">
        <v>0</v>
      </c>
      <c r="W2846">
        <v>41</v>
      </c>
      <c r="X2846">
        <v>0.51375000000000004</v>
      </c>
      <c r="Y2846">
        <v>2</v>
      </c>
      <c r="Z2846">
        <v>1</v>
      </c>
    </row>
    <row r="2847" spans="1:26" x14ac:dyDescent="0.2">
      <c r="A2847">
        <v>2846</v>
      </c>
      <c r="B2847">
        <v>7569</v>
      </c>
      <c r="C2847" t="s">
        <v>38</v>
      </c>
      <c r="D2847">
        <v>2015</v>
      </c>
      <c r="E2847" t="s">
        <v>47</v>
      </c>
      <c r="F2847" t="s">
        <v>104</v>
      </c>
      <c r="G2847" t="s">
        <v>48</v>
      </c>
      <c r="H2847" t="s">
        <v>3030</v>
      </c>
      <c r="I2847" s="2">
        <v>40713</v>
      </c>
      <c r="J2847" t="s">
        <v>106</v>
      </c>
      <c r="K2847" t="s">
        <v>115</v>
      </c>
      <c r="L2847">
        <v>19.756900000000002</v>
      </c>
      <c r="M2847">
        <v>-156.04983100000001</v>
      </c>
      <c r="N2847" t="s">
        <v>849</v>
      </c>
      <c r="O2847" t="s">
        <v>849</v>
      </c>
      <c r="P2847">
        <v>2015</v>
      </c>
      <c r="Q2847" t="s">
        <v>116</v>
      </c>
      <c r="R2847">
        <v>0</v>
      </c>
      <c r="S2847">
        <v>3.5</v>
      </c>
      <c r="T2847">
        <v>3</v>
      </c>
      <c r="U2847">
        <v>17.5</v>
      </c>
      <c r="V2847">
        <v>0</v>
      </c>
      <c r="W2847">
        <v>0.5</v>
      </c>
      <c r="X2847">
        <v>0.80125000000000002</v>
      </c>
      <c r="Y2847">
        <v>2</v>
      </c>
      <c r="Z2847">
        <v>1</v>
      </c>
    </row>
    <row r="2848" spans="1:26" x14ac:dyDescent="0.2">
      <c r="A2848">
        <v>2847</v>
      </c>
      <c r="B2848">
        <v>7570</v>
      </c>
      <c r="C2848" t="s">
        <v>38</v>
      </c>
      <c r="D2848">
        <v>2015</v>
      </c>
      <c r="E2848" t="s">
        <v>47</v>
      </c>
      <c r="F2848" t="s">
        <v>104</v>
      </c>
      <c r="G2848" t="s">
        <v>48</v>
      </c>
      <c r="H2848" t="s">
        <v>3031</v>
      </c>
      <c r="I2848" s="2">
        <v>40713</v>
      </c>
      <c r="J2848" t="s">
        <v>106</v>
      </c>
      <c r="K2848" t="s">
        <v>111</v>
      </c>
      <c r="L2848">
        <v>19.789252000000001</v>
      </c>
      <c r="M2848">
        <v>-156.05142799999999</v>
      </c>
      <c r="N2848" t="s">
        <v>849</v>
      </c>
      <c r="O2848" t="s">
        <v>849</v>
      </c>
      <c r="P2848">
        <v>2015</v>
      </c>
      <c r="Q2848" t="s">
        <v>112</v>
      </c>
      <c r="R2848">
        <v>0</v>
      </c>
      <c r="S2848">
        <v>25.25</v>
      </c>
      <c r="T2848">
        <v>3.5</v>
      </c>
      <c r="U2848">
        <v>45</v>
      </c>
      <c r="V2848">
        <v>0</v>
      </c>
      <c r="W2848">
        <v>0</v>
      </c>
      <c r="X2848">
        <v>0.26</v>
      </c>
      <c r="Y2848">
        <v>2</v>
      </c>
      <c r="Z2848">
        <v>1</v>
      </c>
    </row>
    <row r="2849" spans="1:26" x14ac:dyDescent="0.2">
      <c r="A2849">
        <v>2848</v>
      </c>
      <c r="B2849">
        <v>7571</v>
      </c>
      <c r="C2849" t="s">
        <v>38</v>
      </c>
      <c r="D2849">
        <v>2015</v>
      </c>
      <c r="E2849" t="s">
        <v>47</v>
      </c>
      <c r="F2849" t="s">
        <v>104</v>
      </c>
      <c r="G2849" t="s">
        <v>48</v>
      </c>
      <c r="H2849" t="s">
        <v>3032</v>
      </c>
      <c r="I2849" s="2">
        <v>40713</v>
      </c>
      <c r="J2849" t="s">
        <v>106</v>
      </c>
      <c r="K2849" t="s">
        <v>107</v>
      </c>
      <c r="L2849">
        <v>19.799081999999999</v>
      </c>
      <c r="M2849">
        <v>-156.02294699999999</v>
      </c>
      <c r="N2849" t="s">
        <v>849</v>
      </c>
      <c r="O2849" t="s">
        <v>849</v>
      </c>
      <c r="P2849">
        <v>2015</v>
      </c>
      <c r="Q2849" t="s">
        <v>109</v>
      </c>
      <c r="R2849">
        <v>0</v>
      </c>
      <c r="S2849">
        <v>10.95</v>
      </c>
      <c r="T2849">
        <v>30</v>
      </c>
      <c r="U2849">
        <v>15</v>
      </c>
      <c r="V2849">
        <v>0</v>
      </c>
      <c r="W2849">
        <v>10</v>
      </c>
      <c r="X2849">
        <v>1.0465</v>
      </c>
      <c r="Y2849">
        <v>2</v>
      </c>
      <c r="Z2849">
        <v>1</v>
      </c>
    </row>
    <row r="2850" spans="1:26" x14ac:dyDescent="0.2">
      <c r="A2850">
        <v>2849</v>
      </c>
      <c r="B2850">
        <v>7572</v>
      </c>
      <c r="C2850" t="s">
        <v>38</v>
      </c>
      <c r="D2850">
        <v>2015</v>
      </c>
      <c r="E2850" t="s">
        <v>47</v>
      </c>
      <c r="F2850" t="s">
        <v>104</v>
      </c>
      <c r="G2850" t="s">
        <v>48</v>
      </c>
      <c r="H2850" t="s">
        <v>3033</v>
      </c>
      <c r="I2850" s="2">
        <v>40713</v>
      </c>
      <c r="J2850" t="s">
        <v>106</v>
      </c>
      <c r="K2850" t="s">
        <v>107</v>
      </c>
      <c r="L2850">
        <v>19.835369</v>
      </c>
      <c r="M2850">
        <v>-155.98790600000001</v>
      </c>
      <c r="N2850" t="s">
        <v>849</v>
      </c>
      <c r="O2850" t="s">
        <v>849</v>
      </c>
      <c r="P2850">
        <v>2015</v>
      </c>
      <c r="Q2850" t="s">
        <v>109</v>
      </c>
      <c r="R2850">
        <v>0</v>
      </c>
      <c r="S2850">
        <v>12.45</v>
      </c>
      <c r="T2850">
        <v>37.5</v>
      </c>
      <c r="U2850">
        <v>30</v>
      </c>
      <c r="V2850">
        <v>0</v>
      </c>
      <c r="W2850">
        <v>0.5</v>
      </c>
      <c r="X2850">
        <v>0.31</v>
      </c>
      <c r="Y2850">
        <v>2</v>
      </c>
      <c r="Z2850">
        <v>1</v>
      </c>
    </row>
    <row r="2851" spans="1:26" x14ac:dyDescent="0.2">
      <c r="A2851">
        <v>2850</v>
      </c>
      <c r="B2851">
        <v>7573</v>
      </c>
      <c r="C2851" t="s">
        <v>38</v>
      </c>
      <c r="D2851">
        <v>2015</v>
      </c>
      <c r="E2851" t="s">
        <v>47</v>
      </c>
      <c r="F2851" t="s">
        <v>104</v>
      </c>
      <c r="G2851" t="s">
        <v>48</v>
      </c>
      <c r="H2851" t="s">
        <v>3034</v>
      </c>
      <c r="I2851" s="2">
        <v>40713</v>
      </c>
      <c r="J2851" t="s">
        <v>106</v>
      </c>
      <c r="K2851" t="s">
        <v>111</v>
      </c>
      <c r="L2851">
        <v>19.851872</v>
      </c>
      <c r="M2851">
        <v>-155.97266300000001</v>
      </c>
      <c r="N2851" t="s">
        <v>849</v>
      </c>
      <c r="O2851" t="s">
        <v>849</v>
      </c>
      <c r="P2851">
        <v>2015</v>
      </c>
      <c r="Q2851" t="s">
        <v>112</v>
      </c>
      <c r="R2851">
        <v>0</v>
      </c>
      <c r="S2851">
        <v>28</v>
      </c>
      <c r="T2851">
        <v>32.5</v>
      </c>
      <c r="U2851">
        <v>12.5</v>
      </c>
      <c r="V2851">
        <v>0</v>
      </c>
      <c r="W2851">
        <v>10</v>
      </c>
      <c r="X2851">
        <v>0.72</v>
      </c>
      <c r="Y2851">
        <v>2</v>
      </c>
      <c r="Z2851">
        <v>1</v>
      </c>
    </row>
    <row r="2852" spans="1:26" x14ac:dyDescent="0.2">
      <c r="A2852">
        <v>2851</v>
      </c>
      <c r="B2852">
        <v>7574</v>
      </c>
      <c r="C2852" t="s">
        <v>38</v>
      </c>
      <c r="D2852">
        <v>2015</v>
      </c>
      <c r="E2852" t="s">
        <v>47</v>
      </c>
      <c r="F2852" t="s">
        <v>104</v>
      </c>
      <c r="G2852" t="s">
        <v>48</v>
      </c>
      <c r="H2852" t="s">
        <v>3035</v>
      </c>
      <c r="I2852" s="2">
        <v>40713</v>
      </c>
      <c r="J2852" t="s">
        <v>106</v>
      </c>
      <c r="K2852" t="s">
        <v>115</v>
      </c>
      <c r="L2852">
        <v>19.854673999999999</v>
      </c>
      <c r="M2852">
        <v>-155.93089599999999</v>
      </c>
      <c r="N2852" t="s">
        <v>849</v>
      </c>
      <c r="O2852" t="s">
        <v>849</v>
      </c>
      <c r="P2852">
        <v>2015</v>
      </c>
      <c r="Q2852" t="s">
        <v>116</v>
      </c>
      <c r="R2852">
        <v>0</v>
      </c>
      <c r="S2852">
        <v>3.95</v>
      </c>
      <c r="T2852">
        <v>40</v>
      </c>
      <c r="U2852">
        <v>5</v>
      </c>
      <c r="V2852">
        <v>0</v>
      </c>
      <c r="W2852">
        <v>5</v>
      </c>
      <c r="X2852">
        <v>0.31374999999999997</v>
      </c>
      <c r="Y2852">
        <v>2</v>
      </c>
      <c r="Z2852">
        <v>1</v>
      </c>
    </row>
    <row r="2853" spans="1:26" x14ac:dyDescent="0.2">
      <c r="A2853">
        <v>2852</v>
      </c>
      <c r="B2853">
        <v>7575</v>
      </c>
      <c r="C2853" t="s">
        <v>38</v>
      </c>
      <c r="D2853">
        <v>2015</v>
      </c>
      <c r="E2853" t="s">
        <v>47</v>
      </c>
      <c r="F2853" t="s">
        <v>104</v>
      </c>
      <c r="G2853" t="s">
        <v>48</v>
      </c>
      <c r="H2853" t="s">
        <v>3036</v>
      </c>
      <c r="I2853" s="2">
        <v>40713</v>
      </c>
      <c r="J2853" t="s">
        <v>106</v>
      </c>
      <c r="K2853" t="s">
        <v>111</v>
      </c>
      <c r="L2853">
        <v>19.795490999999998</v>
      </c>
      <c r="M2853">
        <v>-156.037925</v>
      </c>
      <c r="N2853" t="s">
        <v>849</v>
      </c>
      <c r="O2853" t="s">
        <v>849</v>
      </c>
      <c r="P2853">
        <v>2015</v>
      </c>
      <c r="Q2853" t="s">
        <v>112</v>
      </c>
      <c r="R2853">
        <v>0</v>
      </c>
      <c r="S2853">
        <v>22.4</v>
      </c>
      <c r="T2853">
        <v>42.5</v>
      </c>
      <c r="U2853">
        <v>22.5</v>
      </c>
      <c r="V2853">
        <v>0</v>
      </c>
      <c r="W2853">
        <v>5</v>
      </c>
      <c r="X2853">
        <v>0.37</v>
      </c>
      <c r="Y2853">
        <v>2</v>
      </c>
      <c r="Z2853">
        <v>1</v>
      </c>
    </row>
    <row r="2854" spans="1:26" x14ac:dyDescent="0.2">
      <c r="A2854">
        <v>2853</v>
      </c>
      <c r="B2854">
        <v>7578</v>
      </c>
      <c r="C2854" t="s">
        <v>38</v>
      </c>
      <c r="D2854">
        <v>2015</v>
      </c>
      <c r="E2854" t="s">
        <v>47</v>
      </c>
      <c r="F2854" t="s">
        <v>104</v>
      </c>
      <c r="G2854" t="s">
        <v>48</v>
      </c>
      <c r="H2854" t="s">
        <v>3037</v>
      </c>
      <c r="I2854" s="2">
        <v>40713</v>
      </c>
      <c r="J2854" t="s">
        <v>106</v>
      </c>
      <c r="K2854" t="s">
        <v>107</v>
      </c>
      <c r="L2854">
        <v>19.848331999999999</v>
      </c>
      <c r="M2854">
        <v>-155.97520900000001</v>
      </c>
      <c r="N2854" t="s">
        <v>849</v>
      </c>
      <c r="O2854" t="s">
        <v>849</v>
      </c>
      <c r="P2854">
        <v>2015</v>
      </c>
      <c r="Q2854" t="s">
        <v>109</v>
      </c>
      <c r="R2854">
        <v>0</v>
      </c>
      <c r="S2854">
        <v>12.4</v>
      </c>
      <c r="T2854">
        <v>25</v>
      </c>
      <c r="U2854">
        <v>2.5</v>
      </c>
      <c r="V2854">
        <v>0</v>
      </c>
      <c r="W2854">
        <v>15</v>
      </c>
      <c r="X2854">
        <v>0.77625</v>
      </c>
      <c r="Y2854">
        <v>2</v>
      </c>
      <c r="Z2854">
        <v>1</v>
      </c>
    </row>
    <row r="2855" spans="1:26" x14ac:dyDescent="0.2">
      <c r="A2855">
        <v>2854</v>
      </c>
      <c r="B2855">
        <v>7579</v>
      </c>
      <c r="C2855" t="s">
        <v>38</v>
      </c>
      <c r="D2855">
        <v>2015</v>
      </c>
      <c r="E2855" t="s">
        <v>47</v>
      </c>
      <c r="F2855" t="s">
        <v>104</v>
      </c>
      <c r="G2855" t="s">
        <v>51</v>
      </c>
      <c r="H2855" t="s">
        <v>3038</v>
      </c>
      <c r="I2855" s="2">
        <v>40714</v>
      </c>
      <c r="J2855" t="s">
        <v>106</v>
      </c>
      <c r="K2855" t="s">
        <v>107</v>
      </c>
      <c r="L2855">
        <v>20.734544</v>
      </c>
      <c r="M2855">
        <v>-156.93821</v>
      </c>
      <c r="N2855" t="s">
        <v>917</v>
      </c>
      <c r="O2855" t="s">
        <v>917</v>
      </c>
      <c r="P2855">
        <v>2015</v>
      </c>
      <c r="Q2855" t="s">
        <v>109</v>
      </c>
      <c r="R2855">
        <v>0</v>
      </c>
      <c r="S2855">
        <v>14.3</v>
      </c>
      <c r="T2855">
        <v>2.5</v>
      </c>
      <c r="U2855">
        <v>10</v>
      </c>
      <c r="V2855">
        <v>5</v>
      </c>
      <c r="W2855">
        <v>1.5</v>
      </c>
      <c r="X2855">
        <v>0.27250000000000002</v>
      </c>
      <c r="Y2855">
        <v>2</v>
      </c>
      <c r="Z2855">
        <v>1</v>
      </c>
    </row>
    <row r="2856" spans="1:26" x14ac:dyDescent="0.2">
      <c r="A2856">
        <v>2855</v>
      </c>
      <c r="B2856">
        <v>7580</v>
      </c>
      <c r="C2856" t="s">
        <v>38</v>
      </c>
      <c r="D2856">
        <v>2015</v>
      </c>
      <c r="E2856" t="s">
        <v>47</v>
      </c>
      <c r="F2856" t="s">
        <v>104</v>
      </c>
      <c r="G2856" t="s">
        <v>51</v>
      </c>
      <c r="H2856" t="s">
        <v>3039</v>
      </c>
      <c r="I2856" s="2">
        <v>40714</v>
      </c>
      <c r="J2856" t="s">
        <v>106</v>
      </c>
      <c r="K2856" t="s">
        <v>107</v>
      </c>
      <c r="L2856">
        <v>20.757598999999999</v>
      </c>
      <c r="M2856">
        <v>-156.985726</v>
      </c>
      <c r="N2856" t="s">
        <v>917</v>
      </c>
      <c r="O2856" t="s">
        <v>917</v>
      </c>
      <c r="P2856">
        <v>2015</v>
      </c>
      <c r="Q2856" t="s">
        <v>109</v>
      </c>
      <c r="R2856">
        <v>0</v>
      </c>
      <c r="S2856">
        <v>17.3</v>
      </c>
      <c r="T2856">
        <v>3</v>
      </c>
      <c r="U2856">
        <v>35</v>
      </c>
      <c r="V2856">
        <v>0</v>
      </c>
      <c r="W2856">
        <v>3</v>
      </c>
      <c r="X2856">
        <v>0.54249999999999998</v>
      </c>
      <c r="Y2856">
        <v>2</v>
      </c>
      <c r="Z2856">
        <v>1</v>
      </c>
    </row>
    <row r="2857" spans="1:26" x14ac:dyDescent="0.2">
      <c r="A2857">
        <v>2856</v>
      </c>
      <c r="B2857">
        <v>7581</v>
      </c>
      <c r="C2857" t="s">
        <v>38</v>
      </c>
      <c r="D2857">
        <v>2015</v>
      </c>
      <c r="E2857" t="s">
        <v>47</v>
      </c>
      <c r="F2857" t="s">
        <v>104</v>
      </c>
      <c r="G2857" t="s">
        <v>51</v>
      </c>
      <c r="H2857" t="s">
        <v>3040</v>
      </c>
      <c r="I2857" s="2">
        <v>40714</v>
      </c>
      <c r="J2857" t="s">
        <v>106</v>
      </c>
      <c r="K2857" t="s">
        <v>107</v>
      </c>
      <c r="L2857">
        <v>20.886445999999999</v>
      </c>
      <c r="M2857">
        <v>-157.06115800000001</v>
      </c>
      <c r="N2857" t="s">
        <v>917</v>
      </c>
      <c r="O2857" t="s">
        <v>917</v>
      </c>
      <c r="P2857">
        <v>2015</v>
      </c>
      <c r="Q2857" t="s">
        <v>109</v>
      </c>
      <c r="R2857">
        <v>0</v>
      </c>
      <c r="S2857">
        <v>13.15</v>
      </c>
      <c r="T2857">
        <v>6.5</v>
      </c>
      <c r="U2857">
        <v>11</v>
      </c>
      <c r="V2857">
        <v>0.5</v>
      </c>
      <c r="W2857">
        <v>3.5</v>
      </c>
      <c r="X2857">
        <v>0.55500000000000005</v>
      </c>
      <c r="Y2857">
        <v>2</v>
      </c>
      <c r="Z2857">
        <v>1</v>
      </c>
    </row>
    <row r="2858" spans="1:26" x14ac:dyDescent="0.2">
      <c r="A2858">
        <v>2857</v>
      </c>
      <c r="B2858">
        <v>7582</v>
      </c>
      <c r="C2858" t="s">
        <v>38</v>
      </c>
      <c r="D2858">
        <v>2015</v>
      </c>
      <c r="E2858" t="s">
        <v>47</v>
      </c>
      <c r="F2858" t="s">
        <v>104</v>
      </c>
      <c r="G2858" t="s">
        <v>51</v>
      </c>
      <c r="H2858" t="s">
        <v>3041</v>
      </c>
      <c r="I2858" s="2">
        <v>40714</v>
      </c>
      <c r="J2858" t="s">
        <v>106</v>
      </c>
      <c r="K2858" t="s">
        <v>115</v>
      </c>
      <c r="L2858">
        <v>20.866403999999999</v>
      </c>
      <c r="M2858">
        <v>-157.04075700000001</v>
      </c>
      <c r="N2858" t="s">
        <v>917</v>
      </c>
      <c r="O2858" t="s">
        <v>917</v>
      </c>
      <c r="P2858">
        <v>2015</v>
      </c>
      <c r="Q2858" t="s">
        <v>116</v>
      </c>
      <c r="R2858">
        <v>0</v>
      </c>
      <c r="S2858">
        <v>5.4</v>
      </c>
      <c r="T2858">
        <v>5</v>
      </c>
      <c r="U2858">
        <v>1.5</v>
      </c>
      <c r="V2858">
        <v>0</v>
      </c>
      <c r="W2858">
        <v>9.5</v>
      </c>
      <c r="X2858">
        <v>0.64375000000000004</v>
      </c>
      <c r="Y2858">
        <v>2</v>
      </c>
      <c r="Z2858">
        <v>1</v>
      </c>
    </row>
    <row r="2859" spans="1:26" x14ac:dyDescent="0.2">
      <c r="A2859">
        <v>2858</v>
      </c>
      <c r="B2859">
        <v>7583</v>
      </c>
      <c r="C2859" t="s">
        <v>38</v>
      </c>
      <c r="D2859">
        <v>2015</v>
      </c>
      <c r="E2859" t="s">
        <v>47</v>
      </c>
      <c r="F2859" t="s">
        <v>104</v>
      </c>
      <c r="G2859" t="s">
        <v>51</v>
      </c>
      <c r="H2859" t="s">
        <v>3042</v>
      </c>
      <c r="I2859" s="2">
        <v>40714</v>
      </c>
      <c r="J2859" t="s">
        <v>106</v>
      </c>
      <c r="K2859" t="s">
        <v>111</v>
      </c>
      <c r="L2859">
        <v>20.73067</v>
      </c>
      <c r="M2859">
        <v>-156.96133599999999</v>
      </c>
      <c r="N2859" t="s">
        <v>917</v>
      </c>
      <c r="O2859" t="s">
        <v>917</v>
      </c>
      <c r="P2859">
        <v>2015</v>
      </c>
      <c r="Q2859" t="s">
        <v>112</v>
      </c>
      <c r="R2859">
        <v>0</v>
      </c>
      <c r="S2859">
        <v>21.35</v>
      </c>
      <c r="T2859">
        <v>4</v>
      </c>
      <c r="U2859">
        <v>11.5</v>
      </c>
      <c r="V2859">
        <v>17.5</v>
      </c>
      <c r="W2859">
        <v>0</v>
      </c>
      <c r="X2859">
        <v>0.17249999999999999</v>
      </c>
      <c r="Y2859">
        <v>2</v>
      </c>
      <c r="Z2859">
        <v>1</v>
      </c>
    </row>
    <row r="2860" spans="1:26" x14ac:dyDescent="0.2">
      <c r="A2860">
        <v>2859</v>
      </c>
      <c r="B2860">
        <v>7584</v>
      </c>
      <c r="C2860" t="s">
        <v>38</v>
      </c>
      <c r="D2860">
        <v>2015</v>
      </c>
      <c r="E2860" t="s">
        <v>47</v>
      </c>
      <c r="F2860" t="s">
        <v>104</v>
      </c>
      <c r="G2860" t="s">
        <v>51</v>
      </c>
      <c r="H2860" t="s">
        <v>3043</v>
      </c>
      <c r="I2860" s="2">
        <v>40714</v>
      </c>
      <c r="J2860" t="s">
        <v>106</v>
      </c>
      <c r="K2860" t="s">
        <v>115</v>
      </c>
      <c r="L2860">
        <v>20.771394000000001</v>
      </c>
      <c r="M2860">
        <v>-156.98817</v>
      </c>
      <c r="N2860" t="s">
        <v>917</v>
      </c>
      <c r="O2860" t="s">
        <v>917</v>
      </c>
      <c r="P2860">
        <v>2015</v>
      </c>
      <c r="Q2860" t="s">
        <v>116</v>
      </c>
      <c r="R2860">
        <v>0</v>
      </c>
      <c r="S2860">
        <v>4.95</v>
      </c>
      <c r="T2860">
        <v>7.5</v>
      </c>
      <c r="U2860">
        <v>11.5</v>
      </c>
      <c r="V2860">
        <v>2.5</v>
      </c>
      <c r="W2860">
        <v>1.5</v>
      </c>
      <c r="X2860">
        <v>0.89875000000000005</v>
      </c>
      <c r="Y2860">
        <v>2</v>
      </c>
      <c r="Z2860">
        <v>1</v>
      </c>
    </row>
    <row r="2861" spans="1:26" x14ac:dyDescent="0.2">
      <c r="A2861">
        <v>2860</v>
      </c>
      <c r="B2861">
        <v>7585</v>
      </c>
      <c r="C2861" t="s">
        <v>38</v>
      </c>
      <c r="D2861">
        <v>2015</v>
      </c>
      <c r="E2861" t="s">
        <v>47</v>
      </c>
      <c r="F2861" t="s">
        <v>104</v>
      </c>
      <c r="G2861" t="s">
        <v>51</v>
      </c>
      <c r="H2861" t="s">
        <v>3044</v>
      </c>
      <c r="I2861" s="2">
        <v>40714</v>
      </c>
      <c r="J2861" t="s">
        <v>106</v>
      </c>
      <c r="K2861" t="s">
        <v>107</v>
      </c>
      <c r="L2861">
        <v>20.787987000000001</v>
      </c>
      <c r="M2861">
        <v>-156.992267</v>
      </c>
      <c r="N2861" t="s">
        <v>917</v>
      </c>
      <c r="O2861" t="s">
        <v>917</v>
      </c>
      <c r="P2861">
        <v>2015</v>
      </c>
      <c r="Q2861" t="s">
        <v>109</v>
      </c>
      <c r="R2861">
        <v>0</v>
      </c>
      <c r="S2861">
        <v>8.35</v>
      </c>
      <c r="T2861">
        <v>27.5</v>
      </c>
      <c r="U2861">
        <v>6.5</v>
      </c>
      <c r="V2861">
        <v>1</v>
      </c>
      <c r="W2861">
        <v>3</v>
      </c>
      <c r="X2861">
        <v>0.46875</v>
      </c>
      <c r="Y2861">
        <v>2</v>
      </c>
      <c r="Z2861">
        <v>1</v>
      </c>
    </row>
    <row r="2862" spans="1:26" x14ac:dyDescent="0.2">
      <c r="A2862">
        <v>2861</v>
      </c>
      <c r="B2862">
        <v>7586</v>
      </c>
      <c r="C2862" t="s">
        <v>38</v>
      </c>
      <c r="D2862">
        <v>2015</v>
      </c>
      <c r="E2862" t="s">
        <v>47</v>
      </c>
      <c r="F2862" t="s">
        <v>104</v>
      </c>
      <c r="G2862" t="s">
        <v>51</v>
      </c>
      <c r="H2862" t="s">
        <v>3045</v>
      </c>
      <c r="I2862" s="2">
        <v>40714</v>
      </c>
      <c r="J2862" t="s">
        <v>106</v>
      </c>
      <c r="K2862" t="s">
        <v>107</v>
      </c>
      <c r="L2862">
        <v>20.824480000000001</v>
      </c>
      <c r="M2862">
        <v>-156.99287899999999</v>
      </c>
      <c r="N2862" t="s">
        <v>917</v>
      </c>
      <c r="O2862" t="s">
        <v>917</v>
      </c>
      <c r="P2862">
        <v>2015</v>
      </c>
      <c r="Q2862" t="s">
        <v>109</v>
      </c>
      <c r="R2862">
        <v>0</v>
      </c>
      <c r="S2862">
        <v>10.35</v>
      </c>
      <c r="T2862">
        <v>8.5</v>
      </c>
      <c r="U2862">
        <v>1</v>
      </c>
      <c r="V2862">
        <v>1.5</v>
      </c>
      <c r="W2862">
        <v>0.5</v>
      </c>
      <c r="X2862">
        <v>0.43</v>
      </c>
      <c r="Y2862">
        <v>2</v>
      </c>
      <c r="Z2862">
        <v>1</v>
      </c>
    </row>
    <row r="2863" spans="1:26" x14ac:dyDescent="0.2">
      <c r="A2863">
        <v>2862</v>
      </c>
      <c r="B2863">
        <v>7587</v>
      </c>
      <c r="C2863" t="s">
        <v>38</v>
      </c>
      <c r="D2863">
        <v>2015</v>
      </c>
      <c r="E2863" t="s">
        <v>47</v>
      </c>
      <c r="F2863" t="s">
        <v>104</v>
      </c>
      <c r="G2863" t="s">
        <v>51</v>
      </c>
      <c r="H2863" t="s">
        <v>3046</v>
      </c>
      <c r="I2863" s="2">
        <v>40714</v>
      </c>
      <c r="J2863" t="s">
        <v>106</v>
      </c>
      <c r="K2863" t="s">
        <v>115</v>
      </c>
      <c r="L2863">
        <v>20.852808</v>
      </c>
      <c r="M2863">
        <v>-157.012261</v>
      </c>
      <c r="N2863" t="s">
        <v>917</v>
      </c>
      <c r="O2863" t="s">
        <v>917</v>
      </c>
      <c r="P2863">
        <v>2015</v>
      </c>
      <c r="Q2863" t="s">
        <v>116</v>
      </c>
      <c r="R2863">
        <v>0</v>
      </c>
      <c r="S2863">
        <v>5.55</v>
      </c>
      <c r="T2863">
        <v>7.5</v>
      </c>
      <c r="U2863">
        <v>3</v>
      </c>
      <c r="V2863">
        <v>0.5</v>
      </c>
      <c r="W2863">
        <v>1.5</v>
      </c>
      <c r="X2863">
        <v>1.02125</v>
      </c>
      <c r="Y2863">
        <v>2</v>
      </c>
      <c r="Z2863">
        <v>1</v>
      </c>
    </row>
    <row r="2864" spans="1:26" x14ac:dyDescent="0.2">
      <c r="A2864">
        <v>2863</v>
      </c>
      <c r="B2864">
        <v>7589</v>
      </c>
      <c r="C2864" t="s">
        <v>38</v>
      </c>
      <c r="D2864">
        <v>2015</v>
      </c>
      <c r="E2864" t="s">
        <v>47</v>
      </c>
      <c r="F2864" t="s">
        <v>104</v>
      </c>
      <c r="G2864" t="s">
        <v>51</v>
      </c>
      <c r="H2864" t="s">
        <v>3047</v>
      </c>
      <c r="I2864" s="2">
        <v>40714</v>
      </c>
      <c r="J2864" t="s">
        <v>106</v>
      </c>
      <c r="K2864" t="s">
        <v>107</v>
      </c>
      <c r="L2864">
        <v>20.834479999999999</v>
      </c>
      <c r="M2864">
        <v>-156.99839499999999</v>
      </c>
      <c r="N2864" t="s">
        <v>917</v>
      </c>
      <c r="O2864" t="s">
        <v>917</v>
      </c>
      <c r="P2864">
        <v>2015</v>
      </c>
      <c r="Q2864" t="s">
        <v>109</v>
      </c>
      <c r="R2864">
        <v>0</v>
      </c>
      <c r="S2864">
        <v>16.7</v>
      </c>
      <c r="T2864">
        <v>17.5</v>
      </c>
      <c r="U2864">
        <v>15</v>
      </c>
      <c r="V2864">
        <v>1</v>
      </c>
      <c r="W2864">
        <v>0</v>
      </c>
      <c r="X2864">
        <v>0.37874999999999998</v>
      </c>
      <c r="Y2864">
        <v>2</v>
      </c>
      <c r="Z2864">
        <v>1</v>
      </c>
    </row>
    <row r="2865" spans="1:26" x14ac:dyDescent="0.2">
      <c r="A2865">
        <v>2864</v>
      </c>
      <c r="B2865">
        <v>7590</v>
      </c>
      <c r="C2865" t="s">
        <v>38</v>
      </c>
      <c r="D2865">
        <v>2015</v>
      </c>
      <c r="E2865" t="s">
        <v>47</v>
      </c>
      <c r="F2865" t="s">
        <v>104</v>
      </c>
      <c r="G2865" t="s">
        <v>51</v>
      </c>
      <c r="H2865" t="s">
        <v>3048</v>
      </c>
      <c r="I2865" s="2">
        <v>40714</v>
      </c>
      <c r="J2865" t="s">
        <v>106</v>
      </c>
      <c r="K2865" t="s">
        <v>111</v>
      </c>
      <c r="L2865">
        <v>20.872586999999999</v>
      </c>
      <c r="M2865">
        <v>-157.05357699999999</v>
      </c>
      <c r="N2865" t="s">
        <v>917</v>
      </c>
      <c r="O2865" t="s">
        <v>917</v>
      </c>
      <c r="P2865">
        <v>2015</v>
      </c>
      <c r="Q2865" t="s">
        <v>112</v>
      </c>
      <c r="R2865">
        <v>0</v>
      </c>
      <c r="S2865">
        <v>22.4</v>
      </c>
      <c r="T2865">
        <v>10</v>
      </c>
      <c r="U2865">
        <v>15</v>
      </c>
      <c r="V2865">
        <v>0.5</v>
      </c>
      <c r="W2865">
        <v>0</v>
      </c>
      <c r="X2865">
        <v>0.24249999999999999</v>
      </c>
      <c r="Y2865">
        <v>2</v>
      </c>
      <c r="Z2865">
        <v>1</v>
      </c>
    </row>
    <row r="2866" spans="1:26" x14ac:dyDescent="0.2">
      <c r="A2866">
        <v>2865</v>
      </c>
      <c r="B2866">
        <v>7592</v>
      </c>
      <c r="C2866" t="s">
        <v>38</v>
      </c>
      <c r="D2866">
        <v>2015</v>
      </c>
      <c r="E2866" t="s">
        <v>47</v>
      </c>
      <c r="F2866" t="s">
        <v>104</v>
      </c>
      <c r="G2866" t="s">
        <v>51</v>
      </c>
      <c r="H2866" t="s">
        <v>3049</v>
      </c>
      <c r="I2866" s="2">
        <v>40714</v>
      </c>
      <c r="J2866" t="s">
        <v>106</v>
      </c>
      <c r="K2866" t="s">
        <v>115</v>
      </c>
      <c r="L2866">
        <v>20.740193999999999</v>
      </c>
      <c r="M2866">
        <v>-156.96925999999999</v>
      </c>
      <c r="N2866" t="s">
        <v>917</v>
      </c>
      <c r="O2866" t="s">
        <v>917</v>
      </c>
      <c r="P2866">
        <v>2015</v>
      </c>
      <c r="Q2866" t="s">
        <v>116</v>
      </c>
      <c r="R2866">
        <v>0</v>
      </c>
      <c r="S2866">
        <v>3.4</v>
      </c>
      <c r="T2866">
        <v>11.5</v>
      </c>
      <c r="U2866">
        <v>0.5</v>
      </c>
      <c r="V2866">
        <v>0</v>
      </c>
      <c r="W2866">
        <v>5</v>
      </c>
      <c r="X2866">
        <v>0.5625</v>
      </c>
      <c r="Y2866">
        <v>2</v>
      </c>
      <c r="Z2866">
        <v>1</v>
      </c>
    </row>
    <row r="2867" spans="1:26" x14ac:dyDescent="0.2">
      <c r="A2867">
        <v>2866</v>
      </c>
      <c r="B2867">
        <v>7593</v>
      </c>
      <c r="C2867" t="s">
        <v>38</v>
      </c>
      <c r="D2867">
        <v>2015</v>
      </c>
      <c r="E2867" t="s">
        <v>47</v>
      </c>
      <c r="F2867" t="s">
        <v>104</v>
      </c>
      <c r="G2867" t="s">
        <v>51</v>
      </c>
      <c r="H2867" t="s">
        <v>3050</v>
      </c>
      <c r="I2867" s="2">
        <v>40714</v>
      </c>
      <c r="J2867" t="s">
        <v>106</v>
      </c>
      <c r="K2867" t="s">
        <v>111</v>
      </c>
      <c r="L2867">
        <v>20.789984</v>
      </c>
      <c r="M2867">
        <v>-156.991446</v>
      </c>
      <c r="N2867" t="s">
        <v>917</v>
      </c>
      <c r="O2867" t="s">
        <v>917</v>
      </c>
      <c r="P2867">
        <v>2015</v>
      </c>
      <c r="Q2867" t="s">
        <v>112</v>
      </c>
      <c r="R2867">
        <v>0</v>
      </c>
      <c r="S2867">
        <v>21</v>
      </c>
      <c r="T2867">
        <v>5</v>
      </c>
      <c r="U2867">
        <v>6.5</v>
      </c>
      <c r="V2867">
        <v>1.5</v>
      </c>
      <c r="W2867">
        <v>1</v>
      </c>
      <c r="X2867">
        <v>0.48499999999999999</v>
      </c>
      <c r="Y2867">
        <v>2</v>
      </c>
      <c r="Z2867">
        <v>1</v>
      </c>
    </row>
    <row r="2868" spans="1:26" x14ac:dyDescent="0.2">
      <c r="A2868">
        <v>2867</v>
      </c>
      <c r="B2868">
        <v>7594</v>
      </c>
      <c r="C2868" t="s">
        <v>38</v>
      </c>
      <c r="D2868">
        <v>2015</v>
      </c>
      <c r="E2868" t="s">
        <v>47</v>
      </c>
      <c r="F2868" t="s">
        <v>104</v>
      </c>
      <c r="G2868" t="s">
        <v>51</v>
      </c>
      <c r="H2868" t="s">
        <v>3051</v>
      </c>
      <c r="I2868" s="2">
        <v>40714</v>
      </c>
      <c r="J2868" t="s">
        <v>106</v>
      </c>
      <c r="K2868" t="s">
        <v>107</v>
      </c>
      <c r="L2868">
        <v>20.868838</v>
      </c>
      <c r="M2868">
        <v>-157.048744</v>
      </c>
      <c r="N2868" t="s">
        <v>917</v>
      </c>
      <c r="O2868" t="s">
        <v>917</v>
      </c>
      <c r="P2868">
        <v>2015</v>
      </c>
      <c r="Q2868" t="s">
        <v>109</v>
      </c>
      <c r="R2868">
        <v>0</v>
      </c>
      <c r="S2868">
        <v>14</v>
      </c>
      <c r="T2868">
        <v>14</v>
      </c>
      <c r="U2868">
        <v>2.5</v>
      </c>
      <c r="V2868">
        <v>1.5</v>
      </c>
      <c r="W2868">
        <v>4</v>
      </c>
      <c r="X2868">
        <v>1.35625</v>
      </c>
      <c r="Y2868">
        <v>2</v>
      </c>
      <c r="Z2868">
        <v>1</v>
      </c>
    </row>
    <row r="2869" spans="1:26" x14ac:dyDescent="0.2">
      <c r="A2869">
        <v>2868</v>
      </c>
      <c r="B2869">
        <v>7595</v>
      </c>
      <c r="C2869" t="s">
        <v>38</v>
      </c>
      <c r="D2869">
        <v>2015</v>
      </c>
      <c r="E2869" t="s">
        <v>47</v>
      </c>
      <c r="F2869" t="s">
        <v>104</v>
      </c>
      <c r="G2869" t="s">
        <v>51</v>
      </c>
      <c r="H2869" t="s">
        <v>3052</v>
      </c>
      <c r="I2869" s="2">
        <v>40714</v>
      </c>
      <c r="J2869" t="s">
        <v>106</v>
      </c>
      <c r="K2869" t="s">
        <v>107</v>
      </c>
      <c r="L2869">
        <v>20.880925999999999</v>
      </c>
      <c r="M2869">
        <v>-157.058324</v>
      </c>
      <c r="N2869" t="s">
        <v>917</v>
      </c>
      <c r="O2869" t="s">
        <v>917</v>
      </c>
      <c r="P2869">
        <v>2015</v>
      </c>
      <c r="Q2869" t="s">
        <v>109</v>
      </c>
      <c r="R2869">
        <v>0</v>
      </c>
      <c r="S2869">
        <v>10.4</v>
      </c>
      <c r="T2869">
        <v>12.5</v>
      </c>
      <c r="U2869">
        <v>3.5</v>
      </c>
      <c r="V2869">
        <v>0</v>
      </c>
      <c r="W2869">
        <v>4</v>
      </c>
      <c r="X2869">
        <v>1.0225</v>
      </c>
      <c r="Y2869">
        <v>2</v>
      </c>
      <c r="Z2869">
        <v>1</v>
      </c>
    </row>
    <row r="2870" spans="1:26" x14ac:dyDescent="0.2">
      <c r="A2870">
        <v>2869</v>
      </c>
      <c r="B2870">
        <v>7596</v>
      </c>
      <c r="C2870" t="s">
        <v>38</v>
      </c>
      <c r="D2870">
        <v>2015</v>
      </c>
      <c r="E2870" t="s">
        <v>47</v>
      </c>
      <c r="F2870" t="s">
        <v>104</v>
      </c>
      <c r="G2870" t="s">
        <v>53</v>
      </c>
      <c r="H2870" t="s">
        <v>3053</v>
      </c>
      <c r="I2870" s="2">
        <v>40715</v>
      </c>
      <c r="J2870" t="s">
        <v>106</v>
      </c>
      <c r="K2870" t="s">
        <v>111</v>
      </c>
      <c r="L2870">
        <v>21.057969</v>
      </c>
      <c r="M2870">
        <v>-156.97318300000001</v>
      </c>
      <c r="N2870" t="s">
        <v>999</v>
      </c>
      <c r="O2870" t="s">
        <v>999</v>
      </c>
      <c r="P2870">
        <v>2015</v>
      </c>
      <c r="Q2870" t="s">
        <v>112</v>
      </c>
      <c r="R2870">
        <v>0</v>
      </c>
      <c r="S2870">
        <v>21.95</v>
      </c>
      <c r="T2870">
        <v>55</v>
      </c>
      <c r="U2870">
        <v>12.5</v>
      </c>
      <c r="V2870">
        <v>0</v>
      </c>
      <c r="W2870">
        <v>2.5</v>
      </c>
      <c r="X2870">
        <v>0.84624999999999995</v>
      </c>
      <c r="Y2870">
        <v>2</v>
      </c>
      <c r="Z2870">
        <v>1</v>
      </c>
    </row>
    <row r="2871" spans="1:26" x14ac:dyDescent="0.2">
      <c r="A2871">
        <v>2870</v>
      </c>
      <c r="B2871">
        <v>7597</v>
      </c>
      <c r="C2871" t="s">
        <v>38</v>
      </c>
      <c r="D2871">
        <v>2015</v>
      </c>
      <c r="E2871" t="s">
        <v>47</v>
      </c>
      <c r="F2871" t="s">
        <v>104</v>
      </c>
      <c r="G2871" t="s">
        <v>53</v>
      </c>
      <c r="H2871" t="s">
        <v>3054</v>
      </c>
      <c r="I2871" s="2">
        <v>40715</v>
      </c>
      <c r="J2871" t="s">
        <v>106</v>
      </c>
      <c r="K2871" t="s">
        <v>115</v>
      </c>
      <c r="L2871">
        <v>21.070641999999999</v>
      </c>
      <c r="M2871">
        <v>-157.00943799999999</v>
      </c>
      <c r="N2871" t="s">
        <v>999</v>
      </c>
      <c r="O2871" t="s">
        <v>999</v>
      </c>
      <c r="P2871">
        <v>2015</v>
      </c>
      <c r="Q2871" t="s">
        <v>116</v>
      </c>
      <c r="R2871">
        <v>0</v>
      </c>
      <c r="S2871">
        <v>5</v>
      </c>
      <c r="T2871">
        <v>4</v>
      </c>
      <c r="U2871">
        <v>28</v>
      </c>
      <c r="V2871">
        <v>1</v>
      </c>
      <c r="W2871">
        <v>2</v>
      </c>
      <c r="X2871">
        <v>0.38</v>
      </c>
      <c r="Y2871">
        <v>2</v>
      </c>
      <c r="Z2871">
        <v>1</v>
      </c>
    </row>
    <row r="2872" spans="1:26" x14ac:dyDescent="0.2">
      <c r="A2872">
        <v>2871</v>
      </c>
      <c r="B2872">
        <v>7598</v>
      </c>
      <c r="C2872" t="s">
        <v>38</v>
      </c>
      <c r="D2872">
        <v>2015</v>
      </c>
      <c r="E2872" t="s">
        <v>47</v>
      </c>
      <c r="F2872" t="s">
        <v>104</v>
      </c>
      <c r="G2872" t="s">
        <v>53</v>
      </c>
      <c r="H2872" t="s">
        <v>3055</v>
      </c>
      <c r="I2872" s="2">
        <v>40715</v>
      </c>
      <c r="J2872" t="s">
        <v>106</v>
      </c>
      <c r="K2872" t="s">
        <v>107</v>
      </c>
      <c r="L2872">
        <v>21.082951000000001</v>
      </c>
      <c r="M2872">
        <v>-157.07092399999999</v>
      </c>
      <c r="N2872" t="s">
        <v>999</v>
      </c>
      <c r="O2872" t="s">
        <v>999</v>
      </c>
      <c r="P2872">
        <v>2015</v>
      </c>
      <c r="Q2872" t="s">
        <v>109</v>
      </c>
      <c r="R2872">
        <v>0</v>
      </c>
      <c r="S2872">
        <v>9.15</v>
      </c>
      <c r="T2872">
        <v>37.5</v>
      </c>
      <c r="U2872">
        <v>20</v>
      </c>
      <c r="V2872">
        <v>1</v>
      </c>
      <c r="W2872">
        <v>7.5</v>
      </c>
      <c r="X2872">
        <v>0.88500000000000001</v>
      </c>
      <c r="Y2872">
        <v>2</v>
      </c>
      <c r="Z2872">
        <v>1</v>
      </c>
    </row>
    <row r="2873" spans="1:26" x14ac:dyDescent="0.2">
      <c r="A2873">
        <v>2872</v>
      </c>
      <c r="B2873">
        <v>7599</v>
      </c>
      <c r="C2873" t="s">
        <v>38</v>
      </c>
      <c r="D2873">
        <v>2015</v>
      </c>
      <c r="E2873" t="s">
        <v>47</v>
      </c>
      <c r="F2873" t="s">
        <v>104</v>
      </c>
      <c r="G2873" t="s">
        <v>53</v>
      </c>
      <c r="H2873" t="s">
        <v>3056</v>
      </c>
      <c r="I2873" s="2">
        <v>40715</v>
      </c>
      <c r="J2873" t="s">
        <v>106</v>
      </c>
      <c r="K2873" t="s">
        <v>115</v>
      </c>
      <c r="L2873">
        <v>21.083832000000001</v>
      </c>
      <c r="M2873">
        <v>-157.14971499999999</v>
      </c>
      <c r="N2873" t="s">
        <v>999</v>
      </c>
      <c r="O2873" t="s">
        <v>999</v>
      </c>
      <c r="P2873">
        <v>2015</v>
      </c>
      <c r="Q2873" t="s">
        <v>116</v>
      </c>
      <c r="R2873">
        <v>0</v>
      </c>
      <c r="S2873">
        <v>5.4</v>
      </c>
      <c r="T2873">
        <v>35</v>
      </c>
      <c r="U2873">
        <v>15</v>
      </c>
      <c r="V2873">
        <v>0.5</v>
      </c>
      <c r="W2873">
        <v>6</v>
      </c>
      <c r="X2873">
        <v>1.0387500000000001</v>
      </c>
      <c r="Y2873">
        <v>2</v>
      </c>
      <c r="Z2873">
        <v>1</v>
      </c>
    </row>
    <row r="2874" spans="1:26" x14ac:dyDescent="0.2">
      <c r="A2874">
        <v>2873</v>
      </c>
      <c r="B2874">
        <v>7600</v>
      </c>
      <c r="C2874" t="s">
        <v>38</v>
      </c>
      <c r="D2874">
        <v>2015</v>
      </c>
      <c r="E2874" t="s">
        <v>47</v>
      </c>
      <c r="F2874" t="s">
        <v>104</v>
      </c>
      <c r="G2874" t="s">
        <v>53</v>
      </c>
      <c r="H2874" t="s">
        <v>3057</v>
      </c>
      <c r="I2874" s="2">
        <v>40715</v>
      </c>
      <c r="J2874" t="s">
        <v>106</v>
      </c>
      <c r="K2874" t="s">
        <v>107</v>
      </c>
      <c r="L2874">
        <v>21.079461999999999</v>
      </c>
      <c r="M2874">
        <v>-157.21083400000001</v>
      </c>
      <c r="N2874" t="s">
        <v>999</v>
      </c>
      <c r="O2874" t="s">
        <v>999</v>
      </c>
      <c r="P2874">
        <v>2015</v>
      </c>
      <c r="Q2874" t="s">
        <v>109</v>
      </c>
      <c r="R2874">
        <v>0</v>
      </c>
      <c r="S2874">
        <v>17.649999999999999</v>
      </c>
      <c r="T2874">
        <v>30</v>
      </c>
      <c r="U2874">
        <v>15</v>
      </c>
      <c r="V2874">
        <v>3</v>
      </c>
      <c r="W2874">
        <v>1.5</v>
      </c>
      <c r="X2874">
        <v>1.0249999999999999</v>
      </c>
      <c r="Y2874">
        <v>2</v>
      </c>
      <c r="Z2874">
        <v>1</v>
      </c>
    </row>
    <row r="2875" spans="1:26" x14ac:dyDescent="0.2">
      <c r="A2875">
        <v>2874</v>
      </c>
      <c r="B2875">
        <v>7601</v>
      </c>
      <c r="C2875" t="s">
        <v>38</v>
      </c>
      <c r="D2875">
        <v>2015</v>
      </c>
      <c r="E2875" t="s">
        <v>47</v>
      </c>
      <c r="F2875" t="s">
        <v>104</v>
      </c>
      <c r="G2875" t="s">
        <v>53</v>
      </c>
      <c r="H2875" t="s">
        <v>3058</v>
      </c>
      <c r="I2875" s="2">
        <v>40715</v>
      </c>
      <c r="J2875" t="s">
        <v>106</v>
      </c>
      <c r="K2875" t="s">
        <v>107</v>
      </c>
      <c r="L2875">
        <v>21.06439</v>
      </c>
      <c r="M2875">
        <v>-156.98810599999999</v>
      </c>
      <c r="N2875" t="s">
        <v>999</v>
      </c>
      <c r="O2875" t="s">
        <v>999</v>
      </c>
      <c r="P2875">
        <v>2015</v>
      </c>
      <c r="Q2875" t="s">
        <v>109</v>
      </c>
      <c r="R2875">
        <v>0</v>
      </c>
      <c r="S2875">
        <v>14</v>
      </c>
      <c r="T2875">
        <v>45</v>
      </c>
      <c r="U2875">
        <v>15</v>
      </c>
      <c r="V2875">
        <v>0</v>
      </c>
      <c r="W2875">
        <v>0</v>
      </c>
      <c r="X2875">
        <v>0.28999999999999998</v>
      </c>
      <c r="Y2875">
        <v>2</v>
      </c>
      <c r="Z2875">
        <v>1</v>
      </c>
    </row>
    <row r="2876" spans="1:26" x14ac:dyDescent="0.2">
      <c r="A2876">
        <v>2875</v>
      </c>
      <c r="B2876">
        <v>7602</v>
      </c>
      <c r="C2876" t="s">
        <v>38</v>
      </c>
      <c r="D2876">
        <v>2015</v>
      </c>
      <c r="E2876" t="s">
        <v>47</v>
      </c>
      <c r="F2876" t="s">
        <v>104</v>
      </c>
      <c r="G2876" t="s">
        <v>53</v>
      </c>
      <c r="H2876" t="s">
        <v>3059</v>
      </c>
      <c r="I2876" s="2">
        <v>40715</v>
      </c>
      <c r="J2876" t="s">
        <v>106</v>
      </c>
      <c r="K2876" t="s">
        <v>111</v>
      </c>
      <c r="L2876">
        <v>21.080061000000001</v>
      </c>
      <c r="M2876">
        <v>-157.04875999999999</v>
      </c>
      <c r="N2876" t="s">
        <v>999</v>
      </c>
      <c r="O2876" t="s">
        <v>999</v>
      </c>
      <c r="P2876">
        <v>2015</v>
      </c>
      <c r="Q2876" t="s">
        <v>112</v>
      </c>
      <c r="R2876">
        <v>0</v>
      </c>
      <c r="S2876">
        <v>22.25</v>
      </c>
      <c r="T2876">
        <v>89</v>
      </c>
      <c r="U2876">
        <v>2.5</v>
      </c>
      <c r="V2876">
        <v>1</v>
      </c>
      <c r="W2876">
        <v>0.5</v>
      </c>
      <c r="X2876">
        <v>0.40625</v>
      </c>
      <c r="Y2876">
        <v>2</v>
      </c>
      <c r="Z2876">
        <v>1</v>
      </c>
    </row>
    <row r="2877" spans="1:26" x14ac:dyDescent="0.2">
      <c r="A2877">
        <v>2876</v>
      </c>
      <c r="B2877">
        <v>7603</v>
      </c>
      <c r="C2877" t="s">
        <v>38</v>
      </c>
      <c r="D2877">
        <v>2015</v>
      </c>
      <c r="E2877" t="s">
        <v>47</v>
      </c>
      <c r="F2877" t="s">
        <v>104</v>
      </c>
      <c r="G2877" t="s">
        <v>53</v>
      </c>
      <c r="H2877" t="s">
        <v>3060</v>
      </c>
      <c r="I2877" s="2">
        <v>40715</v>
      </c>
      <c r="J2877" t="s">
        <v>106</v>
      </c>
      <c r="K2877" t="s">
        <v>115</v>
      </c>
      <c r="L2877">
        <v>21.087389999999999</v>
      </c>
      <c r="M2877">
        <v>-157.07687200000001</v>
      </c>
      <c r="N2877" t="s">
        <v>999</v>
      </c>
      <c r="O2877" t="s">
        <v>999</v>
      </c>
      <c r="P2877">
        <v>2015</v>
      </c>
      <c r="Q2877" t="s">
        <v>116</v>
      </c>
      <c r="R2877">
        <v>0</v>
      </c>
      <c r="S2877">
        <v>3.55</v>
      </c>
      <c r="T2877">
        <v>25</v>
      </c>
      <c r="U2877">
        <v>0</v>
      </c>
      <c r="V2877">
        <v>0</v>
      </c>
      <c r="W2877">
        <v>22.5</v>
      </c>
      <c r="X2877">
        <v>0.51900000000000002</v>
      </c>
      <c r="Y2877">
        <v>2</v>
      </c>
      <c r="Z2877">
        <v>1</v>
      </c>
    </row>
    <row r="2878" spans="1:26" x14ac:dyDescent="0.2">
      <c r="A2878">
        <v>2877</v>
      </c>
      <c r="B2878">
        <v>7604</v>
      </c>
      <c r="C2878" t="s">
        <v>38</v>
      </c>
      <c r="D2878">
        <v>2015</v>
      </c>
      <c r="E2878" t="s">
        <v>47</v>
      </c>
      <c r="F2878" t="s">
        <v>104</v>
      </c>
      <c r="G2878" t="s">
        <v>53</v>
      </c>
      <c r="H2878" t="s">
        <v>3061</v>
      </c>
      <c r="I2878" s="2">
        <v>40715</v>
      </c>
      <c r="J2878" t="s">
        <v>106</v>
      </c>
      <c r="K2878" t="s">
        <v>111</v>
      </c>
      <c r="L2878">
        <v>21.083144999999998</v>
      </c>
      <c r="M2878">
        <v>-157.10459700000001</v>
      </c>
      <c r="N2878" t="s">
        <v>999</v>
      </c>
      <c r="O2878" t="s">
        <v>999</v>
      </c>
      <c r="P2878">
        <v>2015</v>
      </c>
      <c r="Q2878" t="s">
        <v>112</v>
      </c>
      <c r="R2878">
        <v>0</v>
      </c>
      <c r="S2878">
        <v>20.2</v>
      </c>
      <c r="T2878">
        <v>62.5</v>
      </c>
      <c r="U2878">
        <v>20</v>
      </c>
      <c r="V2878">
        <v>0</v>
      </c>
      <c r="W2878">
        <v>3</v>
      </c>
      <c r="X2878">
        <v>0.36625000000000002</v>
      </c>
      <c r="Y2878">
        <v>2</v>
      </c>
      <c r="Z2878">
        <v>1</v>
      </c>
    </row>
    <row r="2879" spans="1:26" x14ac:dyDescent="0.2">
      <c r="A2879">
        <v>2878</v>
      </c>
      <c r="B2879">
        <v>7605</v>
      </c>
      <c r="C2879" t="s">
        <v>38</v>
      </c>
      <c r="D2879">
        <v>2015</v>
      </c>
      <c r="E2879" t="s">
        <v>47</v>
      </c>
      <c r="F2879" t="s">
        <v>104</v>
      </c>
      <c r="G2879" t="s">
        <v>53</v>
      </c>
      <c r="H2879" t="s">
        <v>3062</v>
      </c>
      <c r="I2879" s="2">
        <v>40715</v>
      </c>
      <c r="J2879" t="s">
        <v>106</v>
      </c>
      <c r="K2879" t="s">
        <v>107</v>
      </c>
      <c r="L2879">
        <v>21.08203</v>
      </c>
      <c r="M2879">
        <v>-157.17950200000001</v>
      </c>
      <c r="N2879" t="s">
        <v>999</v>
      </c>
      <c r="O2879" t="s">
        <v>999</v>
      </c>
      <c r="P2879">
        <v>2015</v>
      </c>
      <c r="Q2879" t="s">
        <v>109</v>
      </c>
      <c r="R2879">
        <v>0</v>
      </c>
      <c r="S2879">
        <v>10.15</v>
      </c>
      <c r="T2879">
        <v>45</v>
      </c>
      <c r="U2879">
        <v>4</v>
      </c>
      <c r="V2879">
        <v>17.5</v>
      </c>
      <c r="W2879">
        <v>5</v>
      </c>
      <c r="X2879">
        <v>1.38</v>
      </c>
      <c r="Y2879">
        <v>2</v>
      </c>
      <c r="Z2879">
        <v>1</v>
      </c>
    </row>
    <row r="2880" spans="1:26" x14ac:dyDescent="0.2">
      <c r="A2880">
        <v>2879</v>
      </c>
      <c r="B2880">
        <v>7606</v>
      </c>
      <c r="C2880" t="s">
        <v>38</v>
      </c>
      <c r="D2880">
        <v>2015</v>
      </c>
      <c r="E2880" t="s">
        <v>47</v>
      </c>
      <c r="F2880" t="s">
        <v>104</v>
      </c>
      <c r="G2880" t="s">
        <v>53</v>
      </c>
      <c r="H2880" t="s">
        <v>3063</v>
      </c>
      <c r="I2880" s="2">
        <v>40715</v>
      </c>
      <c r="J2880" t="s">
        <v>106</v>
      </c>
      <c r="K2880" t="s">
        <v>115</v>
      </c>
      <c r="L2880">
        <v>21.079276</v>
      </c>
      <c r="M2880">
        <v>-157.20759000000001</v>
      </c>
      <c r="N2880" t="s">
        <v>999</v>
      </c>
      <c r="O2880" t="s">
        <v>999</v>
      </c>
      <c r="P2880">
        <v>2015</v>
      </c>
      <c r="Q2880" t="s">
        <v>116</v>
      </c>
      <c r="R2880">
        <v>0</v>
      </c>
      <c r="S2880">
        <v>17</v>
      </c>
      <c r="T2880">
        <v>52.5</v>
      </c>
      <c r="U2880">
        <v>25</v>
      </c>
      <c r="V2880">
        <v>1.5</v>
      </c>
      <c r="W2880">
        <v>3.5</v>
      </c>
      <c r="X2880">
        <v>0.68874999999999997</v>
      </c>
      <c r="Y2880">
        <v>2</v>
      </c>
      <c r="Z2880">
        <v>1</v>
      </c>
    </row>
    <row r="2881" spans="1:26" x14ac:dyDescent="0.2">
      <c r="A2881">
        <v>2880</v>
      </c>
      <c r="B2881">
        <v>7607</v>
      </c>
      <c r="C2881" t="s">
        <v>38</v>
      </c>
      <c r="D2881">
        <v>2015</v>
      </c>
      <c r="E2881" t="s">
        <v>47</v>
      </c>
      <c r="F2881" t="s">
        <v>104</v>
      </c>
      <c r="G2881" t="s">
        <v>53</v>
      </c>
      <c r="H2881" t="s">
        <v>3064</v>
      </c>
      <c r="I2881" s="2">
        <v>40715</v>
      </c>
      <c r="J2881" t="s">
        <v>106</v>
      </c>
      <c r="K2881" t="s">
        <v>111</v>
      </c>
      <c r="L2881">
        <v>21.070549</v>
      </c>
      <c r="M2881">
        <v>-157.02591699999999</v>
      </c>
      <c r="N2881" t="s">
        <v>999</v>
      </c>
      <c r="O2881" t="s">
        <v>999</v>
      </c>
      <c r="P2881">
        <v>2015</v>
      </c>
      <c r="Q2881" t="s">
        <v>112</v>
      </c>
      <c r="R2881">
        <v>0</v>
      </c>
      <c r="S2881">
        <v>19.55</v>
      </c>
      <c r="T2881">
        <v>37.5</v>
      </c>
      <c r="U2881">
        <v>20</v>
      </c>
      <c r="V2881">
        <v>0</v>
      </c>
      <c r="W2881">
        <v>0</v>
      </c>
      <c r="X2881">
        <v>0.38</v>
      </c>
      <c r="Y2881">
        <v>2</v>
      </c>
      <c r="Z2881">
        <v>1</v>
      </c>
    </row>
    <row r="2882" spans="1:26" x14ac:dyDescent="0.2">
      <c r="A2882">
        <v>2881</v>
      </c>
      <c r="B2882">
        <v>7610</v>
      </c>
      <c r="C2882" t="s">
        <v>38</v>
      </c>
      <c r="D2882">
        <v>2015</v>
      </c>
      <c r="E2882" t="s">
        <v>47</v>
      </c>
      <c r="F2882" t="s">
        <v>104</v>
      </c>
      <c r="G2882" t="s">
        <v>53</v>
      </c>
      <c r="H2882" t="s">
        <v>3065</v>
      </c>
      <c r="I2882" s="2">
        <v>40715</v>
      </c>
      <c r="J2882" t="s">
        <v>106</v>
      </c>
      <c r="K2882" t="s">
        <v>107</v>
      </c>
      <c r="L2882">
        <v>21.081842999999999</v>
      </c>
      <c r="M2882">
        <v>-157.17097999999999</v>
      </c>
      <c r="N2882" t="s">
        <v>999</v>
      </c>
      <c r="O2882" t="s">
        <v>999</v>
      </c>
      <c r="P2882">
        <v>2015</v>
      </c>
      <c r="Q2882" t="s">
        <v>109</v>
      </c>
      <c r="R2882">
        <v>0</v>
      </c>
      <c r="S2882">
        <v>16.25</v>
      </c>
      <c r="T2882">
        <v>32.5</v>
      </c>
      <c r="U2882">
        <v>25</v>
      </c>
      <c r="V2882">
        <v>20</v>
      </c>
      <c r="W2882">
        <v>2.5</v>
      </c>
      <c r="X2882">
        <v>0.47749999999999998</v>
      </c>
      <c r="Y2882">
        <v>2</v>
      </c>
      <c r="Z2882">
        <v>1</v>
      </c>
    </row>
    <row r="2883" spans="1:26" x14ac:dyDescent="0.2">
      <c r="A2883">
        <v>2882</v>
      </c>
      <c r="B2883">
        <v>7611</v>
      </c>
      <c r="C2883" t="s">
        <v>38</v>
      </c>
      <c r="D2883">
        <v>2015</v>
      </c>
      <c r="E2883" t="s">
        <v>47</v>
      </c>
      <c r="F2883" t="s">
        <v>104</v>
      </c>
      <c r="G2883" t="s">
        <v>53</v>
      </c>
      <c r="H2883" t="s">
        <v>3066</v>
      </c>
      <c r="I2883" s="2">
        <v>40715</v>
      </c>
      <c r="J2883" t="s">
        <v>106</v>
      </c>
      <c r="K2883" t="s">
        <v>107</v>
      </c>
      <c r="L2883">
        <v>21.060423</v>
      </c>
      <c r="M2883">
        <v>-156.96784199999999</v>
      </c>
      <c r="N2883" t="s">
        <v>999</v>
      </c>
      <c r="O2883" t="s">
        <v>999</v>
      </c>
      <c r="P2883">
        <v>2015</v>
      </c>
      <c r="Q2883" t="s">
        <v>109</v>
      </c>
      <c r="R2883">
        <v>0</v>
      </c>
      <c r="S2883">
        <v>9.15</v>
      </c>
      <c r="T2883">
        <v>37.5</v>
      </c>
      <c r="U2883">
        <v>22.5</v>
      </c>
      <c r="V2883">
        <v>0.5</v>
      </c>
      <c r="W2883">
        <v>0.5</v>
      </c>
      <c r="X2883">
        <v>0.50875000000000004</v>
      </c>
      <c r="Y2883">
        <v>2</v>
      </c>
      <c r="Z2883">
        <v>1</v>
      </c>
    </row>
    <row r="2884" spans="1:26" x14ac:dyDescent="0.2">
      <c r="A2884">
        <v>2883</v>
      </c>
      <c r="B2884">
        <v>7612</v>
      </c>
      <c r="C2884" t="s">
        <v>38</v>
      </c>
      <c r="D2884">
        <v>2015</v>
      </c>
      <c r="E2884" t="s">
        <v>47</v>
      </c>
      <c r="F2884" t="s">
        <v>104</v>
      </c>
      <c r="G2884" t="s">
        <v>53</v>
      </c>
      <c r="H2884" t="s">
        <v>3067</v>
      </c>
      <c r="I2884" s="2">
        <v>40715</v>
      </c>
      <c r="J2884" t="s">
        <v>106</v>
      </c>
      <c r="K2884" t="s">
        <v>107</v>
      </c>
      <c r="L2884">
        <v>21.072127999999999</v>
      </c>
      <c r="M2884">
        <v>-157.02812</v>
      </c>
      <c r="N2884" t="s">
        <v>999</v>
      </c>
      <c r="O2884" t="s">
        <v>999</v>
      </c>
      <c r="P2884">
        <v>2015</v>
      </c>
      <c r="Q2884" t="s">
        <v>109</v>
      </c>
      <c r="R2884">
        <v>0</v>
      </c>
      <c r="S2884">
        <v>16.05</v>
      </c>
      <c r="T2884">
        <v>27</v>
      </c>
      <c r="U2884">
        <v>6</v>
      </c>
      <c r="V2884">
        <v>0</v>
      </c>
      <c r="W2884">
        <v>1</v>
      </c>
      <c r="X2884">
        <v>0.26500000000000001</v>
      </c>
      <c r="Y2884">
        <v>2</v>
      </c>
      <c r="Z2884">
        <v>1</v>
      </c>
    </row>
    <row r="2885" spans="1:26" x14ac:dyDescent="0.2">
      <c r="A2885">
        <v>2884</v>
      </c>
      <c r="B2885">
        <v>7613</v>
      </c>
      <c r="C2885" t="s">
        <v>38</v>
      </c>
      <c r="D2885">
        <v>2015</v>
      </c>
      <c r="E2885" t="s">
        <v>47</v>
      </c>
      <c r="F2885" t="s">
        <v>104</v>
      </c>
      <c r="G2885" t="s">
        <v>53</v>
      </c>
      <c r="H2885" t="s">
        <v>3068</v>
      </c>
      <c r="I2885" s="2">
        <v>40715</v>
      </c>
      <c r="J2885" t="s">
        <v>106</v>
      </c>
      <c r="K2885" t="s">
        <v>115</v>
      </c>
      <c r="L2885">
        <v>21.083051000000001</v>
      </c>
      <c r="M2885">
        <v>-157.094472</v>
      </c>
      <c r="N2885" t="s">
        <v>999</v>
      </c>
      <c r="O2885" t="s">
        <v>999</v>
      </c>
      <c r="P2885">
        <v>2015</v>
      </c>
      <c r="Q2885" t="s">
        <v>116</v>
      </c>
      <c r="R2885">
        <v>0</v>
      </c>
      <c r="S2885">
        <v>4</v>
      </c>
      <c r="T2885">
        <v>15</v>
      </c>
      <c r="U2885">
        <v>5</v>
      </c>
      <c r="V2885">
        <v>0.5</v>
      </c>
      <c r="W2885">
        <v>4</v>
      </c>
      <c r="X2885">
        <v>0.94625000000000004</v>
      </c>
      <c r="Y2885">
        <v>2</v>
      </c>
      <c r="Z2885">
        <v>1</v>
      </c>
    </row>
    <row r="2886" spans="1:26" x14ac:dyDescent="0.2">
      <c r="A2886">
        <v>2885</v>
      </c>
      <c r="B2886">
        <v>7614</v>
      </c>
      <c r="C2886" t="s">
        <v>38</v>
      </c>
      <c r="D2886">
        <v>2015</v>
      </c>
      <c r="E2886" t="s">
        <v>47</v>
      </c>
      <c r="F2886" t="s">
        <v>104</v>
      </c>
      <c r="G2886" t="s">
        <v>53</v>
      </c>
      <c r="H2886" t="s">
        <v>3069</v>
      </c>
      <c r="I2886" s="2">
        <v>40715</v>
      </c>
      <c r="J2886" t="s">
        <v>106</v>
      </c>
      <c r="K2886" t="s">
        <v>107</v>
      </c>
      <c r="L2886">
        <v>21.085059999999999</v>
      </c>
      <c r="M2886">
        <v>-157.114597</v>
      </c>
      <c r="N2886" t="s">
        <v>999</v>
      </c>
      <c r="O2886" t="s">
        <v>999</v>
      </c>
      <c r="P2886">
        <v>2015</v>
      </c>
      <c r="Q2886" t="s">
        <v>109</v>
      </c>
      <c r="R2886">
        <v>0</v>
      </c>
      <c r="S2886">
        <v>14.8</v>
      </c>
      <c r="T2886">
        <v>57.5</v>
      </c>
      <c r="U2886">
        <v>0</v>
      </c>
      <c r="V2886">
        <v>5</v>
      </c>
      <c r="W2886">
        <v>4.5</v>
      </c>
      <c r="X2886">
        <v>0.36125000000000002</v>
      </c>
      <c r="Y2886">
        <v>2</v>
      </c>
      <c r="Z2886">
        <v>1</v>
      </c>
    </row>
    <row r="2887" spans="1:26" x14ac:dyDescent="0.2">
      <c r="A2887">
        <v>2886</v>
      </c>
      <c r="B2887">
        <v>7615</v>
      </c>
      <c r="C2887" t="s">
        <v>38</v>
      </c>
      <c r="D2887">
        <v>2015</v>
      </c>
      <c r="E2887" t="s">
        <v>47</v>
      </c>
      <c r="F2887" t="s">
        <v>104</v>
      </c>
      <c r="G2887" t="s">
        <v>53</v>
      </c>
      <c r="H2887" t="s">
        <v>3070</v>
      </c>
      <c r="I2887" s="2">
        <v>40715</v>
      </c>
      <c r="J2887" t="s">
        <v>106</v>
      </c>
      <c r="K2887" t="s">
        <v>115</v>
      </c>
      <c r="L2887">
        <v>21.081395000000001</v>
      </c>
      <c r="M2887">
        <v>-157.19017099999999</v>
      </c>
      <c r="N2887" t="s">
        <v>999</v>
      </c>
      <c r="O2887" t="s">
        <v>999</v>
      </c>
      <c r="P2887">
        <v>2015</v>
      </c>
      <c r="Q2887" t="s">
        <v>116</v>
      </c>
      <c r="R2887">
        <v>0</v>
      </c>
      <c r="S2887">
        <v>13.9</v>
      </c>
      <c r="T2887">
        <v>30</v>
      </c>
      <c r="U2887">
        <v>14</v>
      </c>
      <c r="V2887">
        <v>27.5</v>
      </c>
      <c r="W2887">
        <v>5.5</v>
      </c>
      <c r="X2887">
        <v>0.83875</v>
      </c>
      <c r="Y2887">
        <v>2</v>
      </c>
      <c r="Z2887">
        <v>1</v>
      </c>
    </row>
    <row r="2888" spans="1:26" x14ac:dyDescent="0.2">
      <c r="A2888">
        <v>2887</v>
      </c>
      <c r="B2888">
        <v>7616</v>
      </c>
      <c r="C2888" t="s">
        <v>38</v>
      </c>
      <c r="D2888">
        <v>2015</v>
      </c>
      <c r="E2888" t="s">
        <v>47</v>
      </c>
      <c r="F2888" t="s">
        <v>104</v>
      </c>
      <c r="G2888" t="s">
        <v>55</v>
      </c>
      <c r="H2888" t="s">
        <v>3071</v>
      </c>
      <c r="I2888" s="2">
        <v>40716</v>
      </c>
      <c r="J2888" t="s">
        <v>106</v>
      </c>
      <c r="K2888" t="s">
        <v>111</v>
      </c>
      <c r="L2888">
        <v>21.249638000000001</v>
      </c>
      <c r="M2888">
        <v>-157.77168499999999</v>
      </c>
      <c r="N2888" t="s">
        <v>108</v>
      </c>
      <c r="O2888" t="s">
        <v>108</v>
      </c>
      <c r="P2888">
        <v>2015</v>
      </c>
      <c r="Q2888" t="s">
        <v>112</v>
      </c>
      <c r="R2888">
        <v>0</v>
      </c>
      <c r="S2888">
        <v>21.1</v>
      </c>
      <c r="T2888">
        <v>1.5</v>
      </c>
      <c r="U2888">
        <v>21</v>
      </c>
      <c r="V2888">
        <v>0</v>
      </c>
      <c r="W2888">
        <v>1</v>
      </c>
      <c r="X2888">
        <v>0.40625</v>
      </c>
      <c r="Y2888">
        <v>2</v>
      </c>
      <c r="Z2888">
        <v>1</v>
      </c>
    </row>
    <row r="2889" spans="1:26" x14ac:dyDescent="0.2">
      <c r="A2889">
        <v>2888</v>
      </c>
      <c r="B2889">
        <v>7617</v>
      </c>
      <c r="C2889" t="s">
        <v>38</v>
      </c>
      <c r="D2889">
        <v>2015</v>
      </c>
      <c r="E2889" t="s">
        <v>47</v>
      </c>
      <c r="F2889" t="s">
        <v>104</v>
      </c>
      <c r="G2889" t="s">
        <v>55</v>
      </c>
      <c r="H2889" t="s">
        <v>3072</v>
      </c>
      <c r="I2889" s="2">
        <v>40716</v>
      </c>
      <c r="J2889" t="s">
        <v>106</v>
      </c>
      <c r="K2889" t="s">
        <v>107</v>
      </c>
      <c r="L2889">
        <v>21.259926</v>
      </c>
      <c r="M2889">
        <v>-157.76837599999999</v>
      </c>
      <c r="N2889" t="s">
        <v>108</v>
      </c>
      <c r="O2889" t="s">
        <v>108</v>
      </c>
      <c r="P2889">
        <v>2015</v>
      </c>
      <c r="Q2889" t="s">
        <v>109</v>
      </c>
      <c r="R2889">
        <v>0</v>
      </c>
      <c r="S2889">
        <v>14.65</v>
      </c>
      <c r="T2889">
        <v>9</v>
      </c>
      <c r="U2889">
        <v>1</v>
      </c>
      <c r="V2889">
        <v>0</v>
      </c>
      <c r="W2889">
        <v>1</v>
      </c>
      <c r="X2889">
        <v>0.30249999999999999</v>
      </c>
      <c r="Y2889">
        <v>2</v>
      </c>
      <c r="Z2889">
        <v>1</v>
      </c>
    </row>
    <row r="2890" spans="1:26" x14ac:dyDescent="0.2">
      <c r="A2890">
        <v>2889</v>
      </c>
      <c r="B2890">
        <v>7618</v>
      </c>
      <c r="C2890" t="s">
        <v>38</v>
      </c>
      <c r="D2890">
        <v>2015</v>
      </c>
      <c r="E2890" t="s">
        <v>47</v>
      </c>
      <c r="F2890" t="s">
        <v>104</v>
      </c>
      <c r="G2890" t="s">
        <v>55</v>
      </c>
      <c r="H2890" t="s">
        <v>3073</v>
      </c>
      <c r="I2890" s="2">
        <v>40716</v>
      </c>
      <c r="J2890" t="s">
        <v>106</v>
      </c>
      <c r="K2890" t="s">
        <v>115</v>
      </c>
      <c r="L2890">
        <v>21.259788</v>
      </c>
      <c r="M2890">
        <v>-157.82613599999999</v>
      </c>
      <c r="N2890" t="s">
        <v>108</v>
      </c>
      <c r="O2890" t="s">
        <v>108</v>
      </c>
      <c r="P2890">
        <v>2015</v>
      </c>
      <c r="Q2890" t="s">
        <v>116</v>
      </c>
      <c r="R2890">
        <v>0</v>
      </c>
      <c r="S2890">
        <v>4.45</v>
      </c>
      <c r="T2890">
        <v>1</v>
      </c>
      <c r="U2890">
        <v>12.5</v>
      </c>
      <c r="V2890">
        <v>8.5</v>
      </c>
      <c r="W2890">
        <v>1.5</v>
      </c>
      <c r="X2890">
        <v>0.39500000000000002</v>
      </c>
      <c r="Y2890">
        <v>2</v>
      </c>
      <c r="Z2890">
        <v>1</v>
      </c>
    </row>
    <row r="2891" spans="1:26" x14ac:dyDescent="0.2">
      <c r="A2891">
        <v>2890</v>
      </c>
      <c r="B2891">
        <v>7619</v>
      </c>
      <c r="C2891" t="s">
        <v>38</v>
      </c>
      <c r="D2891">
        <v>2015</v>
      </c>
      <c r="E2891" t="s">
        <v>47</v>
      </c>
      <c r="F2891" t="s">
        <v>104</v>
      </c>
      <c r="G2891" t="s">
        <v>55</v>
      </c>
      <c r="H2891" t="s">
        <v>3074</v>
      </c>
      <c r="I2891" s="2">
        <v>40716</v>
      </c>
      <c r="J2891" t="s">
        <v>106</v>
      </c>
      <c r="K2891" t="s">
        <v>107</v>
      </c>
      <c r="L2891">
        <v>21.265837000000001</v>
      </c>
      <c r="M2891">
        <v>-157.83185</v>
      </c>
      <c r="N2891" t="s">
        <v>108</v>
      </c>
      <c r="O2891" t="s">
        <v>108</v>
      </c>
      <c r="P2891">
        <v>2015</v>
      </c>
      <c r="Q2891" t="s">
        <v>109</v>
      </c>
      <c r="R2891">
        <v>0</v>
      </c>
      <c r="S2891">
        <v>7.5</v>
      </c>
      <c r="T2891">
        <v>1.5</v>
      </c>
      <c r="U2891">
        <v>23</v>
      </c>
      <c r="V2891">
        <v>5.5</v>
      </c>
      <c r="W2891">
        <v>2</v>
      </c>
      <c r="X2891">
        <v>0.19500000000000001</v>
      </c>
      <c r="Y2891">
        <v>2</v>
      </c>
      <c r="Z2891">
        <v>1</v>
      </c>
    </row>
    <row r="2892" spans="1:26" x14ac:dyDescent="0.2">
      <c r="A2892">
        <v>2891</v>
      </c>
      <c r="B2892">
        <v>7620</v>
      </c>
      <c r="C2892" t="s">
        <v>38</v>
      </c>
      <c r="D2892">
        <v>2015</v>
      </c>
      <c r="E2892" t="s">
        <v>47</v>
      </c>
      <c r="F2892" t="s">
        <v>104</v>
      </c>
      <c r="G2892" t="s">
        <v>55</v>
      </c>
      <c r="H2892" t="s">
        <v>3075</v>
      </c>
      <c r="I2892" s="2">
        <v>40716</v>
      </c>
      <c r="J2892" t="s">
        <v>106</v>
      </c>
      <c r="K2892" t="s">
        <v>115</v>
      </c>
      <c r="L2892">
        <v>21.283204000000001</v>
      </c>
      <c r="M2892">
        <v>-157.85279600000001</v>
      </c>
      <c r="N2892" t="s">
        <v>108</v>
      </c>
      <c r="O2892" t="s">
        <v>108</v>
      </c>
      <c r="P2892">
        <v>2015</v>
      </c>
      <c r="Q2892" t="s">
        <v>116</v>
      </c>
      <c r="R2892">
        <v>0</v>
      </c>
      <c r="S2892">
        <v>5.45</v>
      </c>
      <c r="T2892">
        <v>7</v>
      </c>
      <c r="U2892">
        <v>0</v>
      </c>
      <c r="V2892">
        <v>0.5</v>
      </c>
      <c r="W2892">
        <v>0</v>
      </c>
      <c r="X2892">
        <v>0.21875</v>
      </c>
      <c r="Y2892">
        <v>2</v>
      </c>
      <c r="Z2892">
        <v>1</v>
      </c>
    </row>
    <row r="2893" spans="1:26" x14ac:dyDescent="0.2">
      <c r="A2893">
        <v>2892</v>
      </c>
      <c r="B2893">
        <v>7621</v>
      </c>
      <c r="C2893" t="s">
        <v>38</v>
      </c>
      <c r="D2893">
        <v>2015</v>
      </c>
      <c r="E2893" t="s">
        <v>47</v>
      </c>
      <c r="F2893" t="s">
        <v>104</v>
      </c>
      <c r="G2893" t="s">
        <v>55</v>
      </c>
      <c r="H2893" t="s">
        <v>3076</v>
      </c>
      <c r="I2893" s="2">
        <v>40716</v>
      </c>
      <c r="J2893" t="s">
        <v>106</v>
      </c>
      <c r="K2893" t="s">
        <v>115</v>
      </c>
      <c r="L2893">
        <v>21.294595000000001</v>
      </c>
      <c r="M2893">
        <v>-157.890851</v>
      </c>
      <c r="N2893" t="s">
        <v>108</v>
      </c>
      <c r="O2893" t="s">
        <v>108</v>
      </c>
      <c r="P2893">
        <v>2015</v>
      </c>
      <c r="Q2893" t="s">
        <v>116</v>
      </c>
      <c r="R2893">
        <v>0</v>
      </c>
      <c r="S2893">
        <v>5.9</v>
      </c>
      <c r="T2893">
        <v>2.5</v>
      </c>
      <c r="U2893">
        <v>20</v>
      </c>
      <c r="V2893">
        <v>5.5</v>
      </c>
      <c r="W2893">
        <v>1</v>
      </c>
      <c r="X2893">
        <v>0.29749999999999999</v>
      </c>
      <c r="Y2893">
        <v>2</v>
      </c>
      <c r="Z2893">
        <v>1</v>
      </c>
    </row>
    <row r="2894" spans="1:26" x14ac:dyDescent="0.2">
      <c r="A2894">
        <v>2893</v>
      </c>
      <c r="B2894">
        <v>7622</v>
      </c>
      <c r="C2894" t="s">
        <v>38</v>
      </c>
      <c r="D2894">
        <v>2015</v>
      </c>
      <c r="E2894" t="s">
        <v>47</v>
      </c>
      <c r="F2894" t="s">
        <v>104</v>
      </c>
      <c r="G2894" t="s">
        <v>55</v>
      </c>
      <c r="H2894" t="s">
        <v>3077</v>
      </c>
      <c r="I2894" s="2">
        <v>40716</v>
      </c>
      <c r="J2894" t="s">
        <v>106</v>
      </c>
      <c r="K2894" t="s">
        <v>107</v>
      </c>
      <c r="L2894">
        <v>21.264509230000002</v>
      </c>
      <c r="M2894">
        <v>-157.71783980000001</v>
      </c>
      <c r="N2894" t="s">
        <v>108</v>
      </c>
      <c r="O2894" t="s">
        <v>108</v>
      </c>
      <c r="P2894">
        <v>2015</v>
      </c>
      <c r="Q2894" t="s">
        <v>109</v>
      </c>
      <c r="R2894">
        <v>0</v>
      </c>
      <c r="S2894">
        <v>9.35</v>
      </c>
      <c r="T2894">
        <v>1</v>
      </c>
      <c r="U2894">
        <v>35</v>
      </c>
      <c r="V2894">
        <v>1.5</v>
      </c>
      <c r="W2894">
        <v>0</v>
      </c>
      <c r="X2894">
        <v>0.14574999999999999</v>
      </c>
      <c r="Y2894">
        <v>2</v>
      </c>
      <c r="Z2894">
        <v>1</v>
      </c>
    </row>
    <row r="2895" spans="1:26" x14ac:dyDescent="0.2">
      <c r="A2895">
        <v>2894</v>
      </c>
      <c r="B2895">
        <v>7623</v>
      </c>
      <c r="C2895" t="s">
        <v>38</v>
      </c>
      <c r="D2895">
        <v>2015</v>
      </c>
      <c r="E2895" t="s">
        <v>47</v>
      </c>
      <c r="F2895" t="s">
        <v>104</v>
      </c>
      <c r="G2895" t="s">
        <v>55</v>
      </c>
      <c r="H2895" t="s">
        <v>3078</v>
      </c>
      <c r="I2895" s="2">
        <v>40716</v>
      </c>
      <c r="J2895" t="s">
        <v>106</v>
      </c>
      <c r="K2895" t="s">
        <v>107</v>
      </c>
      <c r="L2895">
        <v>21.271422040000001</v>
      </c>
      <c r="M2895">
        <v>-157.73669254000001</v>
      </c>
      <c r="N2895" t="s">
        <v>108</v>
      </c>
      <c r="O2895" t="s">
        <v>108</v>
      </c>
      <c r="P2895">
        <v>2015</v>
      </c>
      <c r="Q2895" t="s">
        <v>109</v>
      </c>
      <c r="R2895">
        <v>0</v>
      </c>
      <c r="S2895">
        <v>10.050000000000001</v>
      </c>
      <c r="T2895">
        <v>1</v>
      </c>
      <c r="U2895">
        <v>24.5</v>
      </c>
      <c r="V2895">
        <v>0.5</v>
      </c>
      <c r="W2895">
        <v>0</v>
      </c>
      <c r="X2895">
        <v>0.15</v>
      </c>
      <c r="Y2895">
        <v>2</v>
      </c>
      <c r="Z2895">
        <v>1</v>
      </c>
    </row>
    <row r="2896" spans="1:26" x14ac:dyDescent="0.2">
      <c r="A2896">
        <v>2895</v>
      </c>
      <c r="B2896">
        <v>7624</v>
      </c>
      <c r="C2896" t="s">
        <v>38</v>
      </c>
      <c r="D2896">
        <v>2015</v>
      </c>
      <c r="E2896" t="s">
        <v>47</v>
      </c>
      <c r="F2896" t="s">
        <v>104</v>
      </c>
      <c r="G2896" t="s">
        <v>55</v>
      </c>
      <c r="H2896" t="s">
        <v>3079</v>
      </c>
      <c r="I2896" s="2">
        <v>40716</v>
      </c>
      <c r="J2896" t="s">
        <v>106</v>
      </c>
      <c r="K2896" t="s">
        <v>115</v>
      </c>
      <c r="L2896">
        <v>21.273013760000001</v>
      </c>
      <c r="M2896">
        <v>-157.74044452999999</v>
      </c>
      <c r="N2896" t="s">
        <v>108</v>
      </c>
      <c r="O2896" t="s">
        <v>108</v>
      </c>
      <c r="P2896">
        <v>2015</v>
      </c>
      <c r="Q2896" t="s">
        <v>116</v>
      </c>
      <c r="R2896">
        <v>0</v>
      </c>
      <c r="S2896">
        <v>3.45</v>
      </c>
      <c r="T2896">
        <v>6.5</v>
      </c>
      <c r="U2896">
        <v>0</v>
      </c>
      <c r="V2896">
        <v>5</v>
      </c>
      <c r="W2896">
        <v>2.5</v>
      </c>
      <c r="X2896">
        <v>0.16</v>
      </c>
      <c r="Y2896">
        <v>2</v>
      </c>
      <c r="Z2896">
        <v>1</v>
      </c>
    </row>
    <row r="2897" spans="1:26" x14ac:dyDescent="0.2">
      <c r="A2897">
        <v>2896</v>
      </c>
      <c r="B2897">
        <v>7625</v>
      </c>
      <c r="C2897" t="s">
        <v>38</v>
      </c>
      <c r="D2897">
        <v>2015</v>
      </c>
      <c r="E2897" t="s">
        <v>47</v>
      </c>
      <c r="F2897" t="s">
        <v>104</v>
      </c>
      <c r="G2897" t="s">
        <v>55</v>
      </c>
      <c r="H2897" t="s">
        <v>3080</v>
      </c>
      <c r="I2897" s="2">
        <v>40716</v>
      </c>
      <c r="J2897" t="s">
        <v>106</v>
      </c>
      <c r="K2897" t="s">
        <v>107</v>
      </c>
      <c r="L2897">
        <v>21.246525689999999</v>
      </c>
      <c r="M2897">
        <v>-157.80605345999999</v>
      </c>
      <c r="N2897" t="s">
        <v>108</v>
      </c>
      <c r="O2897" t="s">
        <v>108</v>
      </c>
      <c r="P2897">
        <v>2015</v>
      </c>
      <c r="Q2897" t="s">
        <v>109</v>
      </c>
      <c r="R2897">
        <v>0</v>
      </c>
      <c r="S2897">
        <v>15.45</v>
      </c>
      <c r="T2897">
        <v>0.5</v>
      </c>
      <c r="U2897">
        <v>30</v>
      </c>
      <c r="V2897">
        <v>0</v>
      </c>
      <c r="W2897">
        <v>0</v>
      </c>
      <c r="X2897">
        <v>0.11</v>
      </c>
      <c r="Y2897">
        <v>2</v>
      </c>
      <c r="Z2897">
        <v>1</v>
      </c>
    </row>
    <row r="2898" spans="1:26" x14ac:dyDescent="0.2">
      <c r="A2898">
        <v>2897</v>
      </c>
      <c r="B2898">
        <v>7626</v>
      </c>
      <c r="C2898" t="s">
        <v>38</v>
      </c>
      <c r="D2898">
        <v>2015</v>
      </c>
      <c r="E2898" t="s">
        <v>47</v>
      </c>
      <c r="F2898" t="s">
        <v>104</v>
      </c>
      <c r="G2898" t="s">
        <v>55</v>
      </c>
      <c r="H2898" t="s">
        <v>3081</v>
      </c>
      <c r="I2898" s="2">
        <v>40716</v>
      </c>
      <c r="J2898" t="s">
        <v>106</v>
      </c>
      <c r="K2898" t="s">
        <v>111</v>
      </c>
      <c r="L2898">
        <v>21.269374339999999</v>
      </c>
      <c r="M2898">
        <v>-157.8422984</v>
      </c>
      <c r="N2898" t="s">
        <v>108</v>
      </c>
      <c r="O2898" t="s">
        <v>108</v>
      </c>
      <c r="P2898">
        <v>2015</v>
      </c>
      <c r="Q2898" t="s">
        <v>112</v>
      </c>
      <c r="R2898">
        <v>0</v>
      </c>
      <c r="S2898">
        <v>19.649999999999999</v>
      </c>
      <c r="T2898">
        <v>1.5</v>
      </c>
      <c r="U2898">
        <v>36.5</v>
      </c>
      <c r="V2898">
        <v>3.5</v>
      </c>
      <c r="W2898">
        <v>0.5</v>
      </c>
      <c r="X2898">
        <v>0.10125000000000001</v>
      </c>
      <c r="Y2898">
        <v>2</v>
      </c>
      <c r="Z2898">
        <v>1</v>
      </c>
    </row>
    <row r="2899" spans="1:26" x14ac:dyDescent="0.2">
      <c r="A2899">
        <v>2898</v>
      </c>
      <c r="B2899">
        <v>7627</v>
      </c>
      <c r="C2899" t="s">
        <v>38</v>
      </c>
      <c r="D2899">
        <v>2015</v>
      </c>
      <c r="E2899" t="s">
        <v>47</v>
      </c>
      <c r="F2899" t="s">
        <v>104</v>
      </c>
      <c r="G2899" t="s">
        <v>55</v>
      </c>
      <c r="H2899" t="s">
        <v>3082</v>
      </c>
      <c r="I2899" s="2">
        <v>40716</v>
      </c>
      <c r="J2899" t="s">
        <v>106</v>
      </c>
      <c r="K2899" t="s">
        <v>115</v>
      </c>
      <c r="L2899">
        <v>21.293601389999999</v>
      </c>
      <c r="M2899">
        <v>-157.8777619</v>
      </c>
      <c r="N2899" t="s">
        <v>108</v>
      </c>
      <c r="O2899" t="s">
        <v>108</v>
      </c>
      <c r="P2899">
        <v>2015</v>
      </c>
      <c r="Q2899" t="s">
        <v>116</v>
      </c>
      <c r="R2899">
        <v>0</v>
      </c>
      <c r="S2899">
        <v>6.7</v>
      </c>
      <c r="T2899">
        <v>1</v>
      </c>
      <c r="U2899">
        <v>44</v>
      </c>
      <c r="V2899">
        <v>2.5</v>
      </c>
      <c r="W2899">
        <v>0</v>
      </c>
      <c r="X2899">
        <v>0.115</v>
      </c>
      <c r="Y2899">
        <v>2</v>
      </c>
      <c r="Z2899">
        <v>1</v>
      </c>
    </row>
    <row r="2900" spans="1:26" x14ac:dyDescent="0.2">
      <c r="A2900">
        <v>2899</v>
      </c>
      <c r="B2900">
        <v>7628</v>
      </c>
      <c r="C2900" t="s">
        <v>38</v>
      </c>
      <c r="D2900">
        <v>2015</v>
      </c>
      <c r="E2900" t="s">
        <v>47</v>
      </c>
      <c r="F2900" t="s">
        <v>104</v>
      </c>
      <c r="G2900" t="s">
        <v>55</v>
      </c>
      <c r="H2900" t="s">
        <v>3083</v>
      </c>
      <c r="I2900" s="2">
        <v>40716</v>
      </c>
      <c r="J2900" t="s">
        <v>106</v>
      </c>
      <c r="K2900" t="s">
        <v>111</v>
      </c>
      <c r="L2900">
        <v>21.281909389999999</v>
      </c>
      <c r="M2900">
        <v>-157.86082132000001</v>
      </c>
      <c r="N2900" t="s">
        <v>108</v>
      </c>
      <c r="O2900" t="s">
        <v>108</v>
      </c>
      <c r="P2900">
        <v>2015</v>
      </c>
      <c r="Q2900" t="s">
        <v>112</v>
      </c>
      <c r="R2900">
        <v>0</v>
      </c>
      <c r="S2900">
        <v>27.45</v>
      </c>
      <c r="T2900">
        <v>1</v>
      </c>
      <c r="U2900">
        <v>32.5</v>
      </c>
      <c r="V2900">
        <v>2.5</v>
      </c>
      <c r="W2900">
        <v>0</v>
      </c>
      <c r="X2900">
        <v>0.10625</v>
      </c>
      <c r="Y2900">
        <v>2</v>
      </c>
      <c r="Z2900">
        <v>1</v>
      </c>
    </row>
    <row r="2901" spans="1:26" x14ac:dyDescent="0.2">
      <c r="A2901">
        <v>2900</v>
      </c>
      <c r="B2901">
        <v>7629</v>
      </c>
      <c r="C2901" t="s">
        <v>38</v>
      </c>
      <c r="D2901">
        <v>2015</v>
      </c>
      <c r="E2901" t="s">
        <v>47</v>
      </c>
      <c r="F2901" t="s">
        <v>104</v>
      </c>
      <c r="G2901" t="s">
        <v>55</v>
      </c>
      <c r="H2901" t="s">
        <v>3084</v>
      </c>
      <c r="I2901" s="2">
        <v>40716</v>
      </c>
      <c r="J2901" t="s">
        <v>106</v>
      </c>
      <c r="K2901" t="s">
        <v>107</v>
      </c>
      <c r="L2901">
        <v>21.262502000000001</v>
      </c>
      <c r="M2901">
        <v>-157.75327200000001</v>
      </c>
      <c r="N2901" t="s">
        <v>108</v>
      </c>
      <c r="O2901" t="s">
        <v>108</v>
      </c>
      <c r="P2901">
        <v>2015</v>
      </c>
      <c r="Q2901" t="s">
        <v>109</v>
      </c>
      <c r="R2901">
        <v>0</v>
      </c>
      <c r="S2901">
        <v>15.7</v>
      </c>
      <c r="T2901">
        <v>3</v>
      </c>
      <c r="U2901">
        <v>20</v>
      </c>
      <c r="V2901">
        <v>10</v>
      </c>
      <c r="W2901">
        <v>2</v>
      </c>
      <c r="X2901">
        <v>0.12525</v>
      </c>
      <c r="Y2901">
        <v>2</v>
      </c>
      <c r="Z2901">
        <v>1</v>
      </c>
    </row>
    <row r="2902" spans="1:26" x14ac:dyDescent="0.2">
      <c r="A2902">
        <v>2901</v>
      </c>
      <c r="B2902">
        <v>7630</v>
      </c>
      <c r="C2902" t="s">
        <v>38</v>
      </c>
      <c r="D2902">
        <v>2015</v>
      </c>
      <c r="E2902" t="s">
        <v>47</v>
      </c>
      <c r="F2902" t="s">
        <v>104</v>
      </c>
      <c r="G2902" t="s">
        <v>55</v>
      </c>
      <c r="H2902" t="s">
        <v>3085</v>
      </c>
      <c r="I2902" s="2">
        <v>40716</v>
      </c>
      <c r="J2902" t="s">
        <v>106</v>
      </c>
      <c r="K2902" t="s">
        <v>115</v>
      </c>
      <c r="L2902">
        <v>21.26953</v>
      </c>
      <c r="M2902">
        <v>-157.75527700000001</v>
      </c>
      <c r="N2902" t="s">
        <v>108</v>
      </c>
      <c r="O2902" t="s">
        <v>108</v>
      </c>
      <c r="P2902">
        <v>2015</v>
      </c>
      <c r="Q2902" t="s">
        <v>116</v>
      </c>
      <c r="R2902">
        <v>0</v>
      </c>
      <c r="S2902">
        <v>5.0999999999999996</v>
      </c>
      <c r="T2902">
        <v>3</v>
      </c>
      <c r="U2902">
        <v>1.5</v>
      </c>
      <c r="V2902">
        <v>0.5</v>
      </c>
      <c r="W2902">
        <v>4</v>
      </c>
      <c r="X2902">
        <v>0.34749999999999998</v>
      </c>
      <c r="Y2902">
        <v>2</v>
      </c>
      <c r="Z2902">
        <v>1</v>
      </c>
    </row>
    <row r="2903" spans="1:26" x14ac:dyDescent="0.2">
      <c r="A2903">
        <v>2902</v>
      </c>
      <c r="B2903">
        <v>7631</v>
      </c>
      <c r="C2903" t="s">
        <v>38</v>
      </c>
      <c r="D2903">
        <v>2015</v>
      </c>
      <c r="E2903" t="s">
        <v>47</v>
      </c>
      <c r="F2903" t="s">
        <v>104</v>
      </c>
      <c r="G2903" t="s">
        <v>55</v>
      </c>
      <c r="H2903" t="s">
        <v>3086</v>
      </c>
      <c r="I2903" s="2">
        <v>40716</v>
      </c>
      <c r="J2903" t="s">
        <v>106</v>
      </c>
      <c r="K2903" t="s">
        <v>107</v>
      </c>
      <c r="L2903">
        <v>21.253034</v>
      </c>
      <c r="M2903">
        <v>-157.78055499999999</v>
      </c>
      <c r="N2903" t="s">
        <v>108</v>
      </c>
      <c r="O2903" t="s">
        <v>108</v>
      </c>
      <c r="P2903">
        <v>2015</v>
      </c>
      <c r="Q2903" t="s">
        <v>109</v>
      </c>
      <c r="R2903">
        <v>0</v>
      </c>
      <c r="S2903">
        <v>16.149999999999999</v>
      </c>
      <c r="T2903">
        <v>5</v>
      </c>
      <c r="U2903">
        <v>25</v>
      </c>
      <c r="V2903">
        <v>0</v>
      </c>
      <c r="W2903">
        <v>3</v>
      </c>
      <c r="X2903">
        <v>0.40649999999999997</v>
      </c>
      <c r="Y2903">
        <v>2</v>
      </c>
      <c r="Z2903">
        <v>1</v>
      </c>
    </row>
    <row r="2904" spans="1:26" x14ac:dyDescent="0.2">
      <c r="A2904">
        <v>2903</v>
      </c>
      <c r="B2904">
        <v>7632</v>
      </c>
      <c r="C2904" t="s">
        <v>38</v>
      </c>
      <c r="D2904">
        <v>2015</v>
      </c>
      <c r="E2904" t="s">
        <v>47</v>
      </c>
      <c r="F2904" t="s">
        <v>104</v>
      </c>
      <c r="G2904" t="s">
        <v>55</v>
      </c>
      <c r="H2904" t="s">
        <v>3087</v>
      </c>
      <c r="I2904" s="2">
        <v>40716</v>
      </c>
      <c r="J2904" t="s">
        <v>106</v>
      </c>
      <c r="K2904" t="s">
        <v>111</v>
      </c>
      <c r="L2904">
        <v>21.242948999999999</v>
      </c>
      <c r="M2904">
        <v>-157.79269600000001</v>
      </c>
      <c r="N2904" t="s">
        <v>108</v>
      </c>
      <c r="O2904" t="s">
        <v>108</v>
      </c>
      <c r="P2904">
        <v>2015</v>
      </c>
      <c r="Q2904" t="s">
        <v>112</v>
      </c>
      <c r="R2904">
        <v>0</v>
      </c>
      <c r="S2904">
        <v>23.15</v>
      </c>
      <c r="T2904">
        <v>2.5</v>
      </c>
      <c r="U2904">
        <v>27.5</v>
      </c>
      <c r="V2904">
        <v>0.5</v>
      </c>
      <c r="W2904">
        <v>4</v>
      </c>
      <c r="X2904">
        <v>0.15</v>
      </c>
      <c r="Y2904">
        <v>2</v>
      </c>
      <c r="Z2904">
        <v>1</v>
      </c>
    </row>
    <row r="2905" spans="1:26" x14ac:dyDescent="0.2">
      <c r="A2905">
        <v>2904</v>
      </c>
      <c r="B2905">
        <v>7633</v>
      </c>
      <c r="C2905" t="s">
        <v>38</v>
      </c>
      <c r="D2905">
        <v>2015</v>
      </c>
      <c r="E2905" t="s">
        <v>47</v>
      </c>
      <c r="F2905" t="s">
        <v>104</v>
      </c>
      <c r="G2905" t="s">
        <v>55</v>
      </c>
      <c r="H2905" t="s">
        <v>3088</v>
      </c>
      <c r="I2905" s="2">
        <v>40716</v>
      </c>
      <c r="J2905" t="s">
        <v>106</v>
      </c>
      <c r="K2905" t="s">
        <v>115</v>
      </c>
      <c r="L2905">
        <v>21.266269999999999</v>
      </c>
      <c r="M2905">
        <v>-157.828731</v>
      </c>
      <c r="N2905" t="s">
        <v>108</v>
      </c>
      <c r="O2905" t="s">
        <v>108</v>
      </c>
      <c r="P2905">
        <v>2015</v>
      </c>
      <c r="Q2905" t="s">
        <v>116</v>
      </c>
      <c r="R2905">
        <v>0</v>
      </c>
      <c r="S2905">
        <v>5.5</v>
      </c>
      <c r="T2905">
        <v>2</v>
      </c>
      <c r="U2905">
        <v>45</v>
      </c>
      <c r="V2905">
        <v>4.5</v>
      </c>
      <c r="W2905">
        <v>0.5</v>
      </c>
      <c r="X2905">
        <v>0.23749999999999999</v>
      </c>
      <c r="Y2905">
        <v>2</v>
      </c>
      <c r="Z2905">
        <v>1</v>
      </c>
    </row>
    <row r="2906" spans="1:26" x14ac:dyDescent="0.2">
      <c r="A2906">
        <v>2905</v>
      </c>
      <c r="B2906">
        <v>7634</v>
      </c>
      <c r="C2906" t="s">
        <v>38</v>
      </c>
      <c r="D2906">
        <v>2015</v>
      </c>
      <c r="E2906" t="s">
        <v>47</v>
      </c>
      <c r="F2906" t="s">
        <v>104</v>
      </c>
      <c r="G2906" t="s">
        <v>55</v>
      </c>
      <c r="H2906" t="s">
        <v>3089</v>
      </c>
      <c r="I2906" s="2">
        <v>40716</v>
      </c>
      <c r="J2906" t="s">
        <v>106</v>
      </c>
      <c r="K2906" t="s">
        <v>107</v>
      </c>
      <c r="L2906">
        <v>21.290614000000001</v>
      </c>
      <c r="M2906">
        <v>-157.885344</v>
      </c>
      <c r="N2906" t="s">
        <v>108</v>
      </c>
      <c r="O2906" t="s">
        <v>108</v>
      </c>
      <c r="P2906">
        <v>2015</v>
      </c>
      <c r="Q2906" t="s">
        <v>109</v>
      </c>
      <c r="R2906">
        <v>0</v>
      </c>
      <c r="S2906">
        <v>9.6</v>
      </c>
      <c r="T2906">
        <v>11</v>
      </c>
      <c r="U2906">
        <v>1.5</v>
      </c>
      <c r="V2906">
        <v>0</v>
      </c>
      <c r="W2906">
        <v>1</v>
      </c>
      <c r="X2906">
        <v>0.28875000000000001</v>
      </c>
      <c r="Y2906">
        <v>2</v>
      </c>
      <c r="Z2906">
        <v>1</v>
      </c>
    </row>
    <row r="2907" spans="1:26" x14ac:dyDescent="0.2">
      <c r="A2907">
        <v>2906</v>
      </c>
      <c r="B2907">
        <v>7636</v>
      </c>
      <c r="C2907" t="s">
        <v>38</v>
      </c>
      <c r="D2907">
        <v>2015</v>
      </c>
      <c r="E2907" t="s">
        <v>47</v>
      </c>
      <c r="F2907" t="s">
        <v>104</v>
      </c>
      <c r="G2907" t="s">
        <v>50</v>
      </c>
      <c r="H2907" t="s">
        <v>3090</v>
      </c>
      <c r="I2907" s="2">
        <v>40718</v>
      </c>
      <c r="J2907" t="s">
        <v>106</v>
      </c>
      <c r="K2907" t="s">
        <v>107</v>
      </c>
      <c r="L2907">
        <v>21.880182000000001</v>
      </c>
      <c r="M2907">
        <v>-159.51270099999999</v>
      </c>
      <c r="N2907" t="s">
        <v>966</v>
      </c>
      <c r="O2907" t="s">
        <v>966</v>
      </c>
      <c r="P2907">
        <v>2015</v>
      </c>
      <c r="Q2907" t="s">
        <v>109</v>
      </c>
      <c r="R2907">
        <v>0</v>
      </c>
      <c r="S2907">
        <v>15.65</v>
      </c>
      <c r="T2907">
        <v>3</v>
      </c>
      <c r="U2907">
        <v>16</v>
      </c>
      <c r="V2907">
        <v>1</v>
      </c>
      <c r="W2907">
        <v>0</v>
      </c>
      <c r="X2907">
        <v>0.14774999999999999</v>
      </c>
      <c r="Y2907">
        <v>2</v>
      </c>
      <c r="Z2907">
        <v>1</v>
      </c>
    </row>
    <row r="2908" spans="1:26" x14ac:dyDescent="0.2">
      <c r="A2908">
        <v>2907</v>
      </c>
      <c r="B2908">
        <v>7637</v>
      </c>
      <c r="C2908" t="s">
        <v>38</v>
      </c>
      <c r="D2908">
        <v>2015</v>
      </c>
      <c r="E2908" t="s">
        <v>47</v>
      </c>
      <c r="F2908" t="s">
        <v>104</v>
      </c>
      <c r="G2908" t="s">
        <v>50</v>
      </c>
      <c r="H2908" t="s">
        <v>3091</v>
      </c>
      <c r="I2908" s="2">
        <v>40718</v>
      </c>
      <c r="J2908" t="s">
        <v>106</v>
      </c>
      <c r="K2908" t="s">
        <v>115</v>
      </c>
      <c r="L2908">
        <v>21.886066</v>
      </c>
      <c r="M2908">
        <v>-159.51918499999999</v>
      </c>
      <c r="N2908" t="s">
        <v>966</v>
      </c>
      <c r="O2908" t="s">
        <v>966</v>
      </c>
      <c r="P2908">
        <v>2015</v>
      </c>
      <c r="Q2908" t="s">
        <v>116</v>
      </c>
      <c r="R2908">
        <v>0</v>
      </c>
      <c r="S2908">
        <v>5.45</v>
      </c>
      <c r="T2908">
        <v>1</v>
      </c>
      <c r="U2908">
        <v>2.5</v>
      </c>
      <c r="V2908">
        <v>51.5</v>
      </c>
      <c r="W2908">
        <v>0</v>
      </c>
      <c r="X2908">
        <v>0.12275</v>
      </c>
      <c r="Y2908">
        <v>2</v>
      </c>
      <c r="Z2908">
        <v>1</v>
      </c>
    </row>
    <row r="2909" spans="1:26" x14ac:dyDescent="0.2">
      <c r="A2909">
        <v>2908</v>
      </c>
      <c r="B2909">
        <v>7638</v>
      </c>
      <c r="C2909" t="s">
        <v>38</v>
      </c>
      <c r="D2909">
        <v>2015</v>
      </c>
      <c r="E2909" t="s">
        <v>47</v>
      </c>
      <c r="F2909" t="s">
        <v>104</v>
      </c>
      <c r="G2909" t="s">
        <v>50</v>
      </c>
      <c r="H2909" t="s">
        <v>3092</v>
      </c>
      <c r="I2909" s="2">
        <v>40718</v>
      </c>
      <c r="J2909" t="s">
        <v>106</v>
      </c>
      <c r="K2909" t="s">
        <v>107</v>
      </c>
      <c r="L2909">
        <v>21.88927</v>
      </c>
      <c r="M2909">
        <v>-159.57259400000001</v>
      </c>
      <c r="N2909" t="s">
        <v>966</v>
      </c>
      <c r="O2909" t="s">
        <v>966</v>
      </c>
      <c r="P2909">
        <v>2015</v>
      </c>
      <c r="Q2909" t="s">
        <v>109</v>
      </c>
      <c r="R2909">
        <v>0</v>
      </c>
      <c r="S2909">
        <v>13.05</v>
      </c>
      <c r="T2909">
        <v>1.5</v>
      </c>
      <c r="U2909">
        <v>1</v>
      </c>
      <c r="V2909">
        <v>45.5</v>
      </c>
      <c r="W2909">
        <v>7</v>
      </c>
      <c r="X2909">
        <v>0.1145</v>
      </c>
      <c r="Y2909">
        <v>2</v>
      </c>
      <c r="Z2909">
        <v>1</v>
      </c>
    </row>
    <row r="2910" spans="1:26" x14ac:dyDescent="0.2">
      <c r="A2910">
        <v>2909</v>
      </c>
      <c r="B2910">
        <v>7639</v>
      </c>
      <c r="C2910" t="s">
        <v>38</v>
      </c>
      <c r="D2910">
        <v>2015</v>
      </c>
      <c r="E2910" t="s">
        <v>47</v>
      </c>
      <c r="F2910" t="s">
        <v>104</v>
      </c>
      <c r="G2910" t="s">
        <v>50</v>
      </c>
      <c r="H2910" t="s">
        <v>3093</v>
      </c>
      <c r="I2910" s="2">
        <v>40718</v>
      </c>
      <c r="J2910" t="s">
        <v>106</v>
      </c>
      <c r="K2910" t="s">
        <v>107</v>
      </c>
      <c r="L2910">
        <v>21.917691999999999</v>
      </c>
      <c r="M2910">
        <v>-159.65801400000001</v>
      </c>
      <c r="N2910" t="s">
        <v>966</v>
      </c>
      <c r="O2910" t="s">
        <v>966</v>
      </c>
      <c r="P2910">
        <v>2015</v>
      </c>
      <c r="Q2910" t="s">
        <v>109</v>
      </c>
      <c r="R2910">
        <v>0</v>
      </c>
      <c r="S2910">
        <v>16</v>
      </c>
      <c r="T2910">
        <v>1.5</v>
      </c>
      <c r="U2910">
        <v>5.5</v>
      </c>
      <c r="V2910">
        <v>8</v>
      </c>
      <c r="W2910">
        <v>1.5</v>
      </c>
      <c r="X2910">
        <v>0.11650000000000001</v>
      </c>
      <c r="Y2910">
        <v>2</v>
      </c>
      <c r="Z2910">
        <v>1</v>
      </c>
    </row>
    <row r="2911" spans="1:26" x14ac:dyDescent="0.2">
      <c r="A2911">
        <v>2910</v>
      </c>
      <c r="B2911">
        <v>7640</v>
      </c>
      <c r="C2911" t="s">
        <v>38</v>
      </c>
      <c r="D2911">
        <v>2015</v>
      </c>
      <c r="E2911" t="s">
        <v>47</v>
      </c>
      <c r="F2911" t="s">
        <v>104</v>
      </c>
      <c r="G2911" t="s">
        <v>50</v>
      </c>
      <c r="H2911" t="s">
        <v>3094</v>
      </c>
      <c r="I2911" s="2">
        <v>40718</v>
      </c>
      <c r="J2911" t="s">
        <v>106</v>
      </c>
      <c r="K2911" t="s">
        <v>115</v>
      </c>
      <c r="L2911">
        <v>21.952745</v>
      </c>
      <c r="M2911">
        <v>-159.69663700000001</v>
      </c>
      <c r="N2911" t="s">
        <v>966</v>
      </c>
      <c r="O2911" t="s">
        <v>966</v>
      </c>
      <c r="P2911">
        <v>2015</v>
      </c>
      <c r="Q2911" t="s">
        <v>116</v>
      </c>
      <c r="R2911">
        <v>0</v>
      </c>
      <c r="S2911">
        <v>6.05</v>
      </c>
      <c r="T2911">
        <v>1.5</v>
      </c>
      <c r="U2911">
        <v>12.5</v>
      </c>
      <c r="V2911">
        <v>4.5</v>
      </c>
      <c r="W2911">
        <v>1.5</v>
      </c>
      <c r="X2911">
        <v>0.16475000000000001</v>
      </c>
      <c r="Y2911">
        <v>2</v>
      </c>
      <c r="Z2911">
        <v>1</v>
      </c>
    </row>
    <row r="2912" spans="1:26" x14ac:dyDescent="0.2">
      <c r="A2912">
        <v>2911</v>
      </c>
      <c r="B2912">
        <v>7641</v>
      </c>
      <c r="C2912" t="s">
        <v>38</v>
      </c>
      <c r="D2912">
        <v>2015</v>
      </c>
      <c r="E2912" t="s">
        <v>47</v>
      </c>
      <c r="F2912" t="s">
        <v>104</v>
      </c>
      <c r="G2912" t="s">
        <v>50</v>
      </c>
      <c r="H2912" t="s">
        <v>3095</v>
      </c>
      <c r="I2912" s="2">
        <v>40718</v>
      </c>
      <c r="J2912" t="s">
        <v>106</v>
      </c>
      <c r="K2912" t="s">
        <v>107</v>
      </c>
      <c r="L2912">
        <v>21.959350000000001</v>
      </c>
      <c r="M2912">
        <v>-159.72099299999999</v>
      </c>
      <c r="N2912" t="s">
        <v>966</v>
      </c>
      <c r="O2912" t="s">
        <v>966</v>
      </c>
      <c r="P2912">
        <v>2015</v>
      </c>
      <c r="Q2912" t="s">
        <v>109</v>
      </c>
      <c r="R2912">
        <v>0</v>
      </c>
      <c r="S2912">
        <v>13.15</v>
      </c>
      <c r="T2912">
        <v>1.5</v>
      </c>
      <c r="U2912">
        <v>5.5</v>
      </c>
      <c r="V2912">
        <v>3</v>
      </c>
      <c r="W2912">
        <v>1.5</v>
      </c>
      <c r="X2912">
        <v>0.10249999999999999</v>
      </c>
      <c r="Y2912">
        <v>2</v>
      </c>
      <c r="Z2912">
        <v>1</v>
      </c>
    </row>
    <row r="2913" spans="1:26" x14ac:dyDescent="0.2">
      <c r="A2913">
        <v>2912</v>
      </c>
      <c r="B2913">
        <v>7642</v>
      </c>
      <c r="C2913" t="s">
        <v>38</v>
      </c>
      <c r="D2913">
        <v>2015</v>
      </c>
      <c r="E2913" t="s">
        <v>47</v>
      </c>
      <c r="F2913" t="s">
        <v>104</v>
      </c>
      <c r="G2913" t="s">
        <v>50</v>
      </c>
      <c r="H2913" t="s">
        <v>3096</v>
      </c>
      <c r="I2913" s="2">
        <v>40718</v>
      </c>
      <c r="J2913" t="s">
        <v>106</v>
      </c>
      <c r="K2913" t="s">
        <v>111</v>
      </c>
      <c r="L2913">
        <v>21.887187999999998</v>
      </c>
      <c r="M2913">
        <v>-159.56973199999999</v>
      </c>
      <c r="N2913" t="s">
        <v>966</v>
      </c>
      <c r="O2913" t="s">
        <v>966</v>
      </c>
      <c r="P2913">
        <v>2015</v>
      </c>
      <c r="Q2913" t="s">
        <v>112</v>
      </c>
      <c r="R2913">
        <v>0</v>
      </c>
      <c r="S2913">
        <v>23.2</v>
      </c>
      <c r="T2913">
        <v>6</v>
      </c>
      <c r="U2913">
        <v>10</v>
      </c>
      <c r="V2913">
        <v>3.5</v>
      </c>
      <c r="W2913">
        <v>10</v>
      </c>
      <c r="X2913">
        <v>0.11325</v>
      </c>
      <c r="Y2913">
        <v>2</v>
      </c>
      <c r="Z2913">
        <v>1</v>
      </c>
    </row>
    <row r="2914" spans="1:26" x14ac:dyDescent="0.2">
      <c r="A2914">
        <v>2913</v>
      </c>
      <c r="B2914">
        <v>7645</v>
      </c>
      <c r="C2914" t="s">
        <v>38</v>
      </c>
      <c r="D2914">
        <v>2015</v>
      </c>
      <c r="E2914" t="s">
        <v>47</v>
      </c>
      <c r="F2914" t="s">
        <v>104</v>
      </c>
      <c r="G2914" t="s">
        <v>50</v>
      </c>
      <c r="H2914" t="s">
        <v>3097</v>
      </c>
      <c r="I2914" s="2">
        <v>40718</v>
      </c>
      <c r="J2914" t="s">
        <v>106</v>
      </c>
      <c r="K2914" t="s">
        <v>107</v>
      </c>
      <c r="L2914">
        <v>21.909914000000001</v>
      </c>
      <c r="M2914">
        <v>-159.65019899999999</v>
      </c>
      <c r="N2914" t="s">
        <v>966</v>
      </c>
      <c r="O2914" t="s">
        <v>966</v>
      </c>
      <c r="P2914">
        <v>2015</v>
      </c>
      <c r="Q2914" t="s">
        <v>109</v>
      </c>
      <c r="R2914">
        <v>0</v>
      </c>
      <c r="S2914">
        <v>16.05</v>
      </c>
      <c r="T2914">
        <v>5</v>
      </c>
      <c r="U2914">
        <v>1.5</v>
      </c>
      <c r="V2914">
        <v>1</v>
      </c>
      <c r="W2914">
        <v>4</v>
      </c>
      <c r="X2914">
        <v>0.20749999999999999</v>
      </c>
      <c r="Y2914">
        <v>2</v>
      </c>
      <c r="Z2914">
        <v>1</v>
      </c>
    </row>
    <row r="2915" spans="1:26" x14ac:dyDescent="0.2">
      <c r="A2915">
        <v>2914</v>
      </c>
      <c r="B2915">
        <v>7646</v>
      </c>
      <c r="C2915" t="s">
        <v>38</v>
      </c>
      <c r="D2915">
        <v>2015</v>
      </c>
      <c r="E2915" t="s">
        <v>47</v>
      </c>
      <c r="F2915" t="s">
        <v>104</v>
      </c>
      <c r="G2915" t="s">
        <v>50</v>
      </c>
      <c r="H2915" t="s">
        <v>3098</v>
      </c>
      <c r="I2915" s="2">
        <v>40718</v>
      </c>
      <c r="J2915" t="s">
        <v>106</v>
      </c>
      <c r="K2915" t="s">
        <v>107</v>
      </c>
      <c r="L2915">
        <v>21.934028000000001</v>
      </c>
      <c r="M2915">
        <v>-159.672369</v>
      </c>
      <c r="N2915" t="s">
        <v>966</v>
      </c>
      <c r="O2915" t="s">
        <v>966</v>
      </c>
      <c r="P2915">
        <v>2015</v>
      </c>
      <c r="Q2915" t="s">
        <v>109</v>
      </c>
      <c r="R2915">
        <v>0</v>
      </c>
      <c r="S2915">
        <v>11.95</v>
      </c>
      <c r="T2915">
        <v>22.5</v>
      </c>
      <c r="U2915">
        <v>0</v>
      </c>
      <c r="V2915">
        <v>2.5</v>
      </c>
      <c r="W2915">
        <v>2.5</v>
      </c>
      <c r="X2915">
        <v>0.505</v>
      </c>
      <c r="Y2915">
        <v>2</v>
      </c>
      <c r="Z2915">
        <v>1</v>
      </c>
    </row>
    <row r="2916" spans="1:26" x14ac:dyDescent="0.2">
      <c r="A2916">
        <v>2915</v>
      </c>
      <c r="B2916">
        <v>7648</v>
      </c>
      <c r="C2916" t="s">
        <v>38</v>
      </c>
      <c r="D2916">
        <v>2015</v>
      </c>
      <c r="E2916" t="s">
        <v>47</v>
      </c>
      <c r="F2916" t="s">
        <v>104</v>
      </c>
      <c r="G2916" t="s">
        <v>50</v>
      </c>
      <c r="H2916" t="s">
        <v>3099</v>
      </c>
      <c r="I2916" s="2">
        <v>40718</v>
      </c>
      <c r="J2916" t="s">
        <v>106</v>
      </c>
      <c r="K2916" t="s">
        <v>107</v>
      </c>
      <c r="L2916">
        <v>21.870833999999999</v>
      </c>
      <c r="M2916">
        <v>-159.45145199999999</v>
      </c>
      <c r="N2916" t="s">
        <v>966</v>
      </c>
      <c r="O2916" t="s">
        <v>966</v>
      </c>
      <c r="P2916">
        <v>2015</v>
      </c>
      <c r="Q2916" t="s">
        <v>109</v>
      </c>
      <c r="R2916">
        <v>0</v>
      </c>
      <c r="S2916">
        <v>8.25</v>
      </c>
      <c r="T2916">
        <v>10</v>
      </c>
      <c r="U2916">
        <v>7.5</v>
      </c>
      <c r="V2916">
        <v>4</v>
      </c>
      <c r="W2916">
        <v>3.5</v>
      </c>
      <c r="X2916">
        <v>0.57999999999999996</v>
      </c>
      <c r="Y2916">
        <v>2</v>
      </c>
      <c r="Z2916">
        <v>1</v>
      </c>
    </row>
    <row r="2917" spans="1:26" x14ac:dyDescent="0.2">
      <c r="A2917">
        <v>2916</v>
      </c>
      <c r="B2917">
        <v>7649</v>
      </c>
      <c r="C2917" t="s">
        <v>38</v>
      </c>
      <c r="D2917">
        <v>2015</v>
      </c>
      <c r="E2917" t="s">
        <v>47</v>
      </c>
      <c r="F2917" t="s">
        <v>104</v>
      </c>
      <c r="G2917" t="s">
        <v>50</v>
      </c>
      <c r="H2917" t="s">
        <v>3100</v>
      </c>
      <c r="I2917" s="2">
        <v>40718</v>
      </c>
      <c r="J2917" t="s">
        <v>106</v>
      </c>
      <c r="K2917" t="s">
        <v>107</v>
      </c>
      <c r="L2917">
        <v>21.877541999999998</v>
      </c>
      <c r="M2917">
        <v>-159.518406</v>
      </c>
      <c r="N2917" t="s">
        <v>966</v>
      </c>
      <c r="O2917" t="s">
        <v>966</v>
      </c>
      <c r="P2917">
        <v>2015</v>
      </c>
      <c r="Q2917" t="s">
        <v>109</v>
      </c>
      <c r="R2917">
        <v>0</v>
      </c>
      <c r="S2917">
        <v>15</v>
      </c>
      <c r="T2917">
        <v>2</v>
      </c>
      <c r="U2917">
        <v>5.5</v>
      </c>
      <c r="V2917">
        <v>1.5</v>
      </c>
      <c r="W2917">
        <v>4.5</v>
      </c>
      <c r="X2917">
        <v>0.11625000000000001</v>
      </c>
      <c r="Y2917">
        <v>2</v>
      </c>
      <c r="Z2917">
        <v>1</v>
      </c>
    </row>
    <row r="2918" spans="1:26" x14ac:dyDescent="0.2">
      <c r="A2918">
        <v>2917</v>
      </c>
      <c r="B2918">
        <v>7650</v>
      </c>
      <c r="C2918" t="s">
        <v>38</v>
      </c>
      <c r="D2918">
        <v>2015</v>
      </c>
      <c r="E2918" t="s">
        <v>47</v>
      </c>
      <c r="F2918" t="s">
        <v>104</v>
      </c>
      <c r="G2918" t="s">
        <v>50</v>
      </c>
      <c r="H2918" t="s">
        <v>3101</v>
      </c>
      <c r="I2918" s="2">
        <v>40718</v>
      </c>
      <c r="J2918" t="s">
        <v>106</v>
      </c>
      <c r="K2918" t="s">
        <v>107</v>
      </c>
      <c r="L2918">
        <v>21.884719</v>
      </c>
      <c r="M2918">
        <v>-159.54674600000001</v>
      </c>
      <c r="N2918" t="s">
        <v>966</v>
      </c>
      <c r="O2918" t="s">
        <v>966</v>
      </c>
      <c r="P2918">
        <v>2015</v>
      </c>
      <c r="Q2918" t="s">
        <v>109</v>
      </c>
      <c r="R2918">
        <v>0</v>
      </c>
      <c r="S2918">
        <v>14.25</v>
      </c>
      <c r="T2918">
        <v>4</v>
      </c>
      <c r="U2918">
        <v>4</v>
      </c>
      <c r="V2918">
        <v>13.5</v>
      </c>
      <c r="W2918">
        <v>2</v>
      </c>
      <c r="X2918">
        <v>0.17624999999999999</v>
      </c>
      <c r="Y2918">
        <v>2</v>
      </c>
      <c r="Z2918">
        <v>1</v>
      </c>
    </row>
    <row r="2919" spans="1:26" x14ac:dyDescent="0.2">
      <c r="A2919">
        <v>2918</v>
      </c>
      <c r="B2919">
        <v>7651</v>
      </c>
      <c r="C2919" t="s">
        <v>38</v>
      </c>
      <c r="D2919">
        <v>2015</v>
      </c>
      <c r="E2919" t="s">
        <v>47</v>
      </c>
      <c r="F2919" t="s">
        <v>104</v>
      </c>
      <c r="G2919" t="s">
        <v>50</v>
      </c>
      <c r="H2919" t="s">
        <v>3102</v>
      </c>
      <c r="I2919" s="2">
        <v>40718</v>
      </c>
      <c r="J2919" t="s">
        <v>106</v>
      </c>
      <c r="K2919" t="s">
        <v>111</v>
      </c>
      <c r="L2919">
        <v>21.909531999999999</v>
      </c>
      <c r="M2919">
        <v>-159.640535</v>
      </c>
      <c r="N2919" t="s">
        <v>966</v>
      </c>
      <c r="O2919" t="s">
        <v>966</v>
      </c>
      <c r="P2919">
        <v>2015</v>
      </c>
      <c r="Q2919" t="s">
        <v>112</v>
      </c>
      <c r="R2919">
        <v>0</v>
      </c>
      <c r="S2919">
        <v>20</v>
      </c>
      <c r="T2919">
        <v>4.5</v>
      </c>
      <c r="U2919">
        <v>15</v>
      </c>
      <c r="V2919">
        <v>0.5</v>
      </c>
      <c r="W2919">
        <v>1</v>
      </c>
      <c r="X2919">
        <v>0.16375000000000001</v>
      </c>
      <c r="Y2919">
        <v>2</v>
      </c>
      <c r="Z2919">
        <v>1</v>
      </c>
    </row>
    <row r="2920" spans="1:26" x14ac:dyDescent="0.2">
      <c r="A2920">
        <v>2919</v>
      </c>
      <c r="B2920">
        <v>7652</v>
      </c>
      <c r="C2920" t="s">
        <v>38</v>
      </c>
      <c r="D2920">
        <v>2015</v>
      </c>
      <c r="E2920" t="s">
        <v>47</v>
      </c>
      <c r="F2920" t="s">
        <v>104</v>
      </c>
      <c r="G2920" t="s">
        <v>50</v>
      </c>
      <c r="H2920" t="s">
        <v>3103</v>
      </c>
      <c r="I2920" s="2">
        <v>40718</v>
      </c>
      <c r="J2920" t="s">
        <v>106</v>
      </c>
      <c r="K2920" t="s">
        <v>107</v>
      </c>
      <c r="L2920">
        <v>21.949642999999998</v>
      </c>
      <c r="M2920">
        <v>-159.68340900000001</v>
      </c>
      <c r="N2920" t="s">
        <v>966</v>
      </c>
      <c r="O2920" t="s">
        <v>966</v>
      </c>
      <c r="P2920">
        <v>2015</v>
      </c>
      <c r="Q2920" t="s">
        <v>109</v>
      </c>
      <c r="R2920">
        <v>0</v>
      </c>
      <c r="S2920">
        <v>12.8</v>
      </c>
      <c r="T2920">
        <v>8.5</v>
      </c>
      <c r="U2920">
        <v>5</v>
      </c>
      <c r="V2920">
        <v>6.5</v>
      </c>
      <c r="W2920">
        <v>1</v>
      </c>
      <c r="X2920">
        <v>0.28499999999999998</v>
      </c>
      <c r="Y2920">
        <v>2</v>
      </c>
      <c r="Z2920">
        <v>1</v>
      </c>
    </row>
    <row r="2921" spans="1:26" x14ac:dyDescent="0.2">
      <c r="A2921">
        <v>2920</v>
      </c>
      <c r="B2921">
        <v>7653</v>
      </c>
      <c r="C2921" t="s">
        <v>38</v>
      </c>
      <c r="D2921">
        <v>2015</v>
      </c>
      <c r="E2921" t="s">
        <v>47</v>
      </c>
      <c r="F2921" t="s">
        <v>104</v>
      </c>
      <c r="G2921" t="s">
        <v>50</v>
      </c>
      <c r="H2921" t="s">
        <v>3104</v>
      </c>
      <c r="I2921" s="2">
        <v>40718</v>
      </c>
      <c r="J2921" t="s">
        <v>106</v>
      </c>
      <c r="K2921" t="s">
        <v>107</v>
      </c>
      <c r="L2921">
        <v>21.958888999999999</v>
      </c>
      <c r="M2921">
        <v>-159.71680499999999</v>
      </c>
      <c r="N2921" t="s">
        <v>966</v>
      </c>
      <c r="O2921" t="s">
        <v>966</v>
      </c>
      <c r="P2921">
        <v>2015</v>
      </c>
      <c r="Q2921" t="s">
        <v>109</v>
      </c>
      <c r="R2921">
        <v>0</v>
      </c>
      <c r="S2921">
        <v>10.25</v>
      </c>
      <c r="T2921">
        <v>1</v>
      </c>
      <c r="U2921">
        <v>37.5</v>
      </c>
      <c r="V2921">
        <v>28.5</v>
      </c>
      <c r="W2921">
        <v>0.5</v>
      </c>
      <c r="X2921">
        <v>0.28000000000000003</v>
      </c>
      <c r="Y2921">
        <v>2</v>
      </c>
      <c r="Z2921">
        <v>1</v>
      </c>
    </row>
    <row r="2922" spans="1:26" x14ac:dyDescent="0.2">
      <c r="A2922">
        <v>2921</v>
      </c>
      <c r="B2922">
        <v>7654</v>
      </c>
      <c r="C2922" t="s">
        <v>38</v>
      </c>
      <c r="D2922">
        <v>2015</v>
      </c>
      <c r="E2922" t="s">
        <v>47</v>
      </c>
      <c r="F2922" t="s">
        <v>104</v>
      </c>
      <c r="G2922" t="s">
        <v>50</v>
      </c>
      <c r="H2922" t="s">
        <v>3105</v>
      </c>
      <c r="I2922" s="2">
        <v>40718</v>
      </c>
      <c r="J2922" t="s">
        <v>106</v>
      </c>
      <c r="K2922" t="s">
        <v>107</v>
      </c>
      <c r="L2922">
        <v>21.870229999999999</v>
      </c>
      <c r="M2922">
        <v>-159.45901599999999</v>
      </c>
      <c r="N2922" t="s">
        <v>966</v>
      </c>
      <c r="O2922" t="s">
        <v>966</v>
      </c>
      <c r="P2922">
        <v>2015</v>
      </c>
      <c r="Q2922" t="s">
        <v>109</v>
      </c>
      <c r="R2922">
        <v>0</v>
      </c>
      <c r="S2922">
        <v>11</v>
      </c>
      <c r="T2922">
        <v>1</v>
      </c>
      <c r="U2922">
        <v>15</v>
      </c>
      <c r="V2922">
        <v>7.5</v>
      </c>
      <c r="W2922">
        <v>0</v>
      </c>
      <c r="X2922">
        <v>0.60750000000000004</v>
      </c>
      <c r="Y2922">
        <v>2</v>
      </c>
      <c r="Z2922">
        <v>1</v>
      </c>
    </row>
    <row r="2923" spans="1:26" x14ac:dyDescent="0.2">
      <c r="A2923">
        <v>2922</v>
      </c>
      <c r="B2923">
        <v>7655</v>
      </c>
      <c r="C2923" t="s">
        <v>38</v>
      </c>
      <c r="D2923">
        <v>2015</v>
      </c>
      <c r="E2923" t="s">
        <v>47</v>
      </c>
      <c r="F2923" t="s">
        <v>104</v>
      </c>
      <c r="G2923" t="s">
        <v>50</v>
      </c>
      <c r="H2923" t="s">
        <v>3106</v>
      </c>
      <c r="I2923" s="2">
        <v>40718</v>
      </c>
      <c r="J2923" t="s">
        <v>106</v>
      </c>
      <c r="K2923" t="s">
        <v>107</v>
      </c>
      <c r="L2923">
        <v>21.881869999999999</v>
      </c>
      <c r="M2923">
        <v>-159.53119799999999</v>
      </c>
      <c r="N2923" t="s">
        <v>966</v>
      </c>
      <c r="O2923" t="s">
        <v>966</v>
      </c>
      <c r="P2923">
        <v>2015</v>
      </c>
      <c r="Q2923" t="s">
        <v>109</v>
      </c>
      <c r="R2923">
        <v>0</v>
      </c>
      <c r="S2923">
        <v>12.65</v>
      </c>
      <c r="T2923">
        <v>2.5</v>
      </c>
      <c r="U2923">
        <v>26</v>
      </c>
      <c r="V2923">
        <v>0.5</v>
      </c>
      <c r="W2923">
        <v>1</v>
      </c>
      <c r="X2923">
        <v>0.20774999999999999</v>
      </c>
      <c r="Y2923">
        <v>2</v>
      </c>
      <c r="Z2923">
        <v>1</v>
      </c>
    </row>
    <row r="2924" spans="1:26" x14ac:dyDescent="0.2">
      <c r="A2924">
        <v>2923</v>
      </c>
      <c r="B2924">
        <v>7656</v>
      </c>
      <c r="C2924" t="s">
        <v>38</v>
      </c>
      <c r="D2924">
        <v>2015</v>
      </c>
      <c r="E2924" t="s">
        <v>47</v>
      </c>
      <c r="F2924" t="s">
        <v>104</v>
      </c>
      <c r="G2924" t="s">
        <v>50</v>
      </c>
      <c r="H2924" t="s">
        <v>3107</v>
      </c>
      <c r="I2924" s="2">
        <v>40718</v>
      </c>
      <c r="J2924" t="s">
        <v>106</v>
      </c>
      <c r="K2924" t="s">
        <v>107</v>
      </c>
      <c r="L2924">
        <v>21.889192000000001</v>
      </c>
      <c r="M2924">
        <v>-159.564707</v>
      </c>
      <c r="N2924" t="s">
        <v>966</v>
      </c>
      <c r="O2924" t="s">
        <v>966</v>
      </c>
      <c r="P2924">
        <v>2015</v>
      </c>
      <c r="Q2924" t="s">
        <v>109</v>
      </c>
      <c r="R2924">
        <v>0</v>
      </c>
      <c r="S2924">
        <v>17.2</v>
      </c>
      <c r="T2924">
        <v>15</v>
      </c>
      <c r="U2924">
        <v>5</v>
      </c>
      <c r="V2924">
        <v>20</v>
      </c>
      <c r="W2924">
        <v>2.5</v>
      </c>
      <c r="X2924">
        <v>0.13750000000000001</v>
      </c>
      <c r="Y2924">
        <v>2</v>
      </c>
      <c r="Z2924">
        <v>1</v>
      </c>
    </row>
    <row r="2925" spans="1:26" x14ac:dyDescent="0.2">
      <c r="A2925">
        <v>2924</v>
      </c>
      <c r="B2925">
        <v>7657</v>
      </c>
      <c r="C2925" t="s">
        <v>38</v>
      </c>
      <c r="D2925">
        <v>2015</v>
      </c>
      <c r="E2925" t="s">
        <v>47</v>
      </c>
      <c r="F2925" t="s">
        <v>104</v>
      </c>
      <c r="G2925" t="s">
        <v>50</v>
      </c>
      <c r="H2925" t="s">
        <v>3108</v>
      </c>
      <c r="I2925" s="2">
        <v>40718</v>
      </c>
      <c r="J2925" t="s">
        <v>106</v>
      </c>
      <c r="K2925" t="s">
        <v>107</v>
      </c>
      <c r="L2925">
        <v>21.952128999999999</v>
      </c>
      <c r="M2925">
        <v>-159.692296</v>
      </c>
      <c r="N2925" t="s">
        <v>966</v>
      </c>
      <c r="O2925" t="s">
        <v>966</v>
      </c>
      <c r="P2925">
        <v>2015</v>
      </c>
      <c r="Q2925" t="s">
        <v>109</v>
      </c>
      <c r="R2925">
        <v>0</v>
      </c>
      <c r="S2925">
        <v>9.9</v>
      </c>
      <c r="T2925">
        <v>6</v>
      </c>
      <c r="U2925">
        <v>0</v>
      </c>
      <c r="V2925">
        <v>32</v>
      </c>
      <c r="W2925">
        <v>10.5</v>
      </c>
      <c r="X2925">
        <v>0.10125000000000001</v>
      </c>
      <c r="Y2925">
        <v>2</v>
      </c>
      <c r="Z2925">
        <v>1</v>
      </c>
    </row>
    <row r="2926" spans="1:26" x14ac:dyDescent="0.2">
      <c r="A2926">
        <v>2925</v>
      </c>
      <c r="B2926">
        <v>7658</v>
      </c>
      <c r="C2926" t="s">
        <v>38</v>
      </c>
      <c r="D2926">
        <v>2015</v>
      </c>
      <c r="E2926" t="s">
        <v>47</v>
      </c>
      <c r="F2926" t="s">
        <v>104</v>
      </c>
      <c r="G2926" t="s">
        <v>50</v>
      </c>
      <c r="H2926" t="s">
        <v>3109</v>
      </c>
      <c r="I2926" s="2">
        <v>40718</v>
      </c>
      <c r="J2926" t="s">
        <v>106</v>
      </c>
      <c r="K2926" t="s">
        <v>107</v>
      </c>
      <c r="L2926">
        <v>21.950975</v>
      </c>
      <c r="M2926">
        <v>-159.70611199999999</v>
      </c>
      <c r="N2926" t="s">
        <v>966</v>
      </c>
      <c r="O2926" t="s">
        <v>966</v>
      </c>
      <c r="P2926">
        <v>2015</v>
      </c>
      <c r="Q2926" t="s">
        <v>109</v>
      </c>
      <c r="R2926">
        <v>0</v>
      </c>
      <c r="S2926">
        <v>7</v>
      </c>
      <c r="T2926">
        <v>6.5</v>
      </c>
      <c r="U2926">
        <v>15</v>
      </c>
      <c r="V2926">
        <v>17.5</v>
      </c>
      <c r="W2926">
        <v>0</v>
      </c>
      <c r="X2926">
        <v>0.39250000000000002</v>
      </c>
      <c r="Y2926">
        <v>2</v>
      </c>
      <c r="Z2926">
        <v>1</v>
      </c>
    </row>
    <row r="2927" spans="1:26" x14ac:dyDescent="0.2">
      <c r="A2927">
        <v>2926</v>
      </c>
      <c r="B2927">
        <v>7659</v>
      </c>
      <c r="C2927" t="s">
        <v>38</v>
      </c>
      <c r="D2927">
        <v>2015</v>
      </c>
      <c r="E2927" t="s">
        <v>47</v>
      </c>
      <c r="F2927" t="s">
        <v>104</v>
      </c>
      <c r="G2927" t="s">
        <v>54</v>
      </c>
      <c r="H2927" t="s">
        <v>3110</v>
      </c>
      <c r="I2927" s="2">
        <v>40719</v>
      </c>
      <c r="J2927" t="s">
        <v>106</v>
      </c>
      <c r="K2927" t="s">
        <v>107</v>
      </c>
      <c r="L2927">
        <v>21.959178999999999</v>
      </c>
      <c r="M2927">
        <v>-160.14512300000001</v>
      </c>
      <c r="N2927" t="s">
        <v>957</v>
      </c>
      <c r="O2927" t="s">
        <v>957</v>
      </c>
      <c r="P2927">
        <v>2015</v>
      </c>
      <c r="Q2927" t="s">
        <v>109</v>
      </c>
      <c r="R2927">
        <v>0</v>
      </c>
      <c r="S2927">
        <v>18</v>
      </c>
      <c r="T2927">
        <v>1.5</v>
      </c>
      <c r="U2927">
        <v>5</v>
      </c>
      <c r="V2927">
        <v>2.5</v>
      </c>
      <c r="W2927">
        <v>9.5</v>
      </c>
      <c r="X2927">
        <v>0.59875</v>
      </c>
      <c r="Y2927">
        <v>2</v>
      </c>
      <c r="Z2927">
        <v>1</v>
      </c>
    </row>
    <row r="2928" spans="1:26" x14ac:dyDescent="0.2">
      <c r="A2928">
        <v>2927</v>
      </c>
      <c r="B2928">
        <v>7660</v>
      </c>
      <c r="C2928" t="s">
        <v>38</v>
      </c>
      <c r="D2928">
        <v>2015</v>
      </c>
      <c r="E2928" t="s">
        <v>47</v>
      </c>
      <c r="F2928" t="s">
        <v>104</v>
      </c>
      <c r="G2928" t="s">
        <v>54</v>
      </c>
      <c r="H2928" t="s">
        <v>3111</v>
      </c>
      <c r="I2928" s="2">
        <v>40719</v>
      </c>
      <c r="J2928" t="s">
        <v>106</v>
      </c>
      <c r="K2928" t="s">
        <v>107</v>
      </c>
      <c r="L2928">
        <v>21.954266000000001</v>
      </c>
      <c r="M2928">
        <v>-160.15220500000001</v>
      </c>
      <c r="N2928" t="s">
        <v>957</v>
      </c>
      <c r="O2928" t="s">
        <v>957</v>
      </c>
      <c r="P2928">
        <v>2015</v>
      </c>
      <c r="Q2928" t="s">
        <v>109</v>
      </c>
      <c r="R2928">
        <v>0</v>
      </c>
      <c r="S2928">
        <v>18.100000000000001</v>
      </c>
      <c r="T2928">
        <v>0.5</v>
      </c>
      <c r="U2928">
        <v>7.5</v>
      </c>
      <c r="V2928">
        <v>7</v>
      </c>
      <c r="W2928">
        <v>0</v>
      </c>
      <c r="X2928">
        <v>0.20250000000000001</v>
      </c>
      <c r="Y2928">
        <v>2</v>
      </c>
      <c r="Z2928">
        <v>1</v>
      </c>
    </row>
    <row r="2929" spans="1:26" x14ac:dyDescent="0.2">
      <c r="A2929">
        <v>2928</v>
      </c>
      <c r="B2929">
        <v>7661</v>
      </c>
      <c r="C2929" t="s">
        <v>38</v>
      </c>
      <c r="D2929">
        <v>2015</v>
      </c>
      <c r="E2929" t="s">
        <v>47</v>
      </c>
      <c r="F2929" t="s">
        <v>104</v>
      </c>
      <c r="G2929" t="s">
        <v>54</v>
      </c>
      <c r="H2929" t="s">
        <v>3112</v>
      </c>
      <c r="I2929" s="2">
        <v>40719</v>
      </c>
      <c r="J2929" t="s">
        <v>106</v>
      </c>
      <c r="K2929" t="s">
        <v>107</v>
      </c>
      <c r="L2929">
        <v>21.944253</v>
      </c>
      <c r="M2929">
        <v>-160.16420500000001</v>
      </c>
      <c r="N2929" t="s">
        <v>957</v>
      </c>
      <c r="O2929" t="s">
        <v>957</v>
      </c>
      <c r="P2929">
        <v>2015</v>
      </c>
      <c r="Q2929" t="s">
        <v>109</v>
      </c>
      <c r="R2929">
        <v>0</v>
      </c>
      <c r="S2929">
        <v>11.8</v>
      </c>
      <c r="T2929">
        <v>1</v>
      </c>
      <c r="U2929">
        <v>5</v>
      </c>
      <c r="V2929">
        <v>22.5</v>
      </c>
      <c r="W2929">
        <v>11.5</v>
      </c>
      <c r="X2929">
        <v>0.75924999999999998</v>
      </c>
      <c r="Y2929">
        <v>2</v>
      </c>
      <c r="Z2929">
        <v>1</v>
      </c>
    </row>
    <row r="2930" spans="1:26" x14ac:dyDescent="0.2">
      <c r="A2930">
        <v>2929</v>
      </c>
      <c r="B2930">
        <v>7662</v>
      </c>
      <c r="C2930" t="s">
        <v>38</v>
      </c>
      <c r="D2930">
        <v>2015</v>
      </c>
      <c r="E2930" t="s">
        <v>47</v>
      </c>
      <c r="F2930" t="s">
        <v>104</v>
      </c>
      <c r="G2930" t="s">
        <v>54</v>
      </c>
      <c r="H2930" t="s">
        <v>3113</v>
      </c>
      <c r="I2930" s="2">
        <v>40719</v>
      </c>
      <c r="J2930" t="s">
        <v>106</v>
      </c>
      <c r="K2930" t="s">
        <v>115</v>
      </c>
      <c r="L2930">
        <v>21.928678000000001</v>
      </c>
      <c r="M2930">
        <v>-160.176658</v>
      </c>
      <c r="N2930" t="s">
        <v>957</v>
      </c>
      <c r="O2930" t="s">
        <v>957</v>
      </c>
      <c r="P2930">
        <v>2015</v>
      </c>
      <c r="Q2930" t="s">
        <v>116</v>
      </c>
      <c r="R2930">
        <v>0</v>
      </c>
      <c r="S2930">
        <v>4.5999999999999996</v>
      </c>
      <c r="T2930">
        <v>0.5</v>
      </c>
      <c r="U2930">
        <v>0</v>
      </c>
      <c r="V2930">
        <v>34.5</v>
      </c>
      <c r="W2930">
        <v>0.5</v>
      </c>
      <c r="X2930">
        <v>0.14749999999999999</v>
      </c>
      <c r="Y2930">
        <v>2</v>
      </c>
      <c r="Z2930">
        <v>1</v>
      </c>
    </row>
    <row r="2931" spans="1:26" x14ac:dyDescent="0.2">
      <c r="A2931">
        <v>2930</v>
      </c>
      <c r="B2931">
        <v>7663</v>
      </c>
      <c r="C2931" t="s">
        <v>38</v>
      </c>
      <c r="D2931">
        <v>2015</v>
      </c>
      <c r="E2931" t="s">
        <v>47</v>
      </c>
      <c r="F2931" t="s">
        <v>104</v>
      </c>
      <c r="G2931" t="s">
        <v>54</v>
      </c>
      <c r="H2931" t="s">
        <v>3114</v>
      </c>
      <c r="I2931" s="2">
        <v>40719</v>
      </c>
      <c r="J2931" t="s">
        <v>106</v>
      </c>
      <c r="K2931" t="s">
        <v>115</v>
      </c>
      <c r="L2931">
        <v>21.91329</v>
      </c>
      <c r="M2931">
        <v>-160.200085</v>
      </c>
      <c r="N2931" t="s">
        <v>957</v>
      </c>
      <c r="O2931" t="s">
        <v>957</v>
      </c>
      <c r="P2931">
        <v>2015</v>
      </c>
      <c r="Q2931" t="s">
        <v>116</v>
      </c>
      <c r="R2931">
        <v>0</v>
      </c>
      <c r="S2931">
        <v>4.55</v>
      </c>
      <c r="T2931">
        <v>1.5</v>
      </c>
      <c r="U2931">
        <v>2.5</v>
      </c>
      <c r="V2931">
        <v>1.5</v>
      </c>
      <c r="W2931">
        <v>5.5</v>
      </c>
      <c r="X2931">
        <v>0.4375</v>
      </c>
      <c r="Y2931">
        <v>2</v>
      </c>
      <c r="Z2931">
        <v>1</v>
      </c>
    </row>
    <row r="2932" spans="1:26" x14ac:dyDescent="0.2">
      <c r="A2932">
        <v>2931</v>
      </c>
      <c r="B2932">
        <v>7664</v>
      </c>
      <c r="C2932" t="s">
        <v>38</v>
      </c>
      <c r="D2932">
        <v>2015</v>
      </c>
      <c r="E2932" t="s">
        <v>47</v>
      </c>
      <c r="F2932" t="s">
        <v>104</v>
      </c>
      <c r="G2932" t="s">
        <v>54</v>
      </c>
      <c r="H2932" t="s">
        <v>3115</v>
      </c>
      <c r="I2932" s="2">
        <v>40719</v>
      </c>
      <c r="J2932" t="s">
        <v>106</v>
      </c>
      <c r="K2932" t="s">
        <v>111</v>
      </c>
      <c r="L2932">
        <v>21.885891999999998</v>
      </c>
      <c r="M2932">
        <v>-160.243607</v>
      </c>
      <c r="N2932" t="s">
        <v>957</v>
      </c>
      <c r="O2932" t="s">
        <v>957</v>
      </c>
      <c r="P2932">
        <v>2015</v>
      </c>
      <c r="Q2932" t="s">
        <v>112</v>
      </c>
      <c r="R2932">
        <v>0</v>
      </c>
      <c r="S2932">
        <v>23.55</v>
      </c>
      <c r="T2932">
        <v>1</v>
      </c>
      <c r="U2932">
        <v>0.5</v>
      </c>
      <c r="V2932">
        <v>6</v>
      </c>
      <c r="W2932">
        <v>1.5</v>
      </c>
      <c r="X2932">
        <v>0.10375</v>
      </c>
      <c r="Y2932">
        <v>2</v>
      </c>
      <c r="Z2932">
        <v>1</v>
      </c>
    </row>
    <row r="2933" spans="1:26" x14ac:dyDescent="0.2">
      <c r="A2933">
        <v>2932</v>
      </c>
      <c r="B2933">
        <v>7665</v>
      </c>
      <c r="C2933" t="s">
        <v>38</v>
      </c>
      <c r="D2933">
        <v>2015</v>
      </c>
      <c r="E2933" t="s">
        <v>47</v>
      </c>
      <c r="F2933" t="s">
        <v>104</v>
      </c>
      <c r="G2933" t="s">
        <v>54</v>
      </c>
      <c r="H2933" t="s">
        <v>3116</v>
      </c>
      <c r="I2933" s="2">
        <v>40719</v>
      </c>
      <c r="J2933" t="s">
        <v>106</v>
      </c>
      <c r="K2933" t="s">
        <v>107</v>
      </c>
      <c r="L2933">
        <v>21.968271000000001</v>
      </c>
      <c r="M2933">
        <v>-160.132935</v>
      </c>
      <c r="N2933" t="s">
        <v>957</v>
      </c>
      <c r="O2933" t="s">
        <v>957</v>
      </c>
      <c r="P2933">
        <v>2015</v>
      </c>
      <c r="Q2933" t="s">
        <v>109</v>
      </c>
      <c r="R2933">
        <v>0</v>
      </c>
      <c r="S2933">
        <v>17.05</v>
      </c>
      <c r="T2933">
        <v>1</v>
      </c>
      <c r="U2933">
        <v>6.5</v>
      </c>
      <c r="V2933">
        <v>5</v>
      </c>
      <c r="W2933">
        <v>0.5</v>
      </c>
      <c r="X2933">
        <v>0.34025</v>
      </c>
      <c r="Y2933">
        <v>2</v>
      </c>
      <c r="Z2933">
        <v>1</v>
      </c>
    </row>
    <row r="2934" spans="1:26" x14ac:dyDescent="0.2">
      <c r="A2934">
        <v>2933</v>
      </c>
      <c r="B2934">
        <v>7666</v>
      </c>
      <c r="C2934" t="s">
        <v>38</v>
      </c>
      <c r="D2934">
        <v>2015</v>
      </c>
      <c r="E2934" t="s">
        <v>47</v>
      </c>
      <c r="F2934" t="s">
        <v>104</v>
      </c>
      <c r="G2934" t="s">
        <v>54</v>
      </c>
      <c r="H2934" t="s">
        <v>3117</v>
      </c>
      <c r="I2934" s="2">
        <v>40719</v>
      </c>
      <c r="J2934" t="s">
        <v>106</v>
      </c>
      <c r="K2934" t="s">
        <v>111</v>
      </c>
      <c r="L2934">
        <v>21.962859000000002</v>
      </c>
      <c r="M2934">
        <v>-160.15419800000001</v>
      </c>
      <c r="N2934" t="s">
        <v>957</v>
      </c>
      <c r="O2934" t="s">
        <v>957</v>
      </c>
      <c r="P2934">
        <v>2015</v>
      </c>
      <c r="Q2934" t="s">
        <v>112</v>
      </c>
      <c r="R2934">
        <v>0</v>
      </c>
      <c r="S2934">
        <v>25.3</v>
      </c>
      <c r="T2934">
        <v>0.5</v>
      </c>
      <c r="U2934">
        <v>5.5</v>
      </c>
      <c r="V2934">
        <v>1</v>
      </c>
      <c r="W2934">
        <v>1</v>
      </c>
      <c r="X2934">
        <v>0.82250000000000001</v>
      </c>
      <c r="Y2934">
        <v>2</v>
      </c>
      <c r="Z2934">
        <v>1</v>
      </c>
    </row>
    <row r="2935" spans="1:26" x14ac:dyDescent="0.2">
      <c r="A2935">
        <v>2934</v>
      </c>
      <c r="B2935">
        <v>7667</v>
      </c>
      <c r="C2935" t="s">
        <v>38</v>
      </c>
      <c r="D2935">
        <v>2015</v>
      </c>
      <c r="E2935" t="s">
        <v>47</v>
      </c>
      <c r="F2935" t="s">
        <v>104</v>
      </c>
      <c r="G2935" t="s">
        <v>54</v>
      </c>
      <c r="H2935" t="s">
        <v>3118</v>
      </c>
      <c r="I2935" s="2">
        <v>40719</v>
      </c>
      <c r="J2935" t="s">
        <v>106</v>
      </c>
      <c r="K2935" t="s">
        <v>107</v>
      </c>
      <c r="L2935">
        <v>21.928224</v>
      </c>
      <c r="M2935">
        <v>-160.194761</v>
      </c>
      <c r="N2935" t="s">
        <v>957</v>
      </c>
      <c r="O2935" t="s">
        <v>957</v>
      </c>
      <c r="P2935">
        <v>2015</v>
      </c>
      <c r="Q2935" t="s">
        <v>109</v>
      </c>
      <c r="R2935">
        <v>0</v>
      </c>
      <c r="S2935">
        <v>8.25</v>
      </c>
      <c r="T2935">
        <v>14</v>
      </c>
      <c r="U2935">
        <v>0</v>
      </c>
      <c r="V2935">
        <v>4.5</v>
      </c>
      <c r="W2935">
        <v>14</v>
      </c>
      <c r="X2935">
        <v>0.80174999999999996</v>
      </c>
      <c r="Y2935">
        <v>2</v>
      </c>
      <c r="Z2935">
        <v>1</v>
      </c>
    </row>
    <row r="2936" spans="1:26" x14ac:dyDescent="0.2">
      <c r="A2936">
        <v>2935</v>
      </c>
      <c r="B2936">
        <v>7668</v>
      </c>
      <c r="C2936" t="s">
        <v>38</v>
      </c>
      <c r="D2936">
        <v>2015</v>
      </c>
      <c r="E2936" t="s">
        <v>47</v>
      </c>
      <c r="F2936" t="s">
        <v>104</v>
      </c>
      <c r="G2936" t="s">
        <v>54</v>
      </c>
      <c r="H2936" t="s">
        <v>3119</v>
      </c>
      <c r="I2936" s="2">
        <v>40719</v>
      </c>
      <c r="J2936" t="s">
        <v>106</v>
      </c>
      <c r="K2936" t="s">
        <v>115</v>
      </c>
      <c r="L2936">
        <v>21.887397</v>
      </c>
      <c r="M2936">
        <v>-160.22905700000001</v>
      </c>
      <c r="N2936" t="s">
        <v>957</v>
      </c>
      <c r="O2936" t="s">
        <v>957</v>
      </c>
      <c r="P2936">
        <v>2015</v>
      </c>
      <c r="Q2936" t="s">
        <v>116</v>
      </c>
      <c r="R2936">
        <v>0</v>
      </c>
      <c r="S2936">
        <v>5.45</v>
      </c>
      <c r="T2936">
        <v>4</v>
      </c>
      <c r="U2936">
        <v>5</v>
      </c>
      <c r="V2936">
        <v>2</v>
      </c>
      <c r="W2936">
        <v>2</v>
      </c>
      <c r="X2936">
        <v>0.76500000000000001</v>
      </c>
      <c r="Y2936">
        <v>2</v>
      </c>
      <c r="Z2936">
        <v>1</v>
      </c>
    </row>
    <row r="2937" spans="1:26" x14ac:dyDescent="0.2">
      <c r="A2937">
        <v>2936</v>
      </c>
      <c r="B2937">
        <v>7669</v>
      </c>
      <c r="C2937" t="s">
        <v>38</v>
      </c>
      <c r="D2937">
        <v>2015</v>
      </c>
      <c r="E2937" t="s">
        <v>47</v>
      </c>
      <c r="F2937" t="s">
        <v>104</v>
      </c>
      <c r="G2937" t="s">
        <v>54</v>
      </c>
      <c r="H2937" t="s">
        <v>3120</v>
      </c>
      <c r="I2937" s="2">
        <v>40719</v>
      </c>
      <c r="J2937" t="s">
        <v>106</v>
      </c>
      <c r="K2937" t="s">
        <v>111</v>
      </c>
      <c r="L2937">
        <v>21.851906</v>
      </c>
      <c r="M2937">
        <v>-160.250361</v>
      </c>
      <c r="N2937" t="s">
        <v>957</v>
      </c>
      <c r="O2937" t="s">
        <v>957</v>
      </c>
      <c r="P2937">
        <v>2015</v>
      </c>
      <c r="Q2937" t="s">
        <v>112</v>
      </c>
      <c r="R2937">
        <v>0</v>
      </c>
      <c r="S2937">
        <v>26.05</v>
      </c>
      <c r="T2937">
        <v>1</v>
      </c>
      <c r="U2937">
        <v>2.5</v>
      </c>
      <c r="V2937">
        <v>0.5</v>
      </c>
      <c r="W2937">
        <v>5</v>
      </c>
      <c r="X2937">
        <v>0.78249999999999997</v>
      </c>
      <c r="Y2937">
        <v>2</v>
      </c>
      <c r="Z2937">
        <v>1</v>
      </c>
    </row>
    <row r="2938" spans="1:26" x14ac:dyDescent="0.2">
      <c r="A2938">
        <v>2937</v>
      </c>
      <c r="B2938">
        <v>7670</v>
      </c>
      <c r="C2938" t="s">
        <v>38</v>
      </c>
      <c r="D2938">
        <v>2015</v>
      </c>
      <c r="E2938" t="s">
        <v>47</v>
      </c>
      <c r="F2938" t="s">
        <v>104</v>
      </c>
      <c r="G2938" t="s">
        <v>54</v>
      </c>
      <c r="H2938" t="s">
        <v>3121</v>
      </c>
      <c r="I2938" s="2">
        <v>40719</v>
      </c>
      <c r="J2938" t="s">
        <v>106</v>
      </c>
      <c r="K2938" t="s">
        <v>115</v>
      </c>
      <c r="L2938">
        <v>21.843803000000001</v>
      </c>
      <c r="M2938">
        <v>-160.24773999999999</v>
      </c>
      <c r="N2938" t="s">
        <v>957</v>
      </c>
      <c r="O2938" t="s">
        <v>957</v>
      </c>
      <c r="P2938">
        <v>2015</v>
      </c>
      <c r="Q2938" t="s">
        <v>116</v>
      </c>
      <c r="R2938">
        <v>0</v>
      </c>
      <c r="S2938">
        <v>6.05</v>
      </c>
      <c r="T2938">
        <v>2.5</v>
      </c>
      <c r="U2938">
        <v>1</v>
      </c>
      <c r="V2938">
        <v>4</v>
      </c>
      <c r="W2938">
        <v>2</v>
      </c>
      <c r="X2938">
        <v>0.95250000000000001</v>
      </c>
      <c r="Y2938">
        <v>2</v>
      </c>
      <c r="Z2938">
        <v>1</v>
      </c>
    </row>
    <row r="2939" spans="1:26" x14ac:dyDescent="0.2">
      <c r="A2939">
        <v>2938</v>
      </c>
      <c r="B2939">
        <v>7671</v>
      </c>
      <c r="C2939" t="s">
        <v>38</v>
      </c>
      <c r="D2939">
        <v>2015</v>
      </c>
      <c r="E2939" t="s">
        <v>47</v>
      </c>
      <c r="F2939" t="s">
        <v>104</v>
      </c>
      <c r="G2939" t="s">
        <v>54</v>
      </c>
      <c r="H2939" t="s">
        <v>3122</v>
      </c>
      <c r="I2939" s="2">
        <v>40719</v>
      </c>
      <c r="J2939" t="s">
        <v>106</v>
      </c>
      <c r="K2939" t="s">
        <v>115</v>
      </c>
      <c r="L2939">
        <v>21.833288</v>
      </c>
      <c r="M2939">
        <v>-160.24714299999999</v>
      </c>
      <c r="N2939" t="s">
        <v>957</v>
      </c>
      <c r="O2939" t="s">
        <v>957</v>
      </c>
      <c r="P2939">
        <v>2015</v>
      </c>
      <c r="Q2939" t="s">
        <v>116</v>
      </c>
      <c r="R2939">
        <v>0</v>
      </c>
      <c r="S2939">
        <v>4.5</v>
      </c>
      <c r="T2939">
        <v>3.5</v>
      </c>
      <c r="U2939">
        <v>0</v>
      </c>
      <c r="V2939">
        <v>1</v>
      </c>
      <c r="W2939">
        <v>8.5</v>
      </c>
      <c r="X2939">
        <v>0.98750000000000004</v>
      </c>
      <c r="Y2939">
        <v>2</v>
      </c>
      <c r="Z2939">
        <v>1</v>
      </c>
    </row>
    <row r="2940" spans="1:26" x14ac:dyDescent="0.2">
      <c r="A2940">
        <v>2939</v>
      </c>
      <c r="B2940">
        <v>7672</v>
      </c>
      <c r="C2940" t="s">
        <v>38</v>
      </c>
      <c r="D2940">
        <v>2015</v>
      </c>
      <c r="E2940" t="s">
        <v>47</v>
      </c>
      <c r="F2940" t="s">
        <v>104</v>
      </c>
      <c r="G2940" t="s">
        <v>54</v>
      </c>
      <c r="H2940" t="s">
        <v>3123</v>
      </c>
      <c r="I2940" s="2">
        <v>40719</v>
      </c>
      <c r="J2940" t="s">
        <v>106</v>
      </c>
      <c r="K2940" t="s">
        <v>111</v>
      </c>
      <c r="L2940">
        <v>21.934633999999999</v>
      </c>
      <c r="M2940">
        <v>-160.20538199999999</v>
      </c>
      <c r="N2940" t="s">
        <v>957</v>
      </c>
      <c r="O2940" t="s">
        <v>957</v>
      </c>
      <c r="P2940">
        <v>2015</v>
      </c>
      <c r="Q2940" t="s">
        <v>112</v>
      </c>
      <c r="R2940">
        <v>0</v>
      </c>
      <c r="S2940">
        <v>16.75</v>
      </c>
      <c r="T2940">
        <v>6.5</v>
      </c>
      <c r="U2940">
        <v>7.5</v>
      </c>
      <c r="V2940">
        <v>6</v>
      </c>
      <c r="W2940">
        <v>2.5</v>
      </c>
      <c r="X2940">
        <v>0.59</v>
      </c>
      <c r="Y2940">
        <v>2</v>
      </c>
      <c r="Z2940">
        <v>1</v>
      </c>
    </row>
    <row r="2941" spans="1:26" x14ac:dyDescent="0.2">
      <c r="A2941">
        <v>2940</v>
      </c>
      <c r="B2941">
        <v>7675</v>
      </c>
      <c r="C2941" t="s">
        <v>38</v>
      </c>
      <c r="D2941">
        <v>2015</v>
      </c>
      <c r="E2941" t="s">
        <v>47</v>
      </c>
      <c r="F2941" t="s">
        <v>104</v>
      </c>
      <c r="G2941" t="s">
        <v>54</v>
      </c>
      <c r="H2941" t="s">
        <v>3124</v>
      </c>
      <c r="I2941" s="2">
        <v>40719</v>
      </c>
      <c r="J2941" t="s">
        <v>106</v>
      </c>
      <c r="K2941" t="s">
        <v>107</v>
      </c>
      <c r="L2941">
        <v>21.940833999999999</v>
      </c>
      <c r="M2941">
        <v>-160.183369</v>
      </c>
      <c r="N2941" t="s">
        <v>957</v>
      </c>
      <c r="O2941" t="s">
        <v>957</v>
      </c>
      <c r="P2941">
        <v>2015</v>
      </c>
      <c r="Q2941" t="s">
        <v>109</v>
      </c>
      <c r="R2941">
        <v>0</v>
      </c>
      <c r="S2941">
        <v>15.3</v>
      </c>
      <c r="T2941">
        <v>1</v>
      </c>
      <c r="U2941">
        <v>5</v>
      </c>
      <c r="V2941">
        <v>0.5</v>
      </c>
      <c r="W2941">
        <v>7</v>
      </c>
      <c r="X2941">
        <v>0.1825</v>
      </c>
      <c r="Y2941">
        <v>2</v>
      </c>
      <c r="Z2941">
        <v>1</v>
      </c>
    </row>
    <row r="2942" spans="1:26" x14ac:dyDescent="0.2">
      <c r="A2942">
        <v>2941</v>
      </c>
      <c r="B2942">
        <v>7676</v>
      </c>
      <c r="C2942" t="s">
        <v>38</v>
      </c>
      <c r="D2942">
        <v>2015</v>
      </c>
      <c r="E2942" t="s">
        <v>47</v>
      </c>
      <c r="F2942" t="s">
        <v>104</v>
      </c>
      <c r="G2942" t="s">
        <v>54</v>
      </c>
      <c r="H2942" t="s">
        <v>3125</v>
      </c>
      <c r="I2942" s="2">
        <v>40719</v>
      </c>
      <c r="J2942" t="s">
        <v>106</v>
      </c>
      <c r="K2942" t="s">
        <v>107</v>
      </c>
      <c r="L2942">
        <v>21.914518999999999</v>
      </c>
      <c r="M2942">
        <v>-160.210309</v>
      </c>
      <c r="N2942" t="s">
        <v>957</v>
      </c>
      <c r="O2942" t="s">
        <v>957</v>
      </c>
      <c r="P2942">
        <v>2015</v>
      </c>
      <c r="Q2942" t="s">
        <v>109</v>
      </c>
      <c r="R2942">
        <v>0</v>
      </c>
      <c r="S2942">
        <v>11.35</v>
      </c>
      <c r="T2942">
        <v>0.5</v>
      </c>
      <c r="U2942">
        <v>0</v>
      </c>
      <c r="V2942">
        <v>4</v>
      </c>
      <c r="W2942">
        <v>1.5</v>
      </c>
      <c r="X2942">
        <v>0.10249999999999999</v>
      </c>
      <c r="Y2942">
        <v>2</v>
      </c>
      <c r="Z2942">
        <v>1</v>
      </c>
    </row>
    <row r="2943" spans="1:26" x14ac:dyDescent="0.2">
      <c r="A2943">
        <v>2942</v>
      </c>
      <c r="B2943">
        <v>7679</v>
      </c>
      <c r="C2943" t="s">
        <v>38</v>
      </c>
      <c r="D2943">
        <v>2015</v>
      </c>
      <c r="E2943" t="s">
        <v>47</v>
      </c>
      <c r="F2943" t="s">
        <v>104</v>
      </c>
      <c r="G2943" t="s">
        <v>54</v>
      </c>
      <c r="H2943" t="s">
        <v>3126</v>
      </c>
      <c r="I2943" s="2">
        <v>40719</v>
      </c>
      <c r="J2943" t="s">
        <v>106</v>
      </c>
      <c r="K2943" t="s">
        <v>111</v>
      </c>
      <c r="L2943">
        <v>21.949722000000001</v>
      </c>
      <c r="M2943">
        <v>-160.194558</v>
      </c>
      <c r="N2943" t="s">
        <v>957</v>
      </c>
      <c r="O2943" t="s">
        <v>957</v>
      </c>
      <c r="P2943">
        <v>2015</v>
      </c>
      <c r="Q2943" t="s">
        <v>112</v>
      </c>
      <c r="R2943">
        <v>0</v>
      </c>
      <c r="S2943">
        <v>27.45</v>
      </c>
      <c r="T2943">
        <v>1</v>
      </c>
      <c r="U2943">
        <v>0</v>
      </c>
      <c r="V2943">
        <v>2.5</v>
      </c>
      <c r="W2943">
        <v>0</v>
      </c>
      <c r="X2943">
        <v>0.86250000000000004</v>
      </c>
      <c r="Y2943">
        <v>2</v>
      </c>
      <c r="Z2943">
        <v>1</v>
      </c>
    </row>
    <row r="2944" spans="1:26" x14ac:dyDescent="0.2">
      <c r="A2944">
        <v>2943</v>
      </c>
      <c r="B2944">
        <v>7680</v>
      </c>
      <c r="C2944" t="s">
        <v>38</v>
      </c>
      <c r="D2944">
        <v>2015</v>
      </c>
      <c r="E2944" t="s">
        <v>47</v>
      </c>
      <c r="F2944" t="s">
        <v>104</v>
      </c>
      <c r="G2944" t="s">
        <v>54</v>
      </c>
      <c r="H2944" t="s">
        <v>3127</v>
      </c>
      <c r="I2944" s="2">
        <v>40719</v>
      </c>
      <c r="J2944" t="s">
        <v>106</v>
      </c>
      <c r="K2944" t="s">
        <v>107</v>
      </c>
      <c r="L2944">
        <v>21.919574000000001</v>
      </c>
      <c r="M2944">
        <v>-160.214405</v>
      </c>
      <c r="N2944" t="s">
        <v>957</v>
      </c>
      <c r="O2944" t="s">
        <v>957</v>
      </c>
      <c r="P2944">
        <v>2015</v>
      </c>
      <c r="Q2944" t="s">
        <v>109</v>
      </c>
      <c r="R2944">
        <v>0</v>
      </c>
      <c r="S2944">
        <v>16.5</v>
      </c>
      <c r="T2944">
        <v>1</v>
      </c>
      <c r="U2944">
        <v>14.5</v>
      </c>
      <c r="V2944">
        <v>2.5</v>
      </c>
      <c r="W2944">
        <v>0</v>
      </c>
      <c r="X2944">
        <v>0.53374999999999995</v>
      </c>
      <c r="Y2944">
        <v>2</v>
      </c>
      <c r="Z2944">
        <v>1</v>
      </c>
    </row>
    <row r="2945" spans="1:26" x14ac:dyDescent="0.2">
      <c r="A2945">
        <v>2944</v>
      </c>
      <c r="B2945">
        <v>7683</v>
      </c>
      <c r="C2945" t="s">
        <v>38</v>
      </c>
      <c r="D2945">
        <v>2015</v>
      </c>
      <c r="E2945" t="s">
        <v>47</v>
      </c>
      <c r="F2945" t="s">
        <v>104</v>
      </c>
      <c r="G2945" t="s">
        <v>54</v>
      </c>
      <c r="H2945" t="s">
        <v>3128</v>
      </c>
      <c r="I2945" s="2">
        <v>40719</v>
      </c>
      <c r="J2945" t="s">
        <v>106</v>
      </c>
      <c r="K2945" t="s">
        <v>107</v>
      </c>
      <c r="L2945">
        <v>21.884872000000001</v>
      </c>
      <c r="M2945">
        <v>-160.23892699999999</v>
      </c>
      <c r="N2945" t="s">
        <v>957</v>
      </c>
      <c r="O2945" t="s">
        <v>957</v>
      </c>
      <c r="P2945">
        <v>2015</v>
      </c>
      <c r="Q2945" t="s">
        <v>109</v>
      </c>
      <c r="R2945">
        <v>0</v>
      </c>
      <c r="S2945">
        <v>15.45</v>
      </c>
      <c r="T2945">
        <v>1</v>
      </c>
      <c r="U2945">
        <v>20</v>
      </c>
      <c r="V2945">
        <v>10</v>
      </c>
      <c r="W2945">
        <v>0</v>
      </c>
      <c r="X2945">
        <v>0.65500000000000003</v>
      </c>
      <c r="Y2945">
        <v>2</v>
      </c>
      <c r="Z2945">
        <v>1</v>
      </c>
    </row>
    <row r="2946" spans="1:26" x14ac:dyDescent="0.2">
      <c r="A2946">
        <v>2945</v>
      </c>
      <c r="B2946">
        <v>7684</v>
      </c>
      <c r="C2946" t="s">
        <v>38</v>
      </c>
      <c r="D2946">
        <v>2015</v>
      </c>
      <c r="E2946" t="s">
        <v>47</v>
      </c>
      <c r="F2946" t="s">
        <v>104</v>
      </c>
      <c r="G2946" t="s">
        <v>54</v>
      </c>
      <c r="H2946" t="s">
        <v>3129</v>
      </c>
      <c r="I2946" s="2">
        <v>40720</v>
      </c>
      <c r="J2946" t="s">
        <v>106</v>
      </c>
      <c r="K2946" t="s">
        <v>111</v>
      </c>
      <c r="L2946">
        <v>22.012945999999999</v>
      </c>
      <c r="M2946">
        <v>-160.09031999999999</v>
      </c>
      <c r="N2946" t="s">
        <v>2307</v>
      </c>
      <c r="O2946" t="s">
        <v>2307</v>
      </c>
      <c r="P2946">
        <v>2015</v>
      </c>
      <c r="Q2946" t="s">
        <v>112</v>
      </c>
      <c r="R2946">
        <v>0</v>
      </c>
      <c r="S2946">
        <v>27.9</v>
      </c>
      <c r="T2946">
        <v>2</v>
      </c>
      <c r="U2946">
        <v>6.5</v>
      </c>
      <c r="V2946">
        <v>0.5</v>
      </c>
      <c r="W2946">
        <v>4</v>
      </c>
      <c r="X2946">
        <v>0.15125</v>
      </c>
      <c r="Y2946">
        <v>2</v>
      </c>
      <c r="Z2946">
        <v>1</v>
      </c>
    </row>
    <row r="2947" spans="1:26" x14ac:dyDescent="0.2">
      <c r="A2947">
        <v>2946</v>
      </c>
      <c r="B2947">
        <v>7687</v>
      </c>
      <c r="C2947" t="s">
        <v>38</v>
      </c>
      <c r="D2947">
        <v>2015</v>
      </c>
      <c r="E2947" t="s">
        <v>47</v>
      </c>
      <c r="F2947" t="s">
        <v>104</v>
      </c>
      <c r="G2947" t="s">
        <v>54</v>
      </c>
      <c r="H2947" t="s">
        <v>3130</v>
      </c>
      <c r="I2947" s="2">
        <v>40720</v>
      </c>
      <c r="J2947" t="s">
        <v>106</v>
      </c>
      <c r="K2947" t="s">
        <v>107</v>
      </c>
      <c r="L2947">
        <v>22.011009999999999</v>
      </c>
      <c r="M2947">
        <v>-160.086489</v>
      </c>
      <c r="N2947" t="s">
        <v>2307</v>
      </c>
      <c r="O2947" t="s">
        <v>2307</v>
      </c>
      <c r="P2947">
        <v>2015</v>
      </c>
      <c r="Q2947" t="s">
        <v>109</v>
      </c>
      <c r="R2947">
        <v>0</v>
      </c>
      <c r="S2947">
        <v>16.45</v>
      </c>
      <c r="T2947">
        <v>1.5</v>
      </c>
      <c r="U2947">
        <v>12.5</v>
      </c>
      <c r="V2947">
        <v>0.5</v>
      </c>
      <c r="W2947">
        <v>1.5</v>
      </c>
      <c r="X2947">
        <v>0.72875000000000001</v>
      </c>
      <c r="Y2947">
        <v>2</v>
      </c>
      <c r="Z2947">
        <v>1</v>
      </c>
    </row>
    <row r="2948" spans="1:26" x14ac:dyDescent="0.2">
      <c r="A2948">
        <v>2947</v>
      </c>
      <c r="B2948">
        <v>7688</v>
      </c>
      <c r="C2948" t="s">
        <v>38</v>
      </c>
      <c r="D2948">
        <v>2015</v>
      </c>
      <c r="E2948" t="s">
        <v>47</v>
      </c>
      <c r="F2948" t="s">
        <v>104</v>
      </c>
      <c r="G2948" t="s">
        <v>54</v>
      </c>
      <c r="H2948" t="s">
        <v>3131</v>
      </c>
      <c r="I2948" s="2">
        <v>40720</v>
      </c>
      <c r="J2948" t="s">
        <v>106</v>
      </c>
      <c r="K2948" t="s">
        <v>107</v>
      </c>
      <c r="L2948">
        <v>21.989222000000002</v>
      </c>
      <c r="M2948">
        <v>-160.12238199999999</v>
      </c>
      <c r="N2948" t="s">
        <v>2307</v>
      </c>
      <c r="O2948" t="s">
        <v>2307</v>
      </c>
      <c r="P2948">
        <v>2015</v>
      </c>
      <c r="Q2948" t="s">
        <v>109</v>
      </c>
      <c r="R2948">
        <v>0</v>
      </c>
      <c r="S2948">
        <v>12.85</v>
      </c>
      <c r="T2948">
        <v>1</v>
      </c>
      <c r="U2948">
        <v>3.5</v>
      </c>
      <c r="V2948">
        <v>0.5</v>
      </c>
      <c r="W2948">
        <v>10.5</v>
      </c>
      <c r="X2948">
        <v>0.25874999999999998</v>
      </c>
      <c r="Y2948">
        <v>2</v>
      </c>
      <c r="Z2948">
        <v>1</v>
      </c>
    </row>
    <row r="2949" spans="1:26" x14ac:dyDescent="0.2">
      <c r="A2949">
        <v>2948</v>
      </c>
      <c r="B2949">
        <v>7690</v>
      </c>
      <c r="C2949" t="s">
        <v>38</v>
      </c>
      <c r="D2949">
        <v>2015</v>
      </c>
      <c r="E2949" t="s">
        <v>47</v>
      </c>
      <c r="F2949" t="s">
        <v>104</v>
      </c>
      <c r="G2949" t="s">
        <v>54</v>
      </c>
      <c r="H2949" t="s">
        <v>3132</v>
      </c>
      <c r="I2949" s="2">
        <v>40720</v>
      </c>
      <c r="J2949" t="s">
        <v>106</v>
      </c>
      <c r="K2949" t="s">
        <v>107</v>
      </c>
      <c r="L2949">
        <v>22.001977</v>
      </c>
      <c r="M2949">
        <v>-160.06323699999999</v>
      </c>
      <c r="N2949" t="s">
        <v>2307</v>
      </c>
      <c r="O2949" t="s">
        <v>2307</v>
      </c>
      <c r="P2949">
        <v>2015</v>
      </c>
      <c r="Q2949" t="s">
        <v>109</v>
      </c>
      <c r="R2949">
        <v>0</v>
      </c>
      <c r="S2949">
        <v>9.1999999999999993</v>
      </c>
      <c r="T2949">
        <v>20</v>
      </c>
      <c r="U2949">
        <v>11.5</v>
      </c>
      <c r="V2949">
        <v>0</v>
      </c>
      <c r="W2949">
        <v>10</v>
      </c>
      <c r="X2949">
        <v>1.31125</v>
      </c>
      <c r="Y2949">
        <v>2</v>
      </c>
      <c r="Z2949">
        <v>1</v>
      </c>
    </row>
    <row r="2950" spans="1:26" x14ac:dyDescent="0.2">
      <c r="A2950">
        <v>2949</v>
      </c>
      <c r="B2950">
        <v>7691</v>
      </c>
      <c r="C2950" t="s">
        <v>38</v>
      </c>
      <c r="D2950">
        <v>2015</v>
      </c>
      <c r="E2950" t="s">
        <v>47</v>
      </c>
      <c r="F2950" t="s">
        <v>104</v>
      </c>
      <c r="G2950" t="s">
        <v>54</v>
      </c>
      <c r="H2950" t="s">
        <v>3133</v>
      </c>
      <c r="I2950" s="2">
        <v>40720</v>
      </c>
      <c r="J2950" t="s">
        <v>106</v>
      </c>
      <c r="K2950" t="s">
        <v>115</v>
      </c>
      <c r="L2950">
        <v>22.00234</v>
      </c>
      <c r="M2950">
        <v>-160.07873499999999</v>
      </c>
      <c r="N2950" t="s">
        <v>2307</v>
      </c>
      <c r="O2950" t="s">
        <v>2307</v>
      </c>
      <c r="P2950">
        <v>2015</v>
      </c>
      <c r="Q2950" t="s">
        <v>116</v>
      </c>
      <c r="R2950">
        <v>0</v>
      </c>
      <c r="S2950">
        <v>5.2</v>
      </c>
      <c r="T2950">
        <v>5.5</v>
      </c>
      <c r="U2950">
        <v>0</v>
      </c>
      <c r="V2950">
        <v>1.5</v>
      </c>
      <c r="W2950">
        <v>8.5</v>
      </c>
      <c r="X2950">
        <v>0.73</v>
      </c>
      <c r="Y2950">
        <v>2</v>
      </c>
      <c r="Z2950">
        <v>1</v>
      </c>
    </row>
    <row r="2951" spans="1:26" x14ac:dyDescent="0.2">
      <c r="A2951">
        <v>2950</v>
      </c>
      <c r="B2951">
        <v>7692</v>
      </c>
      <c r="C2951" t="s">
        <v>38</v>
      </c>
      <c r="D2951">
        <v>2015</v>
      </c>
      <c r="E2951" t="s">
        <v>47</v>
      </c>
      <c r="F2951" t="s">
        <v>104</v>
      </c>
      <c r="G2951" t="s">
        <v>54</v>
      </c>
      <c r="H2951" t="s">
        <v>3134</v>
      </c>
      <c r="I2951" s="2">
        <v>40720</v>
      </c>
      <c r="J2951" t="s">
        <v>106</v>
      </c>
      <c r="K2951" t="s">
        <v>111</v>
      </c>
      <c r="L2951">
        <v>22.009986999999999</v>
      </c>
      <c r="M2951">
        <v>-160.08094</v>
      </c>
      <c r="N2951" t="s">
        <v>2307</v>
      </c>
      <c r="O2951" t="s">
        <v>2307</v>
      </c>
      <c r="P2951">
        <v>2015</v>
      </c>
      <c r="Q2951" t="s">
        <v>112</v>
      </c>
      <c r="R2951">
        <v>0</v>
      </c>
      <c r="S2951">
        <v>24.5</v>
      </c>
      <c r="T2951">
        <v>0.5</v>
      </c>
      <c r="U2951">
        <v>20</v>
      </c>
      <c r="V2951">
        <v>1</v>
      </c>
      <c r="W2951">
        <v>0.5</v>
      </c>
      <c r="X2951">
        <v>0.67500000000000004</v>
      </c>
      <c r="Y2951">
        <v>2</v>
      </c>
      <c r="Z2951">
        <v>1</v>
      </c>
    </row>
    <row r="2952" spans="1:26" x14ac:dyDescent="0.2">
      <c r="A2952">
        <v>2951</v>
      </c>
      <c r="B2952">
        <v>7693</v>
      </c>
      <c r="C2952" t="s">
        <v>38</v>
      </c>
      <c r="D2952">
        <v>2015</v>
      </c>
      <c r="E2952" t="s">
        <v>47</v>
      </c>
      <c r="F2952" t="s">
        <v>104</v>
      </c>
      <c r="G2952" t="s">
        <v>54</v>
      </c>
      <c r="H2952" t="s">
        <v>3135</v>
      </c>
      <c r="I2952" s="2">
        <v>40720</v>
      </c>
      <c r="J2952" t="s">
        <v>106</v>
      </c>
      <c r="K2952" t="s">
        <v>107</v>
      </c>
      <c r="L2952">
        <v>22.015955000000002</v>
      </c>
      <c r="M2952">
        <v>-160.09179399999999</v>
      </c>
      <c r="N2952" t="s">
        <v>2307</v>
      </c>
      <c r="O2952" t="s">
        <v>2307</v>
      </c>
      <c r="P2952">
        <v>2015</v>
      </c>
      <c r="Q2952" t="s">
        <v>109</v>
      </c>
      <c r="R2952">
        <v>0</v>
      </c>
      <c r="S2952">
        <v>12.7</v>
      </c>
      <c r="T2952">
        <v>7.5</v>
      </c>
      <c r="U2952">
        <v>8.5</v>
      </c>
      <c r="V2952">
        <v>1</v>
      </c>
      <c r="W2952">
        <v>11</v>
      </c>
      <c r="X2952">
        <v>1.2787500000000001</v>
      </c>
      <c r="Y2952">
        <v>2</v>
      </c>
      <c r="Z2952">
        <v>1</v>
      </c>
    </row>
    <row r="2953" spans="1:26" x14ac:dyDescent="0.2">
      <c r="A2953">
        <v>2952</v>
      </c>
      <c r="B2953">
        <v>7694</v>
      </c>
      <c r="C2953" t="s">
        <v>38</v>
      </c>
      <c r="D2953">
        <v>2015</v>
      </c>
      <c r="E2953" t="s">
        <v>47</v>
      </c>
      <c r="F2953" t="s">
        <v>104</v>
      </c>
      <c r="G2953" t="s">
        <v>54</v>
      </c>
      <c r="H2953" t="s">
        <v>3136</v>
      </c>
      <c r="I2953" s="2">
        <v>40720</v>
      </c>
      <c r="J2953" t="s">
        <v>106</v>
      </c>
      <c r="K2953" t="s">
        <v>115</v>
      </c>
      <c r="L2953">
        <v>22.004874000000001</v>
      </c>
      <c r="M2953">
        <v>-160.09740199999999</v>
      </c>
      <c r="N2953" t="s">
        <v>2307</v>
      </c>
      <c r="O2953" t="s">
        <v>2307</v>
      </c>
      <c r="P2953">
        <v>2015</v>
      </c>
      <c r="Q2953" t="s">
        <v>116</v>
      </c>
      <c r="R2953">
        <v>0</v>
      </c>
      <c r="S2953">
        <v>5.7</v>
      </c>
      <c r="T2953">
        <v>9.5</v>
      </c>
      <c r="U2953">
        <v>2.5</v>
      </c>
      <c r="V2953">
        <v>0</v>
      </c>
      <c r="W2953">
        <v>27.5</v>
      </c>
      <c r="X2953">
        <v>1.06</v>
      </c>
      <c r="Y2953">
        <v>2</v>
      </c>
      <c r="Z2953">
        <v>1</v>
      </c>
    </row>
    <row r="2954" spans="1:26" x14ac:dyDescent="0.2">
      <c r="A2954">
        <v>2953</v>
      </c>
      <c r="B2954">
        <v>7695</v>
      </c>
      <c r="C2954" t="s">
        <v>38</v>
      </c>
      <c r="D2954">
        <v>2015</v>
      </c>
      <c r="E2954" t="s">
        <v>47</v>
      </c>
      <c r="F2954" t="s">
        <v>104</v>
      </c>
      <c r="G2954" t="s">
        <v>54</v>
      </c>
      <c r="H2954" t="s">
        <v>3137</v>
      </c>
      <c r="I2954" s="2">
        <v>40720</v>
      </c>
      <c r="J2954" t="s">
        <v>106</v>
      </c>
      <c r="K2954" t="s">
        <v>111</v>
      </c>
      <c r="L2954">
        <v>21.996404999999999</v>
      </c>
      <c r="M2954">
        <v>-160.13161600000001</v>
      </c>
      <c r="N2954" t="s">
        <v>2307</v>
      </c>
      <c r="O2954" t="s">
        <v>2307</v>
      </c>
      <c r="P2954">
        <v>2015</v>
      </c>
      <c r="Q2954" t="s">
        <v>112</v>
      </c>
      <c r="R2954">
        <v>0</v>
      </c>
      <c r="S2954">
        <v>22.5</v>
      </c>
      <c r="T2954">
        <v>1</v>
      </c>
      <c r="U2954">
        <v>7.5</v>
      </c>
      <c r="V2954">
        <v>0.5</v>
      </c>
      <c r="W2954">
        <v>9.5</v>
      </c>
      <c r="X2954">
        <v>0.73050000000000004</v>
      </c>
      <c r="Y2954">
        <v>2</v>
      </c>
      <c r="Z2954">
        <v>1</v>
      </c>
    </row>
    <row r="2955" spans="1:26" x14ac:dyDescent="0.2">
      <c r="A2955">
        <v>2954</v>
      </c>
      <c r="B2955">
        <v>7696</v>
      </c>
      <c r="C2955" t="s">
        <v>38</v>
      </c>
      <c r="D2955">
        <v>2015</v>
      </c>
      <c r="E2955" t="s">
        <v>47</v>
      </c>
      <c r="F2955" t="s">
        <v>104</v>
      </c>
      <c r="G2955" t="s">
        <v>54</v>
      </c>
      <c r="H2955" t="s">
        <v>3138</v>
      </c>
      <c r="I2955" s="2">
        <v>40720</v>
      </c>
      <c r="J2955" t="s">
        <v>106</v>
      </c>
      <c r="K2955" t="s">
        <v>107</v>
      </c>
      <c r="L2955">
        <v>22.004563999999998</v>
      </c>
      <c r="M2955">
        <v>-160.06869</v>
      </c>
      <c r="N2955" t="s">
        <v>2307</v>
      </c>
      <c r="O2955" t="s">
        <v>2307</v>
      </c>
      <c r="P2955">
        <v>2015</v>
      </c>
      <c r="Q2955" t="s">
        <v>109</v>
      </c>
      <c r="R2955">
        <v>0</v>
      </c>
      <c r="S2955">
        <v>8.15</v>
      </c>
      <c r="T2955">
        <v>11</v>
      </c>
      <c r="U2955">
        <v>0</v>
      </c>
      <c r="V2955">
        <v>0</v>
      </c>
      <c r="W2955">
        <v>9</v>
      </c>
      <c r="X2955">
        <v>0.75749999999999995</v>
      </c>
      <c r="Y2955">
        <v>2</v>
      </c>
      <c r="Z2955">
        <v>1</v>
      </c>
    </row>
    <row r="2956" spans="1:26" x14ac:dyDescent="0.2">
      <c r="A2956">
        <v>2955</v>
      </c>
      <c r="B2956">
        <v>7697</v>
      </c>
      <c r="C2956" t="s">
        <v>38</v>
      </c>
      <c r="D2956">
        <v>2015</v>
      </c>
      <c r="E2956" t="s">
        <v>47</v>
      </c>
      <c r="F2956" t="s">
        <v>104</v>
      </c>
      <c r="G2956" t="s">
        <v>54</v>
      </c>
      <c r="H2956" t="s">
        <v>3139</v>
      </c>
      <c r="I2956" s="2">
        <v>40720</v>
      </c>
      <c r="J2956" t="s">
        <v>106</v>
      </c>
      <c r="K2956" t="s">
        <v>115</v>
      </c>
      <c r="L2956">
        <v>22.002006999999999</v>
      </c>
      <c r="M2956">
        <v>-160.08263600000001</v>
      </c>
      <c r="N2956" t="s">
        <v>2307</v>
      </c>
      <c r="O2956" t="s">
        <v>2307</v>
      </c>
      <c r="P2956">
        <v>2015</v>
      </c>
      <c r="Q2956" t="s">
        <v>116</v>
      </c>
      <c r="R2956">
        <v>0</v>
      </c>
      <c r="S2956">
        <v>4.9000000000000004</v>
      </c>
      <c r="T2956">
        <v>1</v>
      </c>
      <c r="U2956">
        <v>1</v>
      </c>
      <c r="V2956">
        <v>6.5</v>
      </c>
      <c r="W2956">
        <v>6</v>
      </c>
      <c r="X2956">
        <v>0.34575</v>
      </c>
      <c r="Y2956">
        <v>2</v>
      </c>
      <c r="Z2956">
        <v>1</v>
      </c>
    </row>
    <row r="2957" spans="1:26" x14ac:dyDescent="0.2">
      <c r="A2957">
        <v>2956</v>
      </c>
      <c r="B2957">
        <v>7698</v>
      </c>
      <c r="C2957" t="s">
        <v>38</v>
      </c>
      <c r="D2957">
        <v>2015</v>
      </c>
      <c r="E2957" t="s">
        <v>47</v>
      </c>
      <c r="F2957" t="s">
        <v>104</v>
      </c>
      <c r="G2957" t="s">
        <v>54</v>
      </c>
      <c r="H2957" t="s">
        <v>3140</v>
      </c>
      <c r="I2957" s="2">
        <v>40720</v>
      </c>
      <c r="J2957" t="s">
        <v>106</v>
      </c>
      <c r="K2957" t="s">
        <v>111</v>
      </c>
      <c r="L2957">
        <v>22.023745000000002</v>
      </c>
      <c r="M2957">
        <v>-160.102272</v>
      </c>
      <c r="N2957" t="s">
        <v>2307</v>
      </c>
      <c r="O2957" t="s">
        <v>2307</v>
      </c>
      <c r="P2957">
        <v>2015</v>
      </c>
      <c r="Q2957" t="s">
        <v>112</v>
      </c>
      <c r="R2957">
        <v>0</v>
      </c>
      <c r="S2957">
        <v>25.2</v>
      </c>
      <c r="T2957">
        <v>0.5</v>
      </c>
      <c r="U2957">
        <v>3</v>
      </c>
      <c r="V2957">
        <v>1.5</v>
      </c>
      <c r="W2957">
        <v>1</v>
      </c>
      <c r="X2957">
        <v>0.44374999999999998</v>
      </c>
      <c r="Y2957">
        <v>2</v>
      </c>
      <c r="Z2957">
        <v>1</v>
      </c>
    </row>
    <row r="2958" spans="1:26" x14ac:dyDescent="0.2">
      <c r="A2958">
        <v>2957</v>
      </c>
      <c r="B2958">
        <v>7699</v>
      </c>
      <c r="C2958" t="s">
        <v>38</v>
      </c>
      <c r="D2958">
        <v>2015</v>
      </c>
      <c r="E2958" t="s">
        <v>47</v>
      </c>
      <c r="F2958" t="s">
        <v>104</v>
      </c>
      <c r="G2958" t="s">
        <v>54</v>
      </c>
      <c r="H2958" t="s">
        <v>3141</v>
      </c>
      <c r="I2958" s="2">
        <v>40720</v>
      </c>
      <c r="J2958" t="s">
        <v>106</v>
      </c>
      <c r="K2958" t="s">
        <v>107</v>
      </c>
      <c r="L2958">
        <v>21.999264</v>
      </c>
      <c r="M2958">
        <v>-160.12429599999999</v>
      </c>
      <c r="N2958" t="s">
        <v>2307</v>
      </c>
      <c r="O2958" t="s">
        <v>2307</v>
      </c>
      <c r="P2958">
        <v>2015</v>
      </c>
      <c r="Q2958" t="s">
        <v>109</v>
      </c>
      <c r="R2958">
        <v>0</v>
      </c>
      <c r="S2958">
        <v>12.55</v>
      </c>
      <c r="T2958">
        <v>1.5</v>
      </c>
      <c r="U2958">
        <v>0.5</v>
      </c>
      <c r="V2958">
        <v>0.5</v>
      </c>
      <c r="W2958">
        <v>1</v>
      </c>
      <c r="X2958">
        <v>0.57125000000000004</v>
      </c>
      <c r="Y2958">
        <v>2</v>
      </c>
      <c r="Z2958">
        <v>1</v>
      </c>
    </row>
    <row r="2959" spans="1:26" x14ac:dyDescent="0.2">
      <c r="A2959">
        <v>2958</v>
      </c>
      <c r="B2959">
        <v>7700</v>
      </c>
      <c r="C2959" t="s">
        <v>38</v>
      </c>
      <c r="D2959">
        <v>2015</v>
      </c>
      <c r="E2959" t="s">
        <v>47</v>
      </c>
      <c r="F2959" t="s">
        <v>104</v>
      </c>
      <c r="G2959" t="s">
        <v>54</v>
      </c>
      <c r="H2959" t="s">
        <v>3142</v>
      </c>
      <c r="I2959" s="2">
        <v>40720</v>
      </c>
      <c r="J2959" t="s">
        <v>106</v>
      </c>
      <c r="K2959" t="s">
        <v>115</v>
      </c>
      <c r="L2959">
        <v>21.991409000000001</v>
      </c>
      <c r="M2959">
        <v>-160.11315099999999</v>
      </c>
      <c r="N2959" t="s">
        <v>2307</v>
      </c>
      <c r="O2959" t="s">
        <v>2307</v>
      </c>
      <c r="P2959">
        <v>2015</v>
      </c>
      <c r="Q2959" t="s">
        <v>116</v>
      </c>
      <c r="R2959">
        <v>0</v>
      </c>
      <c r="S2959">
        <v>4.6500000000000004</v>
      </c>
      <c r="T2959">
        <v>0.5</v>
      </c>
      <c r="U2959">
        <v>1.5</v>
      </c>
      <c r="V2959">
        <v>45</v>
      </c>
      <c r="W2959">
        <v>7</v>
      </c>
      <c r="X2959">
        <v>0.39950000000000002</v>
      </c>
      <c r="Y2959">
        <v>2</v>
      </c>
      <c r="Z2959">
        <v>1</v>
      </c>
    </row>
    <row r="2960" spans="1:26" x14ac:dyDescent="0.2">
      <c r="A2960">
        <v>2959</v>
      </c>
      <c r="B2960">
        <v>7701</v>
      </c>
      <c r="C2960" t="s">
        <v>38</v>
      </c>
      <c r="D2960">
        <v>2015</v>
      </c>
      <c r="E2960" t="s">
        <v>47</v>
      </c>
      <c r="F2960" t="s">
        <v>104</v>
      </c>
      <c r="G2960" t="s">
        <v>54</v>
      </c>
      <c r="H2960" t="s">
        <v>3143</v>
      </c>
      <c r="I2960" s="2">
        <v>40720</v>
      </c>
      <c r="J2960" t="s">
        <v>106</v>
      </c>
      <c r="K2960" t="s">
        <v>115</v>
      </c>
      <c r="L2960">
        <v>21.975473000000001</v>
      </c>
      <c r="M2960">
        <v>-160.117908</v>
      </c>
      <c r="N2960" t="s">
        <v>957</v>
      </c>
      <c r="O2960" t="s">
        <v>957</v>
      </c>
      <c r="P2960">
        <v>2015</v>
      </c>
      <c r="Q2960" t="s">
        <v>116</v>
      </c>
      <c r="R2960">
        <v>0</v>
      </c>
      <c r="S2960">
        <v>4.8</v>
      </c>
      <c r="T2960">
        <v>1</v>
      </c>
      <c r="U2960">
        <v>0</v>
      </c>
      <c r="V2960">
        <v>15</v>
      </c>
      <c r="W2960">
        <v>3.5</v>
      </c>
      <c r="X2960">
        <v>0.31374999999999997</v>
      </c>
      <c r="Y2960">
        <v>2</v>
      </c>
      <c r="Z2960">
        <v>1</v>
      </c>
    </row>
    <row r="2961" spans="1:26" x14ac:dyDescent="0.2">
      <c r="A2961">
        <v>2960</v>
      </c>
      <c r="B2961">
        <v>7703</v>
      </c>
      <c r="C2961" t="s">
        <v>38</v>
      </c>
      <c r="D2961">
        <v>2015</v>
      </c>
      <c r="E2961" t="s">
        <v>47</v>
      </c>
      <c r="F2961" t="s">
        <v>104</v>
      </c>
      <c r="G2961" t="s">
        <v>54</v>
      </c>
      <c r="H2961" t="s">
        <v>3144</v>
      </c>
      <c r="I2961" s="2">
        <v>40720</v>
      </c>
      <c r="J2961" t="s">
        <v>106</v>
      </c>
      <c r="K2961" t="s">
        <v>111</v>
      </c>
      <c r="L2961">
        <v>22.007702999999999</v>
      </c>
      <c r="M2961">
        <v>-160.100763</v>
      </c>
      <c r="N2961" t="s">
        <v>2307</v>
      </c>
      <c r="O2961" t="s">
        <v>2307</v>
      </c>
      <c r="P2961">
        <v>2015</v>
      </c>
      <c r="Q2961" t="s">
        <v>112</v>
      </c>
      <c r="R2961">
        <v>0</v>
      </c>
      <c r="S2961">
        <v>24.2</v>
      </c>
      <c r="T2961">
        <v>2</v>
      </c>
      <c r="U2961">
        <v>5</v>
      </c>
      <c r="V2961">
        <v>3</v>
      </c>
      <c r="W2961">
        <v>10</v>
      </c>
      <c r="X2961">
        <v>2.2262499999999998</v>
      </c>
      <c r="Y2961">
        <v>2</v>
      </c>
      <c r="Z2961">
        <v>1</v>
      </c>
    </row>
    <row r="2962" spans="1:26" x14ac:dyDescent="0.2">
      <c r="A2962">
        <v>2961</v>
      </c>
      <c r="B2962">
        <v>7704</v>
      </c>
      <c r="C2962" t="s">
        <v>38</v>
      </c>
      <c r="D2962">
        <v>2015</v>
      </c>
      <c r="E2962" t="s">
        <v>47</v>
      </c>
      <c r="F2962" t="s">
        <v>104</v>
      </c>
      <c r="G2962" t="s">
        <v>54</v>
      </c>
      <c r="H2962" t="s">
        <v>3145</v>
      </c>
      <c r="I2962" s="2">
        <v>40720</v>
      </c>
      <c r="J2962" t="s">
        <v>106</v>
      </c>
      <c r="K2962" t="s">
        <v>107</v>
      </c>
      <c r="L2962">
        <v>21.985782</v>
      </c>
      <c r="M2962">
        <v>-160.12974800000001</v>
      </c>
      <c r="N2962" t="s">
        <v>957</v>
      </c>
      <c r="O2962" t="s">
        <v>957</v>
      </c>
      <c r="P2962">
        <v>2015</v>
      </c>
      <c r="Q2962" t="s">
        <v>109</v>
      </c>
      <c r="R2962">
        <v>0</v>
      </c>
      <c r="S2962">
        <v>14.25</v>
      </c>
      <c r="T2962">
        <v>1</v>
      </c>
      <c r="U2962">
        <v>2</v>
      </c>
      <c r="V2962">
        <v>4.5</v>
      </c>
      <c r="W2962">
        <v>10</v>
      </c>
      <c r="X2962">
        <v>0.15375</v>
      </c>
      <c r="Y2962">
        <v>2</v>
      </c>
      <c r="Z2962">
        <v>1</v>
      </c>
    </row>
    <row r="2963" spans="1:26" x14ac:dyDescent="0.2">
      <c r="A2963">
        <v>2962</v>
      </c>
      <c r="B2963">
        <v>7707</v>
      </c>
      <c r="C2963" t="s">
        <v>38</v>
      </c>
      <c r="D2963">
        <v>2015</v>
      </c>
      <c r="E2963" t="s">
        <v>47</v>
      </c>
      <c r="F2963" t="s">
        <v>104</v>
      </c>
      <c r="G2963" t="s">
        <v>54</v>
      </c>
      <c r="H2963" t="s">
        <v>3146</v>
      </c>
      <c r="I2963" s="2">
        <v>40720</v>
      </c>
      <c r="J2963" t="s">
        <v>106</v>
      </c>
      <c r="K2963" t="s">
        <v>107</v>
      </c>
      <c r="L2963">
        <v>21.968321</v>
      </c>
      <c r="M2963">
        <v>-160.132814</v>
      </c>
      <c r="N2963" t="s">
        <v>957</v>
      </c>
      <c r="O2963" t="s">
        <v>957</v>
      </c>
      <c r="P2963">
        <v>2015</v>
      </c>
      <c r="Q2963" t="s">
        <v>109</v>
      </c>
      <c r="R2963">
        <v>0</v>
      </c>
      <c r="S2963">
        <v>17.05</v>
      </c>
      <c r="T2963">
        <v>1.5</v>
      </c>
      <c r="U2963">
        <v>9.5</v>
      </c>
      <c r="V2963">
        <v>3.5</v>
      </c>
      <c r="W2963">
        <v>2.5</v>
      </c>
      <c r="X2963">
        <v>0.2525</v>
      </c>
      <c r="Y2963">
        <v>2</v>
      </c>
      <c r="Z2963">
        <v>1</v>
      </c>
    </row>
    <row r="2964" spans="1:26" x14ac:dyDescent="0.2">
      <c r="A2964">
        <v>2963</v>
      </c>
      <c r="B2964">
        <v>7709</v>
      </c>
      <c r="C2964" t="s">
        <v>38</v>
      </c>
      <c r="D2964">
        <v>2015</v>
      </c>
      <c r="E2964" t="s">
        <v>47</v>
      </c>
      <c r="F2964" t="s">
        <v>104</v>
      </c>
      <c r="G2964" t="s">
        <v>54</v>
      </c>
      <c r="H2964" t="s">
        <v>3147</v>
      </c>
      <c r="I2964" s="2">
        <v>40721</v>
      </c>
      <c r="J2964" t="s">
        <v>106</v>
      </c>
      <c r="K2964" t="s">
        <v>111</v>
      </c>
      <c r="L2964">
        <v>21.931039999999999</v>
      </c>
      <c r="M2964">
        <v>-160.067859</v>
      </c>
      <c r="N2964" t="s">
        <v>986</v>
      </c>
      <c r="O2964" t="s">
        <v>986</v>
      </c>
      <c r="P2964">
        <v>2015</v>
      </c>
      <c r="Q2964" t="s">
        <v>112</v>
      </c>
      <c r="R2964">
        <v>0</v>
      </c>
      <c r="S2964">
        <v>28.35</v>
      </c>
      <c r="T2964">
        <v>1</v>
      </c>
      <c r="U2964">
        <v>30</v>
      </c>
      <c r="V2964">
        <v>0</v>
      </c>
      <c r="W2964">
        <v>6.5</v>
      </c>
      <c r="X2964">
        <v>0.66874999999999996</v>
      </c>
      <c r="Y2964">
        <v>2</v>
      </c>
      <c r="Z2964">
        <v>1</v>
      </c>
    </row>
    <row r="2965" spans="1:26" x14ac:dyDescent="0.2">
      <c r="A2965">
        <v>2964</v>
      </c>
      <c r="B2965">
        <v>7710</v>
      </c>
      <c r="C2965" t="s">
        <v>38</v>
      </c>
      <c r="D2965">
        <v>2015</v>
      </c>
      <c r="E2965" t="s">
        <v>47</v>
      </c>
      <c r="F2965" t="s">
        <v>104</v>
      </c>
      <c r="G2965" t="s">
        <v>54</v>
      </c>
      <c r="H2965" t="s">
        <v>3148</v>
      </c>
      <c r="I2965" s="2">
        <v>40721</v>
      </c>
      <c r="J2965" t="s">
        <v>106</v>
      </c>
      <c r="K2965" t="s">
        <v>107</v>
      </c>
      <c r="L2965">
        <v>21.877497999999999</v>
      </c>
      <c r="M2965">
        <v>-160.108982</v>
      </c>
      <c r="N2965" t="s">
        <v>986</v>
      </c>
      <c r="O2965" t="s">
        <v>986</v>
      </c>
      <c r="P2965">
        <v>2015</v>
      </c>
      <c r="Q2965" t="s">
        <v>109</v>
      </c>
      <c r="R2965">
        <v>0</v>
      </c>
      <c r="S2965">
        <v>13.45</v>
      </c>
      <c r="T2965">
        <v>3</v>
      </c>
      <c r="U2965">
        <v>25</v>
      </c>
      <c r="V2965">
        <v>0</v>
      </c>
      <c r="W2965">
        <v>1</v>
      </c>
      <c r="X2965">
        <v>0.21199999999999999</v>
      </c>
      <c r="Y2965">
        <v>2</v>
      </c>
      <c r="Z2965">
        <v>1</v>
      </c>
    </row>
    <row r="2966" spans="1:26" x14ac:dyDescent="0.2">
      <c r="A2966">
        <v>2965</v>
      </c>
      <c r="B2966">
        <v>7712</v>
      </c>
      <c r="C2966" t="s">
        <v>38</v>
      </c>
      <c r="D2966">
        <v>2015</v>
      </c>
      <c r="E2966" t="s">
        <v>47</v>
      </c>
      <c r="F2966" t="s">
        <v>104</v>
      </c>
      <c r="G2966" t="s">
        <v>54</v>
      </c>
      <c r="H2966" t="s">
        <v>3149</v>
      </c>
      <c r="I2966" s="2">
        <v>40721</v>
      </c>
      <c r="J2966" t="s">
        <v>106</v>
      </c>
      <c r="K2966" t="s">
        <v>107</v>
      </c>
      <c r="L2966">
        <v>21.973068999999999</v>
      </c>
      <c r="M2966">
        <v>-160.053449</v>
      </c>
      <c r="N2966" t="s">
        <v>986</v>
      </c>
      <c r="O2966" t="s">
        <v>986</v>
      </c>
      <c r="P2966">
        <v>2015</v>
      </c>
      <c r="Q2966" t="s">
        <v>109</v>
      </c>
      <c r="R2966">
        <v>0</v>
      </c>
      <c r="S2966">
        <v>10.15</v>
      </c>
      <c r="T2966">
        <v>9</v>
      </c>
      <c r="U2966">
        <v>2.5</v>
      </c>
      <c r="V2966">
        <v>0.5</v>
      </c>
      <c r="W2966">
        <v>0.5</v>
      </c>
      <c r="X2966">
        <v>0.43625000000000003</v>
      </c>
      <c r="Y2966">
        <v>2</v>
      </c>
      <c r="Z2966">
        <v>1</v>
      </c>
    </row>
    <row r="2967" spans="1:26" x14ac:dyDescent="0.2">
      <c r="A2967">
        <v>2966</v>
      </c>
      <c r="B2967">
        <v>7713</v>
      </c>
      <c r="C2967" t="s">
        <v>38</v>
      </c>
      <c r="D2967">
        <v>2015</v>
      </c>
      <c r="E2967" t="s">
        <v>47</v>
      </c>
      <c r="F2967" t="s">
        <v>104</v>
      </c>
      <c r="G2967" t="s">
        <v>54</v>
      </c>
      <c r="H2967" t="s">
        <v>3150</v>
      </c>
      <c r="I2967" s="2">
        <v>40721</v>
      </c>
      <c r="J2967" t="s">
        <v>106</v>
      </c>
      <c r="K2967" t="s">
        <v>107</v>
      </c>
      <c r="L2967">
        <v>21.889626</v>
      </c>
      <c r="M2967">
        <v>-160.08174700000001</v>
      </c>
      <c r="N2967" t="s">
        <v>986</v>
      </c>
      <c r="O2967" t="s">
        <v>986</v>
      </c>
      <c r="P2967">
        <v>2015</v>
      </c>
      <c r="Q2967" t="s">
        <v>109</v>
      </c>
      <c r="R2967">
        <v>0</v>
      </c>
      <c r="S2967">
        <v>15.3</v>
      </c>
      <c r="T2967">
        <v>3.5</v>
      </c>
      <c r="U2967">
        <v>11.5</v>
      </c>
      <c r="V2967">
        <v>4.5</v>
      </c>
      <c r="W2967">
        <v>1.5</v>
      </c>
      <c r="X2967">
        <v>0.10125000000000001</v>
      </c>
      <c r="Y2967">
        <v>2</v>
      </c>
      <c r="Z2967">
        <v>1</v>
      </c>
    </row>
    <row r="2968" spans="1:26" x14ac:dyDescent="0.2">
      <c r="A2968">
        <v>2967</v>
      </c>
      <c r="B2968">
        <v>7714</v>
      </c>
      <c r="C2968" t="s">
        <v>38</v>
      </c>
      <c r="D2968">
        <v>2015</v>
      </c>
      <c r="E2968" t="s">
        <v>47</v>
      </c>
      <c r="F2968" t="s">
        <v>104</v>
      </c>
      <c r="G2968" t="s">
        <v>54</v>
      </c>
      <c r="H2968" t="s">
        <v>3151</v>
      </c>
      <c r="I2968" s="2">
        <v>40721</v>
      </c>
      <c r="J2968" t="s">
        <v>106</v>
      </c>
      <c r="K2968" t="s">
        <v>115</v>
      </c>
      <c r="L2968">
        <v>21.875869000000002</v>
      </c>
      <c r="M2968">
        <v>-160.12282999999999</v>
      </c>
      <c r="N2968" t="s">
        <v>986</v>
      </c>
      <c r="O2968" t="s">
        <v>986</v>
      </c>
      <c r="P2968">
        <v>2015</v>
      </c>
      <c r="Q2968" t="s">
        <v>116</v>
      </c>
      <c r="R2968">
        <v>0</v>
      </c>
      <c r="S2968">
        <v>6.2</v>
      </c>
      <c r="T2968">
        <v>4.5</v>
      </c>
      <c r="U2968">
        <v>12.5</v>
      </c>
      <c r="V2968">
        <v>0</v>
      </c>
      <c r="W2968">
        <v>6</v>
      </c>
      <c r="X2968">
        <v>0.62749999999999995</v>
      </c>
      <c r="Y2968">
        <v>2</v>
      </c>
      <c r="Z2968">
        <v>1</v>
      </c>
    </row>
    <row r="2969" spans="1:26" x14ac:dyDescent="0.2">
      <c r="A2969">
        <v>2968</v>
      </c>
      <c r="B2969">
        <v>7715</v>
      </c>
      <c r="C2969" t="s">
        <v>38</v>
      </c>
      <c r="D2969">
        <v>2015</v>
      </c>
      <c r="E2969" t="s">
        <v>47</v>
      </c>
      <c r="F2969" t="s">
        <v>104</v>
      </c>
      <c r="G2969" t="s">
        <v>54</v>
      </c>
      <c r="H2969" t="s">
        <v>3152</v>
      </c>
      <c r="I2969" s="2">
        <v>40721</v>
      </c>
      <c r="J2969" t="s">
        <v>106</v>
      </c>
      <c r="K2969" t="s">
        <v>115</v>
      </c>
      <c r="L2969">
        <v>21.831233999999998</v>
      </c>
      <c r="M2969">
        <v>-160.180137</v>
      </c>
      <c r="N2969" t="s">
        <v>986</v>
      </c>
      <c r="O2969" t="s">
        <v>986</v>
      </c>
      <c r="P2969">
        <v>2015</v>
      </c>
      <c r="Q2969" t="s">
        <v>116</v>
      </c>
      <c r="R2969">
        <v>0</v>
      </c>
      <c r="S2969">
        <v>5.05</v>
      </c>
      <c r="T2969">
        <v>1</v>
      </c>
      <c r="U2969">
        <v>6</v>
      </c>
      <c r="V2969">
        <v>79</v>
      </c>
      <c r="W2969">
        <v>0</v>
      </c>
      <c r="X2969">
        <v>0.1125</v>
      </c>
      <c r="Y2969">
        <v>2</v>
      </c>
      <c r="Z2969">
        <v>1</v>
      </c>
    </row>
    <row r="2970" spans="1:26" x14ac:dyDescent="0.2">
      <c r="A2970">
        <v>2969</v>
      </c>
      <c r="B2970">
        <v>7716</v>
      </c>
      <c r="C2970" t="s">
        <v>38</v>
      </c>
      <c r="D2970">
        <v>2015</v>
      </c>
      <c r="E2970" t="s">
        <v>47</v>
      </c>
      <c r="F2970" t="s">
        <v>104</v>
      </c>
      <c r="G2970" t="s">
        <v>54</v>
      </c>
      <c r="H2970" t="s">
        <v>3153</v>
      </c>
      <c r="I2970" s="2">
        <v>40721</v>
      </c>
      <c r="J2970" t="s">
        <v>106</v>
      </c>
      <c r="K2970" t="s">
        <v>107</v>
      </c>
      <c r="L2970">
        <v>21.960622000000001</v>
      </c>
      <c r="M2970">
        <v>-160.06370899999999</v>
      </c>
      <c r="N2970" t="s">
        <v>986</v>
      </c>
      <c r="O2970" t="s">
        <v>986</v>
      </c>
      <c r="P2970">
        <v>2015</v>
      </c>
      <c r="Q2970" t="s">
        <v>109</v>
      </c>
      <c r="R2970">
        <v>0</v>
      </c>
      <c r="S2970">
        <v>8.15</v>
      </c>
      <c r="T2970">
        <v>2</v>
      </c>
      <c r="U2970">
        <v>9.5</v>
      </c>
      <c r="V2970">
        <v>0</v>
      </c>
      <c r="W2970">
        <v>4</v>
      </c>
      <c r="X2970">
        <v>0.26750000000000002</v>
      </c>
      <c r="Y2970">
        <v>2</v>
      </c>
      <c r="Z2970">
        <v>1</v>
      </c>
    </row>
    <row r="2971" spans="1:26" x14ac:dyDescent="0.2">
      <c r="A2971">
        <v>2970</v>
      </c>
      <c r="B2971">
        <v>7717</v>
      </c>
      <c r="C2971" t="s">
        <v>38</v>
      </c>
      <c r="D2971">
        <v>2015</v>
      </c>
      <c r="E2971" t="s">
        <v>47</v>
      </c>
      <c r="F2971" t="s">
        <v>104</v>
      </c>
      <c r="G2971" t="s">
        <v>54</v>
      </c>
      <c r="H2971" t="s">
        <v>3154</v>
      </c>
      <c r="I2971" s="2">
        <v>40721</v>
      </c>
      <c r="J2971" t="s">
        <v>106</v>
      </c>
      <c r="K2971" t="s">
        <v>111</v>
      </c>
      <c r="L2971">
        <v>21.865981000000001</v>
      </c>
      <c r="M2971">
        <v>-160.13236599999999</v>
      </c>
      <c r="N2971" t="s">
        <v>986</v>
      </c>
      <c r="O2971" t="s">
        <v>986</v>
      </c>
      <c r="P2971">
        <v>2015</v>
      </c>
      <c r="Q2971" t="s">
        <v>112</v>
      </c>
      <c r="R2971">
        <v>0</v>
      </c>
      <c r="S2971">
        <v>22.1</v>
      </c>
      <c r="T2971">
        <v>1.5</v>
      </c>
      <c r="U2971">
        <v>0</v>
      </c>
      <c r="V2971">
        <v>20</v>
      </c>
      <c r="W2971">
        <v>0.5</v>
      </c>
      <c r="X2971">
        <v>0.12075</v>
      </c>
      <c r="Y2971">
        <v>2</v>
      </c>
      <c r="Z2971">
        <v>1</v>
      </c>
    </row>
    <row r="2972" spans="1:26" x14ac:dyDescent="0.2">
      <c r="A2972">
        <v>2971</v>
      </c>
      <c r="B2972">
        <v>7718</v>
      </c>
      <c r="C2972" t="s">
        <v>38</v>
      </c>
      <c r="D2972">
        <v>2015</v>
      </c>
      <c r="E2972" t="s">
        <v>47</v>
      </c>
      <c r="F2972" t="s">
        <v>104</v>
      </c>
      <c r="G2972" t="s">
        <v>54</v>
      </c>
      <c r="H2972" t="s">
        <v>3155</v>
      </c>
      <c r="I2972" s="2">
        <v>40721</v>
      </c>
      <c r="J2972" t="s">
        <v>106</v>
      </c>
      <c r="K2972" t="s">
        <v>111</v>
      </c>
      <c r="L2972">
        <v>21.86083</v>
      </c>
      <c r="M2972">
        <v>-160.13960800000001</v>
      </c>
      <c r="N2972" t="s">
        <v>986</v>
      </c>
      <c r="O2972" t="s">
        <v>986</v>
      </c>
      <c r="P2972">
        <v>2015</v>
      </c>
      <c r="Q2972" t="s">
        <v>112</v>
      </c>
      <c r="R2972">
        <v>0</v>
      </c>
      <c r="S2972">
        <v>24.5</v>
      </c>
      <c r="T2972">
        <v>1.5</v>
      </c>
      <c r="U2972">
        <v>8.5</v>
      </c>
      <c r="V2972">
        <v>2</v>
      </c>
      <c r="W2972">
        <v>2</v>
      </c>
      <c r="X2972">
        <v>0.14724999999999999</v>
      </c>
      <c r="Y2972">
        <v>2</v>
      </c>
      <c r="Z2972">
        <v>1</v>
      </c>
    </row>
    <row r="2973" spans="1:26" x14ac:dyDescent="0.2">
      <c r="A2973">
        <v>2972</v>
      </c>
      <c r="B2973">
        <v>7719</v>
      </c>
      <c r="C2973" t="s">
        <v>38</v>
      </c>
      <c r="D2973">
        <v>2015</v>
      </c>
      <c r="E2973" t="s">
        <v>47</v>
      </c>
      <c r="F2973" t="s">
        <v>104</v>
      </c>
      <c r="G2973" t="s">
        <v>54</v>
      </c>
      <c r="H2973" t="s">
        <v>3156</v>
      </c>
      <c r="I2973" s="2">
        <v>40721</v>
      </c>
      <c r="J2973" t="s">
        <v>106</v>
      </c>
      <c r="K2973" t="s">
        <v>115</v>
      </c>
      <c r="L2973">
        <v>21.857016000000002</v>
      </c>
      <c r="M2973">
        <v>-160.16299900000001</v>
      </c>
      <c r="N2973" t="s">
        <v>986</v>
      </c>
      <c r="O2973" t="s">
        <v>986</v>
      </c>
      <c r="P2973">
        <v>2015</v>
      </c>
      <c r="Q2973" t="s">
        <v>116</v>
      </c>
      <c r="R2973">
        <v>0</v>
      </c>
      <c r="S2973">
        <v>5.4</v>
      </c>
      <c r="T2973">
        <v>1.5</v>
      </c>
      <c r="U2973">
        <v>22.5</v>
      </c>
      <c r="V2973">
        <v>1.5</v>
      </c>
      <c r="W2973">
        <v>2</v>
      </c>
      <c r="X2973">
        <v>0.89124999999999999</v>
      </c>
      <c r="Y2973">
        <v>2</v>
      </c>
      <c r="Z2973">
        <v>1</v>
      </c>
    </row>
    <row r="2974" spans="1:26" x14ac:dyDescent="0.2">
      <c r="A2974">
        <v>2973</v>
      </c>
      <c r="B2974">
        <v>7720</v>
      </c>
      <c r="C2974" t="s">
        <v>38</v>
      </c>
      <c r="D2974">
        <v>2015</v>
      </c>
      <c r="E2974" t="s">
        <v>47</v>
      </c>
      <c r="F2974" t="s">
        <v>104</v>
      </c>
      <c r="G2974" t="s">
        <v>54</v>
      </c>
      <c r="H2974" t="s">
        <v>3157</v>
      </c>
      <c r="I2974" s="2">
        <v>40721</v>
      </c>
      <c r="J2974" t="s">
        <v>106</v>
      </c>
      <c r="K2974" t="s">
        <v>111</v>
      </c>
      <c r="L2974">
        <v>21.898585000000001</v>
      </c>
      <c r="M2974">
        <v>-160.07020700000001</v>
      </c>
      <c r="N2974" t="s">
        <v>986</v>
      </c>
      <c r="O2974" t="s">
        <v>986</v>
      </c>
      <c r="P2974">
        <v>2015</v>
      </c>
      <c r="Q2974" t="s">
        <v>112</v>
      </c>
      <c r="R2974">
        <v>0</v>
      </c>
      <c r="S2974">
        <v>24.8</v>
      </c>
      <c r="T2974">
        <v>0.5</v>
      </c>
      <c r="U2974">
        <v>30</v>
      </c>
      <c r="V2974">
        <v>0.5</v>
      </c>
      <c r="W2974">
        <v>0.5</v>
      </c>
      <c r="X2974">
        <v>0.10625</v>
      </c>
      <c r="Y2974">
        <v>2</v>
      </c>
      <c r="Z2974">
        <v>1</v>
      </c>
    </row>
    <row r="2975" spans="1:26" x14ac:dyDescent="0.2">
      <c r="A2975">
        <v>2974</v>
      </c>
      <c r="B2975">
        <v>7723</v>
      </c>
      <c r="C2975" t="s">
        <v>38</v>
      </c>
      <c r="D2975">
        <v>2015</v>
      </c>
      <c r="E2975" t="s">
        <v>47</v>
      </c>
      <c r="F2975" t="s">
        <v>104</v>
      </c>
      <c r="G2975" t="s">
        <v>54</v>
      </c>
      <c r="H2975" t="s">
        <v>3158</v>
      </c>
      <c r="I2975" s="2">
        <v>40721</v>
      </c>
      <c r="J2975" t="s">
        <v>106</v>
      </c>
      <c r="K2975" t="s">
        <v>107</v>
      </c>
      <c r="L2975">
        <v>21.848897999999998</v>
      </c>
      <c r="M2975">
        <v>-160.16297700000001</v>
      </c>
      <c r="N2975" t="s">
        <v>986</v>
      </c>
      <c r="O2975" t="s">
        <v>986</v>
      </c>
      <c r="P2975">
        <v>2015</v>
      </c>
      <c r="Q2975" t="s">
        <v>109</v>
      </c>
      <c r="R2975">
        <v>0</v>
      </c>
      <c r="S2975">
        <v>15.2</v>
      </c>
      <c r="T2975">
        <v>1.5</v>
      </c>
      <c r="U2975">
        <v>6</v>
      </c>
      <c r="V2975">
        <v>12.5</v>
      </c>
      <c r="W2975">
        <v>0.5</v>
      </c>
      <c r="X2975">
        <v>0.1275</v>
      </c>
      <c r="Y2975">
        <v>2</v>
      </c>
      <c r="Z2975">
        <v>1</v>
      </c>
    </row>
    <row r="2976" spans="1:26" x14ac:dyDescent="0.2">
      <c r="A2976">
        <v>2975</v>
      </c>
      <c r="B2976">
        <v>7725</v>
      </c>
      <c r="C2976" t="s">
        <v>38</v>
      </c>
      <c r="D2976">
        <v>2015</v>
      </c>
      <c r="E2976" t="s">
        <v>47</v>
      </c>
      <c r="F2976" t="s">
        <v>104</v>
      </c>
      <c r="G2976" t="s">
        <v>53</v>
      </c>
      <c r="H2976" t="s">
        <v>3159</v>
      </c>
      <c r="I2976" s="2">
        <v>40722</v>
      </c>
      <c r="J2976" t="s">
        <v>106</v>
      </c>
      <c r="K2976" t="s">
        <v>115</v>
      </c>
      <c r="L2976">
        <v>21.104098</v>
      </c>
      <c r="M2976">
        <v>-156.74255500000001</v>
      </c>
      <c r="N2976" t="s">
        <v>999</v>
      </c>
      <c r="O2976" t="s">
        <v>999</v>
      </c>
      <c r="P2976">
        <v>2015</v>
      </c>
      <c r="Q2976" t="s">
        <v>116</v>
      </c>
      <c r="R2976">
        <v>0</v>
      </c>
      <c r="S2976">
        <v>5.4</v>
      </c>
      <c r="T2976">
        <v>11</v>
      </c>
      <c r="U2976">
        <v>2.5</v>
      </c>
      <c r="V2976">
        <v>2.5</v>
      </c>
      <c r="W2976">
        <v>6</v>
      </c>
      <c r="X2976">
        <v>0.21725</v>
      </c>
      <c r="Y2976">
        <v>2</v>
      </c>
      <c r="Z2976">
        <v>1</v>
      </c>
    </row>
    <row r="2977" spans="1:26" x14ac:dyDescent="0.2">
      <c r="A2977">
        <v>2976</v>
      </c>
      <c r="B2977">
        <v>7726</v>
      </c>
      <c r="C2977" t="s">
        <v>38</v>
      </c>
      <c r="D2977">
        <v>2015</v>
      </c>
      <c r="E2977" t="s">
        <v>47</v>
      </c>
      <c r="F2977" t="s">
        <v>104</v>
      </c>
      <c r="G2977" t="s">
        <v>53</v>
      </c>
      <c r="H2977" t="s">
        <v>3160</v>
      </c>
      <c r="I2977" s="2">
        <v>40722</v>
      </c>
      <c r="J2977" t="s">
        <v>106</v>
      </c>
      <c r="K2977" t="s">
        <v>115</v>
      </c>
      <c r="L2977">
        <v>21.078239</v>
      </c>
      <c r="M2977">
        <v>-156.77299099999999</v>
      </c>
      <c r="N2977" t="s">
        <v>999</v>
      </c>
      <c r="O2977" t="s">
        <v>999</v>
      </c>
      <c r="P2977">
        <v>2015</v>
      </c>
      <c r="Q2977" t="s">
        <v>116</v>
      </c>
      <c r="R2977">
        <v>0</v>
      </c>
      <c r="S2977">
        <v>3</v>
      </c>
      <c r="T2977">
        <v>6.5</v>
      </c>
      <c r="U2977">
        <v>7.5</v>
      </c>
      <c r="V2977">
        <v>6</v>
      </c>
      <c r="W2977">
        <v>7.5</v>
      </c>
      <c r="X2977">
        <v>0.58750000000000002</v>
      </c>
      <c r="Y2977">
        <v>2</v>
      </c>
      <c r="Z2977">
        <v>1</v>
      </c>
    </row>
    <row r="2978" spans="1:26" x14ac:dyDescent="0.2">
      <c r="A2978">
        <v>2977</v>
      </c>
      <c r="B2978">
        <v>7727</v>
      </c>
      <c r="C2978" t="s">
        <v>38</v>
      </c>
      <c r="D2978">
        <v>2015</v>
      </c>
      <c r="E2978" t="s">
        <v>47</v>
      </c>
      <c r="F2978" t="s">
        <v>104</v>
      </c>
      <c r="G2978" t="s">
        <v>53</v>
      </c>
      <c r="H2978" t="s">
        <v>3161</v>
      </c>
      <c r="I2978" s="2">
        <v>40722</v>
      </c>
      <c r="J2978" t="s">
        <v>106</v>
      </c>
      <c r="K2978" t="s">
        <v>107</v>
      </c>
      <c r="L2978">
        <v>21.052629</v>
      </c>
      <c r="M2978">
        <v>-156.807571</v>
      </c>
      <c r="N2978" t="s">
        <v>999</v>
      </c>
      <c r="O2978" t="s">
        <v>999</v>
      </c>
      <c r="P2978">
        <v>2015</v>
      </c>
      <c r="Q2978" t="s">
        <v>109</v>
      </c>
      <c r="R2978">
        <v>0</v>
      </c>
      <c r="S2978">
        <v>14.55</v>
      </c>
      <c r="T2978">
        <v>1.5</v>
      </c>
      <c r="U2978">
        <v>32.5</v>
      </c>
      <c r="V2978">
        <v>22.5</v>
      </c>
      <c r="W2978">
        <v>2</v>
      </c>
      <c r="X2978">
        <v>0.1125</v>
      </c>
      <c r="Y2978">
        <v>2</v>
      </c>
      <c r="Z2978">
        <v>1</v>
      </c>
    </row>
    <row r="2979" spans="1:26" x14ac:dyDescent="0.2">
      <c r="A2979">
        <v>2978</v>
      </c>
      <c r="B2979">
        <v>7728</v>
      </c>
      <c r="C2979" t="s">
        <v>38</v>
      </c>
      <c r="D2979">
        <v>2015</v>
      </c>
      <c r="E2979" t="s">
        <v>47</v>
      </c>
      <c r="F2979" t="s">
        <v>104</v>
      </c>
      <c r="G2979" t="s">
        <v>53</v>
      </c>
      <c r="H2979" t="s">
        <v>3162</v>
      </c>
      <c r="I2979" s="2">
        <v>40722</v>
      </c>
      <c r="J2979" t="s">
        <v>106</v>
      </c>
      <c r="K2979" t="s">
        <v>107</v>
      </c>
      <c r="L2979">
        <v>21.033546000000001</v>
      </c>
      <c r="M2979">
        <v>-156.87790200000001</v>
      </c>
      <c r="N2979" t="s">
        <v>999</v>
      </c>
      <c r="O2979" t="s">
        <v>999</v>
      </c>
      <c r="P2979">
        <v>2015</v>
      </c>
      <c r="Q2979" t="s">
        <v>109</v>
      </c>
      <c r="R2979">
        <v>0</v>
      </c>
      <c r="S2979">
        <v>10.65</v>
      </c>
      <c r="T2979">
        <v>42.5</v>
      </c>
      <c r="U2979">
        <v>6.5</v>
      </c>
      <c r="V2979">
        <v>5.5</v>
      </c>
      <c r="W2979">
        <v>7</v>
      </c>
      <c r="X2979">
        <v>0.98424999999999996</v>
      </c>
      <c r="Y2979">
        <v>2</v>
      </c>
      <c r="Z2979">
        <v>1</v>
      </c>
    </row>
    <row r="2980" spans="1:26" x14ac:dyDescent="0.2">
      <c r="A2980">
        <v>2979</v>
      </c>
      <c r="B2980">
        <v>7730</v>
      </c>
      <c r="C2980" t="s">
        <v>38</v>
      </c>
      <c r="D2980">
        <v>2015</v>
      </c>
      <c r="E2980" t="s">
        <v>47</v>
      </c>
      <c r="F2980" t="s">
        <v>104</v>
      </c>
      <c r="G2980" t="s">
        <v>53</v>
      </c>
      <c r="H2980" t="s">
        <v>3163</v>
      </c>
      <c r="I2980" s="2">
        <v>40722</v>
      </c>
      <c r="J2980" t="s">
        <v>106</v>
      </c>
      <c r="K2980" t="s">
        <v>111</v>
      </c>
      <c r="L2980">
        <v>21.071435999999999</v>
      </c>
      <c r="M2980">
        <v>-156.76815999999999</v>
      </c>
      <c r="N2980" t="s">
        <v>999</v>
      </c>
      <c r="O2980" t="s">
        <v>999</v>
      </c>
      <c r="P2980">
        <v>2015</v>
      </c>
      <c r="Q2980" t="s">
        <v>112</v>
      </c>
      <c r="R2980">
        <v>0</v>
      </c>
      <c r="S2980">
        <v>22.85</v>
      </c>
      <c r="T2980">
        <v>1</v>
      </c>
      <c r="U2980">
        <v>10</v>
      </c>
      <c r="V2980">
        <v>22.5</v>
      </c>
      <c r="W2980">
        <v>0.5</v>
      </c>
      <c r="X2980">
        <v>0.10575</v>
      </c>
      <c r="Y2980">
        <v>2</v>
      </c>
      <c r="Z2980">
        <v>1</v>
      </c>
    </row>
    <row r="2981" spans="1:26" x14ac:dyDescent="0.2">
      <c r="A2981">
        <v>2980</v>
      </c>
      <c r="B2981">
        <v>7731</v>
      </c>
      <c r="C2981" t="s">
        <v>38</v>
      </c>
      <c r="D2981">
        <v>2015</v>
      </c>
      <c r="E2981" t="s">
        <v>47</v>
      </c>
      <c r="F2981" t="s">
        <v>104</v>
      </c>
      <c r="G2981" t="s">
        <v>53</v>
      </c>
      <c r="H2981" t="s">
        <v>3164</v>
      </c>
      <c r="I2981" s="2">
        <v>40722</v>
      </c>
      <c r="J2981" t="s">
        <v>106</v>
      </c>
      <c r="K2981" t="s">
        <v>107</v>
      </c>
      <c r="L2981">
        <v>21.037534999999998</v>
      </c>
      <c r="M2981">
        <v>-156.84487300000001</v>
      </c>
      <c r="N2981" t="s">
        <v>999</v>
      </c>
      <c r="O2981" t="s">
        <v>999</v>
      </c>
      <c r="P2981">
        <v>2015</v>
      </c>
      <c r="Q2981" t="s">
        <v>109</v>
      </c>
      <c r="R2981">
        <v>0</v>
      </c>
      <c r="S2981">
        <v>14.7</v>
      </c>
      <c r="T2981">
        <v>40</v>
      </c>
      <c r="U2981">
        <v>16.5</v>
      </c>
      <c r="V2981">
        <v>2</v>
      </c>
      <c r="W2981">
        <v>0.5</v>
      </c>
      <c r="X2981">
        <v>0.6</v>
      </c>
      <c r="Y2981">
        <v>2</v>
      </c>
      <c r="Z2981">
        <v>1</v>
      </c>
    </row>
    <row r="2982" spans="1:26" x14ac:dyDescent="0.2">
      <c r="A2982">
        <v>2981</v>
      </c>
      <c r="B2982">
        <v>7733</v>
      </c>
      <c r="C2982" t="s">
        <v>38</v>
      </c>
      <c r="D2982">
        <v>2015</v>
      </c>
      <c r="E2982" t="s">
        <v>47</v>
      </c>
      <c r="F2982" t="s">
        <v>104</v>
      </c>
      <c r="G2982" t="s">
        <v>53</v>
      </c>
      <c r="H2982" t="s">
        <v>3165</v>
      </c>
      <c r="I2982" s="2">
        <v>40722</v>
      </c>
      <c r="J2982" t="s">
        <v>106</v>
      </c>
      <c r="K2982" t="s">
        <v>107</v>
      </c>
      <c r="L2982">
        <v>21.112774999999999</v>
      </c>
      <c r="M2982">
        <v>-156.73441600000001</v>
      </c>
      <c r="N2982" t="s">
        <v>999</v>
      </c>
      <c r="O2982" t="s">
        <v>999</v>
      </c>
      <c r="P2982">
        <v>2015</v>
      </c>
      <c r="Q2982" t="s">
        <v>109</v>
      </c>
      <c r="R2982">
        <v>0</v>
      </c>
      <c r="S2982">
        <v>13.9</v>
      </c>
      <c r="T2982">
        <v>12.5</v>
      </c>
      <c r="U2982">
        <v>1</v>
      </c>
      <c r="V2982">
        <v>1</v>
      </c>
      <c r="W2982">
        <v>2.5</v>
      </c>
      <c r="X2982">
        <v>0.27250000000000002</v>
      </c>
      <c r="Y2982">
        <v>2</v>
      </c>
      <c r="Z2982">
        <v>1</v>
      </c>
    </row>
    <row r="2983" spans="1:26" x14ac:dyDescent="0.2">
      <c r="A2983">
        <v>2982</v>
      </c>
      <c r="B2983">
        <v>7734</v>
      </c>
      <c r="C2983" t="s">
        <v>38</v>
      </c>
      <c r="D2983">
        <v>2015</v>
      </c>
      <c r="E2983" t="s">
        <v>47</v>
      </c>
      <c r="F2983" t="s">
        <v>104</v>
      </c>
      <c r="G2983" t="s">
        <v>53</v>
      </c>
      <c r="H2983" t="s">
        <v>3166</v>
      </c>
      <c r="I2983" s="2">
        <v>40722</v>
      </c>
      <c r="J2983" t="s">
        <v>106</v>
      </c>
      <c r="K2983" t="s">
        <v>115</v>
      </c>
      <c r="L2983">
        <v>21.086604999999999</v>
      </c>
      <c r="M2983">
        <v>-156.76109400000001</v>
      </c>
      <c r="N2983" t="s">
        <v>999</v>
      </c>
      <c r="O2983" t="s">
        <v>999</v>
      </c>
      <c r="P2983">
        <v>2015</v>
      </c>
      <c r="Q2983" t="s">
        <v>116</v>
      </c>
      <c r="R2983">
        <v>0</v>
      </c>
      <c r="S2983">
        <v>5</v>
      </c>
      <c r="T2983">
        <v>4.5</v>
      </c>
      <c r="U2983">
        <v>3</v>
      </c>
      <c r="V2983">
        <v>1</v>
      </c>
      <c r="W2983">
        <v>10.5</v>
      </c>
      <c r="X2983">
        <v>0.50749999999999995</v>
      </c>
      <c r="Y2983">
        <v>2</v>
      </c>
      <c r="Z2983">
        <v>1</v>
      </c>
    </row>
    <row r="2984" spans="1:26" x14ac:dyDescent="0.2">
      <c r="A2984">
        <v>2983</v>
      </c>
      <c r="B2984">
        <v>7735</v>
      </c>
      <c r="C2984" t="s">
        <v>38</v>
      </c>
      <c r="D2984">
        <v>2015</v>
      </c>
      <c r="E2984" t="s">
        <v>47</v>
      </c>
      <c r="F2984" t="s">
        <v>104</v>
      </c>
      <c r="G2984" t="s">
        <v>53</v>
      </c>
      <c r="H2984" t="s">
        <v>3167</v>
      </c>
      <c r="I2984" s="2">
        <v>40722</v>
      </c>
      <c r="J2984" t="s">
        <v>106</v>
      </c>
      <c r="K2984" t="s">
        <v>115</v>
      </c>
      <c r="L2984">
        <v>21.068975999999999</v>
      </c>
      <c r="M2984">
        <v>-156.78203300000001</v>
      </c>
      <c r="N2984" t="s">
        <v>999</v>
      </c>
      <c r="O2984" t="s">
        <v>999</v>
      </c>
      <c r="P2984">
        <v>2015</v>
      </c>
      <c r="Q2984" t="s">
        <v>116</v>
      </c>
      <c r="R2984">
        <v>0</v>
      </c>
      <c r="S2984">
        <v>5.45</v>
      </c>
      <c r="T2984">
        <v>11</v>
      </c>
      <c r="U2984">
        <v>0</v>
      </c>
      <c r="V2984">
        <v>19</v>
      </c>
      <c r="W2984">
        <v>0.5</v>
      </c>
      <c r="X2984">
        <v>0.16650000000000001</v>
      </c>
      <c r="Y2984">
        <v>2</v>
      </c>
      <c r="Z2984">
        <v>1</v>
      </c>
    </row>
    <row r="2985" spans="1:26" x14ac:dyDescent="0.2">
      <c r="A2985">
        <v>2984</v>
      </c>
      <c r="B2985">
        <v>7736</v>
      </c>
      <c r="C2985" t="s">
        <v>38</v>
      </c>
      <c r="D2985">
        <v>2015</v>
      </c>
      <c r="E2985" t="s">
        <v>47</v>
      </c>
      <c r="F2985" t="s">
        <v>104</v>
      </c>
      <c r="G2985" t="s">
        <v>53</v>
      </c>
      <c r="H2985" t="s">
        <v>3168</v>
      </c>
      <c r="I2985" s="2">
        <v>40722</v>
      </c>
      <c r="J2985" t="s">
        <v>106</v>
      </c>
      <c r="K2985" t="s">
        <v>107</v>
      </c>
      <c r="L2985">
        <v>21.050536000000001</v>
      </c>
      <c r="M2985">
        <v>-156.819647</v>
      </c>
      <c r="N2985" t="s">
        <v>999</v>
      </c>
      <c r="O2985" t="s">
        <v>999</v>
      </c>
      <c r="P2985">
        <v>2015</v>
      </c>
      <c r="Q2985" t="s">
        <v>109</v>
      </c>
      <c r="R2985">
        <v>0</v>
      </c>
      <c r="S2985">
        <v>12.2</v>
      </c>
      <c r="T2985">
        <v>1</v>
      </c>
      <c r="U2985">
        <v>25</v>
      </c>
      <c r="V2985">
        <v>44</v>
      </c>
      <c r="W2985">
        <v>2.5</v>
      </c>
      <c r="X2985">
        <v>0.1075</v>
      </c>
      <c r="Y2985">
        <v>2</v>
      </c>
      <c r="Z2985">
        <v>1</v>
      </c>
    </row>
    <row r="2986" spans="1:26" x14ac:dyDescent="0.2">
      <c r="A2986">
        <v>2985</v>
      </c>
      <c r="B2986">
        <v>7737</v>
      </c>
      <c r="C2986" t="s">
        <v>38</v>
      </c>
      <c r="D2986">
        <v>2015</v>
      </c>
      <c r="E2986" t="s">
        <v>47</v>
      </c>
      <c r="F2986" t="s">
        <v>104</v>
      </c>
      <c r="G2986" t="s">
        <v>53</v>
      </c>
      <c r="H2986" t="s">
        <v>3169</v>
      </c>
      <c r="I2986" s="2">
        <v>40722</v>
      </c>
      <c r="J2986" t="s">
        <v>106</v>
      </c>
      <c r="K2986" t="s">
        <v>107</v>
      </c>
      <c r="L2986">
        <v>21.039497999999998</v>
      </c>
      <c r="M2986">
        <v>-156.90291999999999</v>
      </c>
      <c r="N2986" t="s">
        <v>999</v>
      </c>
      <c r="O2986" t="s">
        <v>999</v>
      </c>
      <c r="P2986">
        <v>2015</v>
      </c>
      <c r="Q2986" t="s">
        <v>109</v>
      </c>
      <c r="R2986">
        <v>0</v>
      </c>
      <c r="S2986">
        <v>10</v>
      </c>
      <c r="T2986">
        <v>75</v>
      </c>
      <c r="U2986">
        <v>0</v>
      </c>
      <c r="V2986">
        <v>0.5</v>
      </c>
      <c r="W2986">
        <v>0.5</v>
      </c>
      <c r="X2986">
        <v>0.72124999999999995</v>
      </c>
      <c r="Y2986">
        <v>2</v>
      </c>
      <c r="Z2986">
        <v>1</v>
      </c>
    </row>
    <row r="2987" spans="1:26" x14ac:dyDescent="0.2">
      <c r="A2987">
        <v>2986</v>
      </c>
      <c r="B2987">
        <v>7738</v>
      </c>
      <c r="C2987" t="s">
        <v>38</v>
      </c>
      <c r="D2987">
        <v>2015</v>
      </c>
      <c r="E2987" t="s">
        <v>47</v>
      </c>
      <c r="F2987" t="s">
        <v>104</v>
      </c>
      <c r="G2987" t="s">
        <v>53</v>
      </c>
      <c r="H2987" t="s">
        <v>3170</v>
      </c>
      <c r="I2987" s="2">
        <v>40722</v>
      </c>
      <c r="J2987" t="s">
        <v>106</v>
      </c>
      <c r="K2987" t="s">
        <v>111</v>
      </c>
      <c r="L2987">
        <v>21.099682000000001</v>
      </c>
      <c r="M2987">
        <v>-156.741488</v>
      </c>
      <c r="N2987" t="s">
        <v>999</v>
      </c>
      <c r="O2987" t="s">
        <v>999</v>
      </c>
      <c r="P2987">
        <v>2015</v>
      </c>
      <c r="Q2987" t="s">
        <v>112</v>
      </c>
      <c r="R2987">
        <v>0</v>
      </c>
      <c r="S2987">
        <v>20.2</v>
      </c>
      <c r="T2987">
        <v>10.5</v>
      </c>
      <c r="U2987">
        <v>15</v>
      </c>
      <c r="V2987">
        <v>25</v>
      </c>
      <c r="W2987">
        <v>2.5</v>
      </c>
      <c r="X2987">
        <v>0.1575</v>
      </c>
      <c r="Y2987">
        <v>2</v>
      </c>
      <c r="Z2987">
        <v>1</v>
      </c>
    </row>
    <row r="2988" spans="1:26" x14ac:dyDescent="0.2">
      <c r="A2988">
        <v>2987</v>
      </c>
      <c r="B2988">
        <v>7741</v>
      </c>
      <c r="C2988" t="s">
        <v>38</v>
      </c>
      <c r="D2988">
        <v>2015</v>
      </c>
      <c r="E2988" t="s">
        <v>47</v>
      </c>
      <c r="F2988" t="s">
        <v>104</v>
      </c>
      <c r="G2988" t="s">
        <v>53</v>
      </c>
      <c r="H2988" t="s">
        <v>3171</v>
      </c>
      <c r="I2988" s="2">
        <v>40722</v>
      </c>
      <c r="J2988" t="s">
        <v>106</v>
      </c>
      <c r="K2988" t="s">
        <v>107</v>
      </c>
      <c r="L2988">
        <v>21.062808</v>
      </c>
      <c r="M2988">
        <v>-156.78861800000001</v>
      </c>
      <c r="N2988" t="s">
        <v>999</v>
      </c>
      <c r="O2988" t="s">
        <v>999</v>
      </c>
      <c r="P2988">
        <v>2015</v>
      </c>
      <c r="Q2988" t="s">
        <v>109</v>
      </c>
      <c r="R2988">
        <v>0</v>
      </c>
      <c r="S2988">
        <v>11.85</v>
      </c>
      <c r="T2988">
        <v>30</v>
      </c>
      <c r="U2988">
        <v>40</v>
      </c>
      <c r="V2988">
        <v>2.5</v>
      </c>
      <c r="W2988">
        <v>7.5</v>
      </c>
      <c r="X2988">
        <v>0.29425000000000001</v>
      </c>
      <c r="Y2988">
        <v>2</v>
      </c>
      <c r="Z2988">
        <v>1</v>
      </c>
    </row>
    <row r="2989" spans="1:26" x14ac:dyDescent="0.2">
      <c r="A2989">
        <v>2988</v>
      </c>
      <c r="B2989">
        <v>7742</v>
      </c>
      <c r="C2989" t="s">
        <v>38</v>
      </c>
      <c r="D2989">
        <v>2015</v>
      </c>
      <c r="E2989" t="s">
        <v>47</v>
      </c>
      <c r="F2989" t="s">
        <v>104</v>
      </c>
      <c r="G2989" t="s">
        <v>53</v>
      </c>
      <c r="H2989" t="s">
        <v>3172</v>
      </c>
      <c r="I2989" s="2">
        <v>40722</v>
      </c>
      <c r="J2989" t="s">
        <v>106</v>
      </c>
      <c r="K2989" t="s">
        <v>107</v>
      </c>
      <c r="L2989">
        <v>21.046673999999999</v>
      </c>
      <c r="M2989">
        <v>-156.83006599999999</v>
      </c>
      <c r="N2989" t="s">
        <v>999</v>
      </c>
      <c r="O2989" t="s">
        <v>999</v>
      </c>
      <c r="P2989">
        <v>2015</v>
      </c>
      <c r="Q2989" t="s">
        <v>109</v>
      </c>
      <c r="R2989">
        <v>0</v>
      </c>
      <c r="S2989">
        <v>6.85</v>
      </c>
      <c r="T2989">
        <v>1.5</v>
      </c>
      <c r="U2989">
        <v>34</v>
      </c>
      <c r="V2989">
        <v>35</v>
      </c>
      <c r="W2989">
        <v>0</v>
      </c>
      <c r="X2989">
        <v>0.15375</v>
      </c>
      <c r="Y2989">
        <v>2</v>
      </c>
      <c r="Z2989">
        <v>1</v>
      </c>
    </row>
    <row r="2990" spans="1:26" x14ac:dyDescent="0.2">
      <c r="A2990">
        <v>2989</v>
      </c>
      <c r="B2990">
        <v>7743</v>
      </c>
      <c r="C2990" t="s">
        <v>38</v>
      </c>
      <c r="D2990">
        <v>2015</v>
      </c>
      <c r="E2990" t="s">
        <v>47</v>
      </c>
      <c r="F2990" t="s">
        <v>104</v>
      </c>
      <c r="G2990" t="s">
        <v>52</v>
      </c>
      <c r="H2990" t="s">
        <v>3173</v>
      </c>
      <c r="I2990" s="2">
        <v>40723</v>
      </c>
      <c r="J2990" t="s">
        <v>106</v>
      </c>
      <c r="K2990" t="s">
        <v>107</v>
      </c>
      <c r="L2990">
        <v>20.94509</v>
      </c>
      <c r="M2990">
        <v>-156.29530099999999</v>
      </c>
      <c r="N2990" t="s">
        <v>883</v>
      </c>
      <c r="O2990" t="s">
        <v>883</v>
      </c>
      <c r="P2990">
        <v>2015</v>
      </c>
      <c r="Q2990" t="s">
        <v>109</v>
      </c>
      <c r="R2990">
        <v>0</v>
      </c>
      <c r="S2990">
        <v>10.75</v>
      </c>
      <c r="T2990">
        <v>2</v>
      </c>
      <c r="U2990">
        <v>1</v>
      </c>
      <c r="V2990">
        <v>6.5</v>
      </c>
      <c r="W2990">
        <v>2</v>
      </c>
      <c r="X2990">
        <v>0.95125000000000004</v>
      </c>
      <c r="Y2990">
        <v>2</v>
      </c>
      <c r="Z2990">
        <v>1</v>
      </c>
    </row>
    <row r="2991" spans="1:26" x14ac:dyDescent="0.2">
      <c r="A2991">
        <v>2990</v>
      </c>
      <c r="B2991">
        <v>7744</v>
      </c>
      <c r="C2991" t="s">
        <v>38</v>
      </c>
      <c r="D2991">
        <v>2015</v>
      </c>
      <c r="E2991" t="s">
        <v>47</v>
      </c>
      <c r="F2991" t="s">
        <v>104</v>
      </c>
      <c r="G2991" t="s">
        <v>52</v>
      </c>
      <c r="H2991" t="s">
        <v>3174</v>
      </c>
      <c r="I2991" s="2">
        <v>40723</v>
      </c>
      <c r="J2991" t="s">
        <v>106</v>
      </c>
      <c r="K2991" t="s">
        <v>107</v>
      </c>
      <c r="L2991">
        <v>20.941794999999999</v>
      </c>
      <c r="M2991">
        <v>-156.34532799999999</v>
      </c>
      <c r="N2991" t="s">
        <v>891</v>
      </c>
      <c r="O2991" t="s">
        <v>891</v>
      </c>
      <c r="P2991">
        <v>2015</v>
      </c>
      <c r="Q2991" t="s">
        <v>109</v>
      </c>
      <c r="R2991">
        <v>0</v>
      </c>
      <c r="S2991">
        <v>12</v>
      </c>
      <c r="T2991">
        <v>20</v>
      </c>
      <c r="U2991">
        <v>1.5</v>
      </c>
      <c r="V2991">
        <v>18.5</v>
      </c>
      <c r="W2991">
        <v>1.5</v>
      </c>
      <c r="X2991">
        <v>0.3765</v>
      </c>
      <c r="Y2991">
        <v>2</v>
      </c>
      <c r="Z2991">
        <v>1</v>
      </c>
    </row>
    <row r="2992" spans="1:26" x14ac:dyDescent="0.2">
      <c r="A2992">
        <v>2991</v>
      </c>
      <c r="B2992">
        <v>7745</v>
      </c>
      <c r="C2992" t="s">
        <v>38</v>
      </c>
      <c r="D2992">
        <v>2015</v>
      </c>
      <c r="E2992" t="s">
        <v>47</v>
      </c>
      <c r="F2992" t="s">
        <v>104</v>
      </c>
      <c r="G2992" t="s">
        <v>52</v>
      </c>
      <c r="H2992" t="s">
        <v>3175</v>
      </c>
      <c r="I2992" s="2">
        <v>40723</v>
      </c>
      <c r="J2992" t="s">
        <v>106</v>
      </c>
      <c r="K2992" t="s">
        <v>111</v>
      </c>
      <c r="L2992">
        <v>20.935675</v>
      </c>
      <c r="M2992">
        <v>-156.37062499999999</v>
      </c>
      <c r="N2992" t="s">
        <v>891</v>
      </c>
      <c r="O2992" t="s">
        <v>891</v>
      </c>
      <c r="P2992">
        <v>2015</v>
      </c>
      <c r="Q2992" t="s">
        <v>112</v>
      </c>
      <c r="R2992">
        <v>0</v>
      </c>
      <c r="S2992">
        <v>21.05</v>
      </c>
      <c r="T2992">
        <v>6.5</v>
      </c>
      <c r="U2992">
        <v>2</v>
      </c>
      <c r="V2992">
        <v>17.5</v>
      </c>
      <c r="W2992">
        <v>0</v>
      </c>
      <c r="X2992">
        <v>0.28375</v>
      </c>
      <c r="Y2992">
        <v>2</v>
      </c>
      <c r="Z2992">
        <v>1</v>
      </c>
    </row>
    <row r="2993" spans="1:26" x14ac:dyDescent="0.2">
      <c r="A2993">
        <v>2992</v>
      </c>
      <c r="B2993">
        <v>7746</v>
      </c>
      <c r="C2993" t="s">
        <v>38</v>
      </c>
      <c r="D2993">
        <v>2015</v>
      </c>
      <c r="E2993" t="s">
        <v>47</v>
      </c>
      <c r="F2993" t="s">
        <v>104</v>
      </c>
      <c r="G2993" t="s">
        <v>52</v>
      </c>
      <c r="H2993" t="s">
        <v>3176</v>
      </c>
      <c r="I2993" s="2">
        <v>40723</v>
      </c>
      <c r="J2993" t="s">
        <v>106</v>
      </c>
      <c r="K2993" t="s">
        <v>115</v>
      </c>
      <c r="L2993">
        <v>20.921036000000001</v>
      </c>
      <c r="M2993">
        <v>-156.40367699999999</v>
      </c>
      <c r="N2993" t="s">
        <v>891</v>
      </c>
      <c r="O2993" t="s">
        <v>891</v>
      </c>
      <c r="P2993">
        <v>2015</v>
      </c>
      <c r="Q2993" t="s">
        <v>116</v>
      </c>
      <c r="R2993">
        <v>0</v>
      </c>
      <c r="S2993">
        <v>3.6</v>
      </c>
      <c r="T2993">
        <v>5.5</v>
      </c>
      <c r="U2993">
        <v>0.5</v>
      </c>
      <c r="V2993">
        <v>1</v>
      </c>
      <c r="W2993">
        <v>14.5</v>
      </c>
      <c r="X2993">
        <v>0.61750000000000005</v>
      </c>
      <c r="Y2993">
        <v>2</v>
      </c>
      <c r="Z2993">
        <v>1</v>
      </c>
    </row>
    <row r="2994" spans="1:26" x14ac:dyDescent="0.2">
      <c r="A2994">
        <v>2993</v>
      </c>
      <c r="B2994">
        <v>7747</v>
      </c>
      <c r="C2994" t="s">
        <v>38</v>
      </c>
      <c r="D2994">
        <v>2015</v>
      </c>
      <c r="E2994" t="s">
        <v>47</v>
      </c>
      <c r="F2994" t="s">
        <v>104</v>
      </c>
      <c r="G2994" t="s">
        <v>52</v>
      </c>
      <c r="H2994" t="s">
        <v>3177</v>
      </c>
      <c r="I2994" s="2">
        <v>40723</v>
      </c>
      <c r="J2994" t="s">
        <v>106</v>
      </c>
      <c r="K2994" t="s">
        <v>115</v>
      </c>
      <c r="L2994">
        <v>20.914514</v>
      </c>
      <c r="M2994">
        <v>-156.43714700000001</v>
      </c>
      <c r="N2994" t="s">
        <v>891</v>
      </c>
      <c r="O2994" t="s">
        <v>891</v>
      </c>
      <c r="P2994">
        <v>2015</v>
      </c>
      <c r="Q2994" t="s">
        <v>116</v>
      </c>
      <c r="R2994">
        <v>0</v>
      </c>
      <c r="S2994">
        <v>4.6500000000000004</v>
      </c>
      <c r="T2994">
        <v>5</v>
      </c>
      <c r="U2994">
        <v>0.5</v>
      </c>
      <c r="V2994">
        <v>4</v>
      </c>
      <c r="W2994">
        <v>3</v>
      </c>
      <c r="X2994">
        <v>0.10249999999999999</v>
      </c>
      <c r="Y2994">
        <v>2</v>
      </c>
      <c r="Z2994">
        <v>1</v>
      </c>
    </row>
    <row r="2995" spans="1:26" x14ac:dyDescent="0.2">
      <c r="A2995">
        <v>2994</v>
      </c>
      <c r="B2995">
        <v>7748</v>
      </c>
      <c r="C2995" t="s">
        <v>38</v>
      </c>
      <c r="D2995">
        <v>2015</v>
      </c>
      <c r="E2995" t="s">
        <v>47</v>
      </c>
      <c r="F2995" t="s">
        <v>104</v>
      </c>
      <c r="G2995" t="s">
        <v>52</v>
      </c>
      <c r="H2995" t="s">
        <v>3178</v>
      </c>
      <c r="I2995" s="2">
        <v>40723</v>
      </c>
      <c r="J2995" t="s">
        <v>106</v>
      </c>
      <c r="K2995" t="s">
        <v>115</v>
      </c>
      <c r="L2995">
        <v>20.908474999999999</v>
      </c>
      <c r="M2995">
        <v>-156.44102000000001</v>
      </c>
      <c r="N2995" t="s">
        <v>891</v>
      </c>
      <c r="O2995" t="s">
        <v>891</v>
      </c>
      <c r="P2995">
        <v>2015</v>
      </c>
      <c r="Q2995" t="s">
        <v>116</v>
      </c>
      <c r="R2995">
        <v>0</v>
      </c>
      <c r="S2995">
        <v>4.8</v>
      </c>
      <c r="T2995">
        <v>37.5</v>
      </c>
      <c r="U2995">
        <v>28.5</v>
      </c>
      <c r="V2995">
        <v>0.5</v>
      </c>
      <c r="W2995">
        <v>1.5</v>
      </c>
      <c r="X2995">
        <v>0.48625000000000002</v>
      </c>
      <c r="Y2995">
        <v>2</v>
      </c>
      <c r="Z2995">
        <v>1</v>
      </c>
    </row>
    <row r="2996" spans="1:26" x14ac:dyDescent="0.2">
      <c r="A2996">
        <v>2995</v>
      </c>
      <c r="B2996">
        <v>7750</v>
      </c>
      <c r="C2996" t="s">
        <v>38</v>
      </c>
      <c r="D2996">
        <v>2015</v>
      </c>
      <c r="E2996" t="s">
        <v>47</v>
      </c>
      <c r="F2996" t="s">
        <v>104</v>
      </c>
      <c r="G2996" t="s">
        <v>52</v>
      </c>
      <c r="H2996" t="s">
        <v>3179</v>
      </c>
      <c r="I2996" s="2">
        <v>40723</v>
      </c>
      <c r="J2996" t="s">
        <v>106</v>
      </c>
      <c r="K2996" t="s">
        <v>111</v>
      </c>
      <c r="L2996">
        <v>20.946424</v>
      </c>
      <c r="M2996">
        <v>-156.307153</v>
      </c>
      <c r="N2996" t="s">
        <v>883</v>
      </c>
      <c r="O2996" t="s">
        <v>883</v>
      </c>
      <c r="P2996">
        <v>2015</v>
      </c>
      <c r="Q2996" t="s">
        <v>112</v>
      </c>
      <c r="R2996">
        <v>0</v>
      </c>
      <c r="S2996">
        <v>24.55</v>
      </c>
      <c r="T2996">
        <v>13.5</v>
      </c>
      <c r="U2996">
        <v>15</v>
      </c>
      <c r="V2996">
        <v>26.5</v>
      </c>
      <c r="W2996">
        <v>2.5</v>
      </c>
      <c r="X2996">
        <v>1.2050000000000001</v>
      </c>
      <c r="Y2996">
        <v>2</v>
      </c>
      <c r="Z2996">
        <v>1</v>
      </c>
    </row>
    <row r="2997" spans="1:26" x14ac:dyDescent="0.2">
      <c r="A2997">
        <v>2996</v>
      </c>
      <c r="B2997">
        <v>7751</v>
      </c>
      <c r="C2997" t="s">
        <v>38</v>
      </c>
      <c r="D2997">
        <v>2015</v>
      </c>
      <c r="E2997" t="s">
        <v>47</v>
      </c>
      <c r="F2997" t="s">
        <v>104</v>
      </c>
      <c r="G2997" t="s">
        <v>52</v>
      </c>
      <c r="H2997" t="s">
        <v>3180</v>
      </c>
      <c r="I2997" s="2">
        <v>40723</v>
      </c>
      <c r="J2997" t="s">
        <v>106</v>
      </c>
      <c r="K2997" t="s">
        <v>107</v>
      </c>
      <c r="L2997">
        <v>20.926945</v>
      </c>
      <c r="M2997">
        <v>-156.39609999999999</v>
      </c>
      <c r="N2997" t="s">
        <v>891</v>
      </c>
      <c r="O2997" t="s">
        <v>891</v>
      </c>
      <c r="P2997">
        <v>2015</v>
      </c>
      <c r="Q2997" t="s">
        <v>109</v>
      </c>
      <c r="R2997">
        <v>0</v>
      </c>
      <c r="S2997">
        <v>13.1</v>
      </c>
      <c r="T2997">
        <v>10</v>
      </c>
      <c r="U2997">
        <v>12.5</v>
      </c>
      <c r="V2997">
        <v>16</v>
      </c>
      <c r="W2997">
        <v>7.5</v>
      </c>
      <c r="X2997">
        <v>0.66849999999999998</v>
      </c>
      <c r="Y2997">
        <v>2</v>
      </c>
      <c r="Z2997">
        <v>1</v>
      </c>
    </row>
    <row r="2998" spans="1:26" x14ac:dyDescent="0.2">
      <c r="A2998">
        <v>2997</v>
      </c>
      <c r="B2998">
        <v>7754</v>
      </c>
      <c r="C2998" t="s">
        <v>38</v>
      </c>
      <c r="D2998">
        <v>2015</v>
      </c>
      <c r="E2998" t="s">
        <v>47</v>
      </c>
      <c r="F2998" t="s">
        <v>104</v>
      </c>
      <c r="G2998" t="s">
        <v>52</v>
      </c>
      <c r="H2998" t="s">
        <v>3181</v>
      </c>
      <c r="I2998" s="2">
        <v>40723</v>
      </c>
      <c r="J2998" t="s">
        <v>106</v>
      </c>
      <c r="K2998" t="s">
        <v>107</v>
      </c>
      <c r="L2998">
        <v>20.925924999999999</v>
      </c>
      <c r="M2998">
        <v>-156.41393600000001</v>
      </c>
      <c r="N2998" t="s">
        <v>891</v>
      </c>
      <c r="O2998" t="s">
        <v>891</v>
      </c>
      <c r="P2998">
        <v>2015</v>
      </c>
      <c r="Q2998" t="s">
        <v>109</v>
      </c>
      <c r="R2998">
        <v>0</v>
      </c>
      <c r="S2998">
        <v>11.6</v>
      </c>
      <c r="T2998">
        <v>45</v>
      </c>
      <c r="U2998">
        <v>12.5</v>
      </c>
      <c r="V2998">
        <v>8.5</v>
      </c>
      <c r="W2998">
        <v>1.5</v>
      </c>
      <c r="X2998">
        <v>0.44750000000000001</v>
      </c>
      <c r="Y2998">
        <v>2</v>
      </c>
      <c r="Z2998">
        <v>1</v>
      </c>
    </row>
    <row r="2999" spans="1:26" x14ac:dyDescent="0.2">
      <c r="A2999">
        <v>2998</v>
      </c>
      <c r="B2999">
        <v>7755</v>
      </c>
      <c r="C2999" t="s">
        <v>38</v>
      </c>
      <c r="D2999">
        <v>2015</v>
      </c>
      <c r="E2999" t="s">
        <v>47</v>
      </c>
      <c r="F2999" t="s">
        <v>104</v>
      </c>
      <c r="G2999" t="s">
        <v>52</v>
      </c>
      <c r="H2999" t="s">
        <v>3182</v>
      </c>
      <c r="I2999" s="2">
        <v>40723</v>
      </c>
      <c r="J2999" t="s">
        <v>106</v>
      </c>
      <c r="K2999" t="s">
        <v>111</v>
      </c>
      <c r="L2999">
        <v>20.950407999999999</v>
      </c>
      <c r="M2999">
        <v>-156.32725500000001</v>
      </c>
      <c r="N2999" t="s">
        <v>883</v>
      </c>
      <c r="O2999" t="s">
        <v>883</v>
      </c>
      <c r="P2999">
        <v>2015</v>
      </c>
      <c r="Q2999" t="s">
        <v>112</v>
      </c>
      <c r="R2999">
        <v>0</v>
      </c>
      <c r="S2999">
        <v>27</v>
      </c>
      <c r="T2999">
        <v>3</v>
      </c>
      <c r="U2999">
        <v>10</v>
      </c>
      <c r="V2999">
        <v>6</v>
      </c>
      <c r="W2999">
        <v>4</v>
      </c>
      <c r="X2999">
        <v>0.91749999999999998</v>
      </c>
      <c r="Y2999">
        <v>2</v>
      </c>
      <c r="Z2999">
        <v>1</v>
      </c>
    </row>
    <row r="3000" spans="1:26" x14ac:dyDescent="0.2">
      <c r="A3000">
        <v>2999</v>
      </c>
      <c r="B3000">
        <v>7756</v>
      </c>
      <c r="C3000" t="s">
        <v>38</v>
      </c>
      <c r="D3000">
        <v>2015</v>
      </c>
      <c r="E3000" t="s">
        <v>47</v>
      </c>
      <c r="F3000" t="s">
        <v>104</v>
      </c>
      <c r="G3000" t="s">
        <v>52</v>
      </c>
      <c r="H3000" t="s">
        <v>3183</v>
      </c>
      <c r="I3000" s="2">
        <v>40723</v>
      </c>
      <c r="J3000" t="s">
        <v>106</v>
      </c>
      <c r="K3000" t="s">
        <v>115</v>
      </c>
      <c r="L3000">
        <v>20.921838999999999</v>
      </c>
      <c r="M3000">
        <v>-156.39463599999999</v>
      </c>
      <c r="N3000" t="s">
        <v>891</v>
      </c>
      <c r="O3000" t="s">
        <v>891</v>
      </c>
      <c r="P3000">
        <v>2015</v>
      </c>
      <c r="Q3000" t="s">
        <v>116</v>
      </c>
      <c r="R3000">
        <v>0</v>
      </c>
      <c r="S3000">
        <v>4.55</v>
      </c>
      <c r="T3000">
        <v>16</v>
      </c>
      <c r="U3000">
        <v>9</v>
      </c>
      <c r="V3000">
        <v>1.5</v>
      </c>
      <c r="W3000">
        <v>9</v>
      </c>
      <c r="X3000">
        <v>0.46</v>
      </c>
      <c r="Y3000">
        <v>2</v>
      </c>
      <c r="Z3000">
        <v>1</v>
      </c>
    </row>
    <row r="3001" spans="1:26" x14ac:dyDescent="0.2">
      <c r="A3001">
        <v>3000</v>
      </c>
      <c r="B3001">
        <v>7757</v>
      </c>
      <c r="C3001" t="s">
        <v>38</v>
      </c>
      <c r="D3001">
        <v>2015</v>
      </c>
      <c r="E3001" t="s">
        <v>47</v>
      </c>
      <c r="F3001" t="s">
        <v>104</v>
      </c>
      <c r="G3001" t="s">
        <v>52</v>
      </c>
      <c r="H3001" t="s">
        <v>3184</v>
      </c>
      <c r="I3001" s="2">
        <v>40723</v>
      </c>
      <c r="J3001" t="s">
        <v>106</v>
      </c>
      <c r="K3001" t="s">
        <v>111</v>
      </c>
      <c r="L3001">
        <v>20.930081000000001</v>
      </c>
      <c r="M3001">
        <v>-156.42614800000001</v>
      </c>
      <c r="N3001" t="s">
        <v>891</v>
      </c>
      <c r="O3001" t="s">
        <v>891</v>
      </c>
      <c r="P3001">
        <v>2015</v>
      </c>
      <c r="Q3001" t="s">
        <v>112</v>
      </c>
      <c r="R3001">
        <v>0</v>
      </c>
      <c r="S3001">
        <v>25.2</v>
      </c>
      <c r="T3001">
        <v>9.5</v>
      </c>
      <c r="U3001">
        <v>6</v>
      </c>
      <c r="V3001">
        <v>47</v>
      </c>
      <c r="W3001">
        <v>3.5</v>
      </c>
      <c r="X3001">
        <v>0.26774999999999999</v>
      </c>
      <c r="Y3001">
        <v>2</v>
      </c>
      <c r="Z3001">
        <v>1</v>
      </c>
    </row>
    <row r="3002" spans="1:26" x14ac:dyDescent="0.2">
      <c r="A3002">
        <v>3001</v>
      </c>
      <c r="B3002">
        <v>7758</v>
      </c>
      <c r="C3002" t="s">
        <v>38</v>
      </c>
      <c r="D3002">
        <v>2015</v>
      </c>
      <c r="E3002" t="s">
        <v>47</v>
      </c>
      <c r="F3002" t="s">
        <v>104</v>
      </c>
      <c r="G3002" t="s">
        <v>52</v>
      </c>
      <c r="H3002" t="s">
        <v>3185</v>
      </c>
      <c r="I3002" s="2">
        <v>40723</v>
      </c>
      <c r="J3002" t="s">
        <v>106</v>
      </c>
      <c r="K3002" t="s">
        <v>107</v>
      </c>
      <c r="L3002">
        <v>20.920984000000001</v>
      </c>
      <c r="M3002">
        <v>-156.43395100000001</v>
      </c>
      <c r="N3002" t="s">
        <v>891</v>
      </c>
      <c r="O3002" t="s">
        <v>891</v>
      </c>
      <c r="P3002">
        <v>2015</v>
      </c>
      <c r="Q3002" t="s">
        <v>109</v>
      </c>
      <c r="R3002">
        <v>0</v>
      </c>
      <c r="S3002">
        <v>8.25</v>
      </c>
      <c r="T3002">
        <v>9.5</v>
      </c>
      <c r="U3002">
        <v>10</v>
      </c>
      <c r="V3002">
        <v>10.5</v>
      </c>
      <c r="W3002">
        <v>5</v>
      </c>
      <c r="X3002">
        <v>0.17499999999999999</v>
      </c>
      <c r="Y3002">
        <v>2</v>
      </c>
      <c r="Z3002">
        <v>1</v>
      </c>
    </row>
    <row r="3003" spans="1:26" x14ac:dyDescent="0.2">
      <c r="A3003">
        <v>3002</v>
      </c>
      <c r="B3003">
        <v>7759</v>
      </c>
      <c r="C3003" t="s">
        <v>38</v>
      </c>
      <c r="D3003">
        <v>2015</v>
      </c>
      <c r="E3003" t="s">
        <v>47</v>
      </c>
      <c r="F3003" t="s">
        <v>104</v>
      </c>
      <c r="G3003" t="s">
        <v>52</v>
      </c>
      <c r="H3003" t="s">
        <v>3186</v>
      </c>
      <c r="I3003" s="2">
        <v>40723</v>
      </c>
      <c r="J3003" t="s">
        <v>106</v>
      </c>
      <c r="K3003" t="s">
        <v>115</v>
      </c>
      <c r="L3003">
        <v>20.905259000000001</v>
      </c>
      <c r="M3003">
        <v>-156.456244</v>
      </c>
      <c r="N3003" t="s">
        <v>891</v>
      </c>
      <c r="O3003" t="s">
        <v>891</v>
      </c>
      <c r="P3003">
        <v>2015</v>
      </c>
      <c r="Q3003" t="s">
        <v>116</v>
      </c>
      <c r="R3003">
        <v>0</v>
      </c>
      <c r="S3003">
        <v>5.05</v>
      </c>
      <c r="T3003">
        <v>26</v>
      </c>
      <c r="U3003">
        <v>6.5</v>
      </c>
      <c r="V3003">
        <v>5</v>
      </c>
      <c r="W3003">
        <v>7</v>
      </c>
      <c r="X3003">
        <v>1.0302500000000001</v>
      </c>
      <c r="Y3003">
        <v>2</v>
      </c>
      <c r="Z3003">
        <v>1</v>
      </c>
    </row>
    <row r="3004" spans="1:26" x14ac:dyDescent="0.2">
      <c r="A3004">
        <v>3003</v>
      </c>
      <c r="B3004">
        <v>7760</v>
      </c>
      <c r="C3004" t="s">
        <v>38</v>
      </c>
      <c r="D3004">
        <v>2015</v>
      </c>
      <c r="E3004" t="s">
        <v>47</v>
      </c>
      <c r="F3004" t="s">
        <v>104</v>
      </c>
      <c r="G3004" t="s">
        <v>52</v>
      </c>
      <c r="H3004" t="s">
        <v>3187</v>
      </c>
      <c r="I3004" s="2">
        <v>40723</v>
      </c>
      <c r="J3004" t="s">
        <v>106</v>
      </c>
      <c r="K3004" t="s">
        <v>115</v>
      </c>
      <c r="L3004">
        <v>20.929804000000001</v>
      </c>
      <c r="M3004">
        <v>-156.48915700000001</v>
      </c>
      <c r="N3004" t="s">
        <v>891</v>
      </c>
      <c r="O3004" t="s">
        <v>891</v>
      </c>
      <c r="P3004">
        <v>2015</v>
      </c>
      <c r="Q3004" t="s">
        <v>116</v>
      </c>
      <c r="R3004">
        <v>0</v>
      </c>
      <c r="S3004">
        <v>4.5</v>
      </c>
      <c r="T3004">
        <v>19</v>
      </c>
      <c r="U3004">
        <v>3.5</v>
      </c>
      <c r="V3004">
        <v>1.5</v>
      </c>
      <c r="W3004">
        <v>9.5</v>
      </c>
      <c r="X3004">
        <v>0.44374999999999998</v>
      </c>
      <c r="Y3004">
        <v>2</v>
      </c>
      <c r="Z3004">
        <v>1</v>
      </c>
    </row>
    <row r="3005" spans="1:26" x14ac:dyDescent="0.2">
      <c r="A3005">
        <v>3004</v>
      </c>
      <c r="B3005">
        <v>7761</v>
      </c>
      <c r="C3005" t="s">
        <v>38</v>
      </c>
      <c r="D3005">
        <v>2015</v>
      </c>
      <c r="E3005" t="s">
        <v>47</v>
      </c>
      <c r="F3005" t="s">
        <v>104</v>
      </c>
      <c r="G3005" t="s">
        <v>52</v>
      </c>
      <c r="H3005" t="s">
        <v>3188</v>
      </c>
      <c r="I3005" s="2">
        <v>40723</v>
      </c>
      <c r="J3005" t="s">
        <v>106</v>
      </c>
      <c r="K3005" t="s">
        <v>111</v>
      </c>
      <c r="L3005">
        <v>20.942999</v>
      </c>
      <c r="M3005">
        <v>-156.353478</v>
      </c>
      <c r="N3005" t="s">
        <v>891</v>
      </c>
      <c r="O3005" t="s">
        <v>891</v>
      </c>
      <c r="P3005">
        <v>2015</v>
      </c>
      <c r="Q3005" t="s">
        <v>112</v>
      </c>
      <c r="R3005">
        <v>0</v>
      </c>
      <c r="S3005">
        <v>24.15</v>
      </c>
      <c r="T3005">
        <v>18.5</v>
      </c>
      <c r="U3005">
        <v>5</v>
      </c>
      <c r="V3005">
        <v>50</v>
      </c>
      <c r="W3005">
        <v>2</v>
      </c>
      <c r="X3005">
        <v>0.45250000000000001</v>
      </c>
      <c r="Y3005">
        <v>2</v>
      </c>
      <c r="Z3005">
        <v>1</v>
      </c>
    </row>
    <row r="3006" spans="1:26" x14ac:dyDescent="0.2">
      <c r="A3006">
        <v>3005</v>
      </c>
      <c r="B3006">
        <v>7764</v>
      </c>
      <c r="C3006" t="s">
        <v>38</v>
      </c>
      <c r="D3006">
        <v>2015</v>
      </c>
      <c r="E3006" t="s">
        <v>47</v>
      </c>
      <c r="F3006" t="s">
        <v>104</v>
      </c>
      <c r="G3006" t="s">
        <v>52</v>
      </c>
      <c r="H3006" t="s">
        <v>3189</v>
      </c>
      <c r="I3006" s="2">
        <v>40723</v>
      </c>
      <c r="J3006" t="s">
        <v>106</v>
      </c>
      <c r="K3006" t="s">
        <v>107</v>
      </c>
      <c r="L3006">
        <v>20.930837</v>
      </c>
      <c r="M3006">
        <v>-156.38672700000001</v>
      </c>
      <c r="N3006" t="s">
        <v>891</v>
      </c>
      <c r="O3006" t="s">
        <v>891</v>
      </c>
      <c r="P3006">
        <v>2015</v>
      </c>
      <c r="Q3006" t="s">
        <v>109</v>
      </c>
      <c r="R3006">
        <v>0</v>
      </c>
      <c r="S3006">
        <v>14.95</v>
      </c>
      <c r="T3006">
        <v>27.5</v>
      </c>
      <c r="U3006">
        <v>10</v>
      </c>
      <c r="V3006">
        <v>12.5</v>
      </c>
      <c r="W3006">
        <v>3.5</v>
      </c>
      <c r="X3006">
        <v>0.79874999999999996</v>
      </c>
      <c r="Y3006">
        <v>2</v>
      </c>
      <c r="Z3006">
        <v>1</v>
      </c>
    </row>
    <row r="3007" spans="1:26" x14ac:dyDescent="0.2">
      <c r="A3007">
        <v>3006</v>
      </c>
      <c r="B3007">
        <v>7765</v>
      </c>
      <c r="C3007" t="s">
        <v>38</v>
      </c>
      <c r="D3007">
        <v>2015</v>
      </c>
      <c r="E3007" t="s">
        <v>47</v>
      </c>
      <c r="F3007" t="s">
        <v>104</v>
      </c>
      <c r="G3007" t="s">
        <v>52</v>
      </c>
      <c r="H3007" t="s">
        <v>3190</v>
      </c>
      <c r="I3007" s="2">
        <v>40723</v>
      </c>
      <c r="J3007" t="s">
        <v>106</v>
      </c>
      <c r="K3007" t="s">
        <v>107</v>
      </c>
      <c r="L3007">
        <v>20.938654</v>
      </c>
      <c r="M3007">
        <v>-156.48676</v>
      </c>
      <c r="N3007" t="s">
        <v>891</v>
      </c>
      <c r="O3007" t="s">
        <v>891</v>
      </c>
      <c r="P3007">
        <v>2015</v>
      </c>
      <c r="Q3007" t="s">
        <v>109</v>
      </c>
      <c r="R3007">
        <v>0</v>
      </c>
      <c r="S3007">
        <v>14.1</v>
      </c>
      <c r="T3007">
        <v>65</v>
      </c>
      <c r="U3007">
        <v>7.5</v>
      </c>
      <c r="V3007">
        <v>0</v>
      </c>
      <c r="W3007">
        <v>1</v>
      </c>
      <c r="X3007">
        <v>0.28499999999999998</v>
      </c>
      <c r="Y3007">
        <v>2</v>
      </c>
      <c r="Z3007">
        <v>1</v>
      </c>
    </row>
    <row r="3008" spans="1:26" x14ac:dyDescent="0.2">
      <c r="A3008">
        <v>3007</v>
      </c>
      <c r="B3008">
        <v>7768</v>
      </c>
      <c r="C3008" t="s">
        <v>38</v>
      </c>
      <c r="D3008">
        <v>2015</v>
      </c>
      <c r="E3008" t="s">
        <v>47</v>
      </c>
      <c r="F3008" t="s">
        <v>104</v>
      </c>
      <c r="G3008" t="s">
        <v>52</v>
      </c>
      <c r="H3008" t="s">
        <v>3191</v>
      </c>
      <c r="I3008" s="2">
        <v>40724</v>
      </c>
      <c r="J3008" t="s">
        <v>106</v>
      </c>
      <c r="K3008" t="s">
        <v>111</v>
      </c>
      <c r="L3008">
        <v>20.914331000000001</v>
      </c>
      <c r="M3008">
        <v>-156.69962200000001</v>
      </c>
      <c r="N3008" t="s">
        <v>896</v>
      </c>
      <c r="O3008" t="s">
        <v>896</v>
      </c>
      <c r="P3008">
        <v>2015</v>
      </c>
      <c r="Q3008" t="s">
        <v>112</v>
      </c>
      <c r="R3008">
        <v>0</v>
      </c>
      <c r="S3008">
        <v>19.7</v>
      </c>
      <c r="T3008">
        <v>6.5</v>
      </c>
      <c r="U3008">
        <v>35.5</v>
      </c>
      <c r="V3008">
        <v>6</v>
      </c>
      <c r="W3008">
        <v>0</v>
      </c>
      <c r="X3008">
        <v>0.17249999999999999</v>
      </c>
      <c r="Y3008">
        <v>2</v>
      </c>
      <c r="Z3008">
        <v>1</v>
      </c>
    </row>
    <row r="3009" spans="1:26" x14ac:dyDescent="0.2">
      <c r="A3009">
        <v>3008</v>
      </c>
      <c r="B3009">
        <v>7769</v>
      </c>
      <c r="C3009" t="s">
        <v>38</v>
      </c>
      <c r="D3009">
        <v>2015</v>
      </c>
      <c r="E3009" t="s">
        <v>47</v>
      </c>
      <c r="F3009" t="s">
        <v>104</v>
      </c>
      <c r="G3009" t="s">
        <v>52</v>
      </c>
      <c r="H3009" t="s">
        <v>3192</v>
      </c>
      <c r="I3009" s="2">
        <v>40724</v>
      </c>
      <c r="J3009" t="s">
        <v>106</v>
      </c>
      <c r="K3009" t="s">
        <v>107</v>
      </c>
      <c r="L3009">
        <v>20.805448999999999</v>
      </c>
      <c r="M3009">
        <v>-156.62335999999999</v>
      </c>
      <c r="N3009" t="s">
        <v>903</v>
      </c>
      <c r="O3009" t="s">
        <v>903</v>
      </c>
      <c r="P3009">
        <v>2015</v>
      </c>
      <c r="Q3009" t="s">
        <v>109</v>
      </c>
      <c r="R3009">
        <v>0</v>
      </c>
      <c r="S3009">
        <v>9.8000000000000007</v>
      </c>
      <c r="T3009">
        <v>24</v>
      </c>
      <c r="U3009">
        <v>21</v>
      </c>
      <c r="V3009">
        <v>0</v>
      </c>
      <c r="W3009">
        <v>5</v>
      </c>
      <c r="X3009">
        <v>0.315</v>
      </c>
      <c r="Y3009">
        <v>2</v>
      </c>
      <c r="Z3009">
        <v>1</v>
      </c>
    </row>
    <row r="3010" spans="1:26" x14ac:dyDescent="0.2">
      <c r="A3010">
        <v>3009</v>
      </c>
      <c r="B3010">
        <v>7772</v>
      </c>
      <c r="C3010" t="s">
        <v>38</v>
      </c>
      <c r="D3010">
        <v>2015</v>
      </c>
      <c r="E3010" t="s">
        <v>47</v>
      </c>
      <c r="F3010" t="s">
        <v>104</v>
      </c>
      <c r="G3010" t="s">
        <v>52</v>
      </c>
      <c r="H3010" t="s">
        <v>3193</v>
      </c>
      <c r="I3010" s="2">
        <v>40724</v>
      </c>
      <c r="J3010" t="s">
        <v>106</v>
      </c>
      <c r="K3010" t="s">
        <v>107</v>
      </c>
      <c r="L3010">
        <v>20.803211000000001</v>
      </c>
      <c r="M3010">
        <v>-156.607764</v>
      </c>
      <c r="N3010" t="s">
        <v>903</v>
      </c>
      <c r="O3010" t="s">
        <v>903</v>
      </c>
      <c r="P3010">
        <v>2015</v>
      </c>
      <c r="Q3010" t="s">
        <v>109</v>
      </c>
      <c r="R3010">
        <v>0</v>
      </c>
      <c r="S3010">
        <v>12.45</v>
      </c>
      <c r="T3010">
        <v>27.5</v>
      </c>
      <c r="U3010">
        <v>7.5</v>
      </c>
      <c r="V3010">
        <v>2.5</v>
      </c>
      <c r="W3010">
        <v>17.5</v>
      </c>
      <c r="X3010">
        <v>0.58499999999999996</v>
      </c>
      <c r="Y3010">
        <v>2</v>
      </c>
      <c r="Z3010">
        <v>1</v>
      </c>
    </row>
    <row r="3011" spans="1:26" x14ac:dyDescent="0.2">
      <c r="A3011">
        <v>3010</v>
      </c>
      <c r="B3011">
        <v>7774</v>
      </c>
      <c r="C3011" t="s">
        <v>38</v>
      </c>
      <c r="D3011">
        <v>2015</v>
      </c>
      <c r="E3011" t="s">
        <v>47</v>
      </c>
      <c r="F3011" t="s">
        <v>104</v>
      </c>
      <c r="G3011" t="s">
        <v>52</v>
      </c>
      <c r="H3011" t="s">
        <v>3194</v>
      </c>
      <c r="I3011" s="2">
        <v>40724</v>
      </c>
      <c r="J3011" t="s">
        <v>106</v>
      </c>
      <c r="K3011" t="s">
        <v>107</v>
      </c>
      <c r="L3011">
        <v>20.830311999999999</v>
      </c>
      <c r="M3011">
        <v>-156.64371199999999</v>
      </c>
      <c r="N3011" t="s">
        <v>896</v>
      </c>
      <c r="O3011" t="s">
        <v>896</v>
      </c>
      <c r="P3011">
        <v>2015</v>
      </c>
      <c r="Q3011" t="s">
        <v>109</v>
      </c>
      <c r="R3011">
        <v>0</v>
      </c>
      <c r="S3011">
        <v>13.15</v>
      </c>
      <c r="T3011">
        <v>5</v>
      </c>
      <c r="U3011">
        <v>5</v>
      </c>
      <c r="V3011">
        <v>0</v>
      </c>
      <c r="W3011">
        <v>0</v>
      </c>
      <c r="X3011">
        <v>0.125</v>
      </c>
      <c r="Y3011">
        <v>2</v>
      </c>
      <c r="Z3011">
        <v>1</v>
      </c>
    </row>
    <row r="3012" spans="1:26" x14ac:dyDescent="0.2">
      <c r="A3012">
        <v>3011</v>
      </c>
      <c r="B3012">
        <v>7775</v>
      </c>
      <c r="C3012" t="s">
        <v>38</v>
      </c>
      <c r="D3012">
        <v>2015</v>
      </c>
      <c r="E3012" t="s">
        <v>47</v>
      </c>
      <c r="F3012" t="s">
        <v>104</v>
      </c>
      <c r="G3012" t="s">
        <v>52</v>
      </c>
      <c r="H3012" t="s">
        <v>3195</v>
      </c>
      <c r="I3012" s="2">
        <v>40724</v>
      </c>
      <c r="J3012" t="s">
        <v>106</v>
      </c>
      <c r="K3012" t="s">
        <v>115</v>
      </c>
      <c r="L3012">
        <v>20.810963000000001</v>
      </c>
      <c r="M3012">
        <v>-156.627591</v>
      </c>
      <c r="N3012" t="s">
        <v>903</v>
      </c>
      <c r="O3012" t="s">
        <v>903</v>
      </c>
      <c r="P3012">
        <v>2015</v>
      </c>
      <c r="Q3012" t="s">
        <v>116</v>
      </c>
      <c r="R3012">
        <v>0</v>
      </c>
      <c r="S3012">
        <v>5.5</v>
      </c>
      <c r="T3012">
        <v>15</v>
      </c>
      <c r="U3012">
        <v>11</v>
      </c>
      <c r="V3012">
        <v>0</v>
      </c>
      <c r="W3012">
        <v>1.5</v>
      </c>
      <c r="X3012">
        <v>0.31874999999999998</v>
      </c>
      <c r="Y3012">
        <v>2</v>
      </c>
      <c r="Z3012">
        <v>1</v>
      </c>
    </row>
    <row r="3013" spans="1:26" x14ac:dyDescent="0.2">
      <c r="A3013">
        <v>3012</v>
      </c>
      <c r="B3013">
        <v>7776</v>
      </c>
      <c r="C3013" t="s">
        <v>38</v>
      </c>
      <c r="D3013">
        <v>2015</v>
      </c>
      <c r="E3013" t="s">
        <v>47</v>
      </c>
      <c r="F3013" t="s">
        <v>104</v>
      </c>
      <c r="G3013" t="s">
        <v>52</v>
      </c>
      <c r="H3013" t="s">
        <v>3196</v>
      </c>
      <c r="I3013" s="2">
        <v>40724</v>
      </c>
      <c r="J3013" t="s">
        <v>106</v>
      </c>
      <c r="K3013" t="s">
        <v>111</v>
      </c>
      <c r="L3013">
        <v>20.799448999999999</v>
      </c>
      <c r="M3013">
        <v>-156.61057</v>
      </c>
      <c r="N3013" t="s">
        <v>903</v>
      </c>
      <c r="O3013" t="s">
        <v>903</v>
      </c>
      <c r="P3013">
        <v>2015</v>
      </c>
      <c r="Q3013" t="s">
        <v>112</v>
      </c>
      <c r="R3013">
        <v>0</v>
      </c>
      <c r="S3013">
        <v>22.7</v>
      </c>
      <c r="T3013">
        <v>30</v>
      </c>
      <c r="U3013">
        <v>5</v>
      </c>
      <c r="V3013">
        <v>0</v>
      </c>
      <c r="W3013">
        <v>15</v>
      </c>
      <c r="X3013">
        <v>0.45874999999999999</v>
      </c>
      <c r="Y3013">
        <v>2</v>
      </c>
      <c r="Z3013">
        <v>1</v>
      </c>
    </row>
    <row r="3014" spans="1:26" x14ac:dyDescent="0.2">
      <c r="A3014">
        <v>3013</v>
      </c>
      <c r="B3014">
        <v>7777</v>
      </c>
      <c r="C3014" t="s">
        <v>38</v>
      </c>
      <c r="D3014">
        <v>2015</v>
      </c>
      <c r="E3014" t="s">
        <v>47</v>
      </c>
      <c r="F3014" t="s">
        <v>104</v>
      </c>
      <c r="G3014" t="s">
        <v>52</v>
      </c>
      <c r="H3014" t="s">
        <v>3197</v>
      </c>
      <c r="I3014" s="2">
        <v>40724</v>
      </c>
      <c r="J3014" t="s">
        <v>106</v>
      </c>
      <c r="K3014" t="s">
        <v>115</v>
      </c>
      <c r="L3014">
        <v>20.804262999999999</v>
      </c>
      <c r="M3014">
        <v>-156.60309699999999</v>
      </c>
      <c r="N3014" t="s">
        <v>903</v>
      </c>
      <c r="O3014" t="s">
        <v>903</v>
      </c>
      <c r="P3014">
        <v>2015</v>
      </c>
      <c r="Q3014" t="s">
        <v>116</v>
      </c>
      <c r="R3014">
        <v>0</v>
      </c>
      <c r="S3014">
        <v>6</v>
      </c>
      <c r="T3014">
        <v>27</v>
      </c>
      <c r="U3014">
        <v>7</v>
      </c>
      <c r="V3014">
        <v>0.5</v>
      </c>
      <c r="W3014">
        <v>0.5</v>
      </c>
      <c r="X3014">
        <v>0.55625000000000002</v>
      </c>
      <c r="Y3014">
        <v>2</v>
      </c>
      <c r="Z3014">
        <v>1</v>
      </c>
    </row>
    <row r="3015" spans="1:26" x14ac:dyDescent="0.2">
      <c r="A3015">
        <v>3014</v>
      </c>
      <c r="B3015">
        <v>7778</v>
      </c>
      <c r="C3015" t="s">
        <v>38</v>
      </c>
      <c r="D3015">
        <v>2015</v>
      </c>
      <c r="E3015" t="s">
        <v>47</v>
      </c>
      <c r="F3015" t="s">
        <v>104</v>
      </c>
      <c r="G3015" t="s">
        <v>52</v>
      </c>
      <c r="H3015" t="s">
        <v>3198</v>
      </c>
      <c r="I3015" s="2">
        <v>40724</v>
      </c>
      <c r="J3015" t="s">
        <v>106</v>
      </c>
      <c r="K3015" t="s">
        <v>115</v>
      </c>
      <c r="L3015">
        <v>20.800477999999998</v>
      </c>
      <c r="M3015">
        <v>-156.59560200000001</v>
      </c>
      <c r="N3015" t="s">
        <v>903</v>
      </c>
      <c r="O3015" t="s">
        <v>903</v>
      </c>
      <c r="P3015">
        <v>2015</v>
      </c>
      <c r="Q3015" t="s">
        <v>116</v>
      </c>
      <c r="R3015">
        <v>0</v>
      </c>
      <c r="S3015">
        <v>6.25</v>
      </c>
      <c r="T3015">
        <v>30</v>
      </c>
      <c r="U3015">
        <v>22.5</v>
      </c>
      <c r="V3015">
        <v>0</v>
      </c>
      <c r="W3015">
        <v>2.5</v>
      </c>
      <c r="X3015">
        <v>0.60375000000000001</v>
      </c>
      <c r="Y3015">
        <v>2</v>
      </c>
      <c r="Z3015">
        <v>1</v>
      </c>
    </row>
    <row r="3016" spans="1:26" x14ac:dyDescent="0.2">
      <c r="A3016">
        <v>3015</v>
      </c>
      <c r="B3016">
        <v>7780</v>
      </c>
      <c r="C3016" t="s">
        <v>38</v>
      </c>
      <c r="D3016">
        <v>2015</v>
      </c>
      <c r="E3016" t="s">
        <v>47</v>
      </c>
      <c r="F3016" t="s">
        <v>104</v>
      </c>
      <c r="G3016" t="s">
        <v>52</v>
      </c>
      <c r="H3016" t="s">
        <v>3199</v>
      </c>
      <c r="I3016" s="2">
        <v>40724</v>
      </c>
      <c r="J3016" t="s">
        <v>106</v>
      </c>
      <c r="K3016" t="s">
        <v>115</v>
      </c>
      <c r="L3016">
        <v>20.783024999999999</v>
      </c>
      <c r="M3016">
        <v>-156.550059</v>
      </c>
      <c r="N3016" t="s">
        <v>903</v>
      </c>
      <c r="O3016" t="s">
        <v>903</v>
      </c>
      <c r="P3016">
        <v>2015</v>
      </c>
      <c r="Q3016" t="s">
        <v>116</v>
      </c>
      <c r="R3016">
        <v>0</v>
      </c>
      <c r="S3016">
        <v>5.2</v>
      </c>
      <c r="T3016">
        <v>14</v>
      </c>
      <c r="U3016">
        <v>6</v>
      </c>
      <c r="V3016">
        <v>1</v>
      </c>
      <c r="W3016">
        <v>6.5</v>
      </c>
      <c r="X3016">
        <v>0.93874999999999997</v>
      </c>
      <c r="Y3016">
        <v>2</v>
      </c>
      <c r="Z3016">
        <v>1</v>
      </c>
    </row>
    <row r="3017" spans="1:26" x14ac:dyDescent="0.2">
      <c r="A3017">
        <v>3016</v>
      </c>
      <c r="B3017">
        <v>7781</v>
      </c>
      <c r="C3017" t="s">
        <v>38</v>
      </c>
      <c r="D3017">
        <v>2015</v>
      </c>
      <c r="E3017" t="s">
        <v>47</v>
      </c>
      <c r="F3017" t="s">
        <v>104</v>
      </c>
      <c r="G3017" t="s">
        <v>52</v>
      </c>
      <c r="H3017" t="s">
        <v>3200</v>
      </c>
      <c r="I3017" s="2">
        <v>40724</v>
      </c>
      <c r="J3017" t="s">
        <v>106</v>
      </c>
      <c r="K3017" t="s">
        <v>107</v>
      </c>
      <c r="L3017">
        <v>20.800391999999999</v>
      </c>
      <c r="M3017">
        <v>-156.613831</v>
      </c>
      <c r="N3017" t="s">
        <v>903</v>
      </c>
      <c r="O3017" t="s">
        <v>903</v>
      </c>
      <c r="P3017">
        <v>2015</v>
      </c>
      <c r="Q3017" t="s">
        <v>109</v>
      </c>
      <c r="R3017">
        <v>0</v>
      </c>
      <c r="S3017">
        <v>14.25</v>
      </c>
      <c r="T3017">
        <v>37.5</v>
      </c>
      <c r="U3017">
        <v>11</v>
      </c>
      <c r="V3017">
        <v>0.5</v>
      </c>
      <c r="W3017">
        <v>1</v>
      </c>
      <c r="X3017">
        <v>0.85624999999999996</v>
      </c>
      <c r="Y3017">
        <v>2</v>
      </c>
      <c r="Z3017">
        <v>1</v>
      </c>
    </row>
    <row r="3018" spans="1:26" x14ac:dyDescent="0.2">
      <c r="A3018">
        <v>3017</v>
      </c>
      <c r="B3018">
        <v>7784</v>
      </c>
      <c r="C3018" t="s">
        <v>38</v>
      </c>
      <c r="D3018">
        <v>2015</v>
      </c>
      <c r="E3018" t="s">
        <v>47</v>
      </c>
      <c r="F3018" t="s">
        <v>104</v>
      </c>
      <c r="G3018" t="s">
        <v>52</v>
      </c>
      <c r="H3018" t="s">
        <v>3201</v>
      </c>
      <c r="I3018" s="2">
        <v>40724</v>
      </c>
      <c r="J3018" t="s">
        <v>106</v>
      </c>
      <c r="K3018" t="s">
        <v>107</v>
      </c>
      <c r="L3018">
        <v>20.788440999999999</v>
      </c>
      <c r="M3018">
        <v>-156.57299900000001</v>
      </c>
      <c r="N3018" t="s">
        <v>903</v>
      </c>
      <c r="O3018" t="s">
        <v>903</v>
      </c>
      <c r="P3018">
        <v>2015</v>
      </c>
      <c r="Q3018" t="s">
        <v>109</v>
      </c>
      <c r="R3018">
        <v>0</v>
      </c>
      <c r="S3018">
        <v>14.6</v>
      </c>
      <c r="T3018">
        <v>35</v>
      </c>
      <c r="U3018">
        <v>5</v>
      </c>
      <c r="V3018">
        <v>0.5</v>
      </c>
      <c r="W3018">
        <v>6</v>
      </c>
      <c r="X3018">
        <v>0.85250000000000004</v>
      </c>
      <c r="Y3018">
        <v>2</v>
      </c>
      <c r="Z3018">
        <v>1</v>
      </c>
    </row>
    <row r="3019" spans="1:26" x14ac:dyDescent="0.2">
      <c r="A3019">
        <v>3018</v>
      </c>
      <c r="B3019">
        <v>7785</v>
      </c>
      <c r="C3019" t="s">
        <v>38</v>
      </c>
      <c r="D3019">
        <v>2015</v>
      </c>
      <c r="E3019" t="s">
        <v>47</v>
      </c>
      <c r="F3019" t="s">
        <v>104</v>
      </c>
      <c r="G3019" t="s">
        <v>52</v>
      </c>
      <c r="H3019" t="s">
        <v>3202</v>
      </c>
      <c r="I3019" s="2">
        <v>40724</v>
      </c>
      <c r="J3019" t="s">
        <v>106</v>
      </c>
      <c r="K3019" t="s">
        <v>111</v>
      </c>
      <c r="L3019">
        <v>20.785969999999999</v>
      </c>
      <c r="M3019">
        <v>-156.56093999999999</v>
      </c>
      <c r="N3019" t="s">
        <v>903</v>
      </c>
      <c r="O3019" t="s">
        <v>903</v>
      </c>
      <c r="P3019">
        <v>2015</v>
      </c>
      <c r="Q3019" t="s">
        <v>112</v>
      </c>
      <c r="R3019">
        <v>0</v>
      </c>
      <c r="S3019">
        <v>21.9</v>
      </c>
      <c r="T3019">
        <v>34</v>
      </c>
      <c r="U3019">
        <v>10</v>
      </c>
      <c r="V3019">
        <v>0.5</v>
      </c>
      <c r="W3019">
        <v>1</v>
      </c>
      <c r="X3019">
        <v>0.48125000000000001</v>
      </c>
      <c r="Y3019">
        <v>2</v>
      </c>
      <c r="Z3019">
        <v>1</v>
      </c>
    </row>
    <row r="3020" spans="1:26" x14ac:dyDescent="0.2">
      <c r="A3020">
        <v>3019</v>
      </c>
      <c r="B3020">
        <v>7787</v>
      </c>
      <c r="C3020" t="s">
        <v>38</v>
      </c>
      <c r="D3020">
        <v>2015</v>
      </c>
      <c r="E3020" t="s">
        <v>47</v>
      </c>
      <c r="F3020" t="s">
        <v>104</v>
      </c>
      <c r="G3020" t="s">
        <v>48</v>
      </c>
      <c r="H3020" t="s">
        <v>3203</v>
      </c>
      <c r="I3020" s="2">
        <v>40725</v>
      </c>
      <c r="J3020" t="s">
        <v>106</v>
      </c>
      <c r="K3020" t="s">
        <v>107</v>
      </c>
      <c r="L3020">
        <v>20.040717999999998</v>
      </c>
      <c r="M3020">
        <v>-155.33133900000001</v>
      </c>
      <c r="N3020" t="s">
        <v>829</v>
      </c>
      <c r="O3020" t="s">
        <v>829</v>
      </c>
      <c r="P3020">
        <v>2015</v>
      </c>
      <c r="Q3020" t="s">
        <v>109</v>
      </c>
      <c r="R3020">
        <v>0</v>
      </c>
      <c r="S3020">
        <v>13.05</v>
      </c>
      <c r="T3020">
        <v>17.5</v>
      </c>
      <c r="U3020">
        <v>10</v>
      </c>
      <c r="V3020">
        <v>2.5</v>
      </c>
      <c r="W3020">
        <v>7.5</v>
      </c>
      <c r="X3020">
        <v>1.36625</v>
      </c>
      <c r="Y3020">
        <v>2</v>
      </c>
      <c r="Z3020">
        <v>1</v>
      </c>
    </row>
    <row r="3021" spans="1:26" x14ac:dyDescent="0.2">
      <c r="A3021">
        <v>3020</v>
      </c>
      <c r="B3021">
        <v>7788</v>
      </c>
      <c r="C3021" t="s">
        <v>38</v>
      </c>
      <c r="D3021">
        <v>2015</v>
      </c>
      <c r="E3021" t="s">
        <v>47</v>
      </c>
      <c r="F3021" t="s">
        <v>104</v>
      </c>
      <c r="G3021" t="s">
        <v>48</v>
      </c>
      <c r="H3021" t="s">
        <v>3204</v>
      </c>
      <c r="I3021" s="2">
        <v>40725</v>
      </c>
      <c r="J3021" t="s">
        <v>106</v>
      </c>
      <c r="K3021" t="s">
        <v>107</v>
      </c>
      <c r="L3021">
        <v>20.063358999999998</v>
      </c>
      <c r="M3021">
        <v>-155.377613</v>
      </c>
      <c r="N3021" t="s">
        <v>829</v>
      </c>
      <c r="O3021" t="s">
        <v>829</v>
      </c>
      <c r="P3021">
        <v>2015</v>
      </c>
      <c r="Q3021" t="s">
        <v>109</v>
      </c>
      <c r="R3021">
        <v>0</v>
      </c>
      <c r="S3021">
        <v>12.35</v>
      </c>
      <c r="T3021">
        <v>27.5</v>
      </c>
      <c r="U3021">
        <v>27.5</v>
      </c>
      <c r="V3021">
        <v>0</v>
      </c>
      <c r="W3021">
        <v>6.5</v>
      </c>
      <c r="X3021">
        <v>1.07125</v>
      </c>
      <c r="Y3021">
        <v>2</v>
      </c>
      <c r="Z3021">
        <v>1</v>
      </c>
    </row>
    <row r="3022" spans="1:26" x14ac:dyDescent="0.2">
      <c r="A3022">
        <v>3021</v>
      </c>
      <c r="B3022">
        <v>7789</v>
      </c>
      <c r="C3022" t="s">
        <v>38</v>
      </c>
      <c r="D3022">
        <v>2015</v>
      </c>
      <c r="E3022" t="s">
        <v>47</v>
      </c>
      <c r="F3022" t="s">
        <v>104</v>
      </c>
      <c r="G3022" t="s">
        <v>48</v>
      </c>
      <c r="H3022" t="s">
        <v>3205</v>
      </c>
      <c r="I3022" s="2">
        <v>40725</v>
      </c>
      <c r="J3022" t="s">
        <v>106</v>
      </c>
      <c r="K3022" t="s">
        <v>107</v>
      </c>
      <c r="L3022">
        <v>20.097242999999999</v>
      </c>
      <c r="M3022">
        <v>-155.452934</v>
      </c>
      <c r="N3022" t="s">
        <v>829</v>
      </c>
      <c r="O3022" t="s">
        <v>829</v>
      </c>
      <c r="P3022">
        <v>2015</v>
      </c>
      <c r="Q3022" t="s">
        <v>109</v>
      </c>
      <c r="R3022">
        <v>0</v>
      </c>
      <c r="S3022">
        <v>13.5</v>
      </c>
      <c r="T3022">
        <v>9</v>
      </c>
      <c r="U3022">
        <v>22.5</v>
      </c>
      <c r="V3022">
        <v>0</v>
      </c>
      <c r="W3022">
        <v>1</v>
      </c>
      <c r="X3022">
        <v>0.96625000000000005</v>
      </c>
      <c r="Y3022">
        <v>2</v>
      </c>
      <c r="Z3022">
        <v>1</v>
      </c>
    </row>
    <row r="3023" spans="1:26" x14ac:dyDescent="0.2">
      <c r="A3023">
        <v>3022</v>
      </c>
      <c r="B3023">
        <v>7790</v>
      </c>
      <c r="C3023" t="s">
        <v>38</v>
      </c>
      <c r="D3023">
        <v>2015</v>
      </c>
      <c r="E3023" t="s">
        <v>47</v>
      </c>
      <c r="F3023" t="s">
        <v>104</v>
      </c>
      <c r="G3023" t="s">
        <v>48</v>
      </c>
      <c r="H3023" t="s">
        <v>3206</v>
      </c>
      <c r="I3023" s="2">
        <v>40725</v>
      </c>
      <c r="J3023" t="s">
        <v>106</v>
      </c>
      <c r="K3023" t="s">
        <v>115</v>
      </c>
      <c r="L3023">
        <v>20.106631</v>
      </c>
      <c r="M3023">
        <v>-155.48645999999999</v>
      </c>
      <c r="N3023" t="s">
        <v>829</v>
      </c>
      <c r="O3023" t="s">
        <v>829</v>
      </c>
      <c r="P3023">
        <v>2015</v>
      </c>
      <c r="Q3023" t="s">
        <v>116</v>
      </c>
      <c r="R3023">
        <v>0</v>
      </c>
      <c r="S3023">
        <v>4.9000000000000004</v>
      </c>
      <c r="T3023">
        <v>3</v>
      </c>
      <c r="U3023">
        <v>5.5</v>
      </c>
      <c r="V3023">
        <v>0.5</v>
      </c>
      <c r="W3023">
        <v>3.5</v>
      </c>
      <c r="X3023">
        <v>0.89624999999999999</v>
      </c>
      <c r="Y3023">
        <v>2</v>
      </c>
      <c r="Z3023">
        <v>1</v>
      </c>
    </row>
    <row r="3024" spans="1:26" x14ac:dyDescent="0.2">
      <c r="A3024">
        <v>3023</v>
      </c>
      <c r="B3024">
        <v>7791</v>
      </c>
      <c r="C3024" t="s">
        <v>38</v>
      </c>
      <c r="D3024">
        <v>2015</v>
      </c>
      <c r="E3024" t="s">
        <v>47</v>
      </c>
      <c r="F3024" t="s">
        <v>104</v>
      </c>
      <c r="G3024" t="s">
        <v>48</v>
      </c>
      <c r="H3024" t="s">
        <v>3207</v>
      </c>
      <c r="I3024" s="2">
        <v>40725</v>
      </c>
      <c r="J3024" t="s">
        <v>106</v>
      </c>
      <c r="K3024" t="s">
        <v>107</v>
      </c>
      <c r="L3024">
        <v>20.113914999999999</v>
      </c>
      <c r="M3024">
        <v>-155.51545100000001</v>
      </c>
      <c r="N3024" t="s">
        <v>829</v>
      </c>
      <c r="O3024" t="s">
        <v>829</v>
      </c>
      <c r="P3024">
        <v>2015</v>
      </c>
      <c r="Q3024" t="s">
        <v>109</v>
      </c>
      <c r="R3024">
        <v>0</v>
      </c>
      <c r="S3024">
        <v>12.4</v>
      </c>
      <c r="T3024">
        <v>16.5</v>
      </c>
      <c r="U3024">
        <v>10</v>
      </c>
      <c r="V3024">
        <v>0</v>
      </c>
      <c r="W3024">
        <v>1</v>
      </c>
      <c r="X3024">
        <v>1.44625</v>
      </c>
      <c r="Y3024">
        <v>2</v>
      </c>
      <c r="Z3024">
        <v>1</v>
      </c>
    </row>
    <row r="3025" spans="1:26" x14ac:dyDescent="0.2">
      <c r="A3025">
        <v>3024</v>
      </c>
      <c r="B3025">
        <v>7792</v>
      </c>
      <c r="C3025" t="s">
        <v>38</v>
      </c>
      <c r="D3025">
        <v>2015</v>
      </c>
      <c r="E3025" t="s">
        <v>47</v>
      </c>
      <c r="F3025" t="s">
        <v>104</v>
      </c>
      <c r="G3025" t="s">
        <v>48</v>
      </c>
      <c r="H3025" t="s">
        <v>3208</v>
      </c>
      <c r="I3025" s="2">
        <v>40725</v>
      </c>
      <c r="J3025" t="s">
        <v>106</v>
      </c>
      <c r="K3025" t="s">
        <v>111</v>
      </c>
      <c r="L3025">
        <v>20.051145999999999</v>
      </c>
      <c r="M3025">
        <v>-155.350877</v>
      </c>
      <c r="N3025" t="s">
        <v>829</v>
      </c>
      <c r="O3025" t="s">
        <v>829</v>
      </c>
      <c r="P3025">
        <v>2015</v>
      </c>
      <c r="Q3025" t="s">
        <v>112</v>
      </c>
      <c r="R3025">
        <v>0</v>
      </c>
      <c r="S3025">
        <v>24.3</v>
      </c>
      <c r="T3025">
        <v>9.5</v>
      </c>
      <c r="U3025">
        <v>28.5</v>
      </c>
      <c r="V3025">
        <v>3</v>
      </c>
      <c r="W3025">
        <v>2.5</v>
      </c>
      <c r="X3025">
        <v>0.92374999999999996</v>
      </c>
      <c r="Y3025">
        <v>2</v>
      </c>
      <c r="Z3025">
        <v>1</v>
      </c>
    </row>
    <row r="3026" spans="1:26" x14ac:dyDescent="0.2">
      <c r="A3026">
        <v>3025</v>
      </c>
      <c r="B3026">
        <v>7795</v>
      </c>
      <c r="C3026" t="s">
        <v>38</v>
      </c>
      <c r="D3026">
        <v>2015</v>
      </c>
      <c r="E3026" t="s">
        <v>47</v>
      </c>
      <c r="F3026" t="s">
        <v>104</v>
      </c>
      <c r="G3026" t="s">
        <v>48</v>
      </c>
      <c r="H3026" t="s">
        <v>3209</v>
      </c>
      <c r="I3026" s="2">
        <v>40725</v>
      </c>
      <c r="J3026" t="s">
        <v>106</v>
      </c>
      <c r="K3026" t="s">
        <v>107</v>
      </c>
      <c r="L3026">
        <v>20.074411999999999</v>
      </c>
      <c r="M3026">
        <v>-155.398549</v>
      </c>
      <c r="N3026" t="s">
        <v>829</v>
      </c>
      <c r="O3026" t="s">
        <v>829</v>
      </c>
      <c r="P3026">
        <v>2015</v>
      </c>
      <c r="Q3026" t="s">
        <v>109</v>
      </c>
      <c r="R3026">
        <v>0</v>
      </c>
      <c r="S3026">
        <v>19.3</v>
      </c>
      <c r="T3026">
        <v>8.5</v>
      </c>
      <c r="U3026">
        <v>17</v>
      </c>
      <c r="V3026">
        <v>5</v>
      </c>
      <c r="W3026">
        <v>3.5</v>
      </c>
      <c r="X3026">
        <v>1.0262500000000001</v>
      </c>
      <c r="Y3026">
        <v>2</v>
      </c>
      <c r="Z3026">
        <v>1</v>
      </c>
    </row>
    <row r="3027" spans="1:26" x14ac:dyDescent="0.2">
      <c r="A3027">
        <v>3026</v>
      </c>
      <c r="B3027">
        <v>7796</v>
      </c>
      <c r="C3027" t="s">
        <v>38</v>
      </c>
      <c r="D3027">
        <v>2015</v>
      </c>
      <c r="E3027" t="s">
        <v>47</v>
      </c>
      <c r="F3027" t="s">
        <v>104</v>
      </c>
      <c r="G3027" t="s">
        <v>48</v>
      </c>
      <c r="H3027" t="s">
        <v>3210</v>
      </c>
      <c r="I3027" s="2">
        <v>40725</v>
      </c>
      <c r="J3027" t="s">
        <v>106</v>
      </c>
      <c r="K3027" t="s">
        <v>107</v>
      </c>
      <c r="L3027">
        <v>20.104932999999999</v>
      </c>
      <c r="M3027">
        <v>-155.47567900000001</v>
      </c>
      <c r="N3027" t="s">
        <v>829</v>
      </c>
      <c r="O3027" t="s">
        <v>829</v>
      </c>
      <c r="P3027">
        <v>2015</v>
      </c>
      <c r="Q3027" t="s">
        <v>109</v>
      </c>
      <c r="R3027">
        <v>0</v>
      </c>
      <c r="S3027">
        <v>14.6</v>
      </c>
      <c r="T3027">
        <v>7.5</v>
      </c>
      <c r="U3027">
        <v>10</v>
      </c>
      <c r="V3027">
        <v>4</v>
      </c>
      <c r="W3027">
        <v>3</v>
      </c>
      <c r="X3027">
        <v>1.0625</v>
      </c>
      <c r="Y3027">
        <v>2</v>
      </c>
      <c r="Z3027">
        <v>1</v>
      </c>
    </row>
    <row r="3028" spans="1:26" x14ac:dyDescent="0.2">
      <c r="A3028">
        <v>3027</v>
      </c>
      <c r="B3028">
        <v>7798</v>
      </c>
      <c r="C3028" t="s">
        <v>38</v>
      </c>
      <c r="D3028">
        <v>2015</v>
      </c>
      <c r="E3028" t="s">
        <v>47</v>
      </c>
      <c r="F3028" t="s">
        <v>104</v>
      </c>
      <c r="G3028" t="s">
        <v>48</v>
      </c>
      <c r="H3028" t="s">
        <v>3211</v>
      </c>
      <c r="I3028" s="2">
        <v>40725</v>
      </c>
      <c r="J3028" t="s">
        <v>106</v>
      </c>
      <c r="K3028" t="s">
        <v>107</v>
      </c>
      <c r="L3028">
        <v>20.034348000000001</v>
      </c>
      <c r="M3028">
        <v>-155.319422</v>
      </c>
      <c r="N3028" t="s">
        <v>829</v>
      </c>
      <c r="O3028" t="s">
        <v>829</v>
      </c>
      <c r="P3028">
        <v>2015</v>
      </c>
      <c r="Q3028" t="s">
        <v>109</v>
      </c>
      <c r="R3028">
        <v>0</v>
      </c>
      <c r="S3028">
        <v>15.65</v>
      </c>
      <c r="T3028">
        <v>9.5</v>
      </c>
      <c r="U3028">
        <v>10</v>
      </c>
      <c r="V3028">
        <v>3</v>
      </c>
      <c r="W3028">
        <v>3.5</v>
      </c>
      <c r="X3028">
        <v>1.325</v>
      </c>
      <c r="Y3028">
        <v>2</v>
      </c>
      <c r="Z3028">
        <v>1</v>
      </c>
    </row>
    <row r="3029" spans="1:26" x14ac:dyDescent="0.2">
      <c r="A3029">
        <v>3028</v>
      </c>
      <c r="B3029">
        <v>7799</v>
      </c>
      <c r="C3029" t="s">
        <v>38</v>
      </c>
      <c r="D3029">
        <v>2015</v>
      </c>
      <c r="E3029" t="s">
        <v>47</v>
      </c>
      <c r="F3029" t="s">
        <v>104</v>
      </c>
      <c r="G3029" t="s">
        <v>48</v>
      </c>
      <c r="H3029" t="s">
        <v>3212</v>
      </c>
      <c r="I3029" s="2">
        <v>40725</v>
      </c>
      <c r="J3029" t="s">
        <v>106</v>
      </c>
      <c r="K3029" t="s">
        <v>111</v>
      </c>
      <c r="L3029">
        <v>20.059132000000002</v>
      </c>
      <c r="M3029">
        <v>-155.36583300000001</v>
      </c>
      <c r="N3029" t="s">
        <v>829</v>
      </c>
      <c r="O3029" t="s">
        <v>829</v>
      </c>
      <c r="P3029">
        <v>2015</v>
      </c>
      <c r="Q3029" t="s">
        <v>112</v>
      </c>
      <c r="R3029">
        <v>0</v>
      </c>
      <c r="S3029">
        <v>25.7</v>
      </c>
      <c r="T3029">
        <v>2.5</v>
      </c>
      <c r="U3029">
        <v>8.5</v>
      </c>
      <c r="V3029">
        <v>0.5</v>
      </c>
      <c r="W3029">
        <v>4.5</v>
      </c>
      <c r="X3029">
        <v>1.6950000000000001</v>
      </c>
      <c r="Y3029">
        <v>2</v>
      </c>
      <c r="Z3029">
        <v>1</v>
      </c>
    </row>
    <row r="3030" spans="1:26" x14ac:dyDescent="0.2">
      <c r="A3030">
        <v>3029</v>
      </c>
      <c r="B3030">
        <v>7800</v>
      </c>
      <c r="C3030" t="s">
        <v>38</v>
      </c>
      <c r="D3030">
        <v>2015</v>
      </c>
      <c r="E3030" t="s">
        <v>47</v>
      </c>
      <c r="F3030" t="s">
        <v>104</v>
      </c>
      <c r="G3030" t="s">
        <v>48</v>
      </c>
      <c r="H3030" t="s">
        <v>3213</v>
      </c>
      <c r="I3030" s="2">
        <v>40725</v>
      </c>
      <c r="J3030" t="s">
        <v>106</v>
      </c>
      <c r="K3030" t="s">
        <v>107</v>
      </c>
      <c r="L3030">
        <v>20.078583999999999</v>
      </c>
      <c r="M3030">
        <v>-155.408681</v>
      </c>
      <c r="N3030" t="s">
        <v>829</v>
      </c>
      <c r="O3030" t="s">
        <v>829</v>
      </c>
      <c r="P3030">
        <v>2015</v>
      </c>
      <c r="Q3030" t="s">
        <v>109</v>
      </c>
      <c r="R3030">
        <v>0</v>
      </c>
      <c r="S3030">
        <v>14.6</v>
      </c>
      <c r="T3030">
        <v>7</v>
      </c>
      <c r="U3030">
        <v>10</v>
      </c>
      <c r="V3030">
        <v>0.5</v>
      </c>
      <c r="W3030">
        <v>4</v>
      </c>
      <c r="X3030">
        <v>1.3</v>
      </c>
      <c r="Y3030">
        <v>2</v>
      </c>
      <c r="Z3030">
        <v>1</v>
      </c>
    </row>
    <row r="3031" spans="1:26" x14ac:dyDescent="0.2">
      <c r="A3031">
        <v>3030</v>
      </c>
      <c r="B3031">
        <v>7801</v>
      </c>
      <c r="C3031" t="s">
        <v>38</v>
      </c>
      <c r="D3031">
        <v>2015</v>
      </c>
      <c r="E3031" t="s">
        <v>47</v>
      </c>
      <c r="F3031" t="s">
        <v>104</v>
      </c>
      <c r="G3031" t="s">
        <v>48</v>
      </c>
      <c r="H3031" t="s">
        <v>3214</v>
      </c>
      <c r="I3031" s="2">
        <v>40725</v>
      </c>
      <c r="J3031" t="s">
        <v>106</v>
      </c>
      <c r="K3031" t="s">
        <v>115</v>
      </c>
      <c r="L3031">
        <v>20.117903999999999</v>
      </c>
      <c r="M3031">
        <v>-155.52311900000001</v>
      </c>
      <c r="N3031" t="s">
        <v>829</v>
      </c>
      <c r="O3031" t="s">
        <v>829</v>
      </c>
      <c r="P3031">
        <v>2015</v>
      </c>
      <c r="Q3031" t="s">
        <v>116</v>
      </c>
      <c r="R3031">
        <v>0</v>
      </c>
      <c r="S3031">
        <v>4.05</v>
      </c>
      <c r="T3031">
        <v>1.5</v>
      </c>
      <c r="U3031">
        <v>0.5</v>
      </c>
      <c r="V3031">
        <v>3.5</v>
      </c>
      <c r="W3031">
        <v>13.5</v>
      </c>
      <c r="X3031">
        <v>1.38375</v>
      </c>
      <c r="Y3031">
        <v>2</v>
      </c>
      <c r="Z3031">
        <v>1</v>
      </c>
    </row>
    <row r="3032" spans="1:26" x14ac:dyDescent="0.2">
      <c r="A3032">
        <v>3031</v>
      </c>
      <c r="B3032">
        <v>7802</v>
      </c>
      <c r="C3032" t="s">
        <v>38</v>
      </c>
      <c r="D3032">
        <v>2015</v>
      </c>
      <c r="E3032" t="s">
        <v>47</v>
      </c>
      <c r="F3032" t="s">
        <v>104</v>
      </c>
      <c r="G3032" t="s">
        <v>48</v>
      </c>
      <c r="H3032" t="s">
        <v>3215</v>
      </c>
      <c r="I3032" s="2">
        <v>40725</v>
      </c>
      <c r="J3032" t="s">
        <v>106</v>
      </c>
      <c r="K3032" t="s">
        <v>107</v>
      </c>
      <c r="L3032">
        <v>20.128451999999999</v>
      </c>
      <c r="M3032">
        <v>-155.56261799999999</v>
      </c>
      <c r="N3032" t="s">
        <v>829</v>
      </c>
      <c r="O3032" t="s">
        <v>829</v>
      </c>
      <c r="P3032">
        <v>2015</v>
      </c>
      <c r="Q3032" t="s">
        <v>109</v>
      </c>
      <c r="R3032">
        <v>0</v>
      </c>
      <c r="S3032">
        <v>11</v>
      </c>
      <c r="T3032">
        <v>5.5</v>
      </c>
      <c r="U3032">
        <v>2.5</v>
      </c>
      <c r="V3032">
        <v>5</v>
      </c>
      <c r="W3032">
        <v>12.5</v>
      </c>
      <c r="X3032">
        <v>1.3625</v>
      </c>
      <c r="Y3032">
        <v>2</v>
      </c>
      <c r="Z3032">
        <v>1</v>
      </c>
    </row>
    <row r="3033" spans="1:26" x14ac:dyDescent="0.2">
      <c r="A3033">
        <v>3032</v>
      </c>
      <c r="B3033">
        <v>7804</v>
      </c>
      <c r="C3033" t="s">
        <v>38</v>
      </c>
      <c r="D3033">
        <v>2015</v>
      </c>
      <c r="E3033" t="s">
        <v>47</v>
      </c>
      <c r="F3033" t="s">
        <v>104</v>
      </c>
      <c r="G3033" t="s">
        <v>48</v>
      </c>
      <c r="H3033" t="s">
        <v>3216</v>
      </c>
      <c r="I3033" s="2">
        <v>40725</v>
      </c>
      <c r="J3033" t="s">
        <v>106</v>
      </c>
      <c r="K3033" t="s">
        <v>111</v>
      </c>
      <c r="L3033">
        <v>20.086497999999999</v>
      </c>
      <c r="M3033">
        <v>-155.42043200000001</v>
      </c>
      <c r="N3033" t="s">
        <v>829</v>
      </c>
      <c r="O3033" t="s">
        <v>829</v>
      </c>
      <c r="P3033">
        <v>2015</v>
      </c>
      <c r="Q3033" t="s">
        <v>112</v>
      </c>
      <c r="R3033">
        <v>0</v>
      </c>
      <c r="S3033">
        <v>25.5</v>
      </c>
      <c r="T3033">
        <v>3.5</v>
      </c>
      <c r="U3033">
        <v>55</v>
      </c>
      <c r="V3033">
        <v>0</v>
      </c>
      <c r="W3033">
        <v>0</v>
      </c>
      <c r="X3033">
        <v>0.46750000000000003</v>
      </c>
      <c r="Y3033">
        <v>2</v>
      </c>
      <c r="Z3033">
        <v>1</v>
      </c>
    </row>
    <row r="3034" spans="1:26" x14ac:dyDescent="0.2">
      <c r="A3034">
        <v>3033</v>
      </c>
      <c r="B3034">
        <v>7805</v>
      </c>
      <c r="C3034" t="s">
        <v>38</v>
      </c>
      <c r="D3034">
        <v>2015</v>
      </c>
      <c r="E3034" t="s">
        <v>47</v>
      </c>
      <c r="F3034" t="s">
        <v>104</v>
      </c>
      <c r="G3034" t="s">
        <v>48</v>
      </c>
      <c r="H3034" t="s">
        <v>3217</v>
      </c>
      <c r="I3034" s="2">
        <v>40725</v>
      </c>
      <c r="J3034" t="s">
        <v>106</v>
      </c>
      <c r="K3034" t="s">
        <v>107</v>
      </c>
      <c r="L3034">
        <v>20.109712999999999</v>
      </c>
      <c r="M3034">
        <v>-155.491477</v>
      </c>
      <c r="N3034" t="s">
        <v>829</v>
      </c>
      <c r="O3034" t="s">
        <v>829</v>
      </c>
      <c r="P3034">
        <v>2015</v>
      </c>
      <c r="Q3034" t="s">
        <v>109</v>
      </c>
      <c r="R3034">
        <v>0</v>
      </c>
      <c r="S3034">
        <v>16.899999999999999</v>
      </c>
      <c r="T3034">
        <v>2</v>
      </c>
      <c r="U3034">
        <v>20</v>
      </c>
      <c r="V3034">
        <v>10.5</v>
      </c>
      <c r="W3034">
        <v>0.5</v>
      </c>
      <c r="X3034">
        <v>0.83875</v>
      </c>
      <c r="Y3034">
        <v>2</v>
      </c>
      <c r="Z3034">
        <v>1</v>
      </c>
    </row>
    <row r="3035" spans="1:26" x14ac:dyDescent="0.2">
      <c r="A3035">
        <v>3034</v>
      </c>
      <c r="B3035">
        <v>7808</v>
      </c>
      <c r="C3035" t="s">
        <v>38</v>
      </c>
      <c r="D3035">
        <v>2015</v>
      </c>
      <c r="E3035" t="s">
        <v>47</v>
      </c>
      <c r="F3035" t="s">
        <v>104</v>
      </c>
      <c r="G3035" t="s">
        <v>48</v>
      </c>
      <c r="H3035" t="s">
        <v>3218</v>
      </c>
      <c r="I3035" s="2">
        <v>40725</v>
      </c>
      <c r="J3035" t="s">
        <v>106</v>
      </c>
      <c r="K3035" t="s">
        <v>107</v>
      </c>
      <c r="L3035">
        <v>20.128582000000002</v>
      </c>
      <c r="M3035">
        <v>-155.55186599999999</v>
      </c>
      <c r="N3035" t="s">
        <v>829</v>
      </c>
      <c r="O3035" t="s">
        <v>829</v>
      </c>
      <c r="P3035">
        <v>2015</v>
      </c>
      <c r="Q3035" t="s">
        <v>109</v>
      </c>
      <c r="R3035">
        <v>0</v>
      </c>
      <c r="S3035">
        <v>16.75</v>
      </c>
      <c r="T3035">
        <v>6.5</v>
      </c>
      <c r="U3035">
        <v>7.5</v>
      </c>
      <c r="V3035">
        <v>1.5</v>
      </c>
      <c r="W3035">
        <v>1.5</v>
      </c>
      <c r="X3035">
        <v>1.3087500000000001</v>
      </c>
      <c r="Y3035">
        <v>2</v>
      </c>
      <c r="Z3035">
        <v>1</v>
      </c>
    </row>
    <row r="3036" spans="1:26" x14ac:dyDescent="0.2">
      <c r="A3036">
        <v>3035</v>
      </c>
      <c r="B3036">
        <v>7815</v>
      </c>
      <c r="C3036" t="s">
        <v>38</v>
      </c>
      <c r="D3036">
        <v>2015</v>
      </c>
      <c r="E3036" t="s">
        <v>47</v>
      </c>
      <c r="F3036" t="s">
        <v>104</v>
      </c>
      <c r="G3036" t="s">
        <v>55</v>
      </c>
      <c r="H3036" t="s">
        <v>3219</v>
      </c>
      <c r="I3036" s="2">
        <v>40751</v>
      </c>
      <c r="J3036" t="s">
        <v>106</v>
      </c>
      <c r="K3036" t="s">
        <v>111</v>
      </c>
      <c r="L3036">
        <v>21.557929000000001</v>
      </c>
      <c r="M3036">
        <v>-157.82834199999999</v>
      </c>
      <c r="N3036" t="s">
        <v>171</v>
      </c>
      <c r="O3036" t="s">
        <v>171</v>
      </c>
      <c r="P3036">
        <v>2015</v>
      </c>
      <c r="Q3036" t="s">
        <v>112</v>
      </c>
      <c r="R3036">
        <v>0</v>
      </c>
      <c r="S3036">
        <v>20.95</v>
      </c>
      <c r="T3036">
        <v>7.5</v>
      </c>
      <c r="U3036">
        <v>0</v>
      </c>
      <c r="V3036">
        <v>37.5</v>
      </c>
      <c r="W3036">
        <v>0</v>
      </c>
      <c r="X3036">
        <v>0.24</v>
      </c>
      <c r="Y3036">
        <v>2</v>
      </c>
      <c r="Z3036">
        <v>1</v>
      </c>
    </row>
    <row r="3037" spans="1:26" x14ac:dyDescent="0.2">
      <c r="A3037">
        <v>3036</v>
      </c>
      <c r="B3037">
        <v>7818</v>
      </c>
      <c r="C3037" t="s">
        <v>38</v>
      </c>
      <c r="D3037">
        <v>2015</v>
      </c>
      <c r="E3037" t="s">
        <v>47</v>
      </c>
      <c r="F3037" t="s">
        <v>104</v>
      </c>
      <c r="G3037" t="s">
        <v>55</v>
      </c>
      <c r="H3037" t="s">
        <v>3220</v>
      </c>
      <c r="I3037" s="2">
        <v>40751</v>
      </c>
      <c r="J3037" t="s">
        <v>106</v>
      </c>
      <c r="K3037" t="s">
        <v>111</v>
      </c>
      <c r="L3037">
        <v>21.539109</v>
      </c>
      <c r="M3037">
        <v>-157.82034899999999</v>
      </c>
      <c r="N3037" t="s">
        <v>171</v>
      </c>
      <c r="O3037" t="s">
        <v>171</v>
      </c>
      <c r="P3037">
        <v>2015</v>
      </c>
      <c r="Q3037" t="s">
        <v>112</v>
      </c>
      <c r="R3037">
        <v>0</v>
      </c>
      <c r="S3037">
        <v>22.1</v>
      </c>
      <c r="T3037">
        <v>7.5</v>
      </c>
      <c r="U3037">
        <v>7.5</v>
      </c>
      <c r="V3037">
        <v>32.5</v>
      </c>
      <c r="W3037">
        <v>2.5</v>
      </c>
      <c r="X3037">
        <v>0.19125</v>
      </c>
      <c r="Y3037">
        <v>2</v>
      </c>
      <c r="Z3037">
        <v>1</v>
      </c>
    </row>
    <row r="3038" spans="1:26" x14ac:dyDescent="0.2">
      <c r="A3038">
        <v>3037</v>
      </c>
      <c r="B3038">
        <v>7819</v>
      </c>
      <c r="C3038" t="s">
        <v>38</v>
      </c>
      <c r="D3038">
        <v>2015</v>
      </c>
      <c r="E3038" t="s">
        <v>47</v>
      </c>
      <c r="F3038" t="s">
        <v>104</v>
      </c>
      <c r="G3038" t="s">
        <v>55</v>
      </c>
      <c r="H3038" t="s">
        <v>3221</v>
      </c>
      <c r="I3038" s="2">
        <v>40751</v>
      </c>
      <c r="J3038" t="s">
        <v>106</v>
      </c>
      <c r="K3038" t="s">
        <v>111</v>
      </c>
      <c r="L3038">
        <v>21.513995999999999</v>
      </c>
      <c r="M3038">
        <v>-157.806892</v>
      </c>
      <c r="N3038" t="s">
        <v>171</v>
      </c>
      <c r="O3038" t="s">
        <v>171</v>
      </c>
      <c r="P3038">
        <v>2015</v>
      </c>
      <c r="Q3038" t="s">
        <v>112</v>
      </c>
      <c r="R3038">
        <v>0</v>
      </c>
      <c r="S3038">
        <v>17.75</v>
      </c>
      <c r="T3038">
        <v>20</v>
      </c>
      <c r="U3038">
        <v>1.5</v>
      </c>
      <c r="V3038">
        <v>15</v>
      </c>
      <c r="W3038">
        <v>6</v>
      </c>
      <c r="X3038">
        <v>0.16250000000000001</v>
      </c>
      <c r="Y3038">
        <v>2</v>
      </c>
      <c r="Z3038">
        <v>1</v>
      </c>
    </row>
    <row r="3039" spans="1:26" x14ac:dyDescent="0.2">
      <c r="A3039">
        <v>3038</v>
      </c>
      <c r="B3039">
        <v>7822</v>
      </c>
      <c r="C3039" t="s">
        <v>38</v>
      </c>
      <c r="D3039">
        <v>2015</v>
      </c>
      <c r="E3039" t="s">
        <v>47</v>
      </c>
      <c r="F3039" t="s">
        <v>104</v>
      </c>
      <c r="G3039" t="s">
        <v>55</v>
      </c>
      <c r="H3039" t="s">
        <v>3222</v>
      </c>
      <c r="I3039" s="2">
        <v>40752</v>
      </c>
      <c r="J3039" t="s">
        <v>106</v>
      </c>
      <c r="K3039" t="s">
        <v>111</v>
      </c>
      <c r="L3039">
        <v>21.495061</v>
      </c>
      <c r="M3039">
        <v>-157.78838300000001</v>
      </c>
      <c r="N3039" t="s">
        <v>171</v>
      </c>
      <c r="O3039" t="s">
        <v>171</v>
      </c>
      <c r="P3039">
        <v>2015</v>
      </c>
      <c r="Q3039" t="s">
        <v>112</v>
      </c>
      <c r="R3039">
        <v>0</v>
      </c>
      <c r="S3039">
        <v>18.75</v>
      </c>
      <c r="T3039">
        <v>11</v>
      </c>
      <c r="U3039">
        <v>9.5</v>
      </c>
      <c r="V3039">
        <v>10</v>
      </c>
      <c r="W3039">
        <v>0.5</v>
      </c>
      <c r="X3039">
        <v>0.1075</v>
      </c>
      <c r="Y3039">
        <v>2</v>
      </c>
      <c r="Z3039">
        <v>1</v>
      </c>
    </row>
    <row r="3040" spans="1:26" x14ac:dyDescent="0.2">
      <c r="A3040">
        <v>3039</v>
      </c>
      <c r="B3040">
        <v>7823</v>
      </c>
      <c r="C3040" t="s">
        <v>38</v>
      </c>
      <c r="D3040">
        <v>2015</v>
      </c>
      <c r="E3040" t="s">
        <v>47</v>
      </c>
      <c r="F3040" t="s">
        <v>104</v>
      </c>
      <c r="G3040" t="s">
        <v>55</v>
      </c>
      <c r="H3040" t="s">
        <v>3223</v>
      </c>
      <c r="I3040" s="2">
        <v>40752</v>
      </c>
      <c r="J3040" t="s">
        <v>106</v>
      </c>
      <c r="K3040" t="s">
        <v>111</v>
      </c>
      <c r="L3040">
        <v>21.478216</v>
      </c>
      <c r="M3040">
        <v>-157.77600200000001</v>
      </c>
      <c r="N3040" t="s">
        <v>171</v>
      </c>
      <c r="O3040" t="s">
        <v>171</v>
      </c>
      <c r="P3040">
        <v>2015</v>
      </c>
      <c r="Q3040" t="s">
        <v>112</v>
      </c>
      <c r="R3040">
        <v>0</v>
      </c>
      <c r="S3040">
        <v>18.100000000000001</v>
      </c>
      <c r="T3040">
        <v>13</v>
      </c>
      <c r="U3040">
        <v>5.5</v>
      </c>
      <c r="V3040">
        <v>9</v>
      </c>
      <c r="W3040">
        <v>0.5</v>
      </c>
      <c r="X3040">
        <v>0.10249999999999999</v>
      </c>
      <c r="Y3040">
        <v>2</v>
      </c>
      <c r="Z3040">
        <v>1</v>
      </c>
    </row>
    <row r="3041" spans="1:26" x14ac:dyDescent="0.2">
      <c r="A3041">
        <v>3040</v>
      </c>
      <c r="B3041">
        <v>7826</v>
      </c>
      <c r="C3041" t="s">
        <v>38</v>
      </c>
      <c r="D3041">
        <v>2015</v>
      </c>
      <c r="E3041" t="s">
        <v>47</v>
      </c>
      <c r="F3041" t="s">
        <v>104</v>
      </c>
      <c r="G3041" t="s">
        <v>55</v>
      </c>
      <c r="H3041" t="s">
        <v>3224</v>
      </c>
      <c r="I3041" s="2">
        <v>40752</v>
      </c>
      <c r="J3041" t="s">
        <v>106</v>
      </c>
      <c r="K3041" t="s">
        <v>111</v>
      </c>
      <c r="L3041">
        <v>21.470013000000002</v>
      </c>
      <c r="M3041">
        <v>-157.76115899999999</v>
      </c>
      <c r="N3041" t="s">
        <v>171</v>
      </c>
      <c r="O3041" t="s">
        <v>171</v>
      </c>
      <c r="P3041">
        <v>2015</v>
      </c>
      <c r="Q3041" t="s">
        <v>112</v>
      </c>
      <c r="R3041">
        <v>0</v>
      </c>
      <c r="S3041">
        <v>18.75</v>
      </c>
      <c r="T3041">
        <v>14</v>
      </c>
      <c r="U3041">
        <v>5</v>
      </c>
      <c r="V3041">
        <v>10</v>
      </c>
      <c r="W3041">
        <v>0.5</v>
      </c>
      <c r="X3041">
        <v>0.10125000000000001</v>
      </c>
      <c r="Y3041">
        <v>2</v>
      </c>
      <c r="Z3041">
        <v>1</v>
      </c>
    </row>
    <row r="3042" spans="1:26" x14ac:dyDescent="0.2">
      <c r="A3042">
        <v>3041</v>
      </c>
      <c r="B3042">
        <v>7827</v>
      </c>
      <c r="C3042" t="s">
        <v>38</v>
      </c>
      <c r="D3042">
        <v>2015</v>
      </c>
      <c r="E3042" t="s">
        <v>47</v>
      </c>
      <c r="F3042" t="s">
        <v>104</v>
      </c>
      <c r="G3042" t="s">
        <v>55</v>
      </c>
      <c r="H3042" t="s">
        <v>3225</v>
      </c>
      <c r="I3042" s="2">
        <v>40753</v>
      </c>
      <c r="J3042" t="s">
        <v>106</v>
      </c>
      <c r="K3042" t="s">
        <v>111</v>
      </c>
      <c r="L3042">
        <v>21.647205</v>
      </c>
      <c r="M3042">
        <v>-158.06726599999999</v>
      </c>
      <c r="N3042" t="s">
        <v>129</v>
      </c>
      <c r="O3042" t="s">
        <v>129</v>
      </c>
      <c r="P3042">
        <v>2015</v>
      </c>
      <c r="Q3042" t="s">
        <v>112</v>
      </c>
      <c r="R3042">
        <v>0</v>
      </c>
      <c r="S3042">
        <v>15.05</v>
      </c>
      <c r="T3042">
        <v>8</v>
      </c>
      <c r="U3042">
        <v>8</v>
      </c>
      <c r="V3042">
        <v>4</v>
      </c>
      <c r="W3042">
        <v>1.5</v>
      </c>
      <c r="X3042">
        <v>0.68100000000000005</v>
      </c>
      <c r="Y3042">
        <v>2</v>
      </c>
      <c r="Z3042">
        <v>1</v>
      </c>
    </row>
    <row r="3043" spans="1:26" x14ac:dyDescent="0.2">
      <c r="A3043">
        <v>3042</v>
      </c>
      <c r="B3043">
        <v>7830</v>
      </c>
      <c r="C3043" t="s">
        <v>38</v>
      </c>
      <c r="D3043">
        <v>2015</v>
      </c>
      <c r="E3043" t="s">
        <v>47</v>
      </c>
      <c r="F3043" t="s">
        <v>104</v>
      </c>
      <c r="G3043" t="s">
        <v>55</v>
      </c>
      <c r="H3043" t="s">
        <v>3226</v>
      </c>
      <c r="I3043" s="2">
        <v>40753</v>
      </c>
      <c r="J3043" t="s">
        <v>106</v>
      </c>
      <c r="K3043" t="s">
        <v>111</v>
      </c>
      <c r="L3043">
        <v>21.628793000000002</v>
      </c>
      <c r="M3043">
        <v>-158.09247999999999</v>
      </c>
      <c r="N3043" t="s">
        <v>129</v>
      </c>
      <c r="O3043" t="s">
        <v>129</v>
      </c>
      <c r="P3043">
        <v>2015</v>
      </c>
      <c r="Q3043" t="s">
        <v>112</v>
      </c>
      <c r="R3043">
        <v>0</v>
      </c>
      <c r="S3043">
        <v>19.75</v>
      </c>
      <c r="T3043">
        <v>1</v>
      </c>
      <c r="U3043">
        <v>14.5</v>
      </c>
      <c r="V3043">
        <v>25</v>
      </c>
      <c r="W3043">
        <v>0</v>
      </c>
      <c r="X3043">
        <v>0.14099999999999999</v>
      </c>
      <c r="Y3043">
        <v>2</v>
      </c>
      <c r="Z3043">
        <v>1</v>
      </c>
    </row>
    <row r="3044" spans="1:26" x14ac:dyDescent="0.2">
      <c r="A3044">
        <v>3043</v>
      </c>
      <c r="B3044">
        <v>7832</v>
      </c>
      <c r="C3044" t="s">
        <v>38</v>
      </c>
      <c r="D3044">
        <v>2015</v>
      </c>
      <c r="E3044" t="s">
        <v>47</v>
      </c>
      <c r="F3044" t="s">
        <v>104</v>
      </c>
      <c r="G3044" t="s">
        <v>55</v>
      </c>
      <c r="H3044" t="s">
        <v>3227</v>
      </c>
      <c r="I3044" s="2">
        <v>40765</v>
      </c>
      <c r="J3044" t="s">
        <v>106</v>
      </c>
      <c r="K3044" t="s">
        <v>111</v>
      </c>
      <c r="L3044">
        <v>21.280090000000001</v>
      </c>
      <c r="M3044">
        <v>-158.10720800000001</v>
      </c>
      <c r="N3044" t="s">
        <v>108</v>
      </c>
      <c r="O3044" t="s">
        <v>108</v>
      </c>
      <c r="P3044">
        <v>2015</v>
      </c>
      <c r="Q3044" t="s">
        <v>112</v>
      </c>
      <c r="R3044">
        <v>0</v>
      </c>
      <c r="S3044">
        <v>22.45</v>
      </c>
      <c r="T3044">
        <v>3</v>
      </c>
      <c r="U3044">
        <v>45</v>
      </c>
      <c r="V3044">
        <v>6.5</v>
      </c>
      <c r="W3044">
        <v>1</v>
      </c>
      <c r="X3044">
        <v>0.78425</v>
      </c>
      <c r="Y3044">
        <v>2</v>
      </c>
      <c r="Z3044">
        <v>1</v>
      </c>
    </row>
    <row r="3045" spans="1:26" x14ac:dyDescent="0.2">
      <c r="A3045">
        <v>3044</v>
      </c>
      <c r="B3045">
        <v>7835</v>
      </c>
      <c r="C3045" t="s">
        <v>38</v>
      </c>
      <c r="D3045">
        <v>2015</v>
      </c>
      <c r="E3045" t="s">
        <v>47</v>
      </c>
      <c r="F3045" t="s">
        <v>104</v>
      </c>
      <c r="G3045" t="s">
        <v>55</v>
      </c>
      <c r="H3045" t="s">
        <v>3228</v>
      </c>
      <c r="I3045" s="2">
        <v>40765</v>
      </c>
      <c r="J3045" t="s">
        <v>106</v>
      </c>
      <c r="K3045" t="s">
        <v>107</v>
      </c>
      <c r="L3045">
        <v>21.297485999999999</v>
      </c>
      <c r="M3045">
        <v>-158.121318</v>
      </c>
      <c r="N3045" t="s">
        <v>108</v>
      </c>
      <c r="O3045" t="s">
        <v>108</v>
      </c>
      <c r="P3045">
        <v>2015</v>
      </c>
      <c r="Q3045" t="s">
        <v>109</v>
      </c>
      <c r="R3045">
        <v>0</v>
      </c>
      <c r="S3045">
        <v>12.75</v>
      </c>
      <c r="T3045">
        <v>10</v>
      </c>
      <c r="U3045">
        <v>0</v>
      </c>
      <c r="V3045">
        <v>3.5</v>
      </c>
      <c r="W3045">
        <v>5</v>
      </c>
      <c r="X3045">
        <v>0.42749999999999999</v>
      </c>
      <c r="Y3045">
        <v>2</v>
      </c>
      <c r="Z3045">
        <v>1</v>
      </c>
    </row>
    <row r="3046" spans="1:26" x14ac:dyDescent="0.2">
      <c r="A3046">
        <v>3045</v>
      </c>
      <c r="B3046">
        <v>7836</v>
      </c>
      <c r="C3046" t="s">
        <v>38</v>
      </c>
      <c r="D3046">
        <v>2015</v>
      </c>
      <c r="E3046" t="s">
        <v>47</v>
      </c>
      <c r="F3046" t="s">
        <v>104</v>
      </c>
      <c r="G3046" t="s">
        <v>55</v>
      </c>
      <c r="H3046" t="s">
        <v>3229</v>
      </c>
      <c r="I3046" s="2">
        <v>40765</v>
      </c>
      <c r="J3046" t="s">
        <v>106</v>
      </c>
      <c r="K3046" t="s">
        <v>111</v>
      </c>
      <c r="L3046">
        <v>21.307776</v>
      </c>
      <c r="M3046">
        <v>-158.12648300000001</v>
      </c>
      <c r="N3046" t="s">
        <v>108</v>
      </c>
      <c r="O3046" t="s">
        <v>108</v>
      </c>
      <c r="P3046">
        <v>2015</v>
      </c>
      <c r="Q3046" t="s">
        <v>112</v>
      </c>
      <c r="R3046">
        <v>0</v>
      </c>
      <c r="S3046">
        <v>13.95</v>
      </c>
      <c r="T3046">
        <v>4.5</v>
      </c>
      <c r="U3046">
        <v>0</v>
      </c>
      <c r="V3046">
        <v>3.5</v>
      </c>
      <c r="W3046">
        <v>2.5</v>
      </c>
      <c r="X3046">
        <v>0.20125000000000001</v>
      </c>
      <c r="Y3046">
        <v>2</v>
      </c>
      <c r="Z3046">
        <v>1</v>
      </c>
    </row>
    <row r="3047" spans="1:26" x14ac:dyDescent="0.2">
      <c r="A3047">
        <v>3046</v>
      </c>
      <c r="B3047">
        <v>7838</v>
      </c>
      <c r="C3047" t="s">
        <v>38</v>
      </c>
      <c r="D3047">
        <v>2015</v>
      </c>
      <c r="E3047" t="s">
        <v>47</v>
      </c>
      <c r="F3047" t="s">
        <v>104</v>
      </c>
      <c r="G3047" t="s">
        <v>55</v>
      </c>
      <c r="H3047" t="s">
        <v>3230</v>
      </c>
      <c r="I3047" s="2">
        <v>40766</v>
      </c>
      <c r="J3047" t="s">
        <v>106</v>
      </c>
      <c r="K3047" t="s">
        <v>111</v>
      </c>
      <c r="L3047">
        <v>21.591650999999999</v>
      </c>
      <c r="M3047">
        <v>-158.22025199999999</v>
      </c>
      <c r="N3047" t="s">
        <v>129</v>
      </c>
      <c r="O3047" t="s">
        <v>129</v>
      </c>
      <c r="P3047">
        <v>2015</v>
      </c>
      <c r="Q3047" t="s">
        <v>112</v>
      </c>
      <c r="R3047">
        <v>0</v>
      </c>
      <c r="S3047">
        <v>25.65</v>
      </c>
      <c r="T3047">
        <v>14.5</v>
      </c>
      <c r="U3047">
        <v>5</v>
      </c>
      <c r="V3047">
        <v>2</v>
      </c>
      <c r="W3047">
        <v>3</v>
      </c>
      <c r="X3047">
        <v>0.2225</v>
      </c>
      <c r="Y3047">
        <v>2</v>
      </c>
      <c r="Z3047">
        <v>1</v>
      </c>
    </row>
    <row r="3048" spans="1:26" x14ac:dyDescent="0.2">
      <c r="A3048">
        <v>3047</v>
      </c>
      <c r="B3048">
        <v>7840</v>
      </c>
      <c r="C3048" t="s">
        <v>38</v>
      </c>
      <c r="D3048">
        <v>2015</v>
      </c>
      <c r="E3048" t="s">
        <v>47</v>
      </c>
      <c r="F3048" t="s">
        <v>104</v>
      </c>
      <c r="G3048" t="s">
        <v>55</v>
      </c>
      <c r="H3048" t="s">
        <v>3231</v>
      </c>
      <c r="I3048" s="2">
        <v>40766</v>
      </c>
      <c r="J3048" t="s">
        <v>106</v>
      </c>
      <c r="K3048" t="s">
        <v>107</v>
      </c>
      <c r="L3048">
        <v>21.590638999999999</v>
      </c>
      <c r="M3048">
        <v>-158.175714</v>
      </c>
      <c r="N3048" t="s">
        <v>1939</v>
      </c>
      <c r="O3048" t="s">
        <v>1939</v>
      </c>
      <c r="P3048">
        <v>2015</v>
      </c>
      <c r="Q3048" t="s">
        <v>109</v>
      </c>
      <c r="R3048">
        <v>0</v>
      </c>
      <c r="S3048">
        <v>14.05</v>
      </c>
      <c r="T3048">
        <v>8</v>
      </c>
      <c r="U3048">
        <v>3</v>
      </c>
      <c r="V3048">
        <v>22.5</v>
      </c>
      <c r="W3048">
        <v>1</v>
      </c>
      <c r="X3048">
        <v>0.51500000000000001</v>
      </c>
      <c r="Y3048">
        <v>2</v>
      </c>
      <c r="Z3048">
        <v>1</v>
      </c>
    </row>
    <row r="3049" spans="1:26" x14ac:dyDescent="0.2">
      <c r="A3049">
        <v>3048</v>
      </c>
      <c r="B3049">
        <v>7843</v>
      </c>
      <c r="C3049" t="s">
        <v>38</v>
      </c>
      <c r="D3049">
        <v>2015</v>
      </c>
      <c r="E3049" t="s">
        <v>47</v>
      </c>
      <c r="F3049" t="s">
        <v>104</v>
      </c>
      <c r="G3049" t="s">
        <v>55</v>
      </c>
      <c r="H3049" t="s">
        <v>3232</v>
      </c>
      <c r="I3049" s="2">
        <v>40766</v>
      </c>
      <c r="J3049" t="s">
        <v>106</v>
      </c>
      <c r="K3049" t="s">
        <v>111</v>
      </c>
      <c r="L3049">
        <v>21.603238999999999</v>
      </c>
      <c r="M3049">
        <v>-158.126149</v>
      </c>
      <c r="N3049" t="s">
        <v>129</v>
      </c>
      <c r="O3049" t="s">
        <v>129</v>
      </c>
      <c r="P3049">
        <v>2015</v>
      </c>
      <c r="Q3049" t="s">
        <v>112</v>
      </c>
      <c r="R3049">
        <v>0</v>
      </c>
      <c r="S3049">
        <v>28.6</v>
      </c>
      <c r="T3049">
        <v>6.5</v>
      </c>
      <c r="U3049">
        <v>7.5</v>
      </c>
      <c r="V3049">
        <v>32.5</v>
      </c>
      <c r="W3049">
        <v>0</v>
      </c>
      <c r="X3049">
        <v>0.16875000000000001</v>
      </c>
      <c r="Y3049">
        <v>2</v>
      </c>
      <c r="Z3049">
        <v>1</v>
      </c>
    </row>
    <row r="3050" spans="1:26" x14ac:dyDescent="0.2">
      <c r="A3050">
        <v>3049</v>
      </c>
      <c r="B3050">
        <v>7844</v>
      </c>
      <c r="C3050" t="s">
        <v>38</v>
      </c>
      <c r="D3050">
        <v>2015</v>
      </c>
      <c r="E3050" t="s">
        <v>47</v>
      </c>
      <c r="F3050" t="s">
        <v>104</v>
      </c>
      <c r="G3050" t="s">
        <v>55</v>
      </c>
      <c r="H3050" t="s">
        <v>3233</v>
      </c>
      <c r="I3050" s="2">
        <v>40767</v>
      </c>
      <c r="J3050" t="s">
        <v>106</v>
      </c>
      <c r="K3050" t="s">
        <v>107</v>
      </c>
      <c r="L3050">
        <v>21.347788000000001</v>
      </c>
      <c r="M3050">
        <v>-158.13550499999999</v>
      </c>
      <c r="N3050" t="s">
        <v>108</v>
      </c>
      <c r="O3050" t="s">
        <v>108</v>
      </c>
      <c r="P3050">
        <v>2015</v>
      </c>
      <c r="Q3050" t="s">
        <v>109</v>
      </c>
      <c r="R3050">
        <v>0</v>
      </c>
      <c r="S3050">
        <v>12.6</v>
      </c>
      <c r="T3050">
        <v>9</v>
      </c>
      <c r="U3050">
        <v>7.5</v>
      </c>
      <c r="V3050">
        <v>1</v>
      </c>
      <c r="W3050">
        <v>3</v>
      </c>
      <c r="X3050">
        <v>0.34</v>
      </c>
      <c r="Y3050">
        <v>2</v>
      </c>
      <c r="Z3050">
        <v>1</v>
      </c>
    </row>
    <row r="3051" spans="1:26" x14ac:dyDescent="0.2">
      <c r="A3051">
        <v>3050</v>
      </c>
      <c r="B3051">
        <v>7847</v>
      </c>
      <c r="C3051" t="s">
        <v>38</v>
      </c>
      <c r="D3051">
        <v>2015</v>
      </c>
      <c r="E3051" t="s">
        <v>47</v>
      </c>
      <c r="F3051" t="s">
        <v>104</v>
      </c>
      <c r="G3051" t="s">
        <v>55</v>
      </c>
      <c r="H3051" t="s">
        <v>3234</v>
      </c>
      <c r="I3051" s="2">
        <v>40767</v>
      </c>
      <c r="J3051" t="s">
        <v>106</v>
      </c>
      <c r="K3051" t="s">
        <v>107</v>
      </c>
      <c r="L3051">
        <v>21.324570999999999</v>
      </c>
      <c r="M3051">
        <v>-158.136123</v>
      </c>
      <c r="N3051" t="s">
        <v>108</v>
      </c>
      <c r="O3051" t="s">
        <v>108</v>
      </c>
      <c r="P3051">
        <v>2015</v>
      </c>
      <c r="Q3051" t="s">
        <v>109</v>
      </c>
      <c r="R3051">
        <v>0</v>
      </c>
      <c r="S3051">
        <v>17.45</v>
      </c>
      <c r="T3051">
        <v>9</v>
      </c>
      <c r="U3051">
        <v>0</v>
      </c>
      <c r="V3051">
        <v>2</v>
      </c>
      <c r="W3051">
        <v>0.5</v>
      </c>
      <c r="X3051">
        <v>0.23375000000000001</v>
      </c>
      <c r="Y3051">
        <v>2</v>
      </c>
      <c r="Z3051">
        <v>1</v>
      </c>
    </row>
    <row r="3052" spans="1:26" x14ac:dyDescent="0.2">
      <c r="A3052">
        <v>3051</v>
      </c>
      <c r="B3052">
        <v>7851</v>
      </c>
      <c r="C3052" t="s">
        <v>38</v>
      </c>
      <c r="D3052">
        <v>2015</v>
      </c>
      <c r="E3052" t="s">
        <v>64</v>
      </c>
      <c r="F3052" t="s">
        <v>360</v>
      </c>
      <c r="G3052" t="s">
        <v>68</v>
      </c>
      <c r="H3052" t="s">
        <v>3235</v>
      </c>
      <c r="I3052" s="2">
        <v>40568</v>
      </c>
      <c r="J3052" t="s">
        <v>106</v>
      </c>
      <c r="K3052" t="s">
        <v>111</v>
      </c>
      <c r="L3052">
        <v>16.741491289999999</v>
      </c>
      <c r="M3052">
        <v>-169.54639596999999</v>
      </c>
      <c r="N3052" t="s">
        <v>68</v>
      </c>
      <c r="O3052" t="s">
        <v>68</v>
      </c>
      <c r="P3052">
        <v>2015</v>
      </c>
      <c r="Q3052" t="s">
        <v>112</v>
      </c>
      <c r="R3052">
        <v>0</v>
      </c>
      <c r="S3052">
        <v>18.25</v>
      </c>
      <c r="T3052">
        <v>7.5</v>
      </c>
      <c r="U3052">
        <v>4</v>
      </c>
      <c r="V3052">
        <v>4</v>
      </c>
      <c r="W3052">
        <v>5.5</v>
      </c>
      <c r="X3052">
        <v>0.39</v>
      </c>
      <c r="Y3052">
        <v>2</v>
      </c>
      <c r="Z3052">
        <v>1</v>
      </c>
    </row>
    <row r="3053" spans="1:26" x14ac:dyDescent="0.2">
      <c r="A3053">
        <v>3052</v>
      </c>
      <c r="B3053">
        <v>7852</v>
      </c>
      <c r="C3053" t="s">
        <v>38</v>
      </c>
      <c r="D3053">
        <v>2015</v>
      </c>
      <c r="E3053" t="s">
        <v>64</v>
      </c>
      <c r="F3053" t="s">
        <v>360</v>
      </c>
      <c r="G3053" t="s">
        <v>68</v>
      </c>
      <c r="H3053" t="s">
        <v>3236</v>
      </c>
      <c r="I3053" s="2">
        <v>40568</v>
      </c>
      <c r="J3053" t="s">
        <v>106</v>
      </c>
      <c r="K3053" t="s">
        <v>107</v>
      </c>
      <c r="L3053">
        <v>16.74895403</v>
      </c>
      <c r="M3053">
        <v>-169.53866073</v>
      </c>
      <c r="N3053" t="s">
        <v>68</v>
      </c>
      <c r="O3053" t="s">
        <v>68</v>
      </c>
      <c r="P3053">
        <v>2015</v>
      </c>
      <c r="Q3053" t="s">
        <v>109</v>
      </c>
      <c r="R3053">
        <v>0</v>
      </c>
      <c r="S3053">
        <v>11.5</v>
      </c>
      <c r="T3053">
        <v>10</v>
      </c>
      <c r="U3053">
        <v>37.5</v>
      </c>
      <c r="V3053">
        <v>3</v>
      </c>
      <c r="W3053">
        <v>7.5</v>
      </c>
      <c r="X3053">
        <v>0.43625000000000003</v>
      </c>
      <c r="Y3053">
        <v>2</v>
      </c>
      <c r="Z3053">
        <v>1</v>
      </c>
    </row>
    <row r="3054" spans="1:26" x14ac:dyDescent="0.2">
      <c r="A3054">
        <v>3053</v>
      </c>
      <c r="B3054">
        <v>7853</v>
      </c>
      <c r="C3054" t="s">
        <v>38</v>
      </c>
      <c r="D3054">
        <v>2015</v>
      </c>
      <c r="E3054" t="s">
        <v>64</v>
      </c>
      <c r="F3054" t="s">
        <v>360</v>
      </c>
      <c r="G3054" t="s">
        <v>68</v>
      </c>
      <c r="H3054" t="s">
        <v>3237</v>
      </c>
      <c r="I3054" s="2">
        <v>40568</v>
      </c>
      <c r="J3054" t="s">
        <v>186</v>
      </c>
      <c r="K3054" t="s">
        <v>107</v>
      </c>
      <c r="L3054">
        <v>16.700615429999999</v>
      </c>
      <c r="M3054">
        <v>-169.56079775000001</v>
      </c>
      <c r="N3054" t="s">
        <v>68</v>
      </c>
      <c r="O3054" t="s">
        <v>68</v>
      </c>
      <c r="P3054">
        <v>2015</v>
      </c>
      <c r="Q3054" t="s">
        <v>187</v>
      </c>
      <c r="R3054">
        <v>0</v>
      </c>
      <c r="S3054">
        <v>10.25</v>
      </c>
      <c r="T3054">
        <v>4</v>
      </c>
      <c r="U3054">
        <v>0</v>
      </c>
      <c r="V3054">
        <v>1</v>
      </c>
      <c r="W3054">
        <v>35</v>
      </c>
      <c r="X3054">
        <v>0.62</v>
      </c>
      <c r="Y3054">
        <v>2</v>
      </c>
      <c r="Z3054">
        <v>1</v>
      </c>
    </row>
    <row r="3055" spans="1:26" x14ac:dyDescent="0.2">
      <c r="A3055">
        <v>3054</v>
      </c>
      <c r="B3055">
        <v>7854</v>
      </c>
      <c r="C3055" t="s">
        <v>38</v>
      </c>
      <c r="D3055">
        <v>2015</v>
      </c>
      <c r="E3055" t="s">
        <v>64</v>
      </c>
      <c r="F3055" t="s">
        <v>360</v>
      </c>
      <c r="G3055" t="s">
        <v>68</v>
      </c>
      <c r="H3055" t="s">
        <v>3238</v>
      </c>
      <c r="I3055" s="2">
        <v>40568</v>
      </c>
      <c r="J3055" t="s">
        <v>186</v>
      </c>
      <c r="K3055" t="s">
        <v>107</v>
      </c>
      <c r="L3055">
        <v>16.688131169999998</v>
      </c>
      <c r="M3055">
        <v>-169.54732200000001</v>
      </c>
      <c r="N3055" t="s">
        <v>68</v>
      </c>
      <c r="O3055" t="s">
        <v>68</v>
      </c>
      <c r="P3055">
        <v>2015</v>
      </c>
      <c r="Q3055" t="s">
        <v>187</v>
      </c>
      <c r="R3055">
        <v>0</v>
      </c>
      <c r="S3055">
        <v>12.2</v>
      </c>
      <c r="T3055">
        <v>15</v>
      </c>
      <c r="U3055">
        <v>0</v>
      </c>
      <c r="V3055">
        <v>0</v>
      </c>
      <c r="W3055">
        <v>35</v>
      </c>
      <c r="X3055">
        <v>0.54125000000000001</v>
      </c>
      <c r="Y3055">
        <v>2</v>
      </c>
      <c r="Z3055">
        <v>1</v>
      </c>
    </row>
    <row r="3056" spans="1:26" x14ac:dyDescent="0.2">
      <c r="A3056">
        <v>3055</v>
      </c>
      <c r="B3056">
        <v>7855</v>
      </c>
      <c r="C3056" t="s">
        <v>38</v>
      </c>
      <c r="D3056">
        <v>2015</v>
      </c>
      <c r="E3056" t="s">
        <v>64</v>
      </c>
      <c r="F3056" t="s">
        <v>360</v>
      </c>
      <c r="G3056" t="s">
        <v>68</v>
      </c>
      <c r="H3056" t="s">
        <v>3239</v>
      </c>
      <c r="I3056" s="2">
        <v>40568</v>
      </c>
      <c r="J3056" t="s">
        <v>106</v>
      </c>
      <c r="K3056" t="s">
        <v>111</v>
      </c>
      <c r="L3056">
        <v>16.764754499999999</v>
      </c>
      <c r="M3056">
        <v>-169.52630002000001</v>
      </c>
      <c r="N3056" t="s">
        <v>68</v>
      </c>
      <c r="O3056" t="s">
        <v>68</v>
      </c>
      <c r="P3056">
        <v>2015</v>
      </c>
      <c r="Q3056" t="s">
        <v>112</v>
      </c>
      <c r="R3056">
        <v>0</v>
      </c>
      <c r="S3056">
        <v>22</v>
      </c>
      <c r="T3056">
        <v>0.5</v>
      </c>
      <c r="U3056">
        <v>4</v>
      </c>
      <c r="V3056">
        <v>7</v>
      </c>
      <c r="W3056">
        <v>22.5</v>
      </c>
      <c r="X3056">
        <v>0.49875000000000003</v>
      </c>
      <c r="Y3056">
        <v>2</v>
      </c>
      <c r="Z3056">
        <v>1</v>
      </c>
    </row>
    <row r="3057" spans="1:26" x14ac:dyDescent="0.2">
      <c r="A3057">
        <v>3056</v>
      </c>
      <c r="B3057">
        <v>7856</v>
      </c>
      <c r="C3057" t="s">
        <v>38</v>
      </c>
      <c r="D3057">
        <v>2015</v>
      </c>
      <c r="E3057" t="s">
        <v>64</v>
      </c>
      <c r="F3057" t="s">
        <v>360</v>
      </c>
      <c r="G3057" t="s">
        <v>68</v>
      </c>
      <c r="H3057" t="s">
        <v>3240</v>
      </c>
      <c r="I3057" s="2">
        <v>40568</v>
      </c>
      <c r="J3057" t="s">
        <v>106</v>
      </c>
      <c r="K3057" t="s">
        <v>107</v>
      </c>
      <c r="L3057">
        <v>16.77717724</v>
      </c>
      <c r="M3057">
        <v>-169.49976953999999</v>
      </c>
      <c r="N3057" t="s">
        <v>68</v>
      </c>
      <c r="O3057" t="s">
        <v>68</v>
      </c>
      <c r="P3057">
        <v>2015</v>
      </c>
      <c r="Q3057" t="s">
        <v>109</v>
      </c>
      <c r="R3057">
        <v>0</v>
      </c>
      <c r="S3057">
        <v>11.6</v>
      </c>
      <c r="T3057">
        <v>6.5</v>
      </c>
      <c r="U3057">
        <v>0</v>
      </c>
      <c r="V3057">
        <v>5.5</v>
      </c>
      <c r="W3057">
        <v>17.5</v>
      </c>
      <c r="X3057">
        <v>0.625</v>
      </c>
      <c r="Y3057">
        <v>2</v>
      </c>
      <c r="Z3057">
        <v>1</v>
      </c>
    </row>
    <row r="3058" spans="1:26" x14ac:dyDescent="0.2">
      <c r="A3058">
        <v>3057</v>
      </c>
      <c r="B3058">
        <v>7857</v>
      </c>
      <c r="C3058" t="s">
        <v>38</v>
      </c>
      <c r="D3058">
        <v>2015</v>
      </c>
      <c r="E3058" t="s">
        <v>64</v>
      </c>
      <c r="F3058" t="s">
        <v>360</v>
      </c>
      <c r="G3058" t="s">
        <v>68</v>
      </c>
      <c r="H3058" t="s">
        <v>3241</v>
      </c>
      <c r="I3058" s="2">
        <v>40568</v>
      </c>
      <c r="J3058" t="s">
        <v>106</v>
      </c>
      <c r="K3058" t="s">
        <v>107</v>
      </c>
      <c r="L3058">
        <v>16.76916791</v>
      </c>
      <c r="M3058">
        <v>-169.52085036</v>
      </c>
      <c r="N3058" t="s">
        <v>68</v>
      </c>
      <c r="O3058" t="s">
        <v>68</v>
      </c>
      <c r="P3058">
        <v>2015</v>
      </c>
      <c r="Q3058" t="s">
        <v>109</v>
      </c>
      <c r="R3058">
        <v>0</v>
      </c>
      <c r="S3058">
        <v>15.25</v>
      </c>
      <c r="T3058">
        <v>1.5</v>
      </c>
      <c r="U3058">
        <v>1</v>
      </c>
      <c r="V3058">
        <v>4</v>
      </c>
      <c r="W3058">
        <v>19.5</v>
      </c>
      <c r="X3058">
        <v>0.78500000000000003</v>
      </c>
      <c r="Y3058">
        <v>2</v>
      </c>
      <c r="Z3058">
        <v>1</v>
      </c>
    </row>
    <row r="3059" spans="1:26" x14ac:dyDescent="0.2">
      <c r="A3059">
        <v>3058</v>
      </c>
      <c r="B3059">
        <v>7858</v>
      </c>
      <c r="C3059" t="s">
        <v>38</v>
      </c>
      <c r="D3059">
        <v>2015</v>
      </c>
      <c r="E3059" t="s">
        <v>64</v>
      </c>
      <c r="F3059" t="s">
        <v>360</v>
      </c>
      <c r="G3059" t="s">
        <v>68</v>
      </c>
      <c r="H3059" t="s">
        <v>3242</v>
      </c>
      <c r="I3059" s="2">
        <v>40569</v>
      </c>
      <c r="J3059" t="s">
        <v>186</v>
      </c>
      <c r="K3059" t="s">
        <v>111</v>
      </c>
      <c r="L3059">
        <v>16.672026679999998</v>
      </c>
      <c r="M3059">
        <v>-169.55216322000001</v>
      </c>
      <c r="N3059" t="s">
        <v>68</v>
      </c>
      <c r="O3059" t="s">
        <v>68</v>
      </c>
      <c r="P3059">
        <v>2015</v>
      </c>
      <c r="Q3059" t="s">
        <v>193</v>
      </c>
      <c r="R3059">
        <v>0</v>
      </c>
      <c r="S3059">
        <v>21.05</v>
      </c>
      <c r="T3059">
        <v>4</v>
      </c>
      <c r="U3059">
        <v>0</v>
      </c>
      <c r="V3059">
        <v>3</v>
      </c>
      <c r="W3059">
        <v>5</v>
      </c>
      <c r="X3059">
        <v>0.1125</v>
      </c>
      <c r="Y3059">
        <v>2</v>
      </c>
      <c r="Z3059">
        <v>1</v>
      </c>
    </row>
    <row r="3060" spans="1:26" x14ac:dyDescent="0.2">
      <c r="A3060">
        <v>3059</v>
      </c>
      <c r="B3060">
        <v>7859</v>
      </c>
      <c r="C3060" t="s">
        <v>38</v>
      </c>
      <c r="D3060">
        <v>2015</v>
      </c>
      <c r="E3060" t="s">
        <v>64</v>
      </c>
      <c r="F3060" t="s">
        <v>360</v>
      </c>
      <c r="G3060" t="s">
        <v>68</v>
      </c>
      <c r="H3060" t="s">
        <v>3243</v>
      </c>
      <c r="I3060" s="2">
        <v>40569</v>
      </c>
      <c r="J3060" t="s">
        <v>186</v>
      </c>
      <c r="K3060" t="s">
        <v>107</v>
      </c>
      <c r="L3060">
        <v>16.70574783</v>
      </c>
      <c r="M3060">
        <v>-169.51260264999999</v>
      </c>
      <c r="N3060" t="s">
        <v>68</v>
      </c>
      <c r="O3060" t="s">
        <v>68</v>
      </c>
      <c r="P3060">
        <v>2015</v>
      </c>
      <c r="Q3060" t="s">
        <v>187</v>
      </c>
      <c r="R3060">
        <v>0</v>
      </c>
      <c r="S3060">
        <v>14.15</v>
      </c>
      <c r="T3060">
        <v>9</v>
      </c>
      <c r="U3060">
        <v>6</v>
      </c>
      <c r="V3060">
        <v>0</v>
      </c>
      <c r="W3060">
        <v>50</v>
      </c>
      <c r="X3060">
        <v>1.0662499999999999</v>
      </c>
      <c r="Y3060">
        <v>2</v>
      </c>
      <c r="Z3060">
        <v>1</v>
      </c>
    </row>
    <row r="3061" spans="1:26" x14ac:dyDescent="0.2">
      <c r="A3061">
        <v>3060</v>
      </c>
      <c r="B3061">
        <v>7860</v>
      </c>
      <c r="C3061" t="s">
        <v>38</v>
      </c>
      <c r="D3061">
        <v>2015</v>
      </c>
      <c r="E3061" t="s">
        <v>64</v>
      </c>
      <c r="F3061" t="s">
        <v>360</v>
      </c>
      <c r="G3061" t="s">
        <v>68</v>
      </c>
      <c r="H3061" t="s">
        <v>3244</v>
      </c>
      <c r="I3061" s="2">
        <v>40569</v>
      </c>
      <c r="J3061" t="s">
        <v>186</v>
      </c>
      <c r="K3061" t="s">
        <v>107</v>
      </c>
      <c r="L3061">
        <v>16.710148419999999</v>
      </c>
      <c r="M3061">
        <v>-169.48866451999999</v>
      </c>
      <c r="N3061" t="s">
        <v>68</v>
      </c>
      <c r="O3061" t="s">
        <v>68</v>
      </c>
      <c r="P3061">
        <v>2015</v>
      </c>
      <c r="Q3061" t="s">
        <v>187</v>
      </c>
      <c r="R3061">
        <v>0</v>
      </c>
      <c r="S3061">
        <v>14.5</v>
      </c>
      <c r="T3061">
        <v>11.5</v>
      </c>
      <c r="U3061">
        <v>22.5</v>
      </c>
      <c r="V3061">
        <v>12.5</v>
      </c>
      <c r="W3061">
        <v>12.5</v>
      </c>
      <c r="X3061">
        <v>2.105</v>
      </c>
      <c r="Y3061">
        <v>2</v>
      </c>
      <c r="Z3061">
        <v>1</v>
      </c>
    </row>
    <row r="3062" spans="1:26" x14ac:dyDescent="0.2">
      <c r="A3062">
        <v>3061</v>
      </c>
      <c r="B3062">
        <v>7862</v>
      </c>
      <c r="C3062" t="s">
        <v>38</v>
      </c>
      <c r="D3062">
        <v>2015</v>
      </c>
      <c r="E3062" t="s">
        <v>64</v>
      </c>
      <c r="F3062" t="s">
        <v>360</v>
      </c>
      <c r="G3062" t="s">
        <v>68</v>
      </c>
      <c r="H3062" t="s">
        <v>3245</v>
      </c>
      <c r="I3062" s="2">
        <v>40569</v>
      </c>
      <c r="J3062" t="s">
        <v>186</v>
      </c>
      <c r="K3062" t="s">
        <v>111</v>
      </c>
      <c r="L3062">
        <v>16.692513980000001</v>
      </c>
      <c r="M3062">
        <v>-169.52887251000001</v>
      </c>
      <c r="N3062" t="s">
        <v>68</v>
      </c>
      <c r="O3062" t="s">
        <v>68</v>
      </c>
      <c r="P3062">
        <v>2015</v>
      </c>
      <c r="Q3062" t="s">
        <v>193</v>
      </c>
      <c r="R3062">
        <v>0</v>
      </c>
      <c r="S3062">
        <v>20.5</v>
      </c>
      <c r="T3062">
        <v>1.5</v>
      </c>
      <c r="U3062">
        <v>25</v>
      </c>
      <c r="V3062">
        <v>0.5</v>
      </c>
      <c r="W3062">
        <v>26</v>
      </c>
      <c r="X3062">
        <v>0.38374999999999998</v>
      </c>
      <c r="Y3062">
        <v>2</v>
      </c>
      <c r="Z3062">
        <v>1</v>
      </c>
    </row>
    <row r="3063" spans="1:26" x14ac:dyDescent="0.2">
      <c r="A3063">
        <v>3062</v>
      </c>
      <c r="B3063">
        <v>7864</v>
      </c>
      <c r="C3063" t="s">
        <v>38</v>
      </c>
      <c r="D3063">
        <v>2015</v>
      </c>
      <c r="E3063" t="s">
        <v>64</v>
      </c>
      <c r="F3063" t="s">
        <v>360</v>
      </c>
      <c r="G3063" t="s">
        <v>68</v>
      </c>
      <c r="H3063" t="s">
        <v>3246</v>
      </c>
      <c r="I3063" s="2">
        <v>40569</v>
      </c>
      <c r="J3063" t="s">
        <v>186</v>
      </c>
      <c r="K3063" t="s">
        <v>111</v>
      </c>
      <c r="L3063">
        <v>16.706406399999999</v>
      </c>
      <c r="M3063">
        <v>-169.52319091999999</v>
      </c>
      <c r="N3063" t="s">
        <v>68</v>
      </c>
      <c r="O3063" t="s">
        <v>68</v>
      </c>
      <c r="P3063">
        <v>2015</v>
      </c>
      <c r="Q3063" t="s">
        <v>193</v>
      </c>
      <c r="R3063">
        <v>0</v>
      </c>
      <c r="S3063">
        <v>19.25</v>
      </c>
      <c r="T3063">
        <v>13.5</v>
      </c>
      <c r="U3063">
        <v>10</v>
      </c>
      <c r="V3063">
        <v>0.5</v>
      </c>
      <c r="W3063">
        <v>27.5</v>
      </c>
      <c r="X3063">
        <v>0.53125</v>
      </c>
      <c r="Y3063">
        <v>2</v>
      </c>
      <c r="Z3063">
        <v>1</v>
      </c>
    </row>
    <row r="3064" spans="1:26" x14ac:dyDescent="0.2">
      <c r="A3064">
        <v>3063</v>
      </c>
      <c r="B3064">
        <v>7877</v>
      </c>
      <c r="C3064" t="s">
        <v>38</v>
      </c>
      <c r="D3064">
        <v>2015</v>
      </c>
      <c r="E3064" t="s">
        <v>64</v>
      </c>
      <c r="F3064" t="s">
        <v>360</v>
      </c>
      <c r="G3064" t="s">
        <v>68</v>
      </c>
      <c r="H3064" t="s">
        <v>3247</v>
      </c>
      <c r="I3064" s="2">
        <v>40570</v>
      </c>
      <c r="J3064" t="s">
        <v>186</v>
      </c>
      <c r="K3064" t="s">
        <v>111</v>
      </c>
      <c r="L3064">
        <v>16.67953125</v>
      </c>
      <c r="M3064">
        <v>-169.47944493</v>
      </c>
      <c r="N3064" t="s">
        <v>68</v>
      </c>
      <c r="O3064" t="s">
        <v>68</v>
      </c>
      <c r="P3064">
        <v>2015</v>
      </c>
      <c r="Q3064" t="s">
        <v>193</v>
      </c>
      <c r="R3064">
        <v>0</v>
      </c>
      <c r="S3064">
        <v>19.25</v>
      </c>
      <c r="T3064">
        <v>20</v>
      </c>
      <c r="U3064">
        <v>2.5</v>
      </c>
      <c r="V3064">
        <v>6.5</v>
      </c>
      <c r="W3064">
        <v>21.5</v>
      </c>
      <c r="X3064">
        <v>0.217</v>
      </c>
      <c r="Y3064">
        <v>2</v>
      </c>
      <c r="Z3064">
        <v>1</v>
      </c>
    </row>
    <row r="3065" spans="1:26" x14ac:dyDescent="0.2">
      <c r="A3065">
        <v>3064</v>
      </c>
      <c r="B3065">
        <v>7878</v>
      </c>
      <c r="C3065" t="s">
        <v>38</v>
      </c>
      <c r="D3065">
        <v>2015</v>
      </c>
      <c r="E3065" t="s">
        <v>64</v>
      </c>
      <c r="F3065" t="s">
        <v>360</v>
      </c>
      <c r="G3065" t="s">
        <v>68</v>
      </c>
      <c r="H3065" t="s">
        <v>3248</v>
      </c>
      <c r="I3065" s="2">
        <v>40570</v>
      </c>
      <c r="J3065" t="s">
        <v>186</v>
      </c>
      <c r="K3065" t="s">
        <v>111</v>
      </c>
      <c r="L3065">
        <v>16.710732799999999</v>
      </c>
      <c r="M3065">
        <v>-169.44685651</v>
      </c>
      <c r="N3065" t="s">
        <v>68</v>
      </c>
      <c r="O3065" t="s">
        <v>68</v>
      </c>
      <c r="P3065">
        <v>2015</v>
      </c>
      <c r="Q3065" t="s">
        <v>193</v>
      </c>
      <c r="R3065">
        <v>0</v>
      </c>
      <c r="S3065">
        <v>20.149999999999999</v>
      </c>
      <c r="T3065">
        <v>8</v>
      </c>
      <c r="U3065">
        <v>7.5</v>
      </c>
      <c r="V3065">
        <v>3.5</v>
      </c>
      <c r="W3065">
        <v>17.5</v>
      </c>
      <c r="X3065">
        <v>0.27500000000000002</v>
      </c>
      <c r="Y3065">
        <v>2</v>
      </c>
      <c r="Z3065">
        <v>1</v>
      </c>
    </row>
    <row r="3066" spans="1:26" x14ac:dyDescent="0.2">
      <c r="A3066">
        <v>3065</v>
      </c>
      <c r="B3066">
        <v>7881</v>
      </c>
      <c r="C3066" t="s">
        <v>38</v>
      </c>
      <c r="D3066">
        <v>2015</v>
      </c>
      <c r="E3066" t="s">
        <v>64</v>
      </c>
      <c r="F3066" t="s">
        <v>360</v>
      </c>
      <c r="G3066" t="s">
        <v>68</v>
      </c>
      <c r="H3066" t="s">
        <v>3249</v>
      </c>
      <c r="I3066" s="2">
        <v>40570</v>
      </c>
      <c r="J3066" t="s">
        <v>186</v>
      </c>
      <c r="K3066" t="s">
        <v>111</v>
      </c>
      <c r="L3066">
        <v>16.705301160000001</v>
      </c>
      <c r="M3066">
        <v>-169.39836133</v>
      </c>
      <c r="N3066" t="s">
        <v>68</v>
      </c>
      <c r="O3066" t="s">
        <v>68</v>
      </c>
      <c r="P3066">
        <v>2015</v>
      </c>
      <c r="Q3066" t="s">
        <v>193</v>
      </c>
      <c r="R3066">
        <v>0</v>
      </c>
      <c r="S3066">
        <v>22.8</v>
      </c>
      <c r="T3066">
        <v>2</v>
      </c>
      <c r="U3066">
        <v>5</v>
      </c>
      <c r="V3066">
        <v>6.5</v>
      </c>
      <c r="W3066">
        <v>1</v>
      </c>
      <c r="X3066">
        <v>0.11</v>
      </c>
      <c r="Y3066">
        <v>2</v>
      </c>
      <c r="Z3066">
        <v>1</v>
      </c>
    </row>
    <row r="3067" spans="1:26" x14ac:dyDescent="0.2">
      <c r="A3067">
        <v>3066</v>
      </c>
      <c r="B3067">
        <v>7882</v>
      </c>
      <c r="C3067" t="s">
        <v>38</v>
      </c>
      <c r="D3067">
        <v>2015</v>
      </c>
      <c r="E3067" t="s">
        <v>64</v>
      </c>
      <c r="F3067" t="s">
        <v>360</v>
      </c>
      <c r="G3067" t="s">
        <v>68</v>
      </c>
      <c r="H3067" t="s">
        <v>3250</v>
      </c>
      <c r="I3067" s="2">
        <v>40570</v>
      </c>
      <c r="J3067" t="s">
        <v>186</v>
      </c>
      <c r="K3067" t="s">
        <v>107</v>
      </c>
      <c r="L3067">
        <v>16.7326695</v>
      </c>
      <c r="M3067">
        <v>-169.42995868</v>
      </c>
      <c r="N3067" t="s">
        <v>68</v>
      </c>
      <c r="O3067" t="s">
        <v>68</v>
      </c>
      <c r="P3067">
        <v>2015</v>
      </c>
      <c r="Q3067" t="s">
        <v>187</v>
      </c>
      <c r="R3067">
        <v>0</v>
      </c>
      <c r="S3067">
        <v>14.15</v>
      </c>
      <c r="T3067">
        <v>6</v>
      </c>
      <c r="U3067">
        <v>5</v>
      </c>
      <c r="V3067">
        <v>6.5</v>
      </c>
      <c r="W3067">
        <v>60</v>
      </c>
      <c r="X3067">
        <v>0.53625</v>
      </c>
      <c r="Y3067">
        <v>2</v>
      </c>
      <c r="Z3067">
        <v>1</v>
      </c>
    </row>
    <row r="3068" spans="1:26" x14ac:dyDescent="0.2">
      <c r="A3068">
        <v>3067</v>
      </c>
      <c r="B3068">
        <v>7883</v>
      </c>
      <c r="C3068" t="s">
        <v>38</v>
      </c>
      <c r="D3068">
        <v>2015</v>
      </c>
      <c r="E3068" t="s">
        <v>64</v>
      </c>
      <c r="F3068" t="s">
        <v>360</v>
      </c>
      <c r="G3068" t="s">
        <v>68</v>
      </c>
      <c r="H3068" t="s">
        <v>3251</v>
      </c>
      <c r="I3068" s="2">
        <v>40570</v>
      </c>
      <c r="J3068" t="s">
        <v>186</v>
      </c>
      <c r="K3068" t="s">
        <v>111</v>
      </c>
      <c r="L3068">
        <v>16.707045019999999</v>
      </c>
      <c r="M3068">
        <v>-169.43071397</v>
      </c>
      <c r="N3068" t="s">
        <v>68</v>
      </c>
      <c r="O3068" t="s">
        <v>68</v>
      </c>
      <c r="P3068">
        <v>2015</v>
      </c>
      <c r="Q3068" t="s">
        <v>193</v>
      </c>
      <c r="R3068">
        <v>0</v>
      </c>
      <c r="S3068">
        <v>21.35</v>
      </c>
      <c r="T3068">
        <v>11.5</v>
      </c>
      <c r="U3068">
        <v>10</v>
      </c>
      <c r="V3068">
        <v>10.5</v>
      </c>
      <c r="W3068">
        <v>2.5</v>
      </c>
      <c r="X3068">
        <v>0.15</v>
      </c>
      <c r="Y3068">
        <v>2</v>
      </c>
      <c r="Z3068">
        <v>1</v>
      </c>
    </row>
    <row r="3069" spans="1:26" x14ac:dyDescent="0.2">
      <c r="A3069">
        <v>3068</v>
      </c>
      <c r="B3069">
        <v>7884</v>
      </c>
      <c r="C3069" t="s">
        <v>38</v>
      </c>
      <c r="D3069">
        <v>2015</v>
      </c>
      <c r="E3069" t="s">
        <v>64</v>
      </c>
      <c r="F3069" t="s">
        <v>360</v>
      </c>
      <c r="G3069" t="s">
        <v>68</v>
      </c>
      <c r="H3069" t="s">
        <v>3252</v>
      </c>
      <c r="I3069" s="2">
        <v>40570</v>
      </c>
      <c r="J3069" t="s">
        <v>186</v>
      </c>
      <c r="K3069" t="s">
        <v>107</v>
      </c>
      <c r="L3069">
        <v>16.718780850000002</v>
      </c>
      <c r="M3069">
        <v>-169.46229061</v>
      </c>
      <c r="N3069" t="s">
        <v>68</v>
      </c>
      <c r="O3069" t="s">
        <v>68</v>
      </c>
      <c r="P3069">
        <v>2015</v>
      </c>
      <c r="Q3069" t="s">
        <v>187</v>
      </c>
      <c r="R3069">
        <v>0</v>
      </c>
      <c r="S3069">
        <v>9.1</v>
      </c>
      <c r="T3069">
        <v>4</v>
      </c>
      <c r="U3069">
        <v>7.5</v>
      </c>
      <c r="V3069">
        <v>12.5</v>
      </c>
      <c r="W3069">
        <v>62.5</v>
      </c>
      <c r="X3069">
        <v>0.95250000000000001</v>
      </c>
      <c r="Y3069">
        <v>2</v>
      </c>
      <c r="Z3069">
        <v>1</v>
      </c>
    </row>
    <row r="3070" spans="1:26" x14ac:dyDescent="0.2">
      <c r="A3070">
        <v>3069</v>
      </c>
      <c r="B3070">
        <v>7886</v>
      </c>
      <c r="C3070" t="s">
        <v>38</v>
      </c>
      <c r="D3070">
        <v>2015</v>
      </c>
      <c r="E3070" t="s">
        <v>64</v>
      </c>
      <c r="F3070" t="s">
        <v>360</v>
      </c>
      <c r="G3070" t="s">
        <v>68</v>
      </c>
      <c r="H3070" t="s">
        <v>3253</v>
      </c>
      <c r="I3070" s="2">
        <v>40571</v>
      </c>
      <c r="J3070" t="s">
        <v>186</v>
      </c>
      <c r="K3070" t="s">
        <v>111</v>
      </c>
      <c r="L3070">
        <v>16.698197830000002</v>
      </c>
      <c r="M3070">
        <v>-169.4195445</v>
      </c>
      <c r="N3070" t="s">
        <v>68</v>
      </c>
      <c r="O3070" t="s">
        <v>68</v>
      </c>
      <c r="P3070">
        <v>2015</v>
      </c>
      <c r="Q3070" t="s">
        <v>193</v>
      </c>
      <c r="R3070">
        <v>0</v>
      </c>
      <c r="S3070">
        <v>22.65</v>
      </c>
      <c r="T3070">
        <v>2.5</v>
      </c>
      <c r="U3070">
        <v>44</v>
      </c>
      <c r="V3070">
        <v>2</v>
      </c>
      <c r="W3070">
        <v>0.5</v>
      </c>
      <c r="X3070">
        <v>0.11899999999999999</v>
      </c>
      <c r="Y3070">
        <v>2</v>
      </c>
      <c r="Z3070">
        <v>1</v>
      </c>
    </row>
    <row r="3071" spans="1:26" x14ac:dyDescent="0.2">
      <c r="A3071">
        <v>3070</v>
      </c>
      <c r="B3071">
        <v>7887</v>
      </c>
      <c r="C3071" t="s">
        <v>38</v>
      </c>
      <c r="D3071">
        <v>2015</v>
      </c>
      <c r="E3071" t="s">
        <v>64</v>
      </c>
      <c r="F3071" t="s">
        <v>360</v>
      </c>
      <c r="G3071" t="s">
        <v>68</v>
      </c>
      <c r="H3071" t="s">
        <v>3254</v>
      </c>
      <c r="I3071" s="2">
        <v>40571</v>
      </c>
      <c r="J3071" t="s">
        <v>186</v>
      </c>
      <c r="K3071" t="s">
        <v>111</v>
      </c>
      <c r="L3071">
        <v>16.69077558</v>
      </c>
      <c r="M3071">
        <v>-169.44041485</v>
      </c>
      <c r="N3071" t="s">
        <v>68</v>
      </c>
      <c r="O3071" t="s">
        <v>68</v>
      </c>
      <c r="P3071">
        <v>2015</v>
      </c>
      <c r="Q3071" t="s">
        <v>193</v>
      </c>
      <c r="R3071">
        <v>0</v>
      </c>
      <c r="S3071">
        <v>20.5</v>
      </c>
      <c r="T3071">
        <v>8</v>
      </c>
      <c r="U3071">
        <v>1</v>
      </c>
      <c r="V3071">
        <v>2.5</v>
      </c>
      <c r="W3071">
        <v>3.5</v>
      </c>
      <c r="X3071">
        <v>0.1825</v>
      </c>
      <c r="Y3071">
        <v>2</v>
      </c>
      <c r="Z3071">
        <v>1</v>
      </c>
    </row>
    <row r="3072" spans="1:26" x14ac:dyDescent="0.2">
      <c r="A3072">
        <v>3071</v>
      </c>
      <c r="B3072">
        <v>7889</v>
      </c>
      <c r="C3072" t="s">
        <v>38</v>
      </c>
      <c r="D3072">
        <v>2015</v>
      </c>
      <c r="E3072" t="s">
        <v>64</v>
      </c>
      <c r="F3072" t="s">
        <v>360</v>
      </c>
      <c r="G3072" t="s">
        <v>68</v>
      </c>
      <c r="H3072" t="s">
        <v>3255</v>
      </c>
      <c r="I3072" s="2">
        <v>40571</v>
      </c>
      <c r="J3072" t="s">
        <v>186</v>
      </c>
      <c r="K3072" t="s">
        <v>111</v>
      </c>
      <c r="L3072">
        <v>16.710564080000001</v>
      </c>
      <c r="M3072">
        <v>-169.37313809</v>
      </c>
      <c r="N3072" t="s">
        <v>68</v>
      </c>
      <c r="O3072" t="s">
        <v>68</v>
      </c>
      <c r="P3072">
        <v>2015</v>
      </c>
      <c r="Q3072" t="s">
        <v>193</v>
      </c>
      <c r="R3072">
        <v>0</v>
      </c>
      <c r="S3072">
        <v>30</v>
      </c>
      <c r="T3072">
        <v>1.5</v>
      </c>
      <c r="U3072">
        <v>2.5</v>
      </c>
      <c r="V3072">
        <v>32.5</v>
      </c>
      <c r="W3072">
        <v>0</v>
      </c>
      <c r="X3072">
        <v>0.10249999999999999</v>
      </c>
      <c r="Y3072">
        <v>2</v>
      </c>
      <c r="Z3072">
        <v>1</v>
      </c>
    </row>
    <row r="3073" spans="1:26" x14ac:dyDescent="0.2">
      <c r="A3073">
        <v>3072</v>
      </c>
      <c r="B3073">
        <v>7890</v>
      </c>
      <c r="C3073" t="s">
        <v>38</v>
      </c>
      <c r="D3073">
        <v>2015</v>
      </c>
      <c r="E3073" t="s">
        <v>64</v>
      </c>
      <c r="F3073" t="s">
        <v>360</v>
      </c>
      <c r="G3073" t="s">
        <v>68</v>
      </c>
      <c r="H3073" t="s">
        <v>3256</v>
      </c>
      <c r="I3073" s="2">
        <v>40571</v>
      </c>
      <c r="J3073" t="s">
        <v>186</v>
      </c>
      <c r="K3073" t="s">
        <v>111</v>
      </c>
      <c r="L3073">
        <v>16.723581339999999</v>
      </c>
      <c r="M3073">
        <v>-169.40734706999999</v>
      </c>
      <c r="N3073" t="s">
        <v>68</v>
      </c>
      <c r="O3073" t="s">
        <v>68</v>
      </c>
      <c r="P3073">
        <v>2015</v>
      </c>
      <c r="Q3073" t="s">
        <v>193</v>
      </c>
      <c r="R3073">
        <v>0</v>
      </c>
      <c r="S3073">
        <v>25.85</v>
      </c>
      <c r="T3073">
        <v>1.5</v>
      </c>
      <c r="U3073">
        <v>3</v>
      </c>
      <c r="V3073">
        <v>2.5</v>
      </c>
      <c r="W3073">
        <v>2.5</v>
      </c>
      <c r="X3073">
        <v>0.1</v>
      </c>
      <c r="Y3073">
        <v>2</v>
      </c>
      <c r="Z3073">
        <v>1</v>
      </c>
    </row>
    <row r="3074" spans="1:26" x14ac:dyDescent="0.2">
      <c r="A3074">
        <v>3073</v>
      </c>
      <c r="B3074">
        <v>7891</v>
      </c>
      <c r="C3074" t="s">
        <v>38</v>
      </c>
      <c r="D3074">
        <v>2015</v>
      </c>
      <c r="E3074" t="s">
        <v>64</v>
      </c>
      <c r="F3074" t="s">
        <v>360</v>
      </c>
      <c r="G3074" t="s">
        <v>68</v>
      </c>
      <c r="H3074" t="s">
        <v>3257</v>
      </c>
      <c r="I3074" s="2">
        <v>40571</v>
      </c>
      <c r="J3074" t="s">
        <v>186</v>
      </c>
      <c r="K3074" t="s">
        <v>111</v>
      </c>
      <c r="L3074">
        <v>16.741715589999998</v>
      </c>
      <c r="M3074">
        <v>-169.40672839999999</v>
      </c>
      <c r="N3074" t="s">
        <v>68</v>
      </c>
      <c r="O3074" t="s">
        <v>68</v>
      </c>
      <c r="P3074">
        <v>2015</v>
      </c>
      <c r="Q3074" t="s">
        <v>193</v>
      </c>
      <c r="R3074">
        <v>0</v>
      </c>
      <c r="S3074">
        <v>19.3</v>
      </c>
      <c r="T3074">
        <v>8</v>
      </c>
      <c r="U3074">
        <v>0</v>
      </c>
      <c r="V3074">
        <v>2.5</v>
      </c>
      <c r="W3074">
        <v>20</v>
      </c>
      <c r="X3074">
        <v>0.22750000000000001</v>
      </c>
      <c r="Y3074">
        <v>2</v>
      </c>
      <c r="Z3074">
        <v>1</v>
      </c>
    </row>
    <row r="3075" spans="1:26" x14ac:dyDescent="0.2">
      <c r="A3075">
        <v>3074</v>
      </c>
      <c r="B3075">
        <v>7892</v>
      </c>
      <c r="C3075" t="s">
        <v>38</v>
      </c>
      <c r="D3075">
        <v>2015</v>
      </c>
      <c r="E3075" t="s">
        <v>64</v>
      </c>
      <c r="F3075" t="s">
        <v>360</v>
      </c>
      <c r="G3075" t="s">
        <v>68</v>
      </c>
      <c r="H3075" t="s">
        <v>3258</v>
      </c>
      <c r="I3075" s="2">
        <v>40571</v>
      </c>
      <c r="J3075" t="s">
        <v>186</v>
      </c>
      <c r="K3075" t="s">
        <v>107</v>
      </c>
      <c r="L3075">
        <v>16.744195789999999</v>
      </c>
      <c r="M3075">
        <v>-169.42441137</v>
      </c>
      <c r="N3075" t="s">
        <v>68</v>
      </c>
      <c r="O3075" t="s">
        <v>68</v>
      </c>
      <c r="P3075">
        <v>2015</v>
      </c>
      <c r="Q3075" t="s">
        <v>187</v>
      </c>
      <c r="R3075">
        <v>0</v>
      </c>
      <c r="S3075">
        <v>11</v>
      </c>
      <c r="T3075">
        <v>2</v>
      </c>
      <c r="U3075">
        <v>0</v>
      </c>
      <c r="V3075">
        <v>1.5</v>
      </c>
      <c r="W3075">
        <v>63.5</v>
      </c>
      <c r="X3075">
        <v>0.59125000000000005</v>
      </c>
      <c r="Y3075">
        <v>2</v>
      </c>
      <c r="Z3075">
        <v>1</v>
      </c>
    </row>
    <row r="3076" spans="1:26" x14ac:dyDescent="0.2">
      <c r="A3076">
        <v>3075</v>
      </c>
      <c r="B3076">
        <v>7907</v>
      </c>
      <c r="C3076" t="s">
        <v>38</v>
      </c>
      <c r="D3076">
        <v>2015</v>
      </c>
      <c r="E3076" t="s">
        <v>64</v>
      </c>
      <c r="F3076" t="s">
        <v>360</v>
      </c>
      <c r="G3076" t="s">
        <v>66</v>
      </c>
      <c r="H3076" t="s">
        <v>3259</v>
      </c>
      <c r="I3076" s="2">
        <v>40576</v>
      </c>
      <c r="J3076" t="s">
        <v>106</v>
      </c>
      <c r="K3076" t="s">
        <v>107</v>
      </c>
      <c r="L3076">
        <v>0.81009995999999995</v>
      </c>
      <c r="M3076">
        <v>-176.62243064</v>
      </c>
      <c r="N3076" t="s">
        <v>66</v>
      </c>
      <c r="O3076" t="s">
        <v>66</v>
      </c>
      <c r="P3076">
        <v>2015</v>
      </c>
      <c r="Q3076" t="s">
        <v>109</v>
      </c>
      <c r="R3076">
        <v>0</v>
      </c>
      <c r="S3076">
        <v>14.75</v>
      </c>
      <c r="T3076">
        <v>3.5</v>
      </c>
      <c r="U3076">
        <v>2.5</v>
      </c>
      <c r="V3076">
        <v>1</v>
      </c>
      <c r="W3076">
        <v>6.5</v>
      </c>
      <c r="X3076">
        <v>0.43874999999999997</v>
      </c>
      <c r="Y3076">
        <v>2</v>
      </c>
      <c r="Z3076">
        <v>1</v>
      </c>
    </row>
    <row r="3077" spans="1:26" x14ac:dyDescent="0.2">
      <c r="A3077">
        <v>3076</v>
      </c>
      <c r="B3077">
        <v>7908</v>
      </c>
      <c r="C3077" t="s">
        <v>38</v>
      </c>
      <c r="D3077">
        <v>2015</v>
      </c>
      <c r="E3077" t="s">
        <v>64</v>
      </c>
      <c r="F3077" t="s">
        <v>360</v>
      </c>
      <c r="G3077" t="s">
        <v>66</v>
      </c>
      <c r="H3077" t="s">
        <v>3260</v>
      </c>
      <c r="I3077" s="2">
        <v>40576</v>
      </c>
      <c r="J3077" t="s">
        <v>106</v>
      </c>
      <c r="K3077" t="s">
        <v>111</v>
      </c>
      <c r="L3077">
        <v>0.81128423999999999</v>
      </c>
      <c r="M3077">
        <v>-176.62296423999999</v>
      </c>
      <c r="N3077" t="s">
        <v>66</v>
      </c>
      <c r="O3077" t="s">
        <v>66</v>
      </c>
      <c r="P3077">
        <v>2015</v>
      </c>
      <c r="Q3077" t="s">
        <v>112</v>
      </c>
      <c r="R3077">
        <v>0</v>
      </c>
      <c r="S3077">
        <v>18</v>
      </c>
      <c r="T3077">
        <v>15</v>
      </c>
      <c r="U3077">
        <v>0</v>
      </c>
      <c r="V3077">
        <v>10</v>
      </c>
      <c r="W3077">
        <v>15</v>
      </c>
      <c r="X3077">
        <v>0.37</v>
      </c>
      <c r="Y3077">
        <v>1</v>
      </c>
      <c r="Z3077">
        <v>1</v>
      </c>
    </row>
    <row r="3078" spans="1:26" x14ac:dyDescent="0.2">
      <c r="A3078">
        <v>3077</v>
      </c>
      <c r="B3078">
        <v>7912</v>
      </c>
      <c r="C3078" t="s">
        <v>38</v>
      </c>
      <c r="D3078">
        <v>2015</v>
      </c>
      <c r="E3078" t="s">
        <v>64</v>
      </c>
      <c r="F3078" t="s">
        <v>360</v>
      </c>
      <c r="G3078" t="s">
        <v>66</v>
      </c>
      <c r="H3078" t="s">
        <v>3261</v>
      </c>
      <c r="I3078" s="2">
        <v>40577</v>
      </c>
      <c r="J3078" t="s">
        <v>106</v>
      </c>
      <c r="K3078" t="s">
        <v>111</v>
      </c>
      <c r="L3078">
        <v>0.80187094000000003</v>
      </c>
      <c r="M3078">
        <v>-176.60987087000001</v>
      </c>
      <c r="N3078" t="s">
        <v>66</v>
      </c>
      <c r="O3078" t="s">
        <v>66</v>
      </c>
      <c r="P3078">
        <v>2015</v>
      </c>
      <c r="Q3078" t="s">
        <v>112</v>
      </c>
      <c r="R3078">
        <v>0</v>
      </c>
      <c r="S3078">
        <v>17.8</v>
      </c>
      <c r="T3078">
        <v>30</v>
      </c>
      <c r="U3078">
        <v>1</v>
      </c>
      <c r="V3078">
        <v>1.5</v>
      </c>
      <c r="W3078">
        <v>30</v>
      </c>
      <c r="X3078">
        <v>0.36499999999999999</v>
      </c>
      <c r="Y3078">
        <v>2</v>
      </c>
      <c r="Z3078">
        <v>1</v>
      </c>
    </row>
    <row r="3079" spans="1:26" x14ac:dyDescent="0.2">
      <c r="A3079">
        <v>3078</v>
      </c>
      <c r="B3079">
        <v>7913</v>
      </c>
      <c r="C3079" t="s">
        <v>38</v>
      </c>
      <c r="D3079">
        <v>2015</v>
      </c>
      <c r="E3079" t="s">
        <v>64</v>
      </c>
      <c r="F3079" t="s">
        <v>360</v>
      </c>
      <c r="G3079" t="s">
        <v>66</v>
      </c>
      <c r="H3079" t="s">
        <v>3262</v>
      </c>
      <c r="I3079" s="2">
        <v>40577</v>
      </c>
      <c r="J3079" t="s">
        <v>106</v>
      </c>
      <c r="K3079" t="s">
        <v>107</v>
      </c>
      <c r="L3079">
        <v>0.80768974000000004</v>
      </c>
      <c r="M3079">
        <v>-176.61002149000001</v>
      </c>
      <c r="N3079" t="s">
        <v>66</v>
      </c>
      <c r="O3079" t="s">
        <v>66</v>
      </c>
      <c r="P3079">
        <v>2015</v>
      </c>
      <c r="Q3079" t="s">
        <v>109</v>
      </c>
      <c r="R3079">
        <v>0</v>
      </c>
      <c r="S3079">
        <v>13.2</v>
      </c>
      <c r="T3079">
        <v>37.5</v>
      </c>
      <c r="U3079">
        <v>0.5</v>
      </c>
      <c r="V3079">
        <v>5</v>
      </c>
      <c r="W3079">
        <v>40</v>
      </c>
      <c r="X3079">
        <v>0.42749999999999999</v>
      </c>
      <c r="Y3079">
        <v>2</v>
      </c>
      <c r="Z3079">
        <v>1</v>
      </c>
    </row>
    <row r="3080" spans="1:26" x14ac:dyDescent="0.2">
      <c r="A3080">
        <v>3079</v>
      </c>
      <c r="B3080">
        <v>7914</v>
      </c>
      <c r="C3080" t="s">
        <v>38</v>
      </c>
      <c r="D3080">
        <v>2015</v>
      </c>
      <c r="E3080" t="s">
        <v>64</v>
      </c>
      <c r="F3080" t="s">
        <v>360</v>
      </c>
      <c r="G3080" t="s">
        <v>66</v>
      </c>
      <c r="H3080" t="s">
        <v>3263</v>
      </c>
      <c r="I3080" s="2">
        <v>40577</v>
      </c>
      <c r="J3080" t="s">
        <v>106</v>
      </c>
      <c r="K3080" t="s">
        <v>115</v>
      </c>
      <c r="L3080">
        <v>0.80669833000000002</v>
      </c>
      <c r="M3080">
        <v>-176.61018167</v>
      </c>
      <c r="N3080" t="s">
        <v>66</v>
      </c>
      <c r="O3080" t="s">
        <v>66</v>
      </c>
      <c r="P3080">
        <v>2015</v>
      </c>
      <c r="Q3080" t="s">
        <v>116</v>
      </c>
      <c r="R3080">
        <v>0</v>
      </c>
      <c r="S3080">
        <v>5.05</v>
      </c>
      <c r="T3080">
        <v>20</v>
      </c>
      <c r="U3080">
        <v>0</v>
      </c>
      <c r="V3080">
        <v>3</v>
      </c>
      <c r="W3080">
        <v>70</v>
      </c>
      <c r="X3080">
        <v>0.32624999999999998</v>
      </c>
      <c r="Y3080">
        <v>2</v>
      </c>
      <c r="Z3080">
        <v>1</v>
      </c>
    </row>
    <row r="3081" spans="1:26" x14ac:dyDescent="0.2">
      <c r="A3081">
        <v>3080</v>
      </c>
      <c r="B3081">
        <v>7915</v>
      </c>
      <c r="C3081" t="s">
        <v>38</v>
      </c>
      <c r="D3081">
        <v>2015</v>
      </c>
      <c r="E3081" t="s">
        <v>64</v>
      </c>
      <c r="F3081" t="s">
        <v>360</v>
      </c>
      <c r="G3081" t="s">
        <v>66</v>
      </c>
      <c r="H3081" t="s">
        <v>3264</v>
      </c>
      <c r="I3081" s="2">
        <v>40577</v>
      </c>
      <c r="J3081" t="s">
        <v>106</v>
      </c>
      <c r="K3081" t="s">
        <v>115</v>
      </c>
      <c r="L3081">
        <v>0.81400189999999994</v>
      </c>
      <c r="M3081">
        <v>-176.61253212</v>
      </c>
      <c r="N3081" t="s">
        <v>66</v>
      </c>
      <c r="O3081" t="s">
        <v>66</v>
      </c>
      <c r="P3081">
        <v>2015</v>
      </c>
      <c r="Q3081" t="s">
        <v>116</v>
      </c>
      <c r="R3081">
        <v>0</v>
      </c>
      <c r="S3081">
        <v>5.55</v>
      </c>
      <c r="T3081">
        <v>47.5</v>
      </c>
      <c r="U3081">
        <v>0</v>
      </c>
      <c r="V3081">
        <v>5.5</v>
      </c>
      <c r="W3081">
        <v>42.5</v>
      </c>
      <c r="X3081">
        <v>0.42749999999999999</v>
      </c>
      <c r="Y3081">
        <v>2</v>
      </c>
      <c r="Z3081">
        <v>1</v>
      </c>
    </row>
    <row r="3082" spans="1:26" x14ac:dyDescent="0.2">
      <c r="A3082">
        <v>3081</v>
      </c>
      <c r="B3082">
        <v>7916</v>
      </c>
      <c r="C3082" t="s">
        <v>38</v>
      </c>
      <c r="D3082">
        <v>2015</v>
      </c>
      <c r="E3082" t="s">
        <v>64</v>
      </c>
      <c r="F3082" t="s">
        <v>360</v>
      </c>
      <c r="G3082" t="s">
        <v>66</v>
      </c>
      <c r="H3082" t="s">
        <v>3265</v>
      </c>
      <c r="I3082" s="2">
        <v>40577</v>
      </c>
      <c r="J3082" t="s">
        <v>106</v>
      </c>
      <c r="K3082" t="s">
        <v>111</v>
      </c>
      <c r="L3082">
        <v>0.81840190000000002</v>
      </c>
      <c r="M3082">
        <v>-176.61462793000001</v>
      </c>
      <c r="N3082" t="s">
        <v>66</v>
      </c>
      <c r="O3082" t="s">
        <v>66</v>
      </c>
      <c r="P3082">
        <v>2015</v>
      </c>
      <c r="Q3082" t="s">
        <v>112</v>
      </c>
      <c r="R3082">
        <v>0</v>
      </c>
      <c r="S3082">
        <v>21.95</v>
      </c>
      <c r="T3082">
        <v>45</v>
      </c>
      <c r="U3082">
        <v>2.5</v>
      </c>
      <c r="V3082">
        <v>0.5</v>
      </c>
      <c r="W3082">
        <v>20</v>
      </c>
      <c r="X3082">
        <v>0.54500000000000004</v>
      </c>
      <c r="Y3082">
        <v>2</v>
      </c>
      <c r="Z3082">
        <v>1</v>
      </c>
    </row>
    <row r="3083" spans="1:26" x14ac:dyDescent="0.2">
      <c r="A3083">
        <v>3082</v>
      </c>
      <c r="B3083">
        <v>7917</v>
      </c>
      <c r="C3083" t="s">
        <v>38</v>
      </c>
      <c r="D3083">
        <v>2015</v>
      </c>
      <c r="E3083" t="s">
        <v>64</v>
      </c>
      <c r="F3083" t="s">
        <v>360</v>
      </c>
      <c r="G3083" t="s">
        <v>66</v>
      </c>
      <c r="H3083" t="s">
        <v>3266</v>
      </c>
      <c r="I3083" s="2">
        <v>40577</v>
      </c>
      <c r="J3083" t="s">
        <v>106</v>
      </c>
      <c r="K3083" t="s">
        <v>115</v>
      </c>
      <c r="L3083">
        <v>0.82124739000000002</v>
      </c>
      <c r="M3083">
        <v>-176.6201801</v>
      </c>
      <c r="N3083" t="s">
        <v>66</v>
      </c>
      <c r="O3083" t="s">
        <v>66</v>
      </c>
      <c r="P3083">
        <v>2015</v>
      </c>
      <c r="Q3083" t="s">
        <v>116</v>
      </c>
      <c r="R3083">
        <v>0</v>
      </c>
      <c r="S3083">
        <v>4.9000000000000004</v>
      </c>
      <c r="T3083">
        <v>20</v>
      </c>
      <c r="U3083">
        <v>0</v>
      </c>
      <c r="V3083">
        <v>2.5</v>
      </c>
      <c r="W3083">
        <v>35</v>
      </c>
      <c r="X3083">
        <v>0.2525</v>
      </c>
      <c r="Y3083">
        <v>2</v>
      </c>
      <c r="Z3083">
        <v>1</v>
      </c>
    </row>
    <row r="3084" spans="1:26" x14ac:dyDescent="0.2">
      <c r="A3084">
        <v>3083</v>
      </c>
      <c r="B3084">
        <v>7918</v>
      </c>
      <c r="C3084" t="s">
        <v>38</v>
      </c>
      <c r="D3084">
        <v>2015</v>
      </c>
      <c r="E3084" t="s">
        <v>64</v>
      </c>
      <c r="F3084" t="s">
        <v>360</v>
      </c>
      <c r="G3084" t="s">
        <v>66</v>
      </c>
      <c r="H3084" t="s">
        <v>3267</v>
      </c>
      <c r="I3084" s="2">
        <v>40577</v>
      </c>
      <c r="J3084" t="s">
        <v>106</v>
      </c>
      <c r="K3084" t="s">
        <v>115</v>
      </c>
      <c r="L3084">
        <v>0.82179849999999999</v>
      </c>
      <c r="M3084">
        <v>-176.62556832999999</v>
      </c>
      <c r="N3084" t="s">
        <v>66</v>
      </c>
      <c r="O3084" t="s">
        <v>66</v>
      </c>
      <c r="P3084">
        <v>2015</v>
      </c>
      <c r="Q3084" t="s">
        <v>116</v>
      </c>
      <c r="R3084">
        <v>0</v>
      </c>
      <c r="S3084">
        <v>5.8</v>
      </c>
      <c r="T3084">
        <v>6.5</v>
      </c>
      <c r="U3084">
        <v>4.5</v>
      </c>
      <c r="V3084">
        <v>1.5</v>
      </c>
      <c r="W3084">
        <v>20</v>
      </c>
      <c r="X3084">
        <v>0.57499999999999996</v>
      </c>
      <c r="Y3084">
        <v>2</v>
      </c>
      <c r="Z3084">
        <v>1</v>
      </c>
    </row>
    <row r="3085" spans="1:26" x14ac:dyDescent="0.2">
      <c r="A3085">
        <v>3084</v>
      </c>
      <c r="B3085">
        <v>7919</v>
      </c>
      <c r="C3085" t="s">
        <v>38</v>
      </c>
      <c r="D3085">
        <v>2015</v>
      </c>
      <c r="E3085" t="s">
        <v>64</v>
      </c>
      <c r="F3085" t="s">
        <v>360</v>
      </c>
      <c r="G3085" t="s">
        <v>66</v>
      </c>
      <c r="H3085" t="s">
        <v>3268</v>
      </c>
      <c r="I3085" s="2">
        <v>40577</v>
      </c>
      <c r="J3085" t="s">
        <v>106</v>
      </c>
      <c r="K3085" t="s">
        <v>107</v>
      </c>
      <c r="L3085">
        <v>0.82037952999999997</v>
      </c>
      <c r="M3085">
        <v>-176.61678476</v>
      </c>
      <c r="N3085" t="s">
        <v>66</v>
      </c>
      <c r="O3085" t="s">
        <v>66</v>
      </c>
      <c r="P3085">
        <v>2015</v>
      </c>
      <c r="Q3085" t="s">
        <v>109</v>
      </c>
      <c r="R3085">
        <v>0</v>
      </c>
      <c r="S3085">
        <v>13</v>
      </c>
      <c r="T3085">
        <v>35</v>
      </c>
      <c r="U3085">
        <v>1</v>
      </c>
      <c r="V3085">
        <v>0.5</v>
      </c>
      <c r="W3085">
        <v>25</v>
      </c>
      <c r="X3085">
        <v>0.69374999999999998</v>
      </c>
      <c r="Y3085">
        <v>2</v>
      </c>
      <c r="Z3085">
        <v>1</v>
      </c>
    </row>
    <row r="3086" spans="1:26" x14ac:dyDescent="0.2">
      <c r="A3086">
        <v>3085</v>
      </c>
      <c r="B3086">
        <v>7924</v>
      </c>
      <c r="C3086" t="s">
        <v>38</v>
      </c>
      <c r="D3086">
        <v>2015</v>
      </c>
      <c r="E3086" t="s">
        <v>64</v>
      </c>
      <c r="F3086" t="s">
        <v>360</v>
      </c>
      <c r="G3086" t="s">
        <v>66</v>
      </c>
      <c r="H3086" t="s">
        <v>3269</v>
      </c>
      <c r="I3086" s="2">
        <v>40578</v>
      </c>
      <c r="J3086" t="s">
        <v>106</v>
      </c>
      <c r="K3086" t="s">
        <v>111</v>
      </c>
      <c r="L3086">
        <v>0.79662403999999998</v>
      </c>
      <c r="M3086">
        <v>-176.61954811000001</v>
      </c>
      <c r="N3086" t="s">
        <v>66</v>
      </c>
      <c r="O3086" t="s">
        <v>66</v>
      </c>
      <c r="P3086">
        <v>2015</v>
      </c>
      <c r="Q3086" t="s">
        <v>112</v>
      </c>
      <c r="R3086">
        <v>0</v>
      </c>
      <c r="S3086">
        <v>19.95</v>
      </c>
      <c r="T3086">
        <v>15</v>
      </c>
      <c r="U3086">
        <v>5</v>
      </c>
      <c r="V3086">
        <v>0</v>
      </c>
      <c r="W3086">
        <v>12.5</v>
      </c>
      <c r="X3086">
        <v>0.3075</v>
      </c>
      <c r="Y3086">
        <v>2</v>
      </c>
      <c r="Z3086">
        <v>1</v>
      </c>
    </row>
    <row r="3087" spans="1:26" x14ac:dyDescent="0.2">
      <c r="A3087">
        <v>3086</v>
      </c>
      <c r="B3087">
        <v>7925</v>
      </c>
      <c r="C3087" t="s">
        <v>38</v>
      </c>
      <c r="D3087">
        <v>2015</v>
      </c>
      <c r="E3087" t="s">
        <v>64</v>
      </c>
      <c r="F3087" t="s">
        <v>360</v>
      </c>
      <c r="G3087" t="s">
        <v>66</v>
      </c>
      <c r="H3087" t="s">
        <v>3270</v>
      </c>
      <c r="I3087" s="2">
        <v>40578</v>
      </c>
      <c r="J3087" t="s">
        <v>106</v>
      </c>
      <c r="K3087" t="s">
        <v>107</v>
      </c>
      <c r="L3087">
        <v>0.79567763999999996</v>
      </c>
      <c r="M3087">
        <v>-176.61101515999999</v>
      </c>
      <c r="N3087" t="s">
        <v>66</v>
      </c>
      <c r="O3087" t="s">
        <v>66</v>
      </c>
      <c r="P3087">
        <v>2015</v>
      </c>
      <c r="Q3087" t="s">
        <v>109</v>
      </c>
      <c r="R3087">
        <v>0</v>
      </c>
      <c r="S3087">
        <v>12.95</v>
      </c>
      <c r="T3087">
        <v>52.5</v>
      </c>
      <c r="U3087">
        <v>2.5</v>
      </c>
      <c r="V3087">
        <v>0</v>
      </c>
      <c r="W3087">
        <v>22.5</v>
      </c>
      <c r="X3087">
        <v>0.41499999999999998</v>
      </c>
      <c r="Y3087">
        <v>2</v>
      </c>
      <c r="Z3087">
        <v>1</v>
      </c>
    </row>
    <row r="3088" spans="1:26" x14ac:dyDescent="0.2">
      <c r="A3088">
        <v>3087</v>
      </c>
      <c r="B3088">
        <v>7926</v>
      </c>
      <c r="C3088" t="s">
        <v>38</v>
      </c>
      <c r="D3088">
        <v>2015</v>
      </c>
      <c r="E3088" t="s">
        <v>64</v>
      </c>
      <c r="F3088" t="s">
        <v>360</v>
      </c>
      <c r="G3088" t="s">
        <v>66</v>
      </c>
      <c r="H3088" t="s">
        <v>3271</v>
      </c>
      <c r="I3088" s="2">
        <v>40578</v>
      </c>
      <c r="J3088" t="s">
        <v>106</v>
      </c>
      <c r="K3088" t="s">
        <v>107</v>
      </c>
      <c r="L3088">
        <v>0.79137679999999999</v>
      </c>
      <c r="M3088">
        <v>-176.61307896</v>
      </c>
      <c r="N3088" t="s">
        <v>66</v>
      </c>
      <c r="O3088" t="s">
        <v>66</v>
      </c>
      <c r="P3088">
        <v>2015</v>
      </c>
      <c r="Q3088" t="s">
        <v>109</v>
      </c>
      <c r="R3088">
        <v>0</v>
      </c>
      <c r="S3088">
        <v>12</v>
      </c>
      <c r="T3088">
        <v>27.5</v>
      </c>
      <c r="U3088">
        <v>2.5</v>
      </c>
      <c r="V3088">
        <v>0</v>
      </c>
      <c r="W3088">
        <v>22.5</v>
      </c>
      <c r="X3088">
        <v>0.46250000000000002</v>
      </c>
      <c r="Y3088">
        <v>2</v>
      </c>
      <c r="Z3088">
        <v>1</v>
      </c>
    </row>
    <row r="3089" spans="1:26" x14ac:dyDescent="0.2">
      <c r="A3089">
        <v>3088</v>
      </c>
      <c r="B3089">
        <v>7927</v>
      </c>
      <c r="C3089" t="s">
        <v>38</v>
      </c>
      <c r="D3089">
        <v>2015</v>
      </c>
      <c r="E3089" t="s">
        <v>64</v>
      </c>
      <c r="F3089" t="s">
        <v>360</v>
      </c>
      <c r="G3089" t="s">
        <v>66</v>
      </c>
      <c r="H3089" t="s">
        <v>3272</v>
      </c>
      <c r="I3089" s="2">
        <v>40578</v>
      </c>
      <c r="J3089" t="s">
        <v>106</v>
      </c>
      <c r="K3089" t="s">
        <v>115</v>
      </c>
      <c r="L3089">
        <v>0.80497870000000005</v>
      </c>
      <c r="M3089">
        <v>-176.62125725999999</v>
      </c>
      <c r="N3089" t="s">
        <v>66</v>
      </c>
      <c r="O3089" t="s">
        <v>66</v>
      </c>
      <c r="P3089">
        <v>2015</v>
      </c>
      <c r="Q3089" t="s">
        <v>116</v>
      </c>
      <c r="R3089">
        <v>0</v>
      </c>
      <c r="S3089">
        <v>6.5</v>
      </c>
      <c r="T3089">
        <v>12.5</v>
      </c>
      <c r="U3089">
        <v>1.5</v>
      </c>
      <c r="V3089">
        <v>1</v>
      </c>
      <c r="W3089">
        <v>20</v>
      </c>
      <c r="X3089">
        <v>0.55500000000000005</v>
      </c>
      <c r="Y3089">
        <v>2</v>
      </c>
      <c r="Z3089">
        <v>1</v>
      </c>
    </row>
    <row r="3090" spans="1:26" x14ac:dyDescent="0.2">
      <c r="A3090">
        <v>3089</v>
      </c>
      <c r="B3090">
        <v>7928</v>
      </c>
      <c r="C3090" t="s">
        <v>38</v>
      </c>
      <c r="D3090">
        <v>2015</v>
      </c>
      <c r="E3090" t="s">
        <v>64</v>
      </c>
      <c r="F3090" t="s">
        <v>360</v>
      </c>
      <c r="G3090" t="s">
        <v>66</v>
      </c>
      <c r="H3090" t="s">
        <v>3273</v>
      </c>
      <c r="I3090" s="2">
        <v>40578</v>
      </c>
      <c r="J3090" t="s">
        <v>106</v>
      </c>
      <c r="K3090" t="s">
        <v>111</v>
      </c>
      <c r="L3090">
        <v>0.82375693000000005</v>
      </c>
      <c r="M3090">
        <v>-176.62047011999999</v>
      </c>
      <c r="N3090" t="s">
        <v>66</v>
      </c>
      <c r="O3090" t="s">
        <v>66</v>
      </c>
      <c r="P3090">
        <v>2015</v>
      </c>
      <c r="Q3090" t="s">
        <v>112</v>
      </c>
      <c r="R3090">
        <v>0</v>
      </c>
      <c r="S3090">
        <v>22.55</v>
      </c>
      <c r="T3090">
        <v>52.5</v>
      </c>
      <c r="U3090">
        <v>2.5</v>
      </c>
      <c r="V3090">
        <v>3</v>
      </c>
      <c r="W3090">
        <v>27</v>
      </c>
      <c r="X3090">
        <v>0.56874999999999998</v>
      </c>
      <c r="Y3090">
        <v>2</v>
      </c>
      <c r="Z3090">
        <v>1</v>
      </c>
    </row>
    <row r="3091" spans="1:26" x14ac:dyDescent="0.2">
      <c r="A3091">
        <v>3090</v>
      </c>
      <c r="B3091">
        <v>7929</v>
      </c>
      <c r="C3091" t="s">
        <v>38</v>
      </c>
      <c r="D3091">
        <v>2015</v>
      </c>
      <c r="E3091" t="s">
        <v>64</v>
      </c>
      <c r="F3091" t="s">
        <v>360</v>
      </c>
      <c r="G3091" t="s">
        <v>66</v>
      </c>
      <c r="H3091" t="s">
        <v>3274</v>
      </c>
      <c r="I3091" s="2">
        <v>40578</v>
      </c>
      <c r="J3091" t="s">
        <v>106</v>
      </c>
      <c r="K3091" t="s">
        <v>107</v>
      </c>
      <c r="L3091">
        <v>0.81517227000000003</v>
      </c>
      <c r="M3091">
        <v>-176.61293898</v>
      </c>
      <c r="N3091" t="s">
        <v>66</v>
      </c>
      <c r="O3091" t="s">
        <v>66</v>
      </c>
      <c r="P3091">
        <v>2015</v>
      </c>
      <c r="Q3091" t="s">
        <v>109</v>
      </c>
      <c r="R3091">
        <v>0</v>
      </c>
      <c r="S3091">
        <v>9.9499999999999993</v>
      </c>
      <c r="T3091">
        <v>52.5</v>
      </c>
      <c r="U3091">
        <v>0</v>
      </c>
      <c r="V3091">
        <v>2.5</v>
      </c>
      <c r="W3091">
        <v>40</v>
      </c>
      <c r="X3091">
        <v>0.32250000000000001</v>
      </c>
      <c r="Y3091">
        <v>2</v>
      </c>
      <c r="Z3091">
        <v>1</v>
      </c>
    </row>
    <row r="3092" spans="1:26" x14ac:dyDescent="0.2">
      <c r="A3092">
        <v>3091</v>
      </c>
      <c r="B3092">
        <v>7930</v>
      </c>
      <c r="C3092" t="s">
        <v>38</v>
      </c>
      <c r="D3092">
        <v>2015</v>
      </c>
      <c r="E3092" t="s">
        <v>64</v>
      </c>
      <c r="F3092" t="s">
        <v>360</v>
      </c>
      <c r="G3092" t="s">
        <v>66</v>
      </c>
      <c r="H3092" t="s">
        <v>3275</v>
      </c>
      <c r="I3092" s="2">
        <v>40578</v>
      </c>
      <c r="J3092" t="s">
        <v>106</v>
      </c>
      <c r="K3092" t="s">
        <v>107</v>
      </c>
      <c r="L3092">
        <v>0.82246587000000004</v>
      </c>
      <c r="M3092">
        <v>-176.62678160999999</v>
      </c>
      <c r="N3092" t="s">
        <v>66</v>
      </c>
      <c r="O3092" t="s">
        <v>66</v>
      </c>
      <c r="P3092">
        <v>2015</v>
      </c>
      <c r="Q3092" t="s">
        <v>109</v>
      </c>
      <c r="R3092">
        <v>0</v>
      </c>
      <c r="S3092">
        <v>14.9</v>
      </c>
      <c r="T3092">
        <v>8</v>
      </c>
      <c r="U3092">
        <v>1.5</v>
      </c>
      <c r="V3092">
        <v>0</v>
      </c>
      <c r="W3092">
        <v>35</v>
      </c>
      <c r="X3092">
        <v>0.24875</v>
      </c>
      <c r="Y3092">
        <v>2</v>
      </c>
      <c r="Z3092">
        <v>1</v>
      </c>
    </row>
    <row r="3093" spans="1:26" x14ac:dyDescent="0.2">
      <c r="A3093">
        <v>3092</v>
      </c>
      <c r="B3093">
        <v>7931</v>
      </c>
      <c r="C3093" t="s">
        <v>38</v>
      </c>
      <c r="D3093">
        <v>2015</v>
      </c>
      <c r="E3093" t="s">
        <v>64</v>
      </c>
      <c r="F3093" t="s">
        <v>360</v>
      </c>
      <c r="G3093" t="s">
        <v>66</v>
      </c>
      <c r="H3093" t="s">
        <v>3276</v>
      </c>
      <c r="I3093" s="2">
        <v>40578</v>
      </c>
      <c r="J3093" t="s">
        <v>106</v>
      </c>
      <c r="K3093" t="s">
        <v>115</v>
      </c>
      <c r="L3093">
        <v>0.8214188</v>
      </c>
      <c r="M3093">
        <v>-176.62017097</v>
      </c>
      <c r="N3093" t="s">
        <v>66</v>
      </c>
      <c r="O3093" t="s">
        <v>66</v>
      </c>
      <c r="P3093">
        <v>2015</v>
      </c>
      <c r="Q3093" t="s">
        <v>116</v>
      </c>
      <c r="R3093">
        <v>0</v>
      </c>
      <c r="S3093">
        <v>5.35</v>
      </c>
      <c r="T3093">
        <v>45</v>
      </c>
      <c r="U3093">
        <v>0</v>
      </c>
      <c r="V3093">
        <v>0.5</v>
      </c>
      <c r="W3093">
        <v>37</v>
      </c>
      <c r="X3093">
        <v>0.19125</v>
      </c>
      <c r="Y3093">
        <v>2</v>
      </c>
      <c r="Z3093">
        <v>1</v>
      </c>
    </row>
    <row r="3094" spans="1:26" x14ac:dyDescent="0.2">
      <c r="A3094">
        <v>3093</v>
      </c>
      <c r="B3094">
        <v>7932</v>
      </c>
      <c r="C3094" t="s">
        <v>38</v>
      </c>
      <c r="D3094">
        <v>2015</v>
      </c>
      <c r="E3094" t="s">
        <v>64</v>
      </c>
      <c r="F3094" t="s">
        <v>360</v>
      </c>
      <c r="G3094" t="s">
        <v>66</v>
      </c>
      <c r="H3094" t="s">
        <v>3277</v>
      </c>
      <c r="I3094" s="2">
        <v>40578</v>
      </c>
      <c r="J3094" t="s">
        <v>106</v>
      </c>
      <c r="K3094" t="s">
        <v>107</v>
      </c>
      <c r="L3094">
        <v>0.82089928999999995</v>
      </c>
      <c r="M3094">
        <v>-176.62671405</v>
      </c>
      <c r="N3094" t="s">
        <v>66</v>
      </c>
      <c r="O3094" t="s">
        <v>66</v>
      </c>
      <c r="P3094">
        <v>2015</v>
      </c>
      <c r="Q3094" t="s">
        <v>109</v>
      </c>
      <c r="R3094">
        <v>0</v>
      </c>
      <c r="S3094">
        <v>12.85</v>
      </c>
      <c r="T3094">
        <v>40</v>
      </c>
      <c r="U3094">
        <v>0</v>
      </c>
      <c r="V3094">
        <v>1</v>
      </c>
      <c r="W3094">
        <v>35</v>
      </c>
      <c r="X3094">
        <v>0.44500000000000001</v>
      </c>
      <c r="Y3094">
        <v>2</v>
      </c>
      <c r="Z3094">
        <v>1</v>
      </c>
    </row>
    <row r="3095" spans="1:26" x14ac:dyDescent="0.2">
      <c r="A3095">
        <v>3094</v>
      </c>
      <c r="B3095">
        <v>7950</v>
      </c>
      <c r="C3095" t="s">
        <v>38</v>
      </c>
      <c r="D3095">
        <v>2015</v>
      </c>
      <c r="E3095" t="s">
        <v>64</v>
      </c>
      <c r="F3095" t="s">
        <v>360</v>
      </c>
      <c r="G3095" t="s">
        <v>66</v>
      </c>
      <c r="H3095" t="s">
        <v>3278</v>
      </c>
      <c r="I3095" s="2">
        <v>40579</v>
      </c>
      <c r="J3095" t="s">
        <v>106</v>
      </c>
      <c r="K3095" t="s">
        <v>111</v>
      </c>
      <c r="L3095">
        <v>0.81643290999999996</v>
      </c>
      <c r="M3095">
        <v>-176.62471513</v>
      </c>
      <c r="N3095" t="s">
        <v>66</v>
      </c>
      <c r="O3095" t="s">
        <v>66</v>
      </c>
      <c r="P3095">
        <v>2015</v>
      </c>
      <c r="Q3095" t="s">
        <v>112</v>
      </c>
      <c r="R3095">
        <v>0</v>
      </c>
      <c r="S3095">
        <v>20.6</v>
      </c>
      <c r="T3095">
        <v>7.5</v>
      </c>
      <c r="U3095">
        <v>2.5</v>
      </c>
      <c r="V3095">
        <v>2</v>
      </c>
      <c r="W3095">
        <v>31</v>
      </c>
      <c r="X3095">
        <v>0.41625000000000001</v>
      </c>
      <c r="Y3095">
        <v>2</v>
      </c>
      <c r="Z3095">
        <v>1</v>
      </c>
    </row>
    <row r="3096" spans="1:26" x14ac:dyDescent="0.2">
      <c r="A3096">
        <v>3095</v>
      </c>
      <c r="B3096">
        <v>7951</v>
      </c>
      <c r="C3096" t="s">
        <v>38</v>
      </c>
      <c r="D3096">
        <v>2015</v>
      </c>
      <c r="E3096" t="s">
        <v>64</v>
      </c>
      <c r="F3096" t="s">
        <v>360</v>
      </c>
      <c r="G3096" t="s">
        <v>66</v>
      </c>
      <c r="H3096" t="s">
        <v>3279</v>
      </c>
      <c r="I3096" s="2">
        <v>40579</v>
      </c>
      <c r="J3096" t="s">
        <v>106</v>
      </c>
      <c r="K3096" t="s">
        <v>107</v>
      </c>
      <c r="L3096">
        <v>0.81175982999999996</v>
      </c>
      <c r="M3096">
        <v>-176.61152353</v>
      </c>
      <c r="N3096" t="s">
        <v>66</v>
      </c>
      <c r="O3096" t="s">
        <v>66</v>
      </c>
      <c r="P3096">
        <v>2015</v>
      </c>
      <c r="Q3096" t="s">
        <v>109</v>
      </c>
      <c r="R3096">
        <v>0</v>
      </c>
      <c r="S3096">
        <v>12.3</v>
      </c>
      <c r="T3096">
        <v>25</v>
      </c>
      <c r="U3096">
        <v>2.5</v>
      </c>
      <c r="V3096">
        <v>0</v>
      </c>
      <c r="W3096">
        <v>27.5</v>
      </c>
      <c r="X3096">
        <v>0.60875000000000001</v>
      </c>
      <c r="Y3096">
        <v>2</v>
      </c>
      <c r="Z3096">
        <v>1</v>
      </c>
    </row>
    <row r="3097" spans="1:26" x14ac:dyDescent="0.2">
      <c r="A3097">
        <v>3096</v>
      </c>
      <c r="B3097">
        <v>7952</v>
      </c>
      <c r="C3097" t="s">
        <v>38</v>
      </c>
      <c r="D3097">
        <v>2015</v>
      </c>
      <c r="E3097" t="s">
        <v>64</v>
      </c>
      <c r="F3097" t="s">
        <v>360</v>
      </c>
      <c r="G3097" t="s">
        <v>66</v>
      </c>
      <c r="H3097" t="s">
        <v>3280</v>
      </c>
      <c r="I3097" s="2">
        <v>40579</v>
      </c>
      <c r="J3097" t="s">
        <v>106</v>
      </c>
      <c r="K3097" t="s">
        <v>115</v>
      </c>
      <c r="L3097">
        <v>0.81860005000000002</v>
      </c>
      <c r="M3097">
        <v>-176.61554616999999</v>
      </c>
      <c r="N3097" t="s">
        <v>66</v>
      </c>
      <c r="O3097" t="s">
        <v>66</v>
      </c>
      <c r="P3097">
        <v>2015</v>
      </c>
      <c r="Q3097" t="s">
        <v>116</v>
      </c>
      <c r="R3097">
        <v>0</v>
      </c>
      <c r="S3097">
        <v>5.35</v>
      </c>
      <c r="T3097">
        <v>6.5</v>
      </c>
      <c r="U3097">
        <v>0</v>
      </c>
      <c r="V3097">
        <v>2</v>
      </c>
      <c r="W3097">
        <v>65</v>
      </c>
      <c r="X3097">
        <v>0.41249999999999998</v>
      </c>
      <c r="Y3097">
        <v>2</v>
      </c>
      <c r="Z3097">
        <v>1</v>
      </c>
    </row>
    <row r="3098" spans="1:26" x14ac:dyDescent="0.2">
      <c r="A3098">
        <v>3097</v>
      </c>
      <c r="B3098">
        <v>7953</v>
      </c>
      <c r="C3098" t="s">
        <v>38</v>
      </c>
      <c r="D3098">
        <v>2015</v>
      </c>
      <c r="E3098" t="s">
        <v>64</v>
      </c>
      <c r="F3098" t="s">
        <v>360</v>
      </c>
      <c r="G3098" t="s">
        <v>66</v>
      </c>
      <c r="H3098" t="s">
        <v>3281</v>
      </c>
      <c r="I3098" s="2">
        <v>40579</v>
      </c>
      <c r="J3098" t="s">
        <v>106</v>
      </c>
      <c r="K3098" t="s">
        <v>115</v>
      </c>
      <c r="L3098">
        <v>0.80712455000000005</v>
      </c>
      <c r="M3098">
        <v>-176.62160359999999</v>
      </c>
      <c r="N3098" t="s">
        <v>66</v>
      </c>
      <c r="O3098" t="s">
        <v>66</v>
      </c>
      <c r="P3098">
        <v>2015</v>
      </c>
      <c r="Q3098" t="s">
        <v>116</v>
      </c>
      <c r="R3098">
        <v>0</v>
      </c>
      <c r="S3098">
        <v>5.9</v>
      </c>
      <c r="T3098">
        <v>12.5</v>
      </c>
      <c r="U3098">
        <v>0</v>
      </c>
      <c r="V3098">
        <v>0</v>
      </c>
      <c r="W3098">
        <v>22.5</v>
      </c>
      <c r="X3098">
        <v>0.40125</v>
      </c>
      <c r="Y3098">
        <v>2</v>
      </c>
      <c r="Z3098">
        <v>1</v>
      </c>
    </row>
    <row r="3099" spans="1:26" x14ac:dyDescent="0.2">
      <c r="A3099">
        <v>3098</v>
      </c>
      <c r="B3099">
        <v>7954</v>
      </c>
      <c r="C3099" t="s">
        <v>38</v>
      </c>
      <c r="D3099">
        <v>2015</v>
      </c>
      <c r="E3099" t="s">
        <v>64</v>
      </c>
      <c r="F3099" t="s">
        <v>360</v>
      </c>
      <c r="G3099" t="s">
        <v>66</v>
      </c>
      <c r="H3099" t="s">
        <v>3282</v>
      </c>
      <c r="I3099" s="2">
        <v>40579</v>
      </c>
      <c r="J3099" t="s">
        <v>106</v>
      </c>
      <c r="K3099" t="s">
        <v>111</v>
      </c>
      <c r="L3099">
        <v>0.79549239999999999</v>
      </c>
      <c r="M3099">
        <v>-176.61105053</v>
      </c>
      <c r="N3099" t="s">
        <v>66</v>
      </c>
      <c r="O3099" t="s">
        <v>66</v>
      </c>
      <c r="P3099">
        <v>2015</v>
      </c>
      <c r="Q3099" t="s">
        <v>112</v>
      </c>
      <c r="R3099">
        <v>0</v>
      </c>
      <c r="S3099">
        <v>24.5</v>
      </c>
      <c r="T3099">
        <v>22.5</v>
      </c>
      <c r="U3099">
        <v>4</v>
      </c>
      <c r="V3099">
        <v>1.5</v>
      </c>
      <c r="W3099">
        <v>25</v>
      </c>
      <c r="X3099">
        <v>0.65</v>
      </c>
      <c r="Y3099">
        <v>2</v>
      </c>
      <c r="Z3099">
        <v>1</v>
      </c>
    </row>
    <row r="3100" spans="1:26" x14ac:dyDescent="0.2">
      <c r="A3100">
        <v>3099</v>
      </c>
      <c r="B3100">
        <v>7955</v>
      </c>
      <c r="C3100" t="s">
        <v>38</v>
      </c>
      <c r="D3100">
        <v>2015</v>
      </c>
      <c r="E3100" t="s">
        <v>64</v>
      </c>
      <c r="F3100" t="s">
        <v>360</v>
      </c>
      <c r="G3100" t="s">
        <v>66</v>
      </c>
      <c r="H3100" t="s">
        <v>3283</v>
      </c>
      <c r="I3100" s="2">
        <v>40579</v>
      </c>
      <c r="J3100" t="s">
        <v>106</v>
      </c>
      <c r="K3100" t="s">
        <v>115</v>
      </c>
      <c r="L3100">
        <v>0.80036689999999999</v>
      </c>
      <c r="M3100">
        <v>-176.61016214</v>
      </c>
      <c r="N3100" t="s">
        <v>66</v>
      </c>
      <c r="O3100" t="s">
        <v>66</v>
      </c>
      <c r="P3100">
        <v>2015</v>
      </c>
      <c r="Q3100" t="s">
        <v>116</v>
      </c>
      <c r="R3100">
        <v>0</v>
      </c>
      <c r="S3100">
        <v>5.05</v>
      </c>
      <c r="T3100">
        <v>40</v>
      </c>
      <c r="U3100">
        <v>0</v>
      </c>
      <c r="V3100">
        <v>0</v>
      </c>
      <c r="W3100">
        <v>40</v>
      </c>
      <c r="X3100">
        <v>0.34250000000000003</v>
      </c>
      <c r="Y3100">
        <v>2</v>
      </c>
      <c r="Z3100">
        <v>1</v>
      </c>
    </row>
    <row r="3101" spans="1:26" x14ac:dyDescent="0.2">
      <c r="A3101">
        <v>3100</v>
      </c>
      <c r="B3101">
        <v>7956</v>
      </c>
      <c r="C3101" t="s">
        <v>38</v>
      </c>
      <c r="D3101">
        <v>2015</v>
      </c>
      <c r="E3101" t="s">
        <v>64</v>
      </c>
      <c r="F3101" t="s">
        <v>360</v>
      </c>
      <c r="G3101" t="s">
        <v>66</v>
      </c>
      <c r="H3101" t="s">
        <v>3284</v>
      </c>
      <c r="I3101" s="2">
        <v>40579</v>
      </c>
      <c r="J3101" t="s">
        <v>106</v>
      </c>
      <c r="K3101" t="s">
        <v>115</v>
      </c>
      <c r="L3101">
        <v>0.79370134999999997</v>
      </c>
      <c r="M3101">
        <v>-176.61237328000001</v>
      </c>
      <c r="N3101" t="s">
        <v>66</v>
      </c>
      <c r="O3101" t="s">
        <v>66</v>
      </c>
      <c r="P3101">
        <v>2015</v>
      </c>
      <c r="Q3101" t="s">
        <v>116</v>
      </c>
      <c r="R3101">
        <v>0</v>
      </c>
      <c r="S3101">
        <v>3.8</v>
      </c>
      <c r="T3101">
        <v>17.5</v>
      </c>
      <c r="U3101">
        <v>0</v>
      </c>
      <c r="V3101">
        <v>12.5</v>
      </c>
      <c r="W3101">
        <v>27.5</v>
      </c>
      <c r="X3101">
        <v>0.19500000000000001</v>
      </c>
      <c r="Y3101">
        <v>2</v>
      </c>
      <c r="Z3101">
        <v>1</v>
      </c>
    </row>
    <row r="3102" spans="1:26" x14ac:dyDescent="0.2">
      <c r="A3102">
        <v>3101</v>
      </c>
      <c r="B3102">
        <v>7957</v>
      </c>
      <c r="C3102" t="s">
        <v>38</v>
      </c>
      <c r="D3102">
        <v>2015</v>
      </c>
      <c r="E3102" t="s">
        <v>64</v>
      </c>
      <c r="F3102" t="s">
        <v>360</v>
      </c>
      <c r="G3102" t="s">
        <v>66</v>
      </c>
      <c r="H3102" t="s">
        <v>3285</v>
      </c>
      <c r="I3102" s="2">
        <v>40579</v>
      </c>
      <c r="J3102" t="s">
        <v>106</v>
      </c>
      <c r="K3102" t="s">
        <v>107</v>
      </c>
      <c r="L3102">
        <v>0.80345244000000005</v>
      </c>
      <c r="M3102">
        <v>-176.62125499999999</v>
      </c>
      <c r="N3102" t="s">
        <v>66</v>
      </c>
      <c r="O3102" t="s">
        <v>66</v>
      </c>
      <c r="P3102">
        <v>2015</v>
      </c>
      <c r="Q3102" t="s">
        <v>109</v>
      </c>
      <c r="R3102">
        <v>0</v>
      </c>
      <c r="S3102">
        <v>13.65</v>
      </c>
      <c r="T3102">
        <v>5</v>
      </c>
      <c r="U3102">
        <v>1</v>
      </c>
      <c r="V3102">
        <v>0</v>
      </c>
      <c r="W3102">
        <v>21.5</v>
      </c>
      <c r="X3102">
        <v>0.43874999999999997</v>
      </c>
      <c r="Y3102">
        <v>2</v>
      </c>
      <c r="Z3102">
        <v>1</v>
      </c>
    </row>
    <row r="3103" spans="1:26" x14ac:dyDescent="0.2">
      <c r="A3103">
        <v>3102</v>
      </c>
      <c r="B3103">
        <v>7958</v>
      </c>
      <c r="C3103" t="s">
        <v>38</v>
      </c>
      <c r="D3103">
        <v>2015</v>
      </c>
      <c r="E3103" t="s">
        <v>64</v>
      </c>
      <c r="F3103" t="s">
        <v>360</v>
      </c>
      <c r="G3103" t="s">
        <v>66</v>
      </c>
      <c r="H3103" t="s">
        <v>3286</v>
      </c>
      <c r="I3103" s="2">
        <v>40579</v>
      </c>
      <c r="J3103" t="s">
        <v>106</v>
      </c>
      <c r="K3103" t="s">
        <v>111</v>
      </c>
      <c r="L3103">
        <v>0.80585059000000003</v>
      </c>
      <c r="M3103">
        <v>-176.62138123</v>
      </c>
      <c r="N3103" t="s">
        <v>66</v>
      </c>
      <c r="O3103" t="s">
        <v>66</v>
      </c>
      <c r="P3103">
        <v>2015</v>
      </c>
      <c r="Q3103" t="s">
        <v>112</v>
      </c>
      <c r="R3103">
        <v>0</v>
      </c>
      <c r="S3103">
        <v>20.3</v>
      </c>
      <c r="T3103">
        <v>0</v>
      </c>
      <c r="U3103">
        <v>1</v>
      </c>
      <c r="V3103">
        <v>5</v>
      </c>
      <c r="W3103">
        <v>15</v>
      </c>
      <c r="X3103">
        <v>0.9425</v>
      </c>
      <c r="Y3103">
        <v>2</v>
      </c>
      <c r="Z3103">
        <v>1</v>
      </c>
    </row>
    <row r="3104" spans="1:26" x14ac:dyDescent="0.2">
      <c r="A3104">
        <v>3103</v>
      </c>
      <c r="B3104">
        <v>7961</v>
      </c>
      <c r="C3104" t="s">
        <v>38</v>
      </c>
      <c r="D3104">
        <v>2015</v>
      </c>
      <c r="E3104" t="s">
        <v>64</v>
      </c>
      <c r="F3104" t="s">
        <v>360</v>
      </c>
      <c r="G3104" t="s">
        <v>66</v>
      </c>
      <c r="H3104" t="s">
        <v>3287</v>
      </c>
      <c r="I3104" s="2">
        <v>40580</v>
      </c>
      <c r="J3104" t="s">
        <v>106</v>
      </c>
      <c r="K3104" t="s">
        <v>107</v>
      </c>
      <c r="L3104">
        <v>0.79010007000000004</v>
      </c>
      <c r="M3104">
        <v>-176.61620833999999</v>
      </c>
      <c r="N3104" t="s">
        <v>66</v>
      </c>
      <c r="O3104" t="s">
        <v>66</v>
      </c>
      <c r="P3104">
        <v>2015</v>
      </c>
      <c r="Q3104" t="s">
        <v>109</v>
      </c>
      <c r="R3104">
        <v>0</v>
      </c>
      <c r="S3104">
        <v>13.05</v>
      </c>
      <c r="T3104">
        <v>35</v>
      </c>
      <c r="U3104">
        <v>11.5</v>
      </c>
      <c r="V3104">
        <v>0</v>
      </c>
      <c r="W3104">
        <v>25</v>
      </c>
      <c r="X3104">
        <v>0.80249999999999999</v>
      </c>
      <c r="Y3104">
        <v>2</v>
      </c>
      <c r="Z3104">
        <v>1</v>
      </c>
    </row>
    <row r="3105" spans="1:26" x14ac:dyDescent="0.2">
      <c r="A3105">
        <v>3104</v>
      </c>
      <c r="B3105">
        <v>7962</v>
      </c>
      <c r="C3105" t="s">
        <v>38</v>
      </c>
      <c r="D3105">
        <v>2015</v>
      </c>
      <c r="E3105" t="s">
        <v>64</v>
      </c>
      <c r="F3105" t="s">
        <v>360</v>
      </c>
      <c r="G3105" t="s">
        <v>66</v>
      </c>
      <c r="H3105" t="s">
        <v>3288</v>
      </c>
      <c r="I3105" s="2">
        <v>40580</v>
      </c>
      <c r="J3105" t="s">
        <v>106</v>
      </c>
      <c r="K3105" t="s">
        <v>115</v>
      </c>
      <c r="L3105">
        <v>0.79649303000000005</v>
      </c>
      <c r="M3105">
        <v>-176.61105112000001</v>
      </c>
      <c r="N3105" t="s">
        <v>66</v>
      </c>
      <c r="O3105" t="s">
        <v>66</v>
      </c>
      <c r="P3105">
        <v>2015</v>
      </c>
      <c r="Q3105" t="s">
        <v>116</v>
      </c>
      <c r="R3105">
        <v>0</v>
      </c>
      <c r="S3105">
        <v>4.75</v>
      </c>
      <c r="T3105">
        <v>30</v>
      </c>
      <c r="U3105">
        <v>0</v>
      </c>
      <c r="V3105">
        <v>0.5</v>
      </c>
      <c r="W3105">
        <v>37</v>
      </c>
      <c r="X3105">
        <v>0.54874999999999996</v>
      </c>
      <c r="Y3105">
        <v>2</v>
      </c>
      <c r="Z3105">
        <v>1</v>
      </c>
    </row>
    <row r="3106" spans="1:26" x14ac:dyDescent="0.2">
      <c r="A3106">
        <v>3105</v>
      </c>
      <c r="B3106">
        <v>7965</v>
      </c>
      <c r="C3106" t="s">
        <v>38</v>
      </c>
      <c r="D3106">
        <v>2015</v>
      </c>
      <c r="E3106" t="s">
        <v>64</v>
      </c>
      <c r="F3106" t="s">
        <v>360</v>
      </c>
      <c r="G3106" t="s">
        <v>66</v>
      </c>
      <c r="H3106" t="s">
        <v>3289</v>
      </c>
      <c r="I3106" s="2">
        <v>40580</v>
      </c>
      <c r="J3106" t="s">
        <v>106</v>
      </c>
      <c r="K3106" t="s">
        <v>111</v>
      </c>
      <c r="L3106">
        <v>0.81085492000000003</v>
      </c>
      <c r="M3106">
        <v>-176.61106587</v>
      </c>
      <c r="N3106" t="s">
        <v>66</v>
      </c>
      <c r="O3106" t="s">
        <v>66</v>
      </c>
      <c r="P3106">
        <v>2015</v>
      </c>
      <c r="Q3106" t="s">
        <v>112</v>
      </c>
      <c r="R3106">
        <v>0</v>
      </c>
      <c r="S3106">
        <v>25.9</v>
      </c>
      <c r="T3106">
        <v>10</v>
      </c>
      <c r="U3106">
        <v>5</v>
      </c>
      <c r="V3106">
        <v>0.5</v>
      </c>
      <c r="W3106">
        <v>35</v>
      </c>
      <c r="X3106">
        <v>0.36249999999999999</v>
      </c>
      <c r="Y3106">
        <v>2</v>
      </c>
      <c r="Z3106">
        <v>1</v>
      </c>
    </row>
    <row r="3107" spans="1:26" x14ac:dyDescent="0.2">
      <c r="A3107">
        <v>3106</v>
      </c>
      <c r="B3107">
        <v>7966</v>
      </c>
      <c r="C3107" t="s">
        <v>38</v>
      </c>
      <c r="D3107">
        <v>2015</v>
      </c>
      <c r="E3107" t="s">
        <v>64</v>
      </c>
      <c r="F3107" t="s">
        <v>360</v>
      </c>
      <c r="G3107" t="s">
        <v>66</v>
      </c>
      <c r="H3107" t="s">
        <v>3290</v>
      </c>
      <c r="I3107" s="2">
        <v>40580</v>
      </c>
      <c r="J3107" t="s">
        <v>106</v>
      </c>
      <c r="K3107" t="s">
        <v>111</v>
      </c>
      <c r="L3107">
        <v>0.82363472000000004</v>
      </c>
      <c r="M3107">
        <v>-176.62618757999999</v>
      </c>
      <c r="N3107" t="s">
        <v>66</v>
      </c>
      <c r="O3107" t="s">
        <v>66</v>
      </c>
      <c r="P3107">
        <v>2015</v>
      </c>
      <c r="Q3107" t="s">
        <v>112</v>
      </c>
      <c r="R3107">
        <v>0</v>
      </c>
      <c r="S3107">
        <v>20.8</v>
      </c>
      <c r="T3107">
        <v>21.5</v>
      </c>
      <c r="U3107">
        <v>6</v>
      </c>
      <c r="V3107">
        <v>1</v>
      </c>
      <c r="W3107">
        <v>22.5</v>
      </c>
      <c r="X3107">
        <v>0.25874999999999998</v>
      </c>
      <c r="Y3107">
        <v>2</v>
      </c>
      <c r="Z3107">
        <v>1</v>
      </c>
    </row>
    <row r="3108" spans="1:26" x14ac:dyDescent="0.2">
      <c r="A3108">
        <v>3107</v>
      </c>
      <c r="B3108">
        <v>7967</v>
      </c>
      <c r="C3108" t="s">
        <v>38</v>
      </c>
      <c r="D3108">
        <v>2015</v>
      </c>
      <c r="E3108" t="s">
        <v>64</v>
      </c>
      <c r="F3108" t="s">
        <v>360</v>
      </c>
      <c r="G3108" t="s">
        <v>66</v>
      </c>
      <c r="H3108" t="s">
        <v>3291</v>
      </c>
      <c r="I3108" s="2">
        <v>40580</v>
      </c>
      <c r="J3108" t="s">
        <v>106</v>
      </c>
      <c r="K3108" t="s">
        <v>107</v>
      </c>
      <c r="L3108">
        <v>0.82335787000000005</v>
      </c>
      <c r="M3108">
        <v>-176.62349732999999</v>
      </c>
      <c r="N3108" t="s">
        <v>66</v>
      </c>
      <c r="O3108" t="s">
        <v>66</v>
      </c>
      <c r="P3108">
        <v>2015</v>
      </c>
      <c r="Q3108" t="s">
        <v>109</v>
      </c>
      <c r="R3108">
        <v>0</v>
      </c>
      <c r="S3108">
        <v>14.1</v>
      </c>
      <c r="T3108">
        <v>27.5</v>
      </c>
      <c r="U3108">
        <v>0.5</v>
      </c>
      <c r="V3108">
        <v>1</v>
      </c>
      <c r="W3108">
        <v>27.5</v>
      </c>
      <c r="X3108">
        <v>0.42749999999999999</v>
      </c>
      <c r="Y3108">
        <v>2</v>
      </c>
      <c r="Z3108">
        <v>1</v>
      </c>
    </row>
    <row r="3109" spans="1:26" x14ac:dyDescent="0.2">
      <c r="A3109">
        <v>3108</v>
      </c>
      <c r="B3109">
        <v>7968</v>
      </c>
      <c r="C3109" t="s">
        <v>38</v>
      </c>
      <c r="D3109">
        <v>2015</v>
      </c>
      <c r="E3109" t="s">
        <v>64</v>
      </c>
      <c r="F3109" t="s">
        <v>360</v>
      </c>
      <c r="G3109" t="s">
        <v>66</v>
      </c>
      <c r="H3109" t="s">
        <v>3292</v>
      </c>
      <c r="I3109" s="2">
        <v>40580</v>
      </c>
      <c r="J3109" t="s">
        <v>106</v>
      </c>
      <c r="K3109" t="s">
        <v>107</v>
      </c>
      <c r="L3109">
        <v>0.80096334999999996</v>
      </c>
      <c r="M3109">
        <v>-176.62102214999999</v>
      </c>
      <c r="N3109" t="s">
        <v>66</v>
      </c>
      <c r="O3109" t="s">
        <v>66</v>
      </c>
      <c r="P3109">
        <v>2015</v>
      </c>
      <c r="Q3109" t="s">
        <v>109</v>
      </c>
      <c r="R3109">
        <v>0</v>
      </c>
      <c r="S3109">
        <v>12</v>
      </c>
      <c r="T3109">
        <v>12.5</v>
      </c>
      <c r="U3109">
        <v>0</v>
      </c>
      <c r="V3109">
        <v>22.5</v>
      </c>
      <c r="W3109">
        <v>32.5</v>
      </c>
      <c r="X3109">
        <v>0.43625000000000003</v>
      </c>
      <c r="Y3109">
        <v>2</v>
      </c>
      <c r="Z3109">
        <v>1</v>
      </c>
    </row>
    <row r="3110" spans="1:26" x14ac:dyDescent="0.2">
      <c r="A3110">
        <v>3109</v>
      </c>
      <c r="B3110">
        <v>7969</v>
      </c>
      <c r="C3110" t="s">
        <v>38</v>
      </c>
      <c r="D3110">
        <v>2015</v>
      </c>
      <c r="E3110" t="s">
        <v>64</v>
      </c>
      <c r="F3110" t="s">
        <v>360</v>
      </c>
      <c r="G3110" t="s">
        <v>66</v>
      </c>
      <c r="H3110" t="s">
        <v>3293</v>
      </c>
      <c r="I3110" s="2">
        <v>40580</v>
      </c>
      <c r="J3110" t="s">
        <v>106</v>
      </c>
      <c r="K3110" t="s">
        <v>115</v>
      </c>
      <c r="L3110">
        <v>0.79896729</v>
      </c>
      <c r="M3110">
        <v>-176.62040482</v>
      </c>
      <c r="N3110" t="s">
        <v>66</v>
      </c>
      <c r="O3110" t="s">
        <v>66</v>
      </c>
      <c r="P3110">
        <v>2015</v>
      </c>
      <c r="Q3110" t="s">
        <v>116</v>
      </c>
      <c r="R3110">
        <v>0</v>
      </c>
      <c r="S3110">
        <v>4.7</v>
      </c>
      <c r="T3110">
        <v>10</v>
      </c>
      <c r="U3110">
        <v>1.5</v>
      </c>
      <c r="V3110">
        <v>1</v>
      </c>
      <c r="W3110">
        <v>20</v>
      </c>
      <c r="X3110">
        <v>0.56999999999999995</v>
      </c>
      <c r="Y3110">
        <v>2</v>
      </c>
      <c r="Z3110">
        <v>1</v>
      </c>
    </row>
    <row r="3111" spans="1:26" x14ac:dyDescent="0.2">
      <c r="A3111">
        <v>3110</v>
      </c>
      <c r="B3111">
        <v>7973</v>
      </c>
      <c r="C3111" t="s">
        <v>38</v>
      </c>
      <c r="D3111">
        <v>2015</v>
      </c>
      <c r="E3111" t="s">
        <v>64</v>
      </c>
      <c r="F3111" t="s">
        <v>360</v>
      </c>
      <c r="G3111" t="s">
        <v>65</v>
      </c>
      <c r="H3111" t="s">
        <v>3294</v>
      </c>
      <c r="I3111" s="2">
        <v>40581</v>
      </c>
      <c r="J3111" t="s">
        <v>106</v>
      </c>
      <c r="K3111" t="s">
        <v>111</v>
      </c>
      <c r="L3111">
        <v>0.18724199</v>
      </c>
      <c r="M3111">
        <v>-176.46101983</v>
      </c>
      <c r="N3111" t="s">
        <v>65</v>
      </c>
      <c r="O3111" t="s">
        <v>65</v>
      </c>
      <c r="P3111">
        <v>2015</v>
      </c>
      <c r="Q3111" t="s">
        <v>112</v>
      </c>
      <c r="R3111">
        <v>0</v>
      </c>
      <c r="S3111">
        <v>22</v>
      </c>
      <c r="T3111">
        <v>11.5</v>
      </c>
      <c r="U3111">
        <v>1.5</v>
      </c>
      <c r="V3111">
        <v>25</v>
      </c>
      <c r="W3111">
        <v>32.5</v>
      </c>
      <c r="X3111">
        <v>0.2225</v>
      </c>
      <c r="Y3111">
        <v>2</v>
      </c>
      <c r="Z3111">
        <v>1</v>
      </c>
    </row>
    <row r="3112" spans="1:26" x14ac:dyDescent="0.2">
      <c r="A3112">
        <v>3111</v>
      </c>
      <c r="B3112">
        <v>7974</v>
      </c>
      <c r="C3112" t="s">
        <v>38</v>
      </c>
      <c r="D3112">
        <v>2015</v>
      </c>
      <c r="E3112" t="s">
        <v>64</v>
      </c>
      <c r="F3112" t="s">
        <v>360</v>
      </c>
      <c r="G3112" t="s">
        <v>65</v>
      </c>
      <c r="H3112" t="s">
        <v>3295</v>
      </c>
      <c r="I3112" s="2">
        <v>40581</v>
      </c>
      <c r="J3112" t="s">
        <v>106</v>
      </c>
      <c r="K3112" t="s">
        <v>107</v>
      </c>
      <c r="L3112">
        <v>0.19475268000000001</v>
      </c>
      <c r="M3112">
        <v>-176.46289646</v>
      </c>
      <c r="N3112" t="s">
        <v>65</v>
      </c>
      <c r="O3112" t="s">
        <v>65</v>
      </c>
      <c r="P3112">
        <v>2015</v>
      </c>
      <c r="Q3112" t="s">
        <v>109</v>
      </c>
      <c r="R3112">
        <v>0</v>
      </c>
      <c r="S3112">
        <v>11</v>
      </c>
      <c r="T3112">
        <v>67.5</v>
      </c>
      <c r="U3112">
        <v>0</v>
      </c>
      <c r="V3112">
        <v>0.5</v>
      </c>
      <c r="W3112">
        <v>22.5</v>
      </c>
      <c r="X3112">
        <v>0.91625000000000001</v>
      </c>
      <c r="Y3112">
        <v>2</v>
      </c>
      <c r="Z3112">
        <v>1</v>
      </c>
    </row>
    <row r="3113" spans="1:26" x14ac:dyDescent="0.2">
      <c r="A3113">
        <v>3112</v>
      </c>
      <c r="B3113">
        <v>7975</v>
      </c>
      <c r="C3113" t="s">
        <v>38</v>
      </c>
      <c r="D3113">
        <v>2015</v>
      </c>
      <c r="E3113" t="s">
        <v>64</v>
      </c>
      <c r="F3113" t="s">
        <v>360</v>
      </c>
      <c r="G3113" t="s">
        <v>65</v>
      </c>
      <c r="H3113" t="s">
        <v>3296</v>
      </c>
      <c r="I3113" s="2">
        <v>40581</v>
      </c>
      <c r="J3113" t="s">
        <v>106</v>
      </c>
      <c r="K3113" t="s">
        <v>115</v>
      </c>
      <c r="L3113">
        <v>0.19619143999999999</v>
      </c>
      <c r="M3113">
        <v>-176.46718958</v>
      </c>
      <c r="N3113" t="s">
        <v>65</v>
      </c>
      <c r="O3113" t="s">
        <v>65</v>
      </c>
      <c r="P3113">
        <v>2015</v>
      </c>
      <c r="Q3113" t="s">
        <v>116</v>
      </c>
      <c r="R3113">
        <v>0</v>
      </c>
      <c r="S3113">
        <v>5.0999999999999996</v>
      </c>
      <c r="T3113">
        <v>55</v>
      </c>
      <c r="U3113">
        <v>5.5</v>
      </c>
      <c r="V3113">
        <v>9</v>
      </c>
      <c r="W3113">
        <v>22.5</v>
      </c>
      <c r="X3113">
        <v>0.47249999999999998</v>
      </c>
      <c r="Y3113">
        <v>2</v>
      </c>
      <c r="Z3113">
        <v>1</v>
      </c>
    </row>
    <row r="3114" spans="1:26" x14ac:dyDescent="0.2">
      <c r="A3114">
        <v>3113</v>
      </c>
      <c r="B3114">
        <v>7976</v>
      </c>
      <c r="C3114" t="s">
        <v>38</v>
      </c>
      <c r="D3114">
        <v>2015</v>
      </c>
      <c r="E3114" t="s">
        <v>64</v>
      </c>
      <c r="F3114" t="s">
        <v>360</v>
      </c>
      <c r="G3114" t="s">
        <v>65</v>
      </c>
      <c r="H3114" t="s">
        <v>3297</v>
      </c>
      <c r="I3114" s="2">
        <v>40581</v>
      </c>
      <c r="J3114" t="s">
        <v>106</v>
      </c>
      <c r="K3114" t="s">
        <v>115</v>
      </c>
      <c r="L3114">
        <v>0.20099032999999999</v>
      </c>
      <c r="M3114">
        <v>-176.46731715999999</v>
      </c>
      <c r="N3114" t="s">
        <v>65</v>
      </c>
      <c r="O3114" t="s">
        <v>65</v>
      </c>
      <c r="P3114">
        <v>2015</v>
      </c>
      <c r="Q3114" t="s">
        <v>116</v>
      </c>
      <c r="R3114">
        <v>0</v>
      </c>
      <c r="S3114">
        <v>4.6500000000000004</v>
      </c>
      <c r="T3114">
        <v>29</v>
      </c>
      <c r="U3114">
        <v>8</v>
      </c>
      <c r="V3114">
        <v>3.5</v>
      </c>
      <c r="W3114">
        <v>27.5</v>
      </c>
      <c r="X3114">
        <v>0.63</v>
      </c>
      <c r="Y3114">
        <v>2</v>
      </c>
      <c r="Z3114">
        <v>1</v>
      </c>
    </row>
    <row r="3115" spans="1:26" x14ac:dyDescent="0.2">
      <c r="A3115">
        <v>3114</v>
      </c>
      <c r="B3115">
        <v>7977</v>
      </c>
      <c r="C3115" t="s">
        <v>38</v>
      </c>
      <c r="D3115">
        <v>2015</v>
      </c>
      <c r="E3115" t="s">
        <v>64</v>
      </c>
      <c r="F3115" t="s">
        <v>360</v>
      </c>
      <c r="G3115" t="s">
        <v>65</v>
      </c>
      <c r="H3115" t="s">
        <v>3298</v>
      </c>
      <c r="I3115" s="2">
        <v>40581</v>
      </c>
      <c r="J3115" t="s">
        <v>106</v>
      </c>
      <c r="K3115" t="s">
        <v>115</v>
      </c>
      <c r="L3115">
        <v>0.18755045000000001</v>
      </c>
      <c r="M3115">
        <v>-176.47171263000001</v>
      </c>
      <c r="N3115" t="s">
        <v>65</v>
      </c>
      <c r="O3115" t="s">
        <v>65</v>
      </c>
      <c r="P3115">
        <v>2015</v>
      </c>
      <c r="Q3115" t="s">
        <v>116</v>
      </c>
      <c r="R3115">
        <v>0</v>
      </c>
      <c r="S3115">
        <v>3.7</v>
      </c>
      <c r="T3115">
        <v>37.5</v>
      </c>
      <c r="U3115">
        <v>1.5</v>
      </c>
      <c r="V3115">
        <v>1</v>
      </c>
      <c r="W3115">
        <v>27.5</v>
      </c>
      <c r="X3115">
        <v>0.53249999999999997</v>
      </c>
      <c r="Y3115">
        <v>2</v>
      </c>
      <c r="Z3115">
        <v>1</v>
      </c>
    </row>
    <row r="3116" spans="1:26" x14ac:dyDescent="0.2">
      <c r="A3116">
        <v>3115</v>
      </c>
      <c r="B3116">
        <v>7978</v>
      </c>
      <c r="C3116" t="s">
        <v>38</v>
      </c>
      <c r="D3116">
        <v>2015</v>
      </c>
      <c r="E3116" t="s">
        <v>64</v>
      </c>
      <c r="F3116" t="s">
        <v>360</v>
      </c>
      <c r="G3116" t="s">
        <v>65</v>
      </c>
      <c r="H3116" t="s">
        <v>3299</v>
      </c>
      <c r="I3116" s="2">
        <v>40581</v>
      </c>
      <c r="J3116" t="s">
        <v>106</v>
      </c>
      <c r="K3116" t="s">
        <v>107</v>
      </c>
      <c r="L3116">
        <v>0.18751432000000001</v>
      </c>
      <c r="M3116">
        <v>-176.47433482</v>
      </c>
      <c r="N3116" t="s">
        <v>65</v>
      </c>
      <c r="O3116" t="s">
        <v>65</v>
      </c>
      <c r="P3116">
        <v>2015</v>
      </c>
      <c r="Q3116" t="s">
        <v>109</v>
      </c>
      <c r="R3116">
        <v>0</v>
      </c>
      <c r="S3116">
        <v>14.5</v>
      </c>
      <c r="T3116">
        <v>20</v>
      </c>
      <c r="U3116">
        <v>2</v>
      </c>
      <c r="V3116">
        <v>11.5</v>
      </c>
      <c r="W3116">
        <v>20</v>
      </c>
      <c r="X3116">
        <v>0.60250000000000004</v>
      </c>
      <c r="Y3116">
        <v>2</v>
      </c>
      <c r="Z3116">
        <v>1</v>
      </c>
    </row>
    <row r="3117" spans="1:26" x14ac:dyDescent="0.2">
      <c r="A3117">
        <v>3116</v>
      </c>
      <c r="B3117">
        <v>7979</v>
      </c>
      <c r="C3117" t="s">
        <v>38</v>
      </c>
      <c r="D3117">
        <v>2015</v>
      </c>
      <c r="E3117" t="s">
        <v>64</v>
      </c>
      <c r="F3117" t="s">
        <v>360</v>
      </c>
      <c r="G3117" t="s">
        <v>65</v>
      </c>
      <c r="H3117" t="s">
        <v>3300</v>
      </c>
      <c r="I3117" s="2">
        <v>40581</v>
      </c>
      <c r="J3117" t="s">
        <v>106</v>
      </c>
      <c r="K3117" t="s">
        <v>111</v>
      </c>
      <c r="L3117">
        <v>0.18813642999999999</v>
      </c>
      <c r="M3117">
        <v>-176.47760980000001</v>
      </c>
      <c r="N3117" t="s">
        <v>65</v>
      </c>
      <c r="O3117" t="s">
        <v>65</v>
      </c>
      <c r="P3117">
        <v>2015</v>
      </c>
      <c r="Q3117" t="s">
        <v>112</v>
      </c>
      <c r="R3117">
        <v>0</v>
      </c>
      <c r="S3117">
        <v>22.7</v>
      </c>
      <c r="T3117">
        <v>15</v>
      </c>
      <c r="U3117">
        <v>2.5</v>
      </c>
      <c r="V3117">
        <v>2.5</v>
      </c>
      <c r="W3117">
        <v>30</v>
      </c>
      <c r="X3117">
        <v>0.55500000000000005</v>
      </c>
      <c r="Y3117">
        <v>2</v>
      </c>
      <c r="Z3117">
        <v>1</v>
      </c>
    </row>
    <row r="3118" spans="1:26" x14ac:dyDescent="0.2">
      <c r="A3118">
        <v>3117</v>
      </c>
      <c r="B3118">
        <v>7980</v>
      </c>
      <c r="C3118" t="s">
        <v>38</v>
      </c>
      <c r="D3118">
        <v>2015</v>
      </c>
      <c r="E3118" t="s">
        <v>64</v>
      </c>
      <c r="F3118" t="s">
        <v>360</v>
      </c>
      <c r="G3118" t="s">
        <v>65</v>
      </c>
      <c r="H3118" t="s">
        <v>3301</v>
      </c>
      <c r="I3118" s="2">
        <v>40581</v>
      </c>
      <c r="J3118" t="s">
        <v>106</v>
      </c>
      <c r="K3118" t="s">
        <v>107</v>
      </c>
      <c r="L3118">
        <v>0.18850934</v>
      </c>
      <c r="M3118">
        <v>-176.48145986</v>
      </c>
      <c r="N3118" t="s">
        <v>65</v>
      </c>
      <c r="O3118" t="s">
        <v>65</v>
      </c>
      <c r="P3118">
        <v>2015</v>
      </c>
      <c r="Q3118" t="s">
        <v>109</v>
      </c>
      <c r="R3118">
        <v>0</v>
      </c>
      <c r="S3118">
        <v>15.25</v>
      </c>
      <c r="T3118">
        <v>13.5</v>
      </c>
      <c r="U3118">
        <v>0</v>
      </c>
      <c r="V3118">
        <v>1</v>
      </c>
      <c r="W3118">
        <v>35.5</v>
      </c>
      <c r="X3118">
        <v>0.53</v>
      </c>
      <c r="Y3118">
        <v>2</v>
      </c>
      <c r="Z3118">
        <v>1</v>
      </c>
    </row>
    <row r="3119" spans="1:26" x14ac:dyDescent="0.2">
      <c r="A3119">
        <v>3118</v>
      </c>
      <c r="B3119">
        <v>7981</v>
      </c>
      <c r="C3119" t="s">
        <v>38</v>
      </c>
      <c r="D3119">
        <v>2015</v>
      </c>
      <c r="E3119" t="s">
        <v>64</v>
      </c>
      <c r="F3119" t="s">
        <v>360</v>
      </c>
      <c r="G3119" t="s">
        <v>65</v>
      </c>
      <c r="H3119" t="s">
        <v>3302</v>
      </c>
      <c r="I3119" s="2">
        <v>40581</v>
      </c>
      <c r="J3119" t="s">
        <v>106</v>
      </c>
      <c r="K3119" t="s">
        <v>115</v>
      </c>
      <c r="L3119">
        <v>0.19155691</v>
      </c>
      <c r="M3119">
        <v>-176.48886383999999</v>
      </c>
      <c r="N3119" t="s">
        <v>65</v>
      </c>
      <c r="O3119" t="s">
        <v>65</v>
      </c>
      <c r="P3119">
        <v>2015</v>
      </c>
      <c r="Q3119" t="s">
        <v>116</v>
      </c>
      <c r="R3119">
        <v>0</v>
      </c>
      <c r="S3119">
        <v>5.35</v>
      </c>
      <c r="T3119">
        <v>25</v>
      </c>
      <c r="U3119">
        <v>0</v>
      </c>
      <c r="V3119">
        <v>1</v>
      </c>
      <c r="W3119">
        <v>21.5</v>
      </c>
      <c r="X3119">
        <v>0.67874999999999996</v>
      </c>
      <c r="Y3119">
        <v>2</v>
      </c>
      <c r="Z3119">
        <v>1</v>
      </c>
    </row>
    <row r="3120" spans="1:26" x14ac:dyDescent="0.2">
      <c r="A3120">
        <v>3119</v>
      </c>
      <c r="B3120">
        <v>7982</v>
      </c>
      <c r="C3120" t="s">
        <v>38</v>
      </c>
      <c r="D3120">
        <v>2015</v>
      </c>
      <c r="E3120" t="s">
        <v>64</v>
      </c>
      <c r="F3120" t="s">
        <v>360</v>
      </c>
      <c r="G3120" t="s">
        <v>65</v>
      </c>
      <c r="H3120" t="s">
        <v>3303</v>
      </c>
      <c r="I3120" s="2">
        <v>40581</v>
      </c>
      <c r="J3120" t="s">
        <v>106</v>
      </c>
      <c r="K3120" t="s">
        <v>115</v>
      </c>
      <c r="L3120">
        <v>0.19731167999999999</v>
      </c>
      <c r="M3120">
        <v>-176.4855493</v>
      </c>
      <c r="N3120" t="s">
        <v>65</v>
      </c>
      <c r="O3120" t="s">
        <v>65</v>
      </c>
      <c r="P3120">
        <v>2015</v>
      </c>
      <c r="Q3120" t="s">
        <v>116</v>
      </c>
      <c r="R3120">
        <v>0</v>
      </c>
      <c r="S3120">
        <v>5.15</v>
      </c>
      <c r="T3120">
        <v>6</v>
      </c>
      <c r="U3120">
        <v>2.5</v>
      </c>
      <c r="V3120">
        <v>0</v>
      </c>
      <c r="W3120">
        <v>6.5</v>
      </c>
      <c r="X3120">
        <v>1.0075000000000001</v>
      </c>
      <c r="Y3120">
        <v>2</v>
      </c>
      <c r="Z3120">
        <v>1</v>
      </c>
    </row>
    <row r="3121" spans="1:26" x14ac:dyDescent="0.2">
      <c r="A3121">
        <v>3120</v>
      </c>
      <c r="B3121">
        <v>7993</v>
      </c>
      <c r="C3121" t="s">
        <v>38</v>
      </c>
      <c r="D3121">
        <v>2015</v>
      </c>
      <c r="E3121" t="s">
        <v>64</v>
      </c>
      <c r="F3121" t="s">
        <v>360</v>
      </c>
      <c r="G3121" t="s">
        <v>65</v>
      </c>
      <c r="H3121" t="s">
        <v>3304</v>
      </c>
      <c r="I3121" s="2">
        <v>40582</v>
      </c>
      <c r="J3121" t="s">
        <v>106</v>
      </c>
      <c r="K3121" t="s">
        <v>111</v>
      </c>
      <c r="L3121">
        <v>0.20322477</v>
      </c>
      <c r="M3121">
        <v>-176.46689286</v>
      </c>
      <c r="N3121" t="s">
        <v>65</v>
      </c>
      <c r="O3121" t="s">
        <v>65</v>
      </c>
      <c r="P3121">
        <v>2015</v>
      </c>
      <c r="Q3121" t="s">
        <v>112</v>
      </c>
      <c r="R3121">
        <v>0</v>
      </c>
      <c r="S3121">
        <v>22.1</v>
      </c>
      <c r="T3121">
        <v>37.5</v>
      </c>
      <c r="U3121">
        <v>4</v>
      </c>
      <c r="V3121">
        <v>0.5</v>
      </c>
      <c r="W3121">
        <v>28</v>
      </c>
      <c r="X3121">
        <v>0.69</v>
      </c>
      <c r="Y3121">
        <v>2</v>
      </c>
      <c r="Z3121">
        <v>1</v>
      </c>
    </row>
    <row r="3122" spans="1:26" x14ac:dyDescent="0.2">
      <c r="A3122">
        <v>3121</v>
      </c>
      <c r="B3122">
        <v>7994</v>
      </c>
      <c r="C3122" t="s">
        <v>38</v>
      </c>
      <c r="D3122">
        <v>2015</v>
      </c>
      <c r="E3122" t="s">
        <v>64</v>
      </c>
      <c r="F3122" t="s">
        <v>360</v>
      </c>
      <c r="G3122" t="s">
        <v>65</v>
      </c>
      <c r="H3122" t="s">
        <v>3305</v>
      </c>
      <c r="I3122" s="2">
        <v>40582</v>
      </c>
      <c r="J3122" t="s">
        <v>106</v>
      </c>
      <c r="K3122" t="s">
        <v>107</v>
      </c>
      <c r="L3122">
        <v>0.20290341000000001</v>
      </c>
      <c r="M3122">
        <v>-176.46883596000001</v>
      </c>
      <c r="N3122" t="s">
        <v>65</v>
      </c>
      <c r="O3122" t="s">
        <v>65</v>
      </c>
      <c r="P3122">
        <v>2015</v>
      </c>
      <c r="Q3122" t="s">
        <v>109</v>
      </c>
      <c r="R3122">
        <v>0</v>
      </c>
      <c r="S3122">
        <v>10</v>
      </c>
      <c r="T3122">
        <v>37.5</v>
      </c>
      <c r="U3122">
        <v>2.5</v>
      </c>
      <c r="V3122">
        <v>3</v>
      </c>
      <c r="W3122">
        <v>35</v>
      </c>
      <c r="X3122">
        <v>0.60875000000000001</v>
      </c>
      <c r="Y3122">
        <v>2</v>
      </c>
      <c r="Z3122">
        <v>1</v>
      </c>
    </row>
    <row r="3123" spans="1:26" x14ac:dyDescent="0.2">
      <c r="A3123">
        <v>3122</v>
      </c>
      <c r="B3123">
        <v>7995</v>
      </c>
      <c r="C3123" t="s">
        <v>38</v>
      </c>
      <c r="D3123">
        <v>2015</v>
      </c>
      <c r="E3123" t="s">
        <v>64</v>
      </c>
      <c r="F3123" t="s">
        <v>360</v>
      </c>
      <c r="G3123" t="s">
        <v>65</v>
      </c>
      <c r="H3123" t="s">
        <v>3306</v>
      </c>
      <c r="I3123" s="2">
        <v>40582</v>
      </c>
      <c r="J3123" t="s">
        <v>106</v>
      </c>
      <c r="K3123" t="s">
        <v>115</v>
      </c>
      <c r="L3123">
        <v>0.20351973000000001</v>
      </c>
      <c r="M3123">
        <v>-176.47347332999999</v>
      </c>
      <c r="N3123" t="s">
        <v>65</v>
      </c>
      <c r="O3123" t="s">
        <v>65</v>
      </c>
      <c r="P3123">
        <v>2015</v>
      </c>
      <c r="Q3123" t="s">
        <v>116</v>
      </c>
      <c r="R3123">
        <v>0</v>
      </c>
      <c r="S3123">
        <v>5.4</v>
      </c>
      <c r="T3123">
        <v>15.5</v>
      </c>
      <c r="U3123">
        <v>5</v>
      </c>
      <c r="V3123">
        <v>2</v>
      </c>
      <c r="W3123">
        <v>52.5</v>
      </c>
      <c r="X3123">
        <v>0.32500000000000001</v>
      </c>
      <c r="Y3123">
        <v>2</v>
      </c>
      <c r="Z3123">
        <v>1</v>
      </c>
    </row>
    <row r="3124" spans="1:26" x14ac:dyDescent="0.2">
      <c r="A3124">
        <v>3123</v>
      </c>
      <c r="B3124">
        <v>7996</v>
      </c>
      <c r="C3124" t="s">
        <v>38</v>
      </c>
      <c r="D3124">
        <v>2015</v>
      </c>
      <c r="E3124" t="s">
        <v>64</v>
      </c>
      <c r="F3124" t="s">
        <v>360</v>
      </c>
      <c r="G3124" t="s">
        <v>65</v>
      </c>
      <c r="H3124" t="s">
        <v>3307</v>
      </c>
      <c r="I3124" s="2">
        <v>40582</v>
      </c>
      <c r="J3124" t="s">
        <v>106</v>
      </c>
      <c r="K3124" t="s">
        <v>115</v>
      </c>
      <c r="L3124">
        <v>0.20382743</v>
      </c>
      <c r="M3124">
        <v>-176.47840683000001</v>
      </c>
      <c r="N3124" t="s">
        <v>65</v>
      </c>
      <c r="O3124" t="s">
        <v>65</v>
      </c>
      <c r="P3124">
        <v>2015</v>
      </c>
      <c r="Q3124" t="s">
        <v>116</v>
      </c>
      <c r="R3124">
        <v>0</v>
      </c>
      <c r="S3124">
        <v>4.95</v>
      </c>
      <c r="T3124">
        <v>14</v>
      </c>
      <c r="U3124">
        <v>6.5</v>
      </c>
      <c r="V3124">
        <v>4.5</v>
      </c>
      <c r="W3124">
        <v>47.5</v>
      </c>
      <c r="X3124">
        <v>0.66</v>
      </c>
      <c r="Y3124">
        <v>2</v>
      </c>
      <c r="Z3124">
        <v>1</v>
      </c>
    </row>
    <row r="3125" spans="1:26" x14ac:dyDescent="0.2">
      <c r="A3125">
        <v>3124</v>
      </c>
      <c r="B3125">
        <v>7997</v>
      </c>
      <c r="C3125" t="s">
        <v>38</v>
      </c>
      <c r="D3125">
        <v>2015</v>
      </c>
      <c r="E3125" t="s">
        <v>64</v>
      </c>
      <c r="F3125" t="s">
        <v>360</v>
      </c>
      <c r="G3125" t="s">
        <v>65</v>
      </c>
      <c r="H3125" t="s">
        <v>3308</v>
      </c>
      <c r="I3125" s="2">
        <v>40582</v>
      </c>
      <c r="J3125" t="s">
        <v>106</v>
      </c>
      <c r="K3125" t="s">
        <v>111</v>
      </c>
      <c r="L3125">
        <v>0.20600162</v>
      </c>
      <c r="M3125">
        <v>-176.47821278999999</v>
      </c>
      <c r="N3125" t="s">
        <v>65</v>
      </c>
      <c r="O3125" t="s">
        <v>65</v>
      </c>
      <c r="P3125">
        <v>2015</v>
      </c>
      <c r="Q3125" t="s">
        <v>112</v>
      </c>
      <c r="R3125">
        <v>0</v>
      </c>
      <c r="S3125">
        <v>22.4</v>
      </c>
      <c r="T3125">
        <v>13.5</v>
      </c>
      <c r="U3125">
        <v>8</v>
      </c>
      <c r="V3125">
        <v>9.5</v>
      </c>
      <c r="W3125">
        <v>50</v>
      </c>
      <c r="X3125">
        <v>0.5575</v>
      </c>
      <c r="Y3125">
        <v>2</v>
      </c>
      <c r="Z3125">
        <v>1</v>
      </c>
    </row>
    <row r="3126" spans="1:26" x14ac:dyDescent="0.2">
      <c r="A3126">
        <v>3125</v>
      </c>
      <c r="B3126">
        <v>7998</v>
      </c>
      <c r="C3126" t="s">
        <v>38</v>
      </c>
      <c r="D3126">
        <v>2015</v>
      </c>
      <c r="E3126" t="s">
        <v>64</v>
      </c>
      <c r="F3126" t="s">
        <v>360</v>
      </c>
      <c r="G3126" t="s">
        <v>65</v>
      </c>
      <c r="H3126" t="s">
        <v>3309</v>
      </c>
      <c r="I3126" s="2">
        <v>40582</v>
      </c>
      <c r="J3126" t="s">
        <v>106</v>
      </c>
      <c r="K3126" t="s">
        <v>107</v>
      </c>
      <c r="L3126">
        <v>0.20461039</v>
      </c>
      <c r="M3126">
        <v>-176.47340249999999</v>
      </c>
      <c r="N3126" t="s">
        <v>65</v>
      </c>
      <c r="O3126" t="s">
        <v>65</v>
      </c>
      <c r="P3126">
        <v>2015</v>
      </c>
      <c r="Q3126" t="s">
        <v>109</v>
      </c>
      <c r="R3126">
        <v>0</v>
      </c>
      <c r="S3126">
        <v>16.25</v>
      </c>
      <c r="T3126">
        <v>40</v>
      </c>
      <c r="U3126">
        <v>12.5</v>
      </c>
      <c r="V3126">
        <v>3.5</v>
      </c>
      <c r="W3126">
        <v>25</v>
      </c>
      <c r="X3126">
        <v>0.58374999999999999</v>
      </c>
      <c r="Y3126">
        <v>2</v>
      </c>
      <c r="Z3126">
        <v>1</v>
      </c>
    </row>
    <row r="3127" spans="1:26" x14ac:dyDescent="0.2">
      <c r="A3127">
        <v>3126</v>
      </c>
      <c r="B3127">
        <v>7999</v>
      </c>
      <c r="C3127" t="s">
        <v>38</v>
      </c>
      <c r="D3127">
        <v>2015</v>
      </c>
      <c r="E3127" t="s">
        <v>64</v>
      </c>
      <c r="F3127" t="s">
        <v>360</v>
      </c>
      <c r="G3127" t="s">
        <v>65</v>
      </c>
      <c r="H3127" t="s">
        <v>3310</v>
      </c>
      <c r="I3127" s="2">
        <v>40582</v>
      </c>
      <c r="J3127" t="s">
        <v>106</v>
      </c>
      <c r="K3127" t="s">
        <v>115</v>
      </c>
      <c r="L3127">
        <v>0.20411140999999999</v>
      </c>
      <c r="M3127">
        <v>-176.48098100000001</v>
      </c>
      <c r="N3127" t="s">
        <v>65</v>
      </c>
      <c r="O3127" t="s">
        <v>65</v>
      </c>
      <c r="P3127">
        <v>2015</v>
      </c>
      <c r="Q3127" t="s">
        <v>116</v>
      </c>
      <c r="R3127">
        <v>0</v>
      </c>
      <c r="S3127">
        <v>5</v>
      </c>
      <c r="T3127">
        <v>13.5</v>
      </c>
      <c r="U3127">
        <v>0</v>
      </c>
      <c r="V3127">
        <v>12.5</v>
      </c>
      <c r="W3127">
        <v>32.5</v>
      </c>
      <c r="X3127">
        <v>0.14749999999999999</v>
      </c>
      <c r="Y3127">
        <v>2</v>
      </c>
      <c r="Z3127">
        <v>1</v>
      </c>
    </row>
    <row r="3128" spans="1:26" x14ac:dyDescent="0.2">
      <c r="A3128">
        <v>3127</v>
      </c>
      <c r="B3128">
        <v>8000</v>
      </c>
      <c r="C3128" t="s">
        <v>38</v>
      </c>
      <c r="D3128">
        <v>2015</v>
      </c>
      <c r="E3128" t="s">
        <v>64</v>
      </c>
      <c r="F3128" t="s">
        <v>360</v>
      </c>
      <c r="G3128" t="s">
        <v>65</v>
      </c>
      <c r="H3128" t="s">
        <v>3311</v>
      </c>
      <c r="I3128" s="2">
        <v>40582</v>
      </c>
      <c r="J3128" t="s">
        <v>106</v>
      </c>
      <c r="K3128" t="s">
        <v>111</v>
      </c>
      <c r="L3128">
        <v>0.19900598999999999</v>
      </c>
      <c r="M3128">
        <v>-176.48482652999999</v>
      </c>
      <c r="N3128" t="s">
        <v>65</v>
      </c>
      <c r="O3128" t="s">
        <v>65</v>
      </c>
      <c r="P3128">
        <v>2015</v>
      </c>
      <c r="Q3128" t="s">
        <v>112</v>
      </c>
      <c r="R3128">
        <v>0</v>
      </c>
      <c r="S3128">
        <v>21.05</v>
      </c>
      <c r="T3128">
        <v>4</v>
      </c>
      <c r="U3128">
        <v>0</v>
      </c>
      <c r="V3128">
        <v>3.5</v>
      </c>
      <c r="W3128">
        <v>17.5</v>
      </c>
      <c r="X3128">
        <v>0.53</v>
      </c>
      <c r="Y3128">
        <v>2</v>
      </c>
      <c r="Z3128">
        <v>1</v>
      </c>
    </row>
    <row r="3129" spans="1:26" x14ac:dyDescent="0.2">
      <c r="A3129">
        <v>3128</v>
      </c>
      <c r="B3129">
        <v>8001</v>
      </c>
      <c r="C3129" t="s">
        <v>38</v>
      </c>
      <c r="D3129">
        <v>2015</v>
      </c>
      <c r="E3129" t="s">
        <v>64</v>
      </c>
      <c r="F3129" t="s">
        <v>360</v>
      </c>
      <c r="G3129" t="s">
        <v>65</v>
      </c>
      <c r="H3129" t="s">
        <v>3312</v>
      </c>
      <c r="I3129" s="2">
        <v>40582</v>
      </c>
      <c r="J3129" t="s">
        <v>106</v>
      </c>
      <c r="K3129" t="s">
        <v>107</v>
      </c>
      <c r="L3129">
        <v>0.19663022999999999</v>
      </c>
      <c r="M3129">
        <v>-176.48617887</v>
      </c>
      <c r="N3129" t="s">
        <v>65</v>
      </c>
      <c r="O3129" t="s">
        <v>65</v>
      </c>
      <c r="P3129">
        <v>2015</v>
      </c>
      <c r="Q3129" t="s">
        <v>109</v>
      </c>
      <c r="R3129">
        <v>0</v>
      </c>
      <c r="S3129">
        <v>15</v>
      </c>
      <c r="T3129">
        <v>10</v>
      </c>
      <c r="U3129">
        <v>3.5</v>
      </c>
      <c r="V3129">
        <v>0</v>
      </c>
      <c r="W3129">
        <v>26</v>
      </c>
      <c r="X3129">
        <v>0.37</v>
      </c>
      <c r="Y3129">
        <v>2</v>
      </c>
      <c r="Z3129">
        <v>1</v>
      </c>
    </row>
    <row r="3130" spans="1:26" x14ac:dyDescent="0.2">
      <c r="A3130">
        <v>3129</v>
      </c>
      <c r="B3130">
        <v>8002</v>
      </c>
      <c r="C3130" t="s">
        <v>38</v>
      </c>
      <c r="D3130">
        <v>2015</v>
      </c>
      <c r="E3130" t="s">
        <v>64</v>
      </c>
      <c r="F3130" t="s">
        <v>360</v>
      </c>
      <c r="G3130" t="s">
        <v>65</v>
      </c>
      <c r="H3130" t="s">
        <v>3313</v>
      </c>
      <c r="I3130" s="2">
        <v>40583</v>
      </c>
      <c r="J3130" t="s">
        <v>106</v>
      </c>
      <c r="K3130" t="s">
        <v>111</v>
      </c>
      <c r="L3130">
        <v>0.19361861</v>
      </c>
      <c r="M3130">
        <v>-176.45671497000001</v>
      </c>
      <c r="N3130" t="s">
        <v>65</v>
      </c>
      <c r="O3130" t="s">
        <v>65</v>
      </c>
      <c r="P3130">
        <v>2015</v>
      </c>
      <c r="Q3130" t="s">
        <v>112</v>
      </c>
      <c r="R3130">
        <v>0</v>
      </c>
      <c r="S3130">
        <v>26.85</v>
      </c>
      <c r="T3130">
        <v>30</v>
      </c>
      <c r="U3130">
        <v>5</v>
      </c>
      <c r="V3130">
        <v>4</v>
      </c>
      <c r="W3130">
        <v>30</v>
      </c>
      <c r="X3130">
        <v>0.63375000000000004</v>
      </c>
      <c r="Y3130">
        <v>2</v>
      </c>
      <c r="Z3130">
        <v>1</v>
      </c>
    </row>
    <row r="3131" spans="1:26" x14ac:dyDescent="0.2">
      <c r="A3131">
        <v>3130</v>
      </c>
      <c r="B3131">
        <v>8003</v>
      </c>
      <c r="C3131" t="s">
        <v>38</v>
      </c>
      <c r="D3131">
        <v>2015</v>
      </c>
      <c r="E3131" t="s">
        <v>64</v>
      </c>
      <c r="F3131" t="s">
        <v>360</v>
      </c>
      <c r="G3131" t="s">
        <v>65</v>
      </c>
      <c r="H3131" t="s">
        <v>3314</v>
      </c>
      <c r="I3131" s="2">
        <v>40583</v>
      </c>
      <c r="J3131" t="s">
        <v>106</v>
      </c>
      <c r="K3131" t="s">
        <v>107</v>
      </c>
      <c r="L3131">
        <v>0.19976355000000001</v>
      </c>
      <c r="M3131">
        <v>-176.46244207000001</v>
      </c>
      <c r="N3131" t="s">
        <v>65</v>
      </c>
      <c r="O3131" t="s">
        <v>65</v>
      </c>
      <c r="P3131">
        <v>2015</v>
      </c>
      <c r="Q3131" t="s">
        <v>109</v>
      </c>
      <c r="R3131">
        <v>0</v>
      </c>
      <c r="S3131">
        <v>16.350000000000001</v>
      </c>
      <c r="T3131">
        <v>55</v>
      </c>
      <c r="U3131">
        <v>2</v>
      </c>
      <c r="V3131">
        <v>2</v>
      </c>
      <c r="W3131">
        <v>25.5</v>
      </c>
      <c r="X3131">
        <v>0.71</v>
      </c>
      <c r="Y3131">
        <v>2</v>
      </c>
      <c r="Z3131">
        <v>1</v>
      </c>
    </row>
    <row r="3132" spans="1:26" x14ac:dyDescent="0.2">
      <c r="A3132">
        <v>3131</v>
      </c>
      <c r="B3132">
        <v>8004</v>
      </c>
      <c r="C3132" t="s">
        <v>38</v>
      </c>
      <c r="D3132">
        <v>2015</v>
      </c>
      <c r="E3132" t="s">
        <v>64</v>
      </c>
      <c r="F3132" t="s">
        <v>360</v>
      </c>
      <c r="G3132" t="s">
        <v>65</v>
      </c>
      <c r="H3132" t="s">
        <v>3315</v>
      </c>
      <c r="I3132" s="2">
        <v>40583</v>
      </c>
      <c r="J3132" t="s">
        <v>106</v>
      </c>
      <c r="K3132" t="s">
        <v>115</v>
      </c>
      <c r="L3132">
        <v>0.20154261000000001</v>
      </c>
      <c r="M3132">
        <v>-176.46839926000001</v>
      </c>
      <c r="N3132" t="s">
        <v>65</v>
      </c>
      <c r="O3132" t="s">
        <v>65</v>
      </c>
      <c r="P3132">
        <v>2015</v>
      </c>
      <c r="Q3132" t="s">
        <v>116</v>
      </c>
      <c r="R3132">
        <v>0</v>
      </c>
      <c r="S3132">
        <v>5</v>
      </c>
      <c r="T3132">
        <v>25</v>
      </c>
      <c r="U3132">
        <v>2.5</v>
      </c>
      <c r="V3132">
        <v>6.5</v>
      </c>
      <c r="W3132">
        <v>22.5</v>
      </c>
      <c r="X3132">
        <v>0.94499999999999995</v>
      </c>
      <c r="Y3132">
        <v>2</v>
      </c>
      <c r="Z3132">
        <v>1</v>
      </c>
    </row>
    <row r="3133" spans="1:26" x14ac:dyDescent="0.2">
      <c r="A3133">
        <v>3132</v>
      </c>
      <c r="B3133">
        <v>8005</v>
      </c>
      <c r="C3133" t="s">
        <v>38</v>
      </c>
      <c r="D3133">
        <v>2015</v>
      </c>
      <c r="E3133" t="s">
        <v>64</v>
      </c>
      <c r="F3133" t="s">
        <v>360</v>
      </c>
      <c r="G3133" t="s">
        <v>65</v>
      </c>
      <c r="H3133" t="s">
        <v>3316</v>
      </c>
      <c r="I3133" s="2">
        <v>40583</v>
      </c>
      <c r="J3133" t="s">
        <v>106</v>
      </c>
      <c r="K3133" t="s">
        <v>107</v>
      </c>
      <c r="L3133">
        <v>0.18914903999999999</v>
      </c>
      <c r="M3133">
        <v>-176.46478246999999</v>
      </c>
      <c r="N3133" t="s">
        <v>65</v>
      </c>
      <c r="O3133" t="s">
        <v>65</v>
      </c>
      <c r="P3133">
        <v>2015</v>
      </c>
      <c r="Q3133" t="s">
        <v>109</v>
      </c>
      <c r="R3133">
        <v>0</v>
      </c>
      <c r="S3133">
        <v>10.050000000000001</v>
      </c>
      <c r="T3133">
        <v>57.5</v>
      </c>
      <c r="U3133">
        <v>0</v>
      </c>
      <c r="V3133">
        <v>0.5</v>
      </c>
      <c r="W3133">
        <v>27.5</v>
      </c>
      <c r="X3133">
        <v>0.74750000000000005</v>
      </c>
      <c r="Y3133">
        <v>2</v>
      </c>
      <c r="Z3133">
        <v>1</v>
      </c>
    </row>
    <row r="3134" spans="1:26" x14ac:dyDescent="0.2">
      <c r="A3134">
        <v>3133</v>
      </c>
      <c r="B3134">
        <v>8011</v>
      </c>
      <c r="C3134" t="s">
        <v>38</v>
      </c>
      <c r="D3134">
        <v>2015</v>
      </c>
      <c r="E3134" t="s">
        <v>64</v>
      </c>
      <c r="F3134" t="s">
        <v>360</v>
      </c>
      <c r="G3134" t="s">
        <v>65</v>
      </c>
      <c r="H3134" t="s">
        <v>3317</v>
      </c>
      <c r="I3134" s="2">
        <v>40583</v>
      </c>
      <c r="J3134" t="s">
        <v>106</v>
      </c>
      <c r="K3134" t="s">
        <v>111</v>
      </c>
      <c r="L3134">
        <v>0.20450067</v>
      </c>
      <c r="M3134">
        <v>-176.48182195999999</v>
      </c>
      <c r="N3134" t="s">
        <v>65</v>
      </c>
      <c r="O3134" t="s">
        <v>65</v>
      </c>
      <c r="P3134">
        <v>2015</v>
      </c>
      <c r="Q3134" t="s">
        <v>112</v>
      </c>
      <c r="R3134">
        <v>0</v>
      </c>
      <c r="S3134">
        <v>21.45</v>
      </c>
      <c r="T3134">
        <v>11.5</v>
      </c>
      <c r="U3134">
        <v>0</v>
      </c>
      <c r="V3134">
        <v>0</v>
      </c>
      <c r="W3134">
        <v>29</v>
      </c>
      <c r="X3134">
        <v>0.3075</v>
      </c>
      <c r="Y3134">
        <v>2</v>
      </c>
      <c r="Z3134">
        <v>1</v>
      </c>
    </row>
    <row r="3135" spans="1:26" x14ac:dyDescent="0.2">
      <c r="A3135">
        <v>3134</v>
      </c>
      <c r="B3135">
        <v>8012</v>
      </c>
      <c r="C3135" t="s">
        <v>38</v>
      </c>
      <c r="D3135">
        <v>2015</v>
      </c>
      <c r="E3135" t="s">
        <v>64</v>
      </c>
      <c r="F3135" t="s">
        <v>360</v>
      </c>
      <c r="G3135" t="s">
        <v>65</v>
      </c>
      <c r="H3135" t="s">
        <v>3318</v>
      </c>
      <c r="I3135" s="2">
        <v>40583</v>
      </c>
      <c r="J3135" t="s">
        <v>106</v>
      </c>
      <c r="K3135" t="s">
        <v>115</v>
      </c>
      <c r="L3135">
        <v>0.19208665</v>
      </c>
      <c r="M3135">
        <v>-176.46898523999999</v>
      </c>
      <c r="N3135" t="s">
        <v>65</v>
      </c>
      <c r="O3135" t="s">
        <v>65</v>
      </c>
      <c r="P3135">
        <v>2015</v>
      </c>
      <c r="Q3135" t="s">
        <v>116</v>
      </c>
      <c r="R3135">
        <v>0</v>
      </c>
      <c r="S3135">
        <v>4.05</v>
      </c>
      <c r="T3135">
        <v>45</v>
      </c>
      <c r="U3135">
        <v>13.5</v>
      </c>
      <c r="V3135">
        <v>6.5</v>
      </c>
      <c r="W3135">
        <v>20</v>
      </c>
      <c r="X3135">
        <v>0.72499999999999998</v>
      </c>
      <c r="Y3135">
        <v>2</v>
      </c>
      <c r="Z3135">
        <v>1</v>
      </c>
    </row>
    <row r="3136" spans="1:26" x14ac:dyDescent="0.2">
      <c r="A3136">
        <v>3135</v>
      </c>
      <c r="B3136">
        <v>8013</v>
      </c>
      <c r="C3136" t="s">
        <v>38</v>
      </c>
      <c r="D3136">
        <v>2015</v>
      </c>
      <c r="E3136" t="s">
        <v>64</v>
      </c>
      <c r="F3136" t="s">
        <v>360</v>
      </c>
      <c r="G3136" t="s">
        <v>65</v>
      </c>
      <c r="H3136" t="s">
        <v>3319</v>
      </c>
      <c r="I3136" s="2">
        <v>40583</v>
      </c>
      <c r="J3136" t="s">
        <v>106</v>
      </c>
      <c r="K3136" t="s">
        <v>107</v>
      </c>
      <c r="L3136">
        <v>0.18710160000000001</v>
      </c>
      <c r="M3136">
        <v>-176.46725144000001</v>
      </c>
      <c r="N3136" t="s">
        <v>65</v>
      </c>
      <c r="O3136" t="s">
        <v>65</v>
      </c>
      <c r="P3136">
        <v>2015</v>
      </c>
      <c r="Q3136" t="s">
        <v>109</v>
      </c>
      <c r="R3136">
        <v>0</v>
      </c>
      <c r="S3136">
        <v>15.4</v>
      </c>
      <c r="T3136">
        <v>55</v>
      </c>
      <c r="U3136">
        <v>0</v>
      </c>
      <c r="V3136">
        <v>6</v>
      </c>
      <c r="W3136">
        <v>24</v>
      </c>
      <c r="X3136">
        <v>0.56625000000000003</v>
      </c>
      <c r="Y3136">
        <v>2</v>
      </c>
      <c r="Z3136">
        <v>1</v>
      </c>
    </row>
    <row r="3137" spans="1:26" x14ac:dyDescent="0.2">
      <c r="A3137">
        <v>3136</v>
      </c>
      <c r="B3137">
        <v>8014</v>
      </c>
      <c r="C3137" t="s">
        <v>38</v>
      </c>
      <c r="D3137">
        <v>2015</v>
      </c>
      <c r="E3137" t="s">
        <v>64</v>
      </c>
      <c r="F3137" t="s">
        <v>360</v>
      </c>
      <c r="G3137" t="s">
        <v>65</v>
      </c>
      <c r="H3137" t="s">
        <v>3320</v>
      </c>
      <c r="I3137" s="2">
        <v>40583</v>
      </c>
      <c r="J3137" t="s">
        <v>106</v>
      </c>
      <c r="K3137" t="s">
        <v>107</v>
      </c>
      <c r="L3137">
        <v>0.18887529</v>
      </c>
      <c r="M3137">
        <v>-176.48483164999999</v>
      </c>
      <c r="N3137" t="s">
        <v>65</v>
      </c>
      <c r="O3137" t="s">
        <v>65</v>
      </c>
      <c r="P3137">
        <v>2015</v>
      </c>
      <c r="Q3137" t="s">
        <v>109</v>
      </c>
      <c r="R3137">
        <v>0</v>
      </c>
      <c r="S3137">
        <v>12.95</v>
      </c>
      <c r="T3137">
        <v>40</v>
      </c>
      <c r="U3137">
        <v>5</v>
      </c>
      <c r="V3137">
        <v>1</v>
      </c>
      <c r="W3137">
        <v>31.5</v>
      </c>
      <c r="X3137">
        <v>0.59624999999999995</v>
      </c>
      <c r="Y3137">
        <v>2</v>
      </c>
      <c r="Z3137">
        <v>1</v>
      </c>
    </row>
    <row r="3138" spans="1:26" x14ac:dyDescent="0.2">
      <c r="A3138">
        <v>3137</v>
      </c>
      <c r="B3138">
        <v>8015</v>
      </c>
      <c r="C3138" t="s">
        <v>38</v>
      </c>
      <c r="D3138">
        <v>2015</v>
      </c>
      <c r="E3138" t="s">
        <v>64</v>
      </c>
      <c r="F3138" t="s">
        <v>360</v>
      </c>
      <c r="G3138" t="s">
        <v>65</v>
      </c>
      <c r="H3138" t="s">
        <v>3321</v>
      </c>
      <c r="I3138" s="2">
        <v>40583</v>
      </c>
      <c r="J3138" t="s">
        <v>106</v>
      </c>
      <c r="K3138" t="s">
        <v>107</v>
      </c>
      <c r="L3138">
        <v>0.18710394</v>
      </c>
      <c r="M3138">
        <v>-176.47188127000001</v>
      </c>
      <c r="N3138" t="s">
        <v>65</v>
      </c>
      <c r="O3138" t="s">
        <v>65</v>
      </c>
      <c r="P3138">
        <v>2015</v>
      </c>
      <c r="Q3138" t="s">
        <v>109</v>
      </c>
      <c r="R3138">
        <v>0</v>
      </c>
      <c r="S3138">
        <v>12.865</v>
      </c>
      <c r="T3138">
        <v>45</v>
      </c>
      <c r="U3138">
        <v>5</v>
      </c>
      <c r="V3138">
        <v>9.5</v>
      </c>
      <c r="W3138">
        <v>25</v>
      </c>
      <c r="X3138">
        <v>0.55125000000000002</v>
      </c>
      <c r="Y3138">
        <v>2</v>
      </c>
      <c r="Z3138">
        <v>1</v>
      </c>
    </row>
    <row r="3139" spans="1:26" x14ac:dyDescent="0.2">
      <c r="A3139">
        <v>3138</v>
      </c>
      <c r="B3139">
        <v>8016</v>
      </c>
      <c r="C3139" t="s">
        <v>38</v>
      </c>
      <c r="D3139">
        <v>2015</v>
      </c>
      <c r="E3139" t="s">
        <v>64</v>
      </c>
      <c r="F3139" t="s">
        <v>360</v>
      </c>
      <c r="G3139" t="s">
        <v>65</v>
      </c>
      <c r="H3139" t="s">
        <v>3322</v>
      </c>
      <c r="I3139" s="2">
        <v>40584</v>
      </c>
      <c r="J3139" t="s">
        <v>106</v>
      </c>
      <c r="K3139" t="s">
        <v>111</v>
      </c>
      <c r="L3139">
        <v>0.19358399000000001</v>
      </c>
      <c r="M3139">
        <v>-176.48791384</v>
      </c>
      <c r="N3139" t="s">
        <v>65</v>
      </c>
      <c r="O3139" t="s">
        <v>65</v>
      </c>
      <c r="P3139">
        <v>2015</v>
      </c>
      <c r="Q3139" t="s">
        <v>112</v>
      </c>
      <c r="R3139">
        <v>0</v>
      </c>
      <c r="S3139">
        <v>20.100000000000001</v>
      </c>
      <c r="T3139">
        <v>3.5</v>
      </c>
      <c r="U3139">
        <v>1</v>
      </c>
      <c r="V3139">
        <v>0</v>
      </c>
      <c r="W3139">
        <v>56</v>
      </c>
      <c r="X3139">
        <v>1.23125</v>
      </c>
      <c r="Y3139">
        <v>2</v>
      </c>
      <c r="Z3139">
        <v>1</v>
      </c>
    </row>
    <row r="3140" spans="1:26" x14ac:dyDescent="0.2">
      <c r="A3140">
        <v>3139</v>
      </c>
      <c r="B3140">
        <v>8017</v>
      </c>
      <c r="C3140" t="s">
        <v>38</v>
      </c>
      <c r="D3140">
        <v>2015</v>
      </c>
      <c r="E3140" t="s">
        <v>64</v>
      </c>
      <c r="F3140" t="s">
        <v>360</v>
      </c>
      <c r="G3140" t="s">
        <v>65</v>
      </c>
      <c r="H3140" t="s">
        <v>3323</v>
      </c>
      <c r="I3140" s="2">
        <v>40584</v>
      </c>
      <c r="J3140" t="s">
        <v>106</v>
      </c>
      <c r="K3140" t="s">
        <v>107</v>
      </c>
      <c r="L3140">
        <v>0.20476854999999999</v>
      </c>
      <c r="M3140">
        <v>-176.47991256</v>
      </c>
      <c r="N3140" t="s">
        <v>65</v>
      </c>
      <c r="O3140" t="s">
        <v>65</v>
      </c>
      <c r="P3140">
        <v>2015</v>
      </c>
      <c r="Q3140" t="s">
        <v>109</v>
      </c>
      <c r="R3140">
        <v>0</v>
      </c>
      <c r="S3140">
        <v>10.35</v>
      </c>
      <c r="T3140">
        <v>7</v>
      </c>
      <c r="U3140">
        <v>6</v>
      </c>
      <c r="V3140">
        <v>1</v>
      </c>
      <c r="W3140">
        <v>25</v>
      </c>
      <c r="X3140">
        <v>0.60499999999999998</v>
      </c>
      <c r="Y3140">
        <v>2</v>
      </c>
      <c r="Z3140">
        <v>1</v>
      </c>
    </row>
    <row r="3141" spans="1:26" x14ac:dyDescent="0.2">
      <c r="A3141">
        <v>3140</v>
      </c>
      <c r="B3141">
        <v>8018</v>
      </c>
      <c r="C3141" t="s">
        <v>38</v>
      </c>
      <c r="D3141">
        <v>2015</v>
      </c>
      <c r="E3141" t="s">
        <v>64</v>
      </c>
      <c r="F3141" t="s">
        <v>360</v>
      </c>
      <c r="G3141" t="s">
        <v>65</v>
      </c>
      <c r="H3141" t="s">
        <v>3324</v>
      </c>
      <c r="I3141" s="2">
        <v>40584</v>
      </c>
      <c r="J3141" t="s">
        <v>106</v>
      </c>
      <c r="K3141" t="s">
        <v>107</v>
      </c>
      <c r="L3141">
        <v>0.19661572999999999</v>
      </c>
      <c r="M3141">
        <v>-176.48605850999999</v>
      </c>
      <c r="N3141" t="s">
        <v>65</v>
      </c>
      <c r="O3141" t="s">
        <v>65</v>
      </c>
      <c r="P3141">
        <v>2015</v>
      </c>
      <c r="Q3141" t="s">
        <v>109</v>
      </c>
      <c r="R3141">
        <v>0</v>
      </c>
      <c r="S3141">
        <v>11</v>
      </c>
      <c r="T3141">
        <v>4.5</v>
      </c>
      <c r="U3141">
        <v>2.5</v>
      </c>
      <c r="V3141">
        <v>0</v>
      </c>
      <c r="W3141">
        <v>12</v>
      </c>
      <c r="X3141">
        <v>0.47499999999999998</v>
      </c>
      <c r="Y3141">
        <v>2</v>
      </c>
      <c r="Z3141">
        <v>1</v>
      </c>
    </row>
    <row r="3142" spans="1:26" x14ac:dyDescent="0.2">
      <c r="A3142">
        <v>3141</v>
      </c>
      <c r="B3142">
        <v>8024</v>
      </c>
      <c r="C3142" t="s">
        <v>38</v>
      </c>
      <c r="D3142">
        <v>2015</v>
      </c>
      <c r="E3142" t="s">
        <v>64</v>
      </c>
      <c r="F3142" t="s">
        <v>360</v>
      </c>
      <c r="G3142" t="s">
        <v>65</v>
      </c>
      <c r="H3142" t="s">
        <v>3325</v>
      </c>
      <c r="I3142" s="2">
        <v>40584</v>
      </c>
      <c r="J3142" t="s">
        <v>106</v>
      </c>
      <c r="K3142" t="s">
        <v>107</v>
      </c>
      <c r="L3142">
        <v>0.19734193999999999</v>
      </c>
      <c r="M3142">
        <v>-176.46427972000001</v>
      </c>
      <c r="N3142" t="s">
        <v>65</v>
      </c>
      <c r="O3142" t="s">
        <v>65</v>
      </c>
      <c r="P3142">
        <v>2015</v>
      </c>
      <c r="Q3142" t="s">
        <v>109</v>
      </c>
      <c r="R3142">
        <v>0</v>
      </c>
      <c r="S3142">
        <v>8</v>
      </c>
      <c r="T3142">
        <v>57.5</v>
      </c>
      <c r="U3142">
        <v>7.5</v>
      </c>
      <c r="V3142">
        <v>0.5</v>
      </c>
      <c r="W3142">
        <v>22.5</v>
      </c>
      <c r="X3142">
        <v>0.53749999999999998</v>
      </c>
      <c r="Y3142">
        <v>2</v>
      </c>
      <c r="Z3142">
        <v>1</v>
      </c>
    </row>
    <row r="3143" spans="1:26" x14ac:dyDescent="0.2">
      <c r="A3143">
        <v>3142</v>
      </c>
      <c r="B3143">
        <v>8025</v>
      </c>
      <c r="C3143" t="s">
        <v>38</v>
      </c>
      <c r="D3143">
        <v>2015</v>
      </c>
      <c r="E3143" t="s">
        <v>64</v>
      </c>
      <c r="F3143" t="s">
        <v>360</v>
      </c>
      <c r="G3143" t="s">
        <v>65</v>
      </c>
      <c r="H3143" t="s">
        <v>3326</v>
      </c>
      <c r="I3143" s="2">
        <v>40584</v>
      </c>
      <c r="J3143" t="s">
        <v>106</v>
      </c>
      <c r="K3143" t="s">
        <v>111</v>
      </c>
      <c r="L3143">
        <v>0.19031018999999999</v>
      </c>
      <c r="M3143">
        <v>-176.45730598</v>
      </c>
      <c r="N3143" t="s">
        <v>65</v>
      </c>
      <c r="O3143" t="s">
        <v>65</v>
      </c>
      <c r="P3143">
        <v>2015</v>
      </c>
      <c r="Q3143" t="s">
        <v>112</v>
      </c>
      <c r="R3143">
        <v>0</v>
      </c>
      <c r="S3143">
        <v>19</v>
      </c>
      <c r="T3143">
        <v>27.5</v>
      </c>
      <c r="U3143">
        <v>0</v>
      </c>
      <c r="V3143">
        <v>10</v>
      </c>
      <c r="W3143">
        <v>52.5</v>
      </c>
      <c r="X3143">
        <v>0.34749999999999998</v>
      </c>
      <c r="Y3143">
        <v>2</v>
      </c>
      <c r="Z3143">
        <v>1</v>
      </c>
    </row>
    <row r="3144" spans="1:26" x14ac:dyDescent="0.2">
      <c r="A3144">
        <v>3143</v>
      </c>
      <c r="B3144">
        <v>8026</v>
      </c>
      <c r="C3144" t="s">
        <v>38</v>
      </c>
      <c r="D3144">
        <v>2015</v>
      </c>
      <c r="E3144" t="s">
        <v>64</v>
      </c>
      <c r="F3144" t="s">
        <v>360</v>
      </c>
      <c r="G3144" t="s">
        <v>65</v>
      </c>
      <c r="H3144" t="s">
        <v>3327</v>
      </c>
      <c r="I3144" s="2">
        <v>40584</v>
      </c>
      <c r="J3144" t="s">
        <v>106</v>
      </c>
      <c r="K3144" t="s">
        <v>111</v>
      </c>
      <c r="L3144">
        <v>0.18617364</v>
      </c>
      <c r="M3144">
        <v>-176.46273518999999</v>
      </c>
      <c r="N3144" t="s">
        <v>65</v>
      </c>
      <c r="O3144" t="s">
        <v>65</v>
      </c>
      <c r="P3144">
        <v>2015</v>
      </c>
      <c r="Q3144" t="s">
        <v>112</v>
      </c>
      <c r="R3144">
        <v>0</v>
      </c>
      <c r="S3144">
        <v>22.35</v>
      </c>
      <c r="T3144">
        <v>3</v>
      </c>
      <c r="U3144">
        <v>3.5</v>
      </c>
      <c r="V3144">
        <v>9</v>
      </c>
      <c r="W3144">
        <v>70</v>
      </c>
      <c r="X3144">
        <v>0.14124999999999999</v>
      </c>
      <c r="Y3144">
        <v>2</v>
      </c>
      <c r="Z3144">
        <v>1</v>
      </c>
    </row>
    <row r="3145" spans="1:26" x14ac:dyDescent="0.2">
      <c r="A3145">
        <v>3144</v>
      </c>
      <c r="B3145">
        <v>8027</v>
      </c>
      <c r="C3145" t="s">
        <v>38</v>
      </c>
      <c r="D3145">
        <v>2015</v>
      </c>
      <c r="E3145" t="s">
        <v>64</v>
      </c>
      <c r="F3145" t="s">
        <v>360</v>
      </c>
      <c r="G3145" t="s">
        <v>65</v>
      </c>
      <c r="H3145" t="s">
        <v>3328</v>
      </c>
      <c r="I3145" s="2">
        <v>40584</v>
      </c>
      <c r="J3145" t="s">
        <v>106</v>
      </c>
      <c r="K3145" t="s">
        <v>115</v>
      </c>
      <c r="L3145">
        <v>0.18835225999999999</v>
      </c>
      <c r="M3145">
        <v>-176.47953948</v>
      </c>
      <c r="N3145" t="s">
        <v>65</v>
      </c>
      <c r="O3145" t="s">
        <v>65</v>
      </c>
      <c r="P3145">
        <v>2015</v>
      </c>
      <c r="Q3145" t="s">
        <v>116</v>
      </c>
      <c r="R3145">
        <v>0</v>
      </c>
      <c r="S3145">
        <v>4.0999999999999996</v>
      </c>
      <c r="T3145">
        <v>32.5</v>
      </c>
      <c r="U3145">
        <v>0</v>
      </c>
      <c r="V3145">
        <v>7.5</v>
      </c>
      <c r="W3145">
        <v>50</v>
      </c>
      <c r="X3145">
        <v>0.33250000000000002</v>
      </c>
      <c r="Y3145">
        <v>2</v>
      </c>
      <c r="Z3145">
        <v>1</v>
      </c>
    </row>
    <row r="3146" spans="1:26" x14ac:dyDescent="0.2">
      <c r="A3146">
        <v>3145</v>
      </c>
      <c r="B3146">
        <v>8028</v>
      </c>
      <c r="C3146" t="s">
        <v>38</v>
      </c>
      <c r="D3146">
        <v>2015</v>
      </c>
      <c r="E3146" t="s">
        <v>64</v>
      </c>
      <c r="F3146" t="s">
        <v>360</v>
      </c>
      <c r="G3146" t="s">
        <v>65</v>
      </c>
      <c r="H3146" t="s">
        <v>3329</v>
      </c>
      <c r="I3146" s="2">
        <v>40584</v>
      </c>
      <c r="J3146" t="s">
        <v>106</v>
      </c>
      <c r="K3146" t="s">
        <v>111</v>
      </c>
      <c r="L3146">
        <v>0.18997718</v>
      </c>
      <c r="M3146">
        <v>-176.45957815</v>
      </c>
      <c r="N3146" t="s">
        <v>65</v>
      </c>
      <c r="O3146" t="s">
        <v>65</v>
      </c>
      <c r="P3146">
        <v>2015</v>
      </c>
      <c r="Q3146" t="s">
        <v>112</v>
      </c>
      <c r="R3146">
        <v>0</v>
      </c>
      <c r="S3146">
        <v>20.9</v>
      </c>
      <c r="T3146">
        <v>20</v>
      </c>
      <c r="U3146">
        <v>0</v>
      </c>
      <c r="V3146">
        <v>2</v>
      </c>
      <c r="W3146">
        <v>57.5</v>
      </c>
      <c r="X3146">
        <v>0.25624999999999998</v>
      </c>
      <c r="Y3146">
        <v>2</v>
      </c>
      <c r="Z3146">
        <v>1</v>
      </c>
    </row>
    <row r="3147" spans="1:26" x14ac:dyDescent="0.2">
      <c r="A3147">
        <v>3146</v>
      </c>
      <c r="B3147">
        <v>8045</v>
      </c>
      <c r="C3147" t="s">
        <v>38</v>
      </c>
      <c r="D3147">
        <v>2015</v>
      </c>
      <c r="E3147" t="s">
        <v>73</v>
      </c>
      <c r="F3147" t="s">
        <v>419</v>
      </c>
      <c r="G3147" t="s">
        <v>76</v>
      </c>
      <c r="H3147" t="s">
        <v>3330</v>
      </c>
      <c r="I3147" s="2">
        <v>40588</v>
      </c>
      <c r="J3147" t="s">
        <v>106</v>
      </c>
      <c r="K3147" t="s">
        <v>111</v>
      </c>
      <c r="L3147">
        <v>-11.045729919999999</v>
      </c>
      <c r="M3147">
        <v>-171.07049996999999</v>
      </c>
      <c r="N3147" t="s">
        <v>612</v>
      </c>
      <c r="O3147" t="s">
        <v>612</v>
      </c>
      <c r="P3147">
        <v>2015</v>
      </c>
      <c r="Q3147" t="s">
        <v>112</v>
      </c>
      <c r="R3147">
        <v>0</v>
      </c>
      <c r="S3147">
        <v>21.25</v>
      </c>
      <c r="T3147">
        <v>25</v>
      </c>
      <c r="U3147">
        <v>3</v>
      </c>
      <c r="V3147">
        <v>25</v>
      </c>
      <c r="W3147">
        <v>12.5</v>
      </c>
      <c r="X3147">
        <v>0.59499999999999997</v>
      </c>
      <c r="Y3147">
        <v>2</v>
      </c>
      <c r="Z3147">
        <v>1</v>
      </c>
    </row>
    <row r="3148" spans="1:26" x14ac:dyDescent="0.2">
      <c r="A3148">
        <v>3147</v>
      </c>
      <c r="B3148">
        <v>8046</v>
      </c>
      <c r="C3148" t="s">
        <v>38</v>
      </c>
      <c r="D3148">
        <v>2015</v>
      </c>
      <c r="E3148" t="s">
        <v>73</v>
      </c>
      <c r="F3148" t="s">
        <v>419</v>
      </c>
      <c r="G3148" t="s">
        <v>76</v>
      </c>
      <c r="H3148" t="s">
        <v>3331</v>
      </c>
      <c r="I3148" s="2">
        <v>40588</v>
      </c>
      <c r="J3148" t="s">
        <v>106</v>
      </c>
      <c r="K3148" t="s">
        <v>115</v>
      </c>
      <c r="L3148">
        <v>-11.047239830000001</v>
      </c>
      <c r="M3148">
        <v>-171.06903423</v>
      </c>
      <c r="N3148" t="s">
        <v>612</v>
      </c>
      <c r="O3148" t="s">
        <v>612</v>
      </c>
      <c r="P3148">
        <v>2015</v>
      </c>
      <c r="Q3148" t="s">
        <v>116</v>
      </c>
      <c r="R3148">
        <v>0</v>
      </c>
      <c r="S3148">
        <v>3.55</v>
      </c>
      <c r="T3148">
        <v>17.5</v>
      </c>
      <c r="U3148">
        <v>1.5</v>
      </c>
      <c r="V3148">
        <v>20</v>
      </c>
      <c r="W3148">
        <v>30</v>
      </c>
      <c r="X3148">
        <v>0.44750000000000001</v>
      </c>
      <c r="Y3148">
        <v>2</v>
      </c>
      <c r="Z3148">
        <v>1</v>
      </c>
    </row>
    <row r="3149" spans="1:26" x14ac:dyDescent="0.2">
      <c r="A3149">
        <v>3148</v>
      </c>
      <c r="B3149">
        <v>8047</v>
      </c>
      <c r="C3149" t="s">
        <v>38</v>
      </c>
      <c r="D3149">
        <v>2015</v>
      </c>
      <c r="E3149" t="s">
        <v>73</v>
      </c>
      <c r="F3149" t="s">
        <v>419</v>
      </c>
      <c r="G3149" t="s">
        <v>76</v>
      </c>
      <c r="H3149" t="s">
        <v>3332</v>
      </c>
      <c r="I3149" s="2">
        <v>40588</v>
      </c>
      <c r="J3149" t="s">
        <v>106</v>
      </c>
      <c r="K3149" t="s">
        <v>107</v>
      </c>
      <c r="L3149">
        <v>-11.050038300000001</v>
      </c>
      <c r="M3149">
        <v>-171.09161097</v>
      </c>
      <c r="N3149" t="s">
        <v>618</v>
      </c>
      <c r="O3149" t="s">
        <v>618</v>
      </c>
      <c r="P3149">
        <v>2015</v>
      </c>
      <c r="Q3149" t="s">
        <v>109</v>
      </c>
      <c r="R3149">
        <v>0</v>
      </c>
      <c r="S3149">
        <v>12</v>
      </c>
      <c r="T3149">
        <v>77.5</v>
      </c>
      <c r="U3149">
        <v>0</v>
      </c>
      <c r="V3149">
        <v>7.5</v>
      </c>
      <c r="W3149">
        <v>3</v>
      </c>
      <c r="X3149">
        <v>0.67125000000000001</v>
      </c>
      <c r="Y3149">
        <v>2</v>
      </c>
      <c r="Z3149">
        <v>1</v>
      </c>
    </row>
    <row r="3150" spans="1:26" x14ac:dyDescent="0.2">
      <c r="A3150">
        <v>3149</v>
      </c>
      <c r="B3150">
        <v>8048</v>
      </c>
      <c r="C3150" t="s">
        <v>38</v>
      </c>
      <c r="D3150">
        <v>2015</v>
      </c>
      <c r="E3150" t="s">
        <v>73</v>
      </c>
      <c r="F3150" t="s">
        <v>419</v>
      </c>
      <c r="G3150" t="s">
        <v>76</v>
      </c>
      <c r="H3150" t="s">
        <v>3333</v>
      </c>
      <c r="I3150" s="2">
        <v>40588</v>
      </c>
      <c r="J3150" t="s">
        <v>106</v>
      </c>
      <c r="K3150" t="s">
        <v>115</v>
      </c>
      <c r="L3150">
        <v>-11.055921980000001</v>
      </c>
      <c r="M3150">
        <v>-171.09193518000001</v>
      </c>
      <c r="N3150" t="s">
        <v>618</v>
      </c>
      <c r="O3150" t="s">
        <v>618</v>
      </c>
      <c r="P3150">
        <v>2015</v>
      </c>
      <c r="Q3150" t="s">
        <v>116</v>
      </c>
      <c r="R3150">
        <v>0</v>
      </c>
      <c r="S3150">
        <v>5.8</v>
      </c>
      <c r="T3150">
        <v>57.5</v>
      </c>
      <c r="U3150">
        <v>2.5</v>
      </c>
      <c r="V3150">
        <v>9</v>
      </c>
      <c r="W3150">
        <v>15</v>
      </c>
      <c r="X3150">
        <v>0.53500000000000003</v>
      </c>
      <c r="Y3150">
        <v>2</v>
      </c>
      <c r="Z3150">
        <v>1</v>
      </c>
    </row>
    <row r="3151" spans="1:26" x14ac:dyDescent="0.2">
      <c r="A3151">
        <v>3150</v>
      </c>
      <c r="B3151">
        <v>8049</v>
      </c>
      <c r="C3151" t="s">
        <v>38</v>
      </c>
      <c r="D3151">
        <v>2015</v>
      </c>
      <c r="E3151" t="s">
        <v>73</v>
      </c>
      <c r="F3151" t="s">
        <v>419</v>
      </c>
      <c r="G3151" t="s">
        <v>76</v>
      </c>
      <c r="H3151" t="s">
        <v>3334</v>
      </c>
      <c r="I3151" s="2">
        <v>40588</v>
      </c>
      <c r="J3151" t="s">
        <v>106</v>
      </c>
      <c r="K3151" t="s">
        <v>107</v>
      </c>
      <c r="L3151">
        <v>-11.06202794</v>
      </c>
      <c r="M3151">
        <v>-171.08920821000001</v>
      </c>
      <c r="N3151" t="s">
        <v>612</v>
      </c>
      <c r="O3151" t="s">
        <v>612</v>
      </c>
      <c r="P3151">
        <v>2015</v>
      </c>
      <c r="Q3151" t="s">
        <v>109</v>
      </c>
      <c r="R3151">
        <v>0</v>
      </c>
      <c r="S3151">
        <v>13.85</v>
      </c>
      <c r="T3151">
        <v>35</v>
      </c>
      <c r="U3151">
        <v>2.5</v>
      </c>
      <c r="V3151">
        <v>22.5</v>
      </c>
      <c r="W3151">
        <v>15</v>
      </c>
      <c r="X3151">
        <v>0.68500000000000005</v>
      </c>
      <c r="Y3151">
        <v>2</v>
      </c>
      <c r="Z3151">
        <v>1</v>
      </c>
    </row>
    <row r="3152" spans="1:26" x14ac:dyDescent="0.2">
      <c r="A3152">
        <v>3151</v>
      </c>
      <c r="B3152">
        <v>8050</v>
      </c>
      <c r="C3152" t="s">
        <v>38</v>
      </c>
      <c r="D3152">
        <v>2015</v>
      </c>
      <c r="E3152" t="s">
        <v>73</v>
      </c>
      <c r="F3152" t="s">
        <v>419</v>
      </c>
      <c r="G3152" t="s">
        <v>76</v>
      </c>
      <c r="H3152" t="s">
        <v>3335</v>
      </c>
      <c r="I3152" s="2">
        <v>40588</v>
      </c>
      <c r="J3152" t="s">
        <v>106</v>
      </c>
      <c r="K3152" t="s">
        <v>111</v>
      </c>
      <c r="L3152">
        <v>-11.063945220000001</v>
      </c>
      <c r="M3152">
        <v>-171.07163560000001</v>
      </c>
      <c r="N3152" t="s">
        <v>612</v>
      </c>
      <c r="O3152" t="s">
        <v>612</v>
      </c>
      <c r="P3152">
        <v>2015</v>
      </c>
      <c r="Q3152" t="s">
        <v>112</v>
      </c>
      <c r="R3152">
        <v>0</v>
      </c>
      <c r="S3152">
        <v>18.649999999999999</v>
      </c>
      <c r="T3152">
        <v>65</v>
      </c>
      <c r="U3152">
        <v>0</v>
      </c>
      <c r="V3152">
        <v>15</v>
      </c>
      <c r="W3152">
        <v>13.5</v>
      </c>
      <c r="X3152">
        <v>0.51500000000000001</v>
      </c>
      <c r="Y3152">
        <v>2</v>
      </c>
      <c r="Z3152">
        <v>1</v>
      </c>
    </row>
    <row r="3153" spans="1:26" x14ac:dyDescent="0.2">
      <c r="A3153">
        <v>3152</v>
      </c>
      <c r="B3153">
        <v>8051</v>
      </c>
      <c r="C3153" t="s">
        <v>38</v>
      </c>
      <c r="D3153">
        <v>2015</v>
      </c>
      <c r="E3153" t="s">
        <v>73</v>
      </c>
      <c r="F3153" t="s">
        <v>419</v>
      </c>
      <c r="G3153" t="s">
        <v>76</v>
      </c>
      <c r="H3153" t="s">
        <v>3336</v>
      </c>
      <c r="I3153" s="2">
        <v>40588</v>
      </c>
      <c r="J3153" t="s">
        <v>106</v>
      </c>
      <c r="K3153" t="s">
        <v>107</v>
      </c>
      <c r="L3153">
        <v>-11.06645711</v>
      </c>
      <c r="M3153">
        <v>-171.0749472</v>
      </c>
      <c r="N3153" t="s">
        <v>612</v>
      </c>
      <c r="O3153" t="s">
        <v>612</v>
      </c>
      <c r="P3153">
        <v>2015</v>
      </c>
      <c r="Q3153" t="s">
        <v>109</v>
      </c>
      <c r="R3153">
        <v>0</v>
      </c>
      <c r="S3153">
        <v>12.05</v>
      </c>
      <c r="T3153">
        <v>65</v>
      </c>
      <c r="U3153">
        <v>0.5</v>
      </c>
      <c r="V3153">
        <v>12.5</v>
      </c>
      <c r="W3153">
        <v>14.5</v>
      </c>
      <c r="X3153">
        <v>0.83</v>
      </c>
      <c r="Y3153">
        <v>2</v>
      </c>
      <c r="Z3153">
        <v>1</v>
      </c>
    </row>
    <row r="3154" spans="1:26" x14ac:dyDescent="0.2">
      <c r="A3154">
        <v>3153</v>
      </c>
      <c r="B3154">
        <v>8052</v>
      </c>
      <c r="C3154" t="s">
        <v>38</v>
      </c>
      <c r="D3154">
        <v>2015</v>
      </c>
      <c r="E3154" t="s">
        <v>73</v>
      </c>
      <c r="F3154" t="s">
        <v>419</v>
      </c>
      <c r="G3154" t="s">
        <v>76</v>
      </c>
      <c r="H3154" t="s">
        <v>3337</v>
      </c>
      <c r="I3154" s="2">
        <v>40588</v>
      </c>
      <c r="J3154" t="s">
        <v>106</v>
      </c>
      <c r="K3154" t="s">
        <v>115</v>
      </c>
      <c r="L3154">
        <v>-11.06127483</v>
      </c>
      <c r="M3154">
        <v>-171.06818670000001</v>
      </c>
      <c r="N3154" t="s">
        <v>612</v>
      </c>
      <c r="O3154" t="s">
        <v>612</v>
      </c>
      <c r="P3154">
        <v>2015</v>
      </c>
      <c r="Q3154" t="s">
        <v>116</v>
      </c>
      <c r="R3154">
        <v>0</v>
      </c>
      <c r="S3154">
        <v>5.0999999999999996</v>
      </c>
      <c r="T3154">
        <v>66.5</v>
      </c>
      <c r="U3154">
        <v>0</v>
      </c>
      <c r="V3154">
        <v>8</v>
      </c>
      <c r="W3154">
        <v>15</v>
      </c>
      <c r="X3154">
        <v>0.42</v>
      </c>
      <c r="Y3154">
        <v>2</v>
      </c>
      <c r="Z3154">
        <v>1</v>
      </c>
    </row>
    <row r="3155" spans="1:26" x14ac:dyDescent="0.2">
      <c r="A3155">
        <v>3154</v>
      </c>
      <c r="B3155">
        <v>8053</v>
      </c>
      <c r="C3155" t="s">
        <v>38</v>
      </c>
      <c r="D3155">
        <v>2015</v>
      </c>
      <c r="E3155" t="s">
        <v>73</v>
      </c>
      <c r="F3155" t="s">
        <v>419</v>
      </c>
      <c r="G3155" t="s">
        <v>76</v>
      </c>
      <c r="H3155" t="s">
        <v>3338</v>
      </c>
      <c r="I3155" s="2">
        <v>40588</v>
      </c>
      <c r="J3155" t="s">
        <v>106</v>
      </c>
      <c r="K3155" t="s">
        <v>111</v>
      </c>
      <c r="L3155">
        <v>-11.046231580000001</v>
      </c>
      <c r="M3155">
        <v>-171.0806647</v>
      </c>
      <c r="N3155" t="s">
        <v>618</v>
      </c>
      <c r="O3155" t="s">
        <v>618</v>
      </c>
      <c r="P3155">
        <v>2015</v>
      </c>
      <c r="Q3155" t="s">
        <v>112</v>
      </c>
      <c r="R3155">
        <v>0</v>
      </c>
      <c r="S3155">
        <v>18.2</v>
      </c>
      <c r="T3155">
        <v>11.5</v>
      </c>
      <c r="U3155">
        <v>0</v>
      </c>
      <c r="V3155">
        <v>30</v>
      </c>
      <c r="W3155">
        <v>35</v>
      </c>
      <c r="X3155">
        <v>0.49</v>
      </c>
      <c r="Y3155">
        <v>2</v>
      </c>
      <c r="Z3155">
        <v>1</v>
      </c>
    </row>
    <row r="3156" spans="1:26" x14ac:dyDescent="0.2">
      <c r="A3156">
        <v>3155</v>
      </c>
      <c r="B3156">
        <v>8054</v>
      </c>
      <c r="C3156" t="s">
        <v>38</v>
      </c>
      <c r="D3156">
        <v>2015</v>
      </c>
      <c r="E3156" t="s">
        <v>73</v>
      </c>
      <c r="F3156" t="s">
        <v>419</v>
      </c>
      <c r="G3156" t="s">
        <v>76</v>
      </c>
      <c r="H3156" t="s">
        <v>3339</v>
      </c>
      <c r="I3156" s="2">
        <v>40588</v>
      </c>
      <c r="J3156" t="s">
        <v>106</v>
      </c>
      <c r="K3156" t="s">
        <v>115</v>
      </c>
      <c r="L3156">
        <v>-11.045710980000001</v>
      </c>
      <c r="M3156">
        <v>-171.0775275</v>
      </c>
      <c r="N3156" t="s">
        <v>612</v>
      </c>
      <c r="O3156" t="s">
        <v>612</v>
      </c>
      <c r="P3156">
        <v>2015</v>
      </c>
      <c r="Q3156" t="s">
        <v>116</v>
      </c>
      <c r="R3156">
        <v>0</v>
      </c>
      <c r="S3156">
        <v>4.3</v>
      </c>
      <c r="T3156">
        <v>32.5</v>
      </c>
      <c r="U3156">
        <v>0</v>
      </c>
      <c r="V3156">
        <v>24</v>
      </c>
      <c r="W3156">
        <v>26</v>
      </c>
      <c r="X3156">
        <v>0.61250000000000004</v>
      </c>
      <c r="Y3156">
        <v>2</v>
      </c>
      <c r="Z3156">
        <v>1</v>
      </c>
    </row>
    <row r="3157" spans="1:26" x14ac:dyDescent="0.2">
      <c r="A3157">
        <v>3156</v>
      </c>
      <c r="B3157">
        <v>8055</v>
      </c>
      <c r="C3157" t="s">
        <v>38</v>
      </c>
      <c r="D3157">
        <v>2015</v>
      </c>
      <c r="E3157" t="s">
        <v>73</v>
      </c>
      <c r="F3157" t="s">
        <v>419</v>
      </c>
      <c r="G3157" t="s">
        <v>76</v>
      </c>
      <c r="H3157" t="s">
        <v>3340</v>
      </c>
      <c r="I3157" s="2">
        <v>40588</v>
      </c>
      <c r="J3157" t="s">
        <v>106</v>
      </c>
      <c r="K3157" t="s">
        <v>115</v>
      </c>
      <c r="L3157">
        <v>-11.045250810000001</v>
      </c>
      <c r="M3157">
        <v>-171.0756188</v>
      </c>
      <c r="N3157" t="s">
        <v>618</v>
      </c>
      <c r="O3157" t="s">
        <v>618</v>
      </c>
      <c r="P3157">
        <v>2015</v>
      </c>
      <c r="Q3157" t="s">
        <v>116</v>
      </c>
      <c r="R3157">
        <v>0</v>
      </c>
      <c r="S3157">
        <v>5.3</v>
      </c>
      <c r="T3157">
        <v>17.5</v>
      </c>
      <c r="U3157">
        <v>0</v>
      </c>
      <c r="V3157">
        <v>30</v>
      </c>
      <c r="W3157">
        <v>30</v>
      </c>
      <c r="X3157">
        <v>0.47625000000000001</v>
      </c>
      <c r="Y3157">
        <v>2</v>
      </c>
      <c r="Z3157">
        <v>1</v>
      </c>
    </row>
    <row r="3158" spans="1:26" x14ac:dyDescent="0.2">
      <c r="A3158">
        <v>3157</v>
      </c>
      <c r="B3158">
        <v>8066</v>
      </c>
      <c r="C3158" t="s">
        <v>38</v>
      </c>
      <c r="D3158">
        <v>2015</v>
      </c>
      <c r="E3158" t="s">
        <v>73</v>
      </c>
      <c r="F3158" t="s">
        <v>419</v>
      </c>
      <c r="G3158" t="s">
        <v>78</v>
      </c>
      <c r="H3158" t="s">
        <v>3341</v>
      </c>
      <c r="I3158" s="2">
        <v>40590</v>
      </c>
      <c r="J3158" t="s">
        <v>106</v>
      </c>
      <c r="K3158" t="s">
        <v>111</v>
      </c>
      <c r="L3158">
        <v>-14.36384602</v>
      </c>
      <c r="M3158">
        <v>-170.76288764</v>
      </c>
      <c r="N3158" t="s">
        <v>441</v>
      </c>
      <c r="O3158" t="s">
        <v>441</v>
      </c>
      <c r="P3158">
        <v>2015</v>
      </c>
      <c r="Q3158" t="s">
        <v>112</v>
      </c>
      <c r="R3158">
        <v>0</v>
      </c>
      <c r="S3158">
        <v>20</v>
      </c>
      <c r="T3158">
        <v>52.5</v>
      </c>
      <c r="U3158">
        <v>7.5</v>
      </c>
      <c r="V3158">
        <v>10</v>
      </c>
      <c r="W3158">
        <v>15</v>
      </c>
      <c r="X3158">
        <v>0.92374999999999996</v>
      </c>
      <c r="Y3158">
        <v>2</v>
      </c>
      <c r="Z3158">
        <v>1</v>
      </c>
    </row>
    <row r="3159" spans="1:26" x14ac:dyDescent="0.2">
      <c r="A3159">
        <v>3158</v>
      </c>
      <c r="B3159">
        <v>8067</v>
      </c>
      <c r="C3159" t="s">
        <v>38</v>
      </c>
      <c r="D3159">
        <v>2015</v>
      </c>
      <c r="E3159" t="s">
        <v>73</v>
      </c>
      <c r="F3159" t="s">
        <v>419</v>
      </c>
      <c r="G3159" t="s">
        <v>78</v>
      </c>
      <c r="H3159" t="s">
        <v>3342</v>
      </c>
      <c r="I3159" s="2">
        <v>40590</v>
      </c>
      <c r="J3159" t="s">
        <v>106</v>
      </c>
      <c r="K3159" t="s">
        <v>107</v>
      </c>
      <c r="L3159">
        <v>-14.36282594</v>
      </c>
      <c r="M3159">
        <v>-170.76435079000001</v>
      </c>
      <c r="N3159" t="s">
        <v>441</v>
      </c>
      <c r="O3159" t="s">
        <v>441</v>
      </c>
      <c r="P3159">
        <v>2015</v>
      </c>
      <c r="Q3159" t="s">
        <v>109</v>
      </c>
      <c r="R3159">
        <v>0</v>
      </c>
      <c r="S3159">
        <v>10.3</v>
      </c>
      <c r="T3159">
        <v>21.5</v>
      </c>
      <c r="U3159">
        <v>0</v>
      </c>
      <c r="V3159">
        <v>5</v>
      </c>
      <c r="W3159">
        <v>42.5</v>
      </c>
      <c r="X3159">
        <v>0.53125</v>
      </c>
      <c r="Y3159">
        <v>2</v>
      </c>
      <c r="Z3159">
        <v>1</v>
      </c>
    </row>
    <row r="3160" spans="1:26" x14ac:dyDescent="0.2">
      <c r="A3160">
        <v>3159</v>
      </c>
      <c r="B3160">
        <v>8068</v>
      </c>
      <c r="C3160" t="s">
        <v>38</v>
      </c>
      <c r="D3160">
        <v>2015</v>
      </c>
      <c r="E3160" t="s">
        <v>73</v>
      </c>
      <c r="F3160" t="s">
        <v>419</v>
      </c>
      <c r="G3160" t="s">
        <v>78</v>
      </c>
      <c r="H3160" t="s">
        <v>3343</v>
      </c>
      <c r="I3160" s="2">
        <v>40590</v>
      </c>
      <c r="J3160" t="s">
        <v>106</v>
      </c>
      <c r="K3160" t="s">
        <v>107</v>
      </c>
      <c r="L3160">
        <v>-14.3705683</v>
      </c>
      <c r="M3160">
        <v>-170.76258145</v>
      </c>
      <c r="N3160" t="s">
        <v>441</v>
      </c>
      <c r="O3160" t="s">
        <v>441</v>
      </c>
      <c r="P3160">
        <v>2015</v>
      </c>
      <c r="Q3160" t="s">
        <v>109</v>
      </c>
      <c r="R3160">
        <v>0</v>
      </c>
      <c r="S3160">
        <v>14.5</v>
      </c>
      <c r="T3160">
        <v>37.5</v>
      </c>
      <c r="U3160">
        <v>0</v>
      </c>
      <c r="V3160">
        <v>0</v>
      </c>
      <c r="W3160">
        <v>32.5</v>
      </c>
      <c r="X3160">
        <v>0.82</v>
      </c>
      <c r="Y3160">
        <v>2</v>
      </c>
      <c r="Z3160">
        <v>1</v>
      </c>
    </row>
    <row r="3161" spans="1:26" x14ac:dyDescent="0.2">
      <c r="A3161">
        <v>3160</v>
      </c>
      <c r="B3161">
        <v>8069</v>
      </c>
      <c r="C3161" t="s">
        <v>38</v>
      </c>
      <c r="D3161">
        <v>2015</v>
      </c>
      <c r="E3161" t="s">
        <v>73</v>
      </c>
      <c r="F3161" t="s">
        <v>419</v>
      </c>
      <c r="G3161" t="s">
        <v>78</v>
      </c>
      <c r="H3161" t="s">
        <v>3344</v>
      </c>
      <c r="I3161" s="2">
        <v>40590</v>
      </c>
      <c r="J3161" t="s">
        <v>106</v>
      </c>
      <c r="K3161" t="s">
        <v>115</v>
      </c>
      <c r="L3161">
        <v>-14.364782440000001</v>
      </c>
      <c r="M3161">
        <v>-170.76162310000001</v>
      </c>
      <c r="N3161" t="s">
        <v>441</v>
      </c>
      <c r="O3161" t="s">
        <v>441</v>
      </c>
      <c r="P3161">
        <v>2015</v>
      </c>
      <c r="Q3161" t="s">
        <v>116</v>
      </c>
      <c r="R3161">
        <v>0</v>
      </c>
      <c r="S3161">
        <v>4.5</v>
      </c>
      <c r="T3161">
        <v>30</v>
      </c>
      <c r="U3161">
        <v>0</v>
      </c>
      <c r="V3161">
        <v>2.5</v>
      </c>
      <c r="W3161">
        <v>35</v>
      </c>
      <c r="X3161">
        <v>0.54874999999999996</v>
      </c>
      <c r="Y3161">
        <v>2</v>
      </c>
      <c r="Z3161">
        <v>1</v>
      </c>
    </row>
    <row r="3162" spans="1:26" x14ac:dyDescent="0.2">
      <c r="A3162">
        <v>3161</v>
      </c>
      <c r="B3162">
        <v>8070</v>
      </c>
      <c r="C3162" t="s">
        <v>38</v>
      </c>
      <c r="D3162">
        <v>2015</v>
      </c>
      <c r="E3162" t="s">
        <v>73</v>
      </c>
      <c r="F3162" t="s">
        <v>419</v>
      </c>
      <c r="G3162" t="s">
        <v>78</v>
      </c>
      <c r="H3162" t="s">
        <v>3345</v>
      </c>
      <c r="I3162" s="2">
        <v>40590</v>
      </c>
      <c r="J3162" t="s">
        <v>106</v>
      </c>
      <c r="K3162" t="s">
        <v>111</v>
      </c>
      <c r="L3162">
        <v>-14.363504280000001</v>
      </c>
      <c r="M3162">
        <v>-170.76743349</v>
      </c>
      <c r="N3162" t="s">
        <v>441</v>
      </c>
      <c r="O3162" t="s">
        <v>441</v>
      </c>
      <c r="P3162">
        <v>2015</v>
      </c>
      <c r="Q3162" t="s">
        <v>112</v>
      </c>
      <c r="R3162">
        <v>0</v>
      </c>
      <c r="S3162">
        <v>21.35</v>
      </c>
      <c r="T3162">
        <v>8</v>
      </c>
      <c r="U3162">
        <v>5</v>
      </c>
      <c r="V3162">
        <v>10</v>
      </c>
      <c r="W3162">
        <v>31.5</v>
      </c>
      <c r="X3162">
        <v>0.38750000000000001</v>
      </c>
      <c r="Y3162">
        <v>2</v>
      </c>
      <c r="Z3162">
        <v>1</v>
      </c>
    </row>
    <row r="3163" spans="1:26" x14ac:dyDescent="0.2">
      <c r="A3163">
        <v>3162</v>
      </c>
      <c r="B3163">
        <v>8071</v>
      </c>
      <c r="C3163" t="s">
        <v>38</v>
      </c>
      <c r="D3163">
        <v>2015</v>
      </c>
      <c r="E3163" t="s">
        <v>73</v>
      </c>
      <c r="F3163" t="s">
        <v>419</v>
      </c>
      <c r="G3163" t="s">
        <v>78</v>
      </c>
      <c r="H3163" t="s">
        <v>3346</v>
      </c>
      <c r="I3163" s="2">
        <v>40590</v>
      </c>
      <c r="J3163" t="s">
        <v>106</v>
      </c>
      <c r="K3163" t="s">
        <v>107</v>
      </c>
      <c r="L3163">
        <v>-14.363940059999999</v>
      </c>
      <c r="M3163">
        <v>-170.76813178</v>
      </c>
      <c r="N3163" t="s">
        <v>441</v>
      </c>
      <c r="O3163" t="s">
        <v>441</v>
      </c>
      <c r="P3163">
        <v>2015</v>
      </c>
      <c r="Q3163" t="s">
        <v>109</v>
      </c>
      <c r="R3163">
        <v>0</v>
      </c>
      <c r="S3163">
        <v>13.8</v>
      </c>
      <c r="T3163">
        <v>15</v>
      </c>
      <c r="U3163">
        <v>2.5</v>
      </c>
      <c r="V3163">
        <v>1</v>
      </c>
      <c r="W3163">
        <v>40</v>
      </c>
      <c r="X3163">
        <v>0.37375000000000003</v>
      </c>
      <c r="Y3163">
        <v>2</v>
      </c>
      <c r="Z3163">
        <v>1</v>
      </c>
    </row>
    <row r="3164" spans="1:26" x14ac:dyDescent="0.2">
      <c r="A3164">
        <v>3163</v>
      </c>
      <c r="B3164">
        <v>8072</v>
      </c>
      <c r="C3164" t="s">
        <v>38</v>
      </c>
      <c r="D3164">
        <v>2015</v>
      </c>
      <c r="E3164" t="s">
        <v>73</v>
      </c>
      <c r="F3164" t="s">
        <v>419</v>
      </c>
      <c r="G3164" t="s">
        <v>78</v>
      </c>
      <c r="H3164" t="s">
        <v>3347</v>
      </c>
      <c r="I3164" s="2">
        <v>40590</v>
      </c>
      <c r="J3164" t="s">
        <v>106</v>
      </c>
      <c r="K3164" t="s">
        <v>115</v>
      </c>
      <c r="L3164">
        <v>-14.36227474</v>
      </c>
      <c r="M3164">
        <v>-170.76419128000001</v>
      </c>
      <c r="N3164" t="s">
        <v>441</v>
      </c>
      <c r="O3164" t="s">
        <v>441</v>
      </c>
      <c r="P3164">
        <v>2015</v>
      </c>
      <c r="Q3164" t="s">
        <v>116</v>
      </c>
      <c r="R3164">
        <v>0</v>
      </c>
      <c r="S3164">
        <v>3.45</v>
      </c>
      <c r="T3164">
        <v>22.5</v>
      </c>
      <c r="U3164">
        <v>2.5</v>
      </c>
      <c r="V3164">
        <v>0</v>
      </c>
      <c r="W3164">
        <v>52.5</v>
      </c>
      <c r="X3164">
        <v>1.0662499999999999</v>
      </c>
      <c r="Y3164">
        <v>2</v>
      </c>
      <c r="Z3164">
        <v>1</v>
      </c>
    </row>
    <row r="3165" spans="1:26" x14ac:dyDescent="0.2">
      <c r="A3165">
        <v>3164</v>
      </c>
      <c r="B3165">
        <v>8074</v>
      </c>
      <c r="C3165" t="s">
        <v>38</v>
      </c>
      <c r="D3165">
        <v>2015</v>
      </c>
      <c r="E3165" t="s">
        <v>73</v>
      </c>
      <c r="F3165" t="s">
        <v>419</v>
      </c>
      <c r="G3165" t="s">
        <v>78</v>
      </c>
      <c r="H3165" t="s">
        <v>3348</v>
      </c>
      <c r="I3165" s="2">
        <v>40590</v>
      </c>
      <c r="J3165" t="s">
        <v>106</v>
      </c>
      <c r="K3165" t="s">
        <v>115</v>
      </c>
      <c r="L3165">
        <v>-14.36688571</v>
      </c>
      <c r="M3165">
        <v>-170.7626392</v>
      </c>
      <c r="N3165" t="s">
        <v>441</v>
      </c>
      <c r="O3165" t="s">
        <v>441</v>
      </c>
      <c r="P3165">
        <v>2015</v>
      </c>
      <c r="Q3165" t="s">
        <v>116</v>
      </c>
      <c r="R3165">
        <v>0</v>
      </c>
      <c r="S3165">
        <v>4.2</v>
      </c>
      <c r="T3165">
        <v>20</v>
      </c>
      <c r="U3165">
        <v>3.5</v>
      </c>
      <c r="V3165">
        <v>0</v>
      </c>
      <c r="W3165">
        <v>32.5</v>
      </c>
      <c r="X3165">
        <v>1.0562499999999999</v>
      </c>
      <c r="Y3165">
        <v>2</v>
      </c>
      <c r="Z3165">
        <v>1</v>
      </c>
    </row>
    <row r="3166" spans="1:26" x14ac:dyDescent="0.2">
      <c r="A3166">
        <v>3165</v>
      </c>
      <c r="B3166">
        <v>8076</v>
      </c>
      <c r="C3166" t="s">
        <v>38</v>
      </c>
      <c r="D3166">
        <v>2015</v>
      </c>
      <c r="E3166" t="s">
        <v>73</v>
      </c>
      <c r="F3166" t="s">
        <v>419</v>
      </c>
      <c r="G3166" t="s">
        <v>78</v>
      </c>
      <c r="H3166" t="s">
        <v>3349</v>
      </c>
      <c r="I3166" s="2">
        <v>40590</v>
      </c>
      <c r="J3166" t="s">
        <v>106</v>
      </c>
      <c r="K3166" t="s">
        <v>107</v>
      </c>
      <c r="L3166">
        <v>-14.37214326</v>
      </c>
      <c r="M3166">
        <v>-170.76156900000001</v>
      </c>
      <c r="N3166" t="s">
        <v>441</v>
      </c>
      <c r="O3166" t="s">
        <v>441</v>
      </c>
      <c r="P3166">
        <v>2015</v>
      </c>
      <c r="Q3166" t="s">
        <v>109</v>
      </c>
      <c r="R3166">
        <v>0</v>
      </c>
      <c r="S3166">
        <v>7.45</v>
      </c>
      <c r="T3166">
        <v>22.5</v>
      </c>
      <c r="U3166">
        <v>0</v>
      </c>
      <c r="V3166">
        <v>0</v>
      </c>
      <c r="W3166">
        <v>35</v>
      </c>
      <c r="X3166">
        <v>0.59750000000000003</v>
      </c>
      <c r="Y3166">
        <v>2</v>
      </c>
      <c r="Z3166">
        <v>1</v>
      </c>
    </row>
    <row r="3167" spans="1:26" x14ac:dyDescent="0.2">
      <c r="A3167">
        <v>3166</v>
      </c>
      <c r="B3167">
        <v>8081</v>
      </c>
      <c r="C3167" t="s">
        <v>38</v>
      </c>
      <c r="D3167">
        <v>2015</v>
      </c>
      <c r="E3167" t="s">
        <v>73</v>
      </c>
      <c r="F3167" t="s">
        <v>419</v>
      </c>
      <c r="G3167" t="s">
        <v>78</v>
      </c>
      <c r="H3167" t="s">
        <v>3350</v>
      </c>
      <c r="I3167" s="2">
        <v>40590</v>
      </c>
      <c r="J3167" t="s">
        <v>106</v>
      </c>
      <c r="K3167" t="s">
        <v>115</v>
      </c>
      <c r="L3167">
        <v>-14.364710609999999</v>
      </c>
      <c r="M3167">
        <v>-170.76083474999999</v>
      </c>
      <c r="N3167" t="s">
        <v>441</v>
      </c>
      <c r="O3167" t="s">
        <v>441</v>
      </c>
      <c r="P3167">
        <v>2015</v>
      </c>
      <c r="Q3167" t="s">
        <v>116</v>
      </c>
      <c r="R3167">
        <v>0</v>
      </c>
      <c r="S3167">
        <v>2.6</v>
      </c>
      <c r="T3167">
        <v>29</v>
      </c>
      <c r="U3167">
        <v>0</v>
      </c>
      <c r="V3167">
        <v>0</v>
      </c>
      <c r="W3167">
        <v>45</v>
      </c>
      <c r="X3167">
        <v>0.49249999999999999</v>
      </c>
      <c r="Y3167">
        <v>2</v>
      </c>
      <c r="Z3167">
        <v>1</v>
      </c>
    </row>
    <row r="3168" spans="1:26" x14ac:dyDescent="0.2">
      <c r="A3168">
        <v>3167</v>
      </c>
      <c r="B3168">
        <v>8084</v>
      </c>
      <c r="C3168" t="s">
        <v>38</v>
      </c>
      <c r="D3168">
        <v>2015</v>
      </c>
      <c r="E3168" t="s">
        <v>73</v>
      </c>
      <c r="F3168" t="s">
        <v>419</v>
      </c>
      <c r="G3168" t="s">
        <v>76</v>
      </c>
      <c r="H3168" t="s">
        <v>3351</v>
      </c>
      <c r="I3168" s="2">
        <v>40591</v>
      </c>
      <c r="J3168" t="s">
        <v>106</v>
      </c>
      <c r="K3168" t="s">
        <v>111</v>
      </c>
      <c r="L3168">
        <v>-11.06705189</v>
      </c>
      <c r="M3168">
        <v>-171.083549</v>
      </c>
      <c r="N3168" t="s">
        <v>612</v>
      </c>
      <c r="O3168" t="s">
        <v>612</v>
      </c>
      <c r="P3168">
        <v>2015</v>
      </c>
      <c r="Q3168" t="s">
        <v>112</v>
      </c>
      <c r="R3168">
        <v>0</v>
      </c>
      <c r="S3168">
        <v>21.5</v>
      </c>
      <c r="T3168">
        <v>18.5</v>
      </c>
      <c r="U3168">
        <v>0</v>
      </c>
      <c r="V3168">
        <v>55</v>
      </c>
      <c r="W3168">
        <v>15</v>
      </c>
      <c r="X3168">
        <v>0.55874999999999997</v>
      </c>
      <c r="Y3168">
        <v>2</v>
      </c>
      <c r="Z3168">
        <v>1</v>
      </c>
    </row>
    <row r="3169" spans="1:26" x14ac:dyDescent="0.2">
      <c r="A3169">
        <v>3168</v>
      </c>
      <c r="B3169">
        <v>8085</v>
      </c>
      <c r="C3169" t="s">
        <v>38</v>
      </c>
      <c r="D3169">
        <v>2015</v>
      </c>
      <c r="E3169" t="s">
        <v>73</v>
      </c>
      <c r="F3169" t="s">
        <v>419</v>
      </c>
      <c r="G3169" t="s">
        <v>76</v>
      </c>
      <c r="H3169" t="s">
        <v>3352</v>
      </c>
      <c r="I3169" s="2">
        <v>40591</v>
      </c>
      <c r="J3169" t="s">
        <v>106</v>
      </c>
      <c r="K3169" t="s">
        <v>107</v>
      </c>
      <c r="L3169">
        <v>-11.05832842</v>
      </c>
      <c r="M3169">
        <v>-171.09135011999999</v>
      </c>
      <c r="N3169" t="s">
        <v>618</v>
      </c>
      <c r="O3169" t="s">
        <v>618</v>
      </c>
      <c r="P3169">
        <v>2015</v>
      </c>
      <c r="Q3169" t="s">
        <v>109</v>
      </c>
      <c r="R3169">
        <v>0</v>
      </c>
      <c r="S3169">
        <v>13.4</v>
      </c>
      <c r="T3169">
        <v>37.5</v>
      </c>
      <c r="U3169">
        <v>6.5</v>
      </c>
      <c r="V3169">
        <v>18.5</v>
      </c>
      <c r="W3169">
        <v>17.5</v>
      </c>
      <c r="X3169">
        <v>0.83125000000000004</v>
      </c>
      <c r="Y3169">
        <v>2</v>
      </c>
      <c r="Z3169">
        <v>1</v>
      </c>
    </row>
    <row r="3170" spans="1:26" x14ac:dyDescent="0.2">
      <c r="A3170">
        <v>3169</v>
      </c>
      <c r="B3170">
        <v>8086</v>
      </c>
      <c r="C3170" t="s">
        <v>38</v>
      </c>
      <c r="D3170">
        <v>2015</v>
      </c>
      <c r="E3170" t="s">
        <v>73</v>
      </c>
      <c r="F3170" t="s">
        <v>419</v>
      </c>
      <c r="G3170" t="s">
        <v>76</v>
      </c>
      <c r="H3170" t="s">
        <v>3353</v>
      </c>
      <c r="I3170" s="2">
        <v>40591</v>
      </c>
      <c r="J3170" t="s">
        <v>106</v>
      </c>
      <c r="K3170" t="s">
        <v>111</v>
      </c>
      <c r="L3170">
        <v>-11.052294209999999</v>
      </c>
      <c r="M3170">
        <v>-171.06460447000001</v>
      </c>
      <c r="N3170" t="s">
        <v>612</v>
      </c>
      <c r="O3170" t="s">
        <v>612</v>
      </c>
      <c r="P3170">
        <v>2015</v>
      </c>
      <c r="Q3170" t="s">
        <v>112</v>
      </c>
      <c r="R3170">
        <v>0</v>
      </c>
      <c r="S3170">
        <v>24.55</v>
      </c>
      <c r="T3170">
        <v>15</v>
      </c>
      <c r="U3170">
        <v>0</v>
      </c>
      <c r="V3170">
        <v>52.5</v>
      </c>
      <c r="W3170">
        <v>12.5</v>
      </c>
      <c r="X3170">
        <v>0.62124999999999997</v>
      </c>
      <c r="Y3170">
        <v>2</v>
      </c>
      <c r="Z3170">
        <v>1</v>
      </c>
    </row>
    <row r="3171" spans="1:26" x14ac:dyDescent="0.2">
      <c r="A3171">
        <v>3170</v>
      </c>
      <c r="B3171">
        <v>8087</v>
      </c>
      <c r="C3171" t="s">
        <v>38</v>
      </c>
      <c r="D3171">
        <v>2015</v>
      </c>
      <c r="E3171" t="s">
        <v>73</v>
      </c>
      <c r="F3171" t="s">
        <v>419</v>
      </c>
      <c r="G3171" t="s">
        <v>76</v>
      </c>
      <c r="H3171" t="s">
        <v>3354</v>
      </c>
      <c r="I3171" s="2">
        <v>40591</v>
      </c>
      <c r="J3171" t="s">
        <v>106</v>
      </c>
      <c r="K3171" t="s">
        <v>107</v>
      </c>
      <c r="L3171">
        <v>-11.05015757</v>
      </c>
      <c r="M3171">
        <v>-171.06628671999999</v>
      </c>
      <c r="N3171" t="s">
        <v>612</v>
      </c>
      <c r="O3171" t="s">
        <v>612</v>
      </c>
      <c r="P3171">
        <v>2015</v>
      </c>
      <c r="Q3171" t="s">
        <v>109</v>
      </c>
      <c r="R3171">
        <v>0</v>
      </c>
      <c r="S3171">
        <v>13.35</v>
      </c>
      <c r="T3171">
        <v>22.5</v>
      </c>
      <c r="U3171">
        <v>5</v>
      </c>
      <c r="V3171">
        <v>47.5</v>
      </c>
      <c r="W3171">
        <v>12.5</v>
      </c>
      <c r="X3171">
        <v>0.45500000000000002</v>
      </c>
      <c r="Y3171">
        <v>2</v>
      </c>
      <c r="Z3171">
        <v>1</v>
      </c>
    </row>
    <row r="3172" spans="1:26" x14ac:dyDescent="0.2">
      <c r="A3172">
        <v>3171</v>
      </c>
      <c r="B3172">
        <v>8088</v>
      </c>
      <c r="C3172" t="s">
        <v>38</v>
      </c>
      <c r="D3172">
        <v>2015</v>
      </c>
      <c r="E3172" t="s">
        <v>73</v>
      </c>
      <c r="F3172" t="s">
        <v>419</v>
      </c>
      <c r="G3172" t="s">
        <v>76</v>
      </c>
      <c r="H3172" t="s">
        <v>3355</v>
      </c>
      <c r="I3172" s="2">
        <v>40591</v>
      </c>
      <c r="J3172" t="s">
        <v>106</v>
      </c>
      <c r="K3172" t="s">
        <v>115</v>
      </c>
      <c r="L3172">
        <v>-11.058822279999999</v>
      </c>
      <c r="M3172">
        <v>-171.06587224</v>
      </c>
      <c r="N3172" t="s">
        <v>612</v>
      </c>
      <c r="O3172" t="s">
        <v>612</v>
      </c>
      <c r="P3172">
        <v>2015</v>
      </c>
      <c r="Q3172" t="s">
        <v>116</v>
      </c>
      <c r="R3172">
        <v>0</v>
      </c>
      <c r="S3172">
        <v>5</v>
      </c>
      <c r="T3172">
        <v>32.5</v>
      </c>
      <c r="U3172">
        <v>0</v>
      </c>
      <c r="V3172">
        <v>19</v>
      </c>
      <c r="W3172">
        <v>24</v>
      </c>
      <c r="X3172">
        <v>0.31</v>
      </c>
      <c r="Y3172">
        <v>2</v>
      </c>
      <c r="Z3172">
        <v>1</v>
      </c>
    </row>
    <row r="3173" spans="1:26" x14ac:dyDescent="0.2">
      <c r="A3173">
        <v>3172</v>
      </c>
      <c r="B3173">
        <v>8089</v>
      </c>
      <c r="C3173" t="s">
        <v>38</v>
      </c>
      <c r="D3173">
        <v>2015</v>
      </c>
      <c r="E3173" t="s">
        <v>73</v>
      </c>
      <c r="F3173" t="s">
        <v>419</v>
      </c>
      <c r="G3173" t="s">
        <v>76</v>
      </c>
      <c r="H3173" t="s">
        <v>3356</v>
      </c>
      <c r="I3173" s="2">
        <v>40592</v>
      </c>
      <c r="J3173" t="s">
        <v>106</v>
      </c>
      <c r="K3173" t="s">
        <v>107</v>
      </c>
      <c r="L3173">
        <v>-11.05537556</v>
      </c>
      <c r="M3173">
        <v>-171.06384591</v>
      </c>
      <c r="N3173" t="s">
        <v>612</v>
      </c>
      <c r="O3173" t="s">
        <v>612</v>
      </c>
      <c r="P3173">
        <v>2015</v>
      </c>
      <c r="Q3173" t="s">
        <v>109</v>
      </c>
      <c r="R3173">
        <v>0</v>
      </c>
      <c r="S3173">
        <v>14.95</v>
      </c>
      <c r="T3173">
        <v>20</v>
      </c>
      <c r="U3173">
        <v>0</v>
      </c>
      <c r="V3173">
        <v>17.5</v>
      </c>
      <c r="W3173">
        <v>15</v>
      </c>
      <c r="X3173">
        <v>0.495</v>
      </c>
      <c r="Y3173">
        <v>2</v>
      </c>
      <c r="Z3173">
        <v>1</v>
      </c>
    </row>
    <row r="3174" spans="1:26" x14ac:dyDescent="0.2">
      <c r="A3174">
        <v>3173</v>
      </c>
      <c r="B3174">
        <v>8090</v>
      </c>
      <c r="C3174" t="s">
        <v>38</v>
      </c>
      <c r="D3174">
        <v>2015</v>
      </c>
      <c r="E3174" t="s">
        <v>73</v>
      </c>
      <c r="F3174" t="s">
        <v>419</v>
      </c>
      <c r="G3174" t="s">
        <v>76</v>
      </c>
      <c r="H3174" t="s">
        <v>3357</v>
      </c>
      <c r="I3174" s="2">
        <v>40592</v>
      </c>
      <c r="J3174" t="s">
        <v>106</v>
      </c>
      <c r="K3174" t="s">
        <v>107</v>
      </c>
      <c r="L3174">
        <v>-11.063668529999999</v>
      </c>
      <c r="M3174">
        <v>-171.07099375000001</v>
      </c>
      <c r="N3174" t="s">
        <v>618</v>
      </c>
      <c r="O3174" t="s">
        <v>618</v>
      </c>
      <c r="P3174">
        <v>2015</v>
      </c>
      <c r="Q3174" t="s">
        <v>109</v>
      </c>
      <c r="R3174">
        <v>0</v>
      </c>
      <c r="S3174">
        <v>8.9499999999999993</v>
      </c>
      <c r="T3174">
        <v>15</v>
      </c>
      <c r="U3174">
        <v>0</v>
      </c>
      <c r="V3174">
        <v>32.5</v>
      </c>
      <c r="W3174">
        <v>27.5</v>
      </c>
      <c r="X3174">
        <v>0.6</v>
      </c>
      <c r="Y3174">
        <v>2</v>
      </c>
      <c r="Z3174">
        <v>1</v>
      </c>
    </row>
    <row r="3175" spans="1:26" x14ac:dyDescent="0.2">
      <c r="A3175">
        <v>3174</v>
      </c>
      <c r="B3175">
        <v>8091</v>
      </c>
      <c r="C3175" t="s">
        <v>38</v>
      </c>
      <c r="D3175">
        <v>2015</v>
      </c>
      <c r="E3175" t="s">
        <v>73</v>
      </c>
      <c r="F3175" t="s">
        <v>419</v>
      </c>
      <c r="G3175" t="s">
        <v>76</v>
      </c>
      <c r="H3175" t="s">
        <v>3358</v>
      </c>
      <c r="I3175" s="2">
        <v>40592</v>
      </c>
      <c r="J3175" t="s">
        <v>106</v>
      </c>
      <c r="K3175" t="s">
        <v>111</v>
      </c>
      <c r="L3175">
        <v>-11.06488508</v>
      </c>
      <c r="M3175">
        <v>-171.0724113</v>
      </c>
      <c r="N3175" t="s">
        <v>618</v>
      </c>
      <c r="O3175" t="s">
        <v>618</v>
      </c>
      <c r="P3175">
        <v>2015</v>
      </c>
      <c r="Q3175" t="s">
        <v>112</v>
      </c>
      <c r="R3175">
        <v>0</v>
      </c>
      <c r="S3175">
        <v>20.9</v>
      </c>
      <c r="T3175">
        <v>10</v>
      </c>
      <c r="U3175">
        <v>0</v>
      </c>
      <c r="V3175">
        <v>35</v>
      </c>
      <c r="W3175">
        <v>30</v>
      </c>
      <c r="X3175">
        <v>0.51</v>
      </c>
      <c r="Y3175">
        <v>2</v>
      </c>
      <c r="Z3175">
        <v>1</v>
      </c>
    </row>
    <row r="3176" spans="1:26" x14ac:dyDescent="0.2">
      <c r="A3176">
        <v>3175</v>
      </c>
      <c r="B3176">
        <v>8092</v>
      </c>
      <c r="C3176" t="s">
        <v>38</v>
      </c>
      <c r="D3176">
        <v>2015</v>
      </c>
      <c r="E3176" t="s">
        <v>73</v>
      </c>
      <c r="F3176" t="s">
        <v>419</v>
      </c>
      <c r="G3176" t="s">
        <v>76</v>
      </c>
      <c r="H3176" t="s">
        <v>3359</v>
      </c>
      <c r="I3176" s="2">
        <v>40592</v>
      </c>
      <c r="J3176" t="s">
        <v>106</v>
      </c>
      <c r="K3176" t="s">
        <v>115</v>
      </c>
      <c r="L3176">
        <v>-11.06797029</v>
      </c>
      <c r="M3176">
        <v>-171.08185871000001</v>
      </c>
      <c r="N3176" t="s">
        <v>612</v>
      </c>
      <c r="O3176" t="s">
        <v>612</v>
      </c>
      <c r="P3176">
        <v>2015</v>
      </c>
      <c r="Q3176" t="s">
        <v>116</v>
      </c>
      <c r="R3176">
        <v>0</v>
      </c>
      <c r="S3176">
        <v>5.8</v>
      </c>
      <c r="T3176">
        <v>29</v>
      </c>
      <c r="U3176">
        <v>0</v>
      </c>
      <c r="V3176">
        <v>27.5</v>
      </c>
      <c r="W3176">
        <v>22.5</v>
      </c>
      <c r="X3176">
        <v>0.69750000000000001</v>
      </c>
      <c r="Y3176">
        <v>2</v>
      </c>
      <c r="Z3176">
        <v>1</v>
      </c>
    </row>
    <row r="3177" spans="1:26" x14ac:dyDescent="0.2">
      <c r="A3177">
        <v>3176</v>
      </c>
      <c r="B3177">
        <v>8101</v>
      </c>
      <c r="C3177" t="s">
        <v>38</v>
      </c>
      <c r="D3177">
        <v>2015</v>
      </c>
      <c r="E3177" t="s">
        <v>73</v>
      </c>
      <c r="F3177" t="s">
        <v>419</v>
      </c>
      <c r="G3177" t="s">
        <v>76</v>
      </c>
      <c r="H3177" t="s">
        <v>3360</v>
      </c>
      <c r="I3177" s="2">
        <v>40592</v>
      </c>
      <c r="J3177" t="s">
        <v>106</v>
      </c>
      <c r="K3177" t="s">
        <v>111</v>
      </c>
      <c r="L3177">
        <v>-11.05343968</v>
      </c>
      <c r="M3177">
        <v>-171.09257371000001</v>
      </c>
      <c r="N3177" t="s">
        <v>618</v>
      </c>
      <c r="O3177" t="s">
        <v>618</v>
      </c>
      <c r="P3177">
        <v>2015</v>
      </c>
      <c r="Q3177" t="s">
        <v>112</v>
      </c>
      <c r="R3177">
        <v>0</v>
      </c>
      <c r="S3177">
        <v>21.1</v>
      </c>
      <c r="T3177">
        <v>27.5</v>
      </c>
      <c r="U3177">
        <v>0</v>
      </c>
      <c r="V3177">
        <v>40</v>
      </c>
      <c r="W3177">
        <v>22.5</v>
      </c>
      <c r="X3177">
        <v>0.54</v>
      </c>
      <c r="Y3177">
        <v>2</v>
      </c>
      <c r="Z3177">
        <v>1</v>
      </c>
    </row>
    <row r="3178" spans="1:26" x14ac:dyDescent="0.2">
      <c r="A3178">
        <v>3177</v>
      </c>
      <c r="B3178">
        <v>8102</v>
      </c>
      <c r="C3178" t="s">
        <v>38</v>
      </c>
      <c r="D3178">
        <v>2015</v>
      </c>
      <c r="E3178" t="s">
        <v>73</v>
      </c>
      <c r="F3178" t="s">
        <v>419</v>
      </c>
      <c r="G3178" t="s">
        <v>76</v>
      </c>
      <c r="H3178" t="s">
        <v>3361</v>
      </c>
      <c r="I3178" s="2">
        <v>40592</v>
      </c>
      <c r="J3178" t="s">
        <v>106</v>
      </c>
      <c r="K3178" t="s">
        <v>107</v>
      </c>
      <c r="L3178">
        <v>-11.0481543</v>
      </c>
      <c r="M3178">
        <v>-171.08954768000001</v>
      </c>
      <c r="N3178" t="s">
        <v>612</v>
      </c>
      <c r="O3178" t="s">
        <v>612</v>
      </c>
      <c r="P3178">
        <v>2015</v>
      </c>
      <c r="Q3178" t="s">
        <v>109</v>
      </c>
      <c r="R3178">
        <v>0</v>
      </c>
      <c r="S3178">
        <v>12.6</v>
      </c>
      <c r="T3178">
        <v>62.5</v>
      </c>
      <c r="U3178">
        <v>10</v>
      </c>
      <c r="V3178">
        <v>13.5</v>
      </c>
      <c r="W3178">
        <v>8</v>
      </c>
      <c r="X3178">
        <v>0.28000000000000003</v>
      </c>
      <c r="Y3178">
        <v>2</v>
      </c>
      <c r="Z3178">
        <v>1</v>
      </c>
    </row>
    <row r="3179" spans="1:26" x14ac:dyDescent="0.2">
      <c r="A3179">
        <v>3178</v>
      </c>
      <c r="B3179">
        <v>8103</v>
      </c>
      <c r="C3179" t="s">
        <v>38</v>
      </c>
      <c r="D3179">
        <v>2015</v>
      </c>
      <c r="E3179" t="s">
        <v>73</v>
      </c>
      <c r="F3179" t="s">
        <v>419</v>
      </c>
      <c r="G3179" t="s">
        <v>76</v>
      </c>
      <c r="H3179" t="s">
        <v>3362</v>
      </c>
      <c r="I3179" s="2">
        <v>40592</v>
      </c>
      <c r="J3179" t="s">
        <v>106</v>
      </c>
      <c r="K3179" t="s">
        <v>107</v>
      </c>
      <c r="L3179">
        <v>-11.046120930000001</v>
      </c>
      <c r="M3179">
        <v>-171.06996226999999</v>
      </c>
      <c r="N3179" t="s">
        <v>612</v>
      </c>
      <c r="O3179" t="s">
        <v>612</v>
      </c>
      <c r="P3179">
        <v>2015</v>
      </c>
      <c r="Q3179" t="s">
        <v>109</v>
      </c>
      <c r="R3179">
        <v>0</v>
      </c>
      <c r="S3179">
        <v>13.1</v>
      </c>
      <c r="T3179">
        <v>57.5</v>
      </c>
      <c r="U3179">
        <v>0</v>
      </c>
      <c r="V3179">
        <v>22.5</v>
      </c>
      <c r="W3179">
        <v>10</v>
      </c>
      <c r="X3179">
        <v>0.6925</v>
      </c>
      <c r="Y3179">
        <v>2</v>
      </c>
      <c r="Z3179">
        <v>1</v>
      </c>
    </row>
    <row r="3180" spans="1:26" x14ac:dyDescent="0.2">
      <c r="A3180">
        <v>3179</v>
      </c>
      <c r="B3180">
        <v>8104</v>
      </c>
      <c r="C3180" t="s">
        <v>38</v>
      </c>
      <c r="D3180">
        <v>2015</v>
      </c>
      <c r="E3180" t="s">
        <v>73</v>
      </c>
      <c r="F3180" t="s">
        <v>419</v>
      </c>
      <c r="G3180" t="s">
        <v>76</v>
      </c>
      <c r="H3180" t="s">
        <v>3363</v>
      </c>
      <c r="I3180" s="2">
        <v>40592</v>
      </c>
      <c r="J3180" t="s">
        <v>106</v>
      </c>
      <c r="K3180" t="s">
        <v>107</v>
      </c>
      <c r="L3180">
        <v>-11.047827570000001</v>
      </c>
      <c r="M3180">
        <v>-171.06815789999999</v>
      </c>
      <c r="N3180" t="s">
        <v>612</v>
      </c>
      <c r="O3180" t="s">
        <v>612</v>
      </c>
      <c r="P3180">
        <v>2015</v>
      </c>
      <c r="Q3180" t="s">
        <v>109</v>
      </c>
      <c r="R3180">
        <v>0</v>
      </c>
      <c r="S3180">
        <v>13.95</v>
      </c>
      <c r="T3180">
        <v>18.5</v>
      </c>
      <c r="U3180">
        <v>2.5</v>
      </c>
      <c r="V3180">
        <v>36.5</v>
      </c>
      <c r="W3180">
        <v>7.5</v>
      </c>
      <c r="X3180">
        <v>0.46</v>
      </c>
      <c r="Y3180">
        <v>2</v>
      </c>
      <c r="Z3180">
        <v>1</v>
      </c>
    </row>
    <row r="3181" spans="1:26" x14ac:dyDescent="0.2">
      <c r="A3181">
        <v>3180</v>
      </c>
      <c r="B3181">
        <v>8105</v>
      </c>
      <c r="C3181" t="s">
        <v>38</v>
      </c>
      <c r="D3181">
        <v>2015</v>
      </c>
      <c r="E3181" t="s">
        <v>73</v>
      </c>
      <c r="F3181" t="s">
        <v>419</v>
      </c>
      <c r="G3181" t="s">
        <v>76</v>
      </c>
      <c r="H3181" t="s">
        <v>3364</v>
      </c>
      <c r="I3181" s="2">
        <v>40592</v>
      </c>
      <c r="J3181" t="s">
        <v>106</v>
      </c>
      <c r="K3181" t="s">
        <v>115</v>
      </c>
      <c r="L3181">
        <v>-11.05305025</v>
      </c>
      <c r="M3181">
        <v>-171.06457144999999</v>
      </c>
      <c r="N3181" t="s">
        <v>612</v>
      </c>
      <c r="O3181" t="s">
        <v>612</v>
      </c>
      <c r="P3181">
        <v>2015</v>
      </c>
      <c r="Q3181" t="s">
        <v>116</v>
      </c>
      <c r="R3181">
        <v>0</v>
      </c>
      <c r="S3181">
        <v>4.0999999999999996</v>
      </c>
      <c r="T3181">
        <v>32.5</v>
      </c>
      <c r="U3181">
        <v>0</v>
      </c>
      <c r="V3181">
        <v>17.5</v>
      </c>
      <c r="W3181">
        <v>35</v>
      </c>
      <c r="X3181">
        <v>0.3775</v>
      </c>
      <c r="Y3181">
        <v>2</v>
      </c>
      <c r="Z3181">
        <v>1</v>
      </c>
    </row>
    <row r="3182" spans="1:26" x14ac:dyDescent="0.2">
      <c r="A3182">
        <v>3181</v>
      </c>
      <c r="B3182">
        <v>8106</v>
      </c>
      <c r="C3182" t="s">
        <v>38</v>
      </c>
      <c r="D3182">
        <v>2015</v>
      </c>
      <c r="E3182" t="s">
        <v>73</v>
      </c>
      <c r="F3182" t="s">
        <v>419</v>
      </c>
      <c r="G3182" t="s">
        <v>76</v>
      </c>
      <c r="H3182" t="s">
        <v>3365</v>
      </c>
      <c r="I3182" s="2">
        <v>40592</v>
      </c>
      <c r="J3182" t="s">
        <v>106</v>
      </c>
      <c r="K3182" t="s">
        <v>115</v>
      </c>
      <c r="L3182">
        <v>-11.045581889999999</v>
      </c>
      <c r="M3182">
        <v>-171.07228011999999</v>
      </c>
      <c r="N3182" t="s">
        <v>612</v>
      </c>
      <c r="O3182" t="s">
        <v>612</v>
      </c>
      <c r="P3182">
        <v>2015</v>
      </c>
      <c r="Q3182" t="s">
        <v>116</v>
      </c>
      <c r="R3182">
        <v>0</v>
      </c>
      <c r="S3182">
        <v>4.5</v>
      </c>
      <c r="T3182">
        <v>35</v>
      </c>
      <c r="U3182">
        <v>0</v>
      </c>
      <c r="V3182">
        <v>12.5</v>
      </c>
      <c r="W3182">
        <v>32.5</v>
      </c>
      <c r="X3182">
        <v>0.40749999999999997</v>
      </c>
      <c r="Y3182">
        <v>2</v>
      </c>
      <c r="Z3182">
        <v>1</v>
      </c>
    </row>
    <row r="3183" spans="1:26" x14ac:dyDescent="0.2">
      <c r="A3183">
        <v>3182</v>
      </c>
      <c r="B3183">
        <v>8107</v>
      </c>
      <c r="C3183" t="s">
        <v>38</v>
      </c>
      <c r="D3183">
        <v>2015</v>
      </c>
      <c r="E3183" t="s">
        <v>73</v>
      </c>
      <c r="F3183" t="s">
        <v>419</v>
      </c>
      <c r="G3183" t="s">
        <v>76</v>
      </c>
      <c r="H3183" t="s">
        <v>3366</v>
      </c>
      <c r="I3183" s="2">
        <v>40592</v>
      </c>
      <c r="J3183" t="s">
        <v>106</v>
      </c>
      <c r="K3183" t="s">
        <v>115</v>
      </c>
      <c r="L3183">
        <v>-11.047199519999999</v>
      </c>
      <c r="M3183">
        <v>-171.08477477</v>
      </c>
      <c r="N3183" t="s">
        <v>612</v>
      </c>
      <c r="O3183" t="s">
        <v>612</v>
      </c>
      <c r="P3183">
        <v>2015</v>
      </c>
      <c r="Q3183" t="s">
        <v>116</v>
      </c>
      <c r="R3183">
        <v>0</v>
      </c>
      <c r="S3183">
        <v>4.7</v>
      </c>
      <c r="T3183">
        <v>35</v>
      </c>
      <c r="U3183">
        <v>0</v>
      </c>
      <c r="V3183">
        <v>5</v>
      </c>
      <c r="W3183">
        <v>47.5</v>
      </c>
      <c r="X3183">
        <v>0.63749999999999996</v>
      </c>
      <c r="Y3183">
        <v>2</v>
      </c>
      <c r="Z3183">
        <v>1</v>
      </c>
    </row>
    <row r="3184" spans="1:26" x14ac:dyDescent="0.2">
      <c r="A3184">
        <v>3183</v>
      </c>
      <c r="B3184">
        <v>8113</v>
      </c>
      <c r="C3184" t="s">
        <v>38</v>
      </c>
      <c r="D3184">
        <v>2015</v>
      </c>
      <c r="E3184" t="s">
        <v>73</v>
      </c>
      <c r="F3184" t="s">
        <v>419</v>
      </c>
      <c r="G3184" t="s">
        <v>76</v>
      </c>
      <c r="H3184" t="s">
        <v>3367</v>
      </c>
      <c r="I3184" s="2">
        <v>40593</v>
      </c>
      <c r="J3184" t="s">
        <v>106</v>
      </c>
      <c r="K3184" t="s">
        <v>111</v>
      </c>
      <c r="L3184">
        <v>-11.046731469999999</v>
      </c>
      <c r="M3184">
        <v>-171.08400716</v>
      </c>
      <c r="N3184" t="s">
        <v>612</v>
      </c>
      <c r="O3184" t="s">
        <v>612</v>
      </c>
      <c r="P3184">
        <v>2015</v>
      </c>
      <c r="Q3184" t="s">
        <v>112</v>
      </c>
      <c r="R3184">
        <v>0</v>
      </c>
      <c r="S3184">
        <v>20.75</v>
      </c>
      <c r="T3184">
        <v>25</v>
      </c>
      <c r="U3184">
        <v>2.5</v>
      </c>
      <c r="V3184">
        <v>30</v>
      </c>
      <c r="W3184">
        <v>22.5</v>
      </c>
      <c r="X3184">
        <v>0.95374999999999999</v>
      </c>
      <c r="Y3184">
        <v>2</v>
      </c>
      <c r="Z3184">
        <v>1</v>
      </c>
    </row>
    <row r="3185" spans="1:26" x14ac:dyDescent="0.2">
      <c r="A3185">
        <v>3184</v>
      </c>
      <c r="B3185">
        <v>8114</v>
      </c>
      <c r="C3185" t="s">
        <v>38</v>
      </c>
      <c r="D3185">
        <v>2015</v>
      </c>
      <c r="E3185" t="s">
        <v>73</v>
      </c>
      <c r="F3185" t="s">
        <v>419</v>
      </c>
      <c r="G3185" t="s">
        <v>76</v>
      </c>
      <c r="H3185" t="s">
        <v>3368</v>
      </c>
      <c r="I3185" s="2">
        <v>40593</v>
      </c>
      <c r="J3185" t="s">
        <v>106</v>
      </c>
      <c r="K3185" t="s">
        <v>107</v>
      </c>
      <c r="L3185">
        <v>-11.068357369999999</v>
      </c>
      <c r="M3185">
        <v>-171.07923600999999</v>
      </c>
      <c r="N3185" t="s">
        <v>612</v>
      </c>
      <c r="O3185" t="s">
        <v>612</v>
      </c>
      <c r="P3185">
        <v>2015</v>
      </c>
      <c r="Q3185" t="s">
        <v>109</v>
      </c>
      <c r="R3185">
        <v>0</v>
      </c>
      <c r="S3185">
        <v>12.1</v>
      </c>
      <c r="T3185">
        <v>15</v>
      </c>
      <c r="U3185">
        <v>0</v>
      </c>
      <c r="V3185">
        <v>57.5</v>
      </c>
      <c r="W3185">
        <v>12.5</v>
      </c>
      <c r="X3185">
        <v>0.34499999999999997</v>
      </c>
      <c r="Y3185">
        <v>2</v>
      </c>
      <c r="Z3185">
        <v>1</v>
      </c>
    </row>
    <row r="3186" spans="1:26" x14ac:dyDescent="0.2">
      <c r="A3186">
        <v>3185</v>
      </c>
      <c r="B3186">
        <v>8115</v>
      </c>
      <c r="C3186" t="s">
        <v>38</v>
      </c>
      <c r="D3186">
        <v>2015</v>
      </c>
      <c r="E3186" t="s">
        <v>73</v>
      </c>
      <c r="F3186" t="s">
        <v>419</v>
      </c>
      <c r="G3186" t="s">
        <v>76</v>
      </c>
      <c r="H3186" t="s">
        <v>3369</v>
      </c>
      <c r="I3186" s="2">
        <v>40593</v>
      </c>
      <c r="J3186" t="s">
        <v>106</v>
      </c>
      <c r="K3186" t="s">
        <v>115</v>
      </c>
      <c r="L3186">
        <v>-11.060574600000001</v>
      </c>
      <c r="M3186">
        <v>-171.08958598000001</v>
      </c>
      <c r="N3186" t="s">
        <v>612</v>
      </c>
      <c r="O3186" t="s">
        <v>612</v>
      </c>
      <c r="P3186">
        <v>2015</v>
      </c>
      <c r="Q3186" t="s">
        <v>116</v>
      </c>
      <c r="R3186">
        <v>0</v>
      </c>
      <c r="S3186">
        <v>5.0999999999999996</v>
      </c>
      <c r="T3186">
        <v>30</v>
      </c>
      <c r="U3186">
        <v>0</v>
      </c>
      <c r="V3186">
        <v>12.5</v>
      </c>
      <c r="W3186">
        <v>27.5</v>
      </c>
      <c r="X3186">
        <v>0.85</v>
      </c>
      <c r="Y3186">
        <v>2</v>
      </c>
      <c r="Z3186">
        <v>1</v>
      </c>
    </row>
    <row r="3187" spans="1:26" x14ac:dyDescent="0.2">
      <c r="A3187">
        <v>3186</v>
      </c>
      <c r="B3187">
        <v>8116</v>
      </c>
      <c r="C3187" t="s">
        <v>38</v>
      </c>
      <c r="D3187">
        <v>2015</v>
      </c>
      <c r="E3187" t="s">
        <v>73</v>
      </c>
      <c r="F3187" t="s">
        <v>419</v>
      </c>
      <c r="G3187" t="s">
        <v>76</v>
      </c>
      <c r="H3187" t="s">
        <v>3370</v>
      </c>
      <c r="I3187" s="2">
        <v>40593</v>
      </c>
      <c r="J3187" t="s">
        <v>106</v>
      </c>
      <c r="K3187" t="s">
        <v>107</v>
      </c>
      <c r="L3187">
        <v>-11.0662453</v>
      </c>
      <c r="M3187">
        <v>-171.08444879999999</v>
      </c>
      <c r="N3187" t="s">
        <v>612</v>
      </c>
      <c r="O3187" t="s">
        <v>612</v>
      </c>
      <c r="P3187">
        <v>2015</v>
      </c>
      <c r="Q3187" t="s">
        <v>109</v>
      </c>
      <c r="R3187">
        <v>0</v>
      </c>
      <c r="S3187">
        <v>13.95</v>
      </c>
      <c r="T3187">
        <v>42.5</v>
      </c>
      <c r="U3187">
        <v>0</v>
      </c>
      <c r="V3187">
        <v>27.5</v>
      </c>
      <c r="W3187">
        <v>15</v>
      </c>
      <c r="X3187">
        <v>0.46</v>
      </c>
      <c r="Y3187">
        <v>2</v>
      </c>
      <c r="Z3187">
        <v>1</v>
      </c>
    </row>
    <row r="3188" spans="1:26" x14ac:dyDescent="0.2">
      <c r="A3188">
        <v>3187</v>
      </c>
      <c r="B3188">
        <v>8117</v>
      </c>
      <c r="C3188" t="s">
        <v>38</v>
      </c>
      <c r="D3188">
        <v>2015</v>
      </c>
      <c r="E3188" t="s">
        <v>73</v>
      </c>
      <c r="F3188" t="s">
        <v>419</v>
      </c>
      <c r="G3188" t="s">
        <v>76</v>
      </c>
      <c r="H3188" t="s">
        <v>3371</v>
      </c>
      <c r="I3188" s="2">
        <v>40593</v>
      </c>
      <c r="J3188" t="s">
        <v>106</v>
      </c>
      <c r="K3188" t="s">
        <v>115</v>
      </c>
      <c r="L3188">
        <v>-11.058808450000001</v>
      </c>
      <c r="M3188">
        <v>-171.09072190000001</v>
      </c>
      <c r="N3188" t="s">
        <v>618</v>
      </c>
      <c r="O3188" t="s">
        <v>618</v>
      </c>
      <c r="P3188">
        <v>2015</v>
      </c>
      <c r="Q3188" t="s">
        <v>116</v>
      </c>
      <c r="R3188">
        <v>0</v>
      </c>
      <c r="S3188">
        <v>4.8499999999999996</v>
      </c>
      <c r="T3188">
        <v>57.5</v>
      </c>
      <c r="U3188">
        <v>2.5</v>
      </c>
      <c r="V3188">
        <v>7.5</v>
      </c>
      <c r="W3188">
        <v>20</v>
      </c>
      <c r="X3188">
        <v>1.2537499999999999</v>
      </c>
      <c r="Y3188">
        <v>2</v>
      </c>
      <c r="Z3188">
        <v>1</v>
      </c>
    </row>
    <row r="3189" spans="1:26" x14ac:dyDescent="0.2">
      <c r="A3189">
        <v>3188</v>
      </c>
      <c r="B3189">
        <v>8119</v>
      </c>
      <c r="C3189" t="s">
        <v>38</v>
      </c>
      <c r="D3189">
        <v>2015</v>
      </c>
      <c r="E3189" t="s">
        <v>73</v>
      </c>
      <c r="F3189" t="s">
        <v>419</v>
      </c>
      <c r="G3189" t="s">
        <v>78</v>
      </c>
      <c r="H3189" t="s">
        <v>3372</v>
      </c>
      <c r="I3189" s="2">
        <v>40599</v>
      </c>
      <c r="J3189" t="s">
        <v>106</v>
      </c>
      <c r="K3189" t="s">
        <v>107</v>
      </c>
      <c r="L3189">
        <v>-14.303982550000001</v>
      </c>
      <c r="M3189">
        <v>-170.68623732</v>
      </c>
      <c r="N3189" t="s">
        <v>421</v>
      </c>
      <c r="O3189" t="s">
        <v>421</v>
      </c>
      <c r="P3189">
        <v>2015</v>
      </c>
      <c r="Q3189" t="s">
        <v>109</v>
      </c>
      <c r="R3189">
        <v>0</v>
      </c>
      <c r="S3189">
        <v>15.5</v>
      </c>
      <c r="T3189">
        <v>20</v>
      </c>
      <c r="U3189">
        <v>0</v>
      </c>
      <c r="V3189">
        <v>40</v>
      </c>
      <c r="W3189">
        <v>30</v>
      </c>
      <c r="X3189">
        <v>0.72</v>
      </c>
      <c r="Y3189">
        <v>1</v>
      </c>
      <c r="Z3189">
        <v>1</v>
      </c>
    </row>
    <row r="3190" spans="1:26" x14ac:dyDescent="0.2">
      <c r="A3190">
        <v>3189</v>
      </c>
      <c r="B3190">
        <v>8120</v>
      </c>
      <c r="C3190" t="s">
        <v>38</v>
      </c>
      <c r="D3190">
        <v>2015</v>
      </c>
      <c r="E3190" t="s">
        <v>73</v>
      </c>
      <c r="F3190" t="s">
        <v>419</v>
      </c>
      <c r="G3190" t="s">
        <v>78</v>
      </c>
      <c r="H3190" t="s">
        <v>3373</v>
      </c>
      <c r="I3190" s="2">
        <v>40599</v>
      </c>
      <c r="J3190" t="s">
        <v>106</v>
      </c>
      <c r="K3190" t="s">
        <v>107</v>
      </c>
      <c r="L3190">
        <v>-14.323379109999999</v>
      </c>
      <c r="M3190">
        <v>-170.67181038999999</v>
      </c>
      <c r="N3190" t="s">
        <v>421</v>
      </c>
      <c r="O3190" t="s">
        <v>421</v>
      </c>
      <c r="P3190">
        <v>2015</v>
      </c>
      <c r="Q3190" t="s">
        <v>109</v>
      </c>
      <c r="R3190">
        <v>0</v>
      </c>
      <c r="S3190">
        <v>15.65</v>
      </c>
      <c r="T3190">
        <v>8.5</v>
      </c>
      <c r="U3190">
        <v>1</v>
      </c>
      <c r="V3190">
        <v>3</v>
      </c>
      <c r="W3190">
        <v>16.5</v>
      </c>
      <c r="X3190">
        <v>0.40400000000000003</v>
      </c>
      <c r="Y3190">
        <v>2</v>
      </c>
      <c r="Z3190">
        <v>1</v>
      </c>
    </row>
    <row r="3191" spans="1:26" x14ac:dyDescent="0.2">
      <c r="A3191">
        <v>3190</v>
      </c>
      <c r="B3191">
        <v>8121</v>
      </c>
      <c r="C3191" t="s">
        <v>38</v>
      </c>
      <c r="D3191">
        <v>2015</v>
      </c>
      <c r="E3191" t="s">
        <v>73</v>
      </c>
      <c r="F3191" t="s">
        <v>419</v>
      </c>
      <c r="G3191" t="s">
        <v>78</v>
      </c>
      <c r="H3191" t="s">
        <v>3374</v>
      </c>
      <c r="I3191" s="2">
        <v>40599</v>
      </c>
      <c r="J3191" t="s">
        <v>106</v>
      </c>
      <c r="K3191" t="s">
        <v>111</v>
      </c>
      <c r="L3191">
        <v>-14.32290922</v>
      </c>
      <c r="M3191">
        <v>-170.69746101999999</v>
      </c>
      <c r="N3191" t="s">
        <v>421</v>
      </c>
      <c r="O3191" t="s">
        <v>421</v>
      </c>
      <c r="P3191">
        <v>2015</v>
      </c>
      <c r="Q3191" t="s">
        <v>112</v>
      </c>
      <c r="R3191">
        <v>0</v>
      </c>
      <c r="S3191">
        <v>21</v>
      </c>
      <c r="T3191">
        <v>10</v>
      </c>
      <c r="U3191">
        <v>12.5</v>
      </c>
      <c r="V3191">
        <v>6.5</v>
      </c>
      <c r="W3191">
        <v>10</v>
      </c>
      <c r="X3191">
        <v>0.62875000000000003</v>
      </c>
      <c r="Y3191">
        <v>2</v>
      </c>
      <c r="Z3191">
        <v>1</v>
      </c>
    </row>
    <row r="3192" spans="1:26" x14ac:dyDescent="0.2">
      <c r="A3192">
        <v>3191</v>
      </c>
      <c r="B3192">
        <v>8122</v>
      </c>
      <c r="C3192" t="s">
        <v>38</v>
      </c>
      <c r="D3192">
        <v>2015</v>
      </c>
      <c r="E3192" t="s">
        <v>73</v>
      </c>
      <c r="F3192" t="s">
        <v>419</v>
      </c>
      <c r="G3192" t="s">
        <v>78</v>
      </c>
      <c r="H3192" t="s">
        <v>3375</v>
      </c>
      <c r="I3192" s="2">
        <v>40599</v>
      </c>
      <c r="J3192" t="s">
        <v>106</v>
      </c>
      <c r="K3192" t="s">
        <v>107</v>
      </c>
      <c r="L3192">
        <v>-14.35885627</v>
      </c>
      <c r="M3192">
        <v>-170.73422027999999</v>
      </c>
      <c r="N3192" t="s">
        <v>421</v>
      </c>
      <c r="O3192" t="s">
        <v>421</v>
      </c>
      <c r="P3192">
        <v>2015</v>
      </c>
      <c r="Q3192" t="s">
        <v>109</v>
      </c>
      <c r="R3192">
        <v>0</v>
      </c>
      <c r="S3192">
        <v>13.85</v>
      </c>
      <c r="T3192">
        <v>20</v>
      </c>
      <c r="U3192">
        <v>0.5</v>
      </c>
      <c r="V3192">
        <v>2.5</v>
      </c>
      <c r="W3192">
        <v>35</v>
      </c>
      <c r="X3192">
        <v>0.77500000000000002</v>
      </c>
      <c r="Y3192">
        <v>2</v>
      </c>
      <c r="Z3192">
        <v>1</v>
      </c>
    </row>
    <row r="3193" spans="1:26" x14ac:dyDescent="0.2">
      <c r="A3193">
        <v>3192</v>
      </c>
      <c r="B3193">
        <v>8123</v>
      </c>
      <c r="C3193" t="s">
        <v>38</v>
      </c>
      <c r="D3193">
        <v>2015</v>
      </c>
      <c r="E3193" t="s">
        <v>73</v>
      </c>
      <c r="F3193" t="s">
        <v>419</v>
      </c>
      <c r="G3193" t="s">
        <v>78</v>
      </c>
      <c r="H3193" t="s">
        <v>3376</v>
      </c>
      <c r="I3193" s="2">
        <v>40599</v>
      </c>
      <c r="J3193" t="s">
        <v>106</v>
      </c>
      <c r="K3193" t="s">
        <v>107</v>
      </c>
      <c r="L3193">
        <v>-14.33712937</v>
      </c>
      <c r="M3193">
        <v>-170.70898220000001</v>
      </c>
      <c r="N3193" t="s">
        <v>421</v>
      </c>
      <c r="O3193" t="s">
        <v>421</v>
      </c>
      <c r="P3193">
        <v>2015</v>
      </c>
      <c r="Q3193" t="s">
        <v>109</v>
      </c>
      <c r="R3193">
        <v>0</v>
      </c>
      <c r="S3193">
        <v>9.5</v>
      </c>
      <c r="T3193">
        <v>30</v>
      </c>
      <c r="U3193">
        <v>0</v>
      </c>
      <c r="V3193">
        <v>5</v>
      </c>
      <c r="W3193">
        <v>12.5</v>
      </c>
      <c r="X3193">
        <v>0.23250000000000001</v>
      </c>
      <c r="Y3193">
        <v>2</v>
      </c>
      <c r="Z3193">
        <v>1</v>
      </c>
    </row>
    <row r="3194" spans="1:26" x14ac:dyDescent="0.2">
      <c r="A3194">
        <v>3193</v>
      </c>
      <c r="B3194">
        <v>8124</v>
      </c>
      <c r="C3194" t="s">
        <v>38</v>
      </c>
      <c r="D3194">
        <v>2015</v>
      </c>
      <c r="E3194" t="s">
        <v>73</v>
      </c>
      <c r="F3194" t="s">
        <v>419</v>
      </c>
      <c r="G3194" t="s">
        <v>78</v>
      </c>
      <c r="H3194" t="s">
        <v>3377</v>
      </c>
      <c r="I3194" s="2">
        <v>40599</v>
      </c>
      <c r="J3194" t="s">
        <v>106</v>
      </c>
      <c r="K3194" t="s">
        <v>115</v>
      </c>
      <c r="L3194">
        <v>-14.34320432</v>
      </c>
      <c r="M3194">
        <v>-170.72077268999999</v>
      </c>
      <c r="N3194" t="s">
        <v>421</v>
      </c>
      <c r="O3194" t="s">
        <v>421</v>
      </c>
      <c r="P3194">
        <v>2015</v>
      </c>
      <c r="Q3194" t="s">
        <v>116</v>
      </c>
      <c r="R3194">
        <v>0</v>
      </c>
      <c r="S3194">
        <v>5.2</v>
      </c>
      <c r="T3194">
        <v>6</v>
      </c>
      <c r="U3194">
        <v>20</v>
      </c>
      <c r="V3194">
        <v>9</v>
      </c>
      <c r="W3194">
        <v>5</v>
      </c>
      <c r="X3194">
        <v>0.51500000000000001</v>
      </c>
      <c r="Y3194">
        <v>2</v>
      </c>
      <c r="Z3194">
        <v>1</v>
      </c>
    </row>
    <row r="3195" spans="1:26" x14ac:dyDescent="0.2">
      <c r="A3195">
        <v>3194</v>
      </c>
      <c r="B3195">
        <v>8129</v>
      </c>
      <c r="C3195" t="s">
        <v>38</v>
      </c>
      <c r="D3195">
        <v>2015</v>
      </c>
      <c r="E3195" t="s">
        <v>73</v>
      </c>
      <c r="F3195" t="s">
        <v>419</v>
      </c>
      <c r="G3195" t="s">
        <v>78</v>
      </c>
      <c r="H3195" t="s">
        <v>3378</v>
      </c>
      <c r="I3195" s="2">
        <v>40600</v>
      </c>
      <c r="J3195" t="s">
        <v>106</v>
      </c>
      <c r="K3195" t="s">
        <v>107</v>
      </c>
      <c r="L3195">
        <v>-14.24523437</v>
      </c>
      <c r="M3195">
        <v>-170.67122255999999</v>
      </c>
      <c r="N3195" t="s">
        <v>449</v>
      </c>
      <c r="O3195" t="s">
        <v>449</v>
      </c>
      <c r="P3195">
        <v>2015</v>
      </c>
      <c r="Q3195" t="s">
        <v>109</v>
      </c>
      <c r="R3195">
        <v>0</v>
      </c>
      <c r="S3195">
        <v>12</v>
      </c>
      <c r="T3195">
        <v>12.5</v>
      </c>
      <c r="U3195">
        <v>14</v>
      </c>
      <c r="V3195">
        <v>25</v>
      </c>
      <c r="W3195">
        <v>3.5</v>
      </c>
      <c r="X3195">
        <v>0.42</v>
      </c>
      <c r="Y3195">
        <v>2</v>
      </c>
      <c r="Z3195">
        <v>1</v>
      </c>
    </row>
    <row r="3196" spans="1:26" x14ac:dyDescent="0.2">
      <c r="A3196">
        <v>3195</v>
      </c>
      <c r="B3196">
        <v>8130</v>
      </c>
      <c r="C3196" t="s">
        <v>38</v>
      </c>
      <c r="D3196">
        <v>2015</v>
      </c>
      <c r="E3196" t="s">
        <v>73</v>
      </c>
      <c r="F3196" t="s">
        <v>419</v>
      </c>
      <c r="G3196" t="s">
        <v>78</v>
      </c>
      <c r="H3196" t="s">
        <v>3379</v>
      </c>
      <c r="I3196" s="2">
        <v>40600</v>
      </c>
      <c r="J3196" t="s">
        <v>106</v>
      </c>
      <c r="K3196" t="s">
        <v>111</v>
      </c>
      <c r="L3196">
        <v>-14.244734060000001</v>
      </c>
      <c r="M3196">
        <v>-170.66175620999999</v>
      </c>
      <c r="N3196" t="s">
        <v>449</v>
      </c>
      <c r="O3196" t="s">
        <v>449</v>
      </c>
      <c r="P3196">
        <v>2015</v>
      </c>
      <c r="Q3196" t="s">
        <v>112</v>
      </c>
      <c r="R3196">
        <v>0</v>
      </c>
      <c r="S3196">
        <v>26.5</v>
      </c>
      <c r="T3196">
        <v>37.5</v>
      </c>
      <c r="U3196">
        <v>4</v>
      </c>
      <c r="V3196">
        <v>3</v>
      </c>
      <c r="W3196">
        <v>12.5</v>
      </c>
      <c r="X3196">
        <v>0.79125000000000001</v>
      </c>
      <c r="Y3196">
        <v>2</v>
      </c>
      <c r="Z3196">
        <v>1</v>
      </c>
    </row>
    <row r="3197" spans="1:26" x14ac:dyDescent="0.2">
      <c r="A3197">
        <v>3196</v>
      </c>
      <c r="B3197">
        <v>8131</v>
      </c>
      <c r="C3197" t="s">
        <v>38</v>
      </c>
      <c r="D3197">
        <v>2015</v>
      </c>
      <c r="E3197" t="s">
        <v>73</v>
      </c>
      <c r="F3197" t="s">
        <v>419</v>
      </c>
      <c r="G3197" t="s">
        <v>78</v>
      </c>
      <c r="H3197" t="s">
        <v>3380</v>
      </c>
      <c r="I3197" s="2">
        <v>40600</v>
      </c>
      <c r="J3197" t="s">
        <v>106</v>
      </c>
      <c r="K3197" t="s">
        <v>107</v>
      </c>
      <c r="L3197">
        <v>-14.246494009999999</v>
      </c>
      <c r="M3197">
        <v>-170.62210150999999</v>
      </c>
      <c r="N3197" t="s">
        <v>449</v>
      </c>
      <c r="O3197" t="s">
        <v>449</v>
      </c>
      <c r="P3197">
        <v>2015</v>
      </c>
      <c r="Q3197" t="s">
        <v>109</v>
      </c>
      <c r="R3197">
        <v>0</v>
      </c>
      <c r="S3197">
        <v>12.25</v>
      </c>
      <c r="T3197">
        <v>32.5</v>
      </c>
      <c r="U3197">
        <v>0</v>
      </c>
      <c r="V3197">
        <v>2.5</v>
      </c>
      <c r="W3197">
        <v>52.5</v>
      </c>
      <c r="X3197">
        <v>0.51749999999999996</v>
      </c>
      <c r="Y3197">
        <v>2</v>
      </c>
      <c r="Z3197">
        <v>1</v>
      </c>
    </row>
    <row r="3198" spans="1:26" x14ac:dyDescent="0.2">
      <c r="A3198">
        <v>3197</v>
      </c>
      <c r="B3198">
        <v>8132</v>
      </c>
      <c r="C3198" t="s">
        <v>38</v>
      </c>
      <c r="D3198">
        <v>2015</v>
      </c>
      <c r="E3198" t="s">
        <v>73</v>
      </c>
      <c r="F3198" t="s">
        <v>419</v>
      </c>
      <c r="G3198" t="s">
        <v>78</v>
      </c>
      <c r="H3198" t="s">
        <v>3381</v>
      </c>
      <c r="I3198" s="2">
        <v>40600</v>
      </c>
      <c r="J3198" t="s">
        <v>106</v>
      </c>
      <c r="K3198" t="s">
        <v>115</v>
      </c>
      <c r="L3198">
        <v>-14.25738696</v>
      </c>
      <c r="M3198">
        <v>-170.58825446</v>
      </c>
      <c r="N3198" t="s">
        <v>449</v>
      </c>
      <c r="O3198" t="s">
        <v>449</v>
      </c>
      <c r="P3198">
        <v>2015</v>
      </c>
      <c r="Q3198" t="s">
        <v>116</v>
      </c>
      <c r="R3198">
        <v>0</v>
      </c>
      <c r="S3198">
        <v>4.9000000000000004</v>
      </c>
      <c r="T3198">
        <v>35</v>
      </c>
      <c r="U3198">
        <v>7.5</v>
      </c>
      <c r="V3198">
        <v>2.5</v>
      </c>
      <c r="W3198">
        <v>17.5</v>
      </c>
      <c r="X3198">
        <v>0.99</v>
      </c>
      <c r="Y3198">
        <v>2</v>
      </c>
      <c r="Z3198">
        <v>1</v>
      </c>
    </row>
    <row r="3199" spans="1:26" x14ac:dyDescent="0.2">
      <c r="A3199">
        <v>3198</v>
      </c>
      <c r="B3199">
        <v>8133</v>
      </c>
      <c r="C3199" t="s">
        <v>38</v>
      </c>
      <c r="D3199">
        <v>2015</v>
      </c>
      <c r="E3199" t="s">
        <v>73</v>
      </c>
      <c r="F3199" t="s">
        <v>419</v>
      </c>
      <c r="G3199" t="s">
        <v>78</v>
      </c>
      <c r="H3199" t="s">
        <v>3382</v>
      </c>
      <c r="I3199" s="2">
        <v>40600</v>
      </c>
      <c r="J3199" t="s">
        <v>106</v>
      </c>
      <c r="K3199" t="s">
        <v>107</v>
      </c>
      <c r="L3199">
        <v>-14.25386187</v>
      </c>
      <c r="M3199">
        <v>-170.59606697999999</v>
      </c>
      <c r="N3199" t="s">
        <v>449</v>
      </c>
      <c r="O3199" t="s">
        <v>449</v>
      </c>
      <c r="P3199">
        <v>2015</v>
      </c>
      <c r="Q3199" t="s">
        <v>109</v>
      </c>
      <c r="R3199">
        <v>0</v>
      </c>
      <c r="S3199">
        <v>11.8</v>
      </c>
      <c r="T3199">
        <v>20</v>
      </c>
      <c r="U3199">
        <v>0</v>
      </c>
      <c r="V3199">
        <v>5</v>
      </c>
      <c r="W3199">
        <v>10</v>
      </c>
      <c r="X3199">
        <v>0.54874999999999996</v>
      </c>
      <c r="Y3199">
        <v>2</v>
      </c>
      <c r="Z3199">
        <v>1</v>
      </c>
    </row>
    <row r="3200" spans="1:26" x14ac:dyDescent="0.2">
      <c r="A3200">
        <v>3199</v>
      </c>
      <c r="B3200">
        <v>8134</v>
      </c>
      <c r="C3200" t="s">
        <v>38</v>
      </c>
      <c r="D3200">
        <v>2015</v>
      </c>
      <c r="E3200" t="s">
        <v>73</v>
      </c>
      <c r="F3200" t="s">
        <v>419</v>
      </c>
      <c r="G3200" t="s">
        <v>78</v>
      </c>
      <c r="H3200" t="s">
        <v>3383</v>
      </c>
      <c r="I3200" s="2">
        <v>40600</v>
      </c>
      <c r="J3200" t="s">
        <v>106</v>
      </c>
      <c r="K3200" t="s">
        <v>111</v>
      </c>
      <c r="L3200">
        <v>-14.2497031</v>
      </c>
      <c r="M3200">
        <v>-170.65783625</v>
      </c>
      <c r="N3200" t="s">
        <v>449</v>
      </c>
      <c r="O3200" t="s">
        <v>449</v>
      </c>
      <c r="P3200">
        <v>2015</v>
      </c>
      <c r="Q3200" t="s">
        <v>112</v>
      </c>
      <c r="R3200">
        <v>0</v>
      </c>
      <c r="S3200">
        <v>23.05</v>
      </c>
      <c r="T3200">
        <v>32.5</v>
      </c>
      <c r="U3200">
        <v>20</v>
      </c>
      <c r="V3200">
        <v>7.5</v>
      </c>
      <c r="W3200">
        <v>15</v>
      </c>
      <c r="X3200">
        <v>0.59750000000000003</v>
      </c>
      <c r="Y3200">
        <v>2</v>
      </c>
      <c r="Z3200">
        <v>1</v>
      </c>
    </row>
    <row r="3201" spans="1:26" x14ac:dyDescent="0.2">
      <c r="A3201">
        <v>3200</v>
      </c>
      <c r="B3201">
        <v>8135</v>
      </c>
      <c r="C3201" t="s">
        <v>38</v>
      </c>
      <c r="D3201">
        <v>2015</v>
      </c>
      <c r="E3201" t="s">
        <v>73</v>
      </c>
      <c r="F3201" t="s">
        <v>419</v>
      </c>
      <c r="G3201" t="s">
        <v>78</v>
      </c>
      <c r="H3201" t="s">
        <v>3384</v>
      </c>
      <c r="I3201" s="2">
        <v>40600</v>
      </c>
      <c r="J3201" t="s">
        <v>106</v>
      </c>
      <c r="K3201" t="s">
        <v>107</v>
      </c>
      <c r="L3201">
        <v>-14.25527698</v>
      </c>
      <c r="M3201">
        <v>-170.65260735999999</v>
      </c>
      <c r="N3201" t="s">
        <v>449</v>
      </c>
      <c r="O3201" t="s">
        <v>449</v>
      </c>
      <c r="P3201">
        <v>2015</v>
      </c>
      <c r="Q3201" t="s">
        <v>109</v>
      </c>
      <c r="R3201">
        <v>0</v>
      </c>
      <c r="S3201">
        <v>9.6</v>
      </c>
      <c r="T3201">
        <v>10</v>
      </c>
      <c r="U3201">
        <v>25</v>
      </c>
      <c r="V3201">
        <v>12.5</v>
      </c>
      <c r="W3201">
        <v>0.5</v>
      </c>
      <c r="X3201">
        <v>0.3775</v>
      </c>
      <c r="Y3201">
        <v>2</v>
      </c>
      <c r="Z3201">
        <v>1</v>
      </c>
    </row>
    <row r="3202" spans="1:26" x14ac:dyDescent="0.2">
      <c r="A3202">
        <v>3201</v>
      </c>
      <c r="B3202">
        <v>8136</v>
      </c>
      <c r="C3202" t="s">
        <v>38</v>
      </c>
      <c r="D3202">
        <v>2015</v>
      </c>
      <c r="E3202" t="s">
        <v>73</v>
      </c>
      <c r="F3202" t="s">
        <v>419</v>
      </c>
      <c r="G3202" t="s">
        <v>78</v>
      </c>
      <c r="H3202" t="s">
        <v>3385</v>
      </c>
      <c r="I3202" s="2">
        <v>40600</v>
      </c>
      <c r="J3202" t="s">
        <v>106</v>
      </c>
      <c r="K3202" t="s">
        <v>115</v>
      </c>
      <c r="L3202">
        <v>-14.252855540000001</v>
      </c>
      <c r="M3202">
        <v>-170.64565683999999</v>
      </c>
      <c r="N3202" t="s">
        <v>449</v>
      </c>
      <c r="O3202" t="s">
        <v>449</v>
      </c>
      <c r="P3202">
        <v>2015</v>
      </c>
      <c r="Q3202" t="s">
        <v>116</v>
      </c>
      <c r="R3202">
        <v>0</v>
      </c>
      <c r="S3202">
        <v>5.8</v>
      </c>
      <c r="T3202">
        <v>52.5</v>
      </c>
      <c r="U3202">
        <v>5.5</v>
      </c>
      <c r="V3202">
        <v>2.5</v>
      </c>
      <c r="W3202">
        <v>5</v>
      </c>
      <c r="X3202">
        <v>0.70374999999999999</v>
      </c>
      <c r="Y3202">
        <v>2</v>
      </c>
      <c r="Z3202">
        <v>1</v>
      </c>
    </row>
    <row r="3203" spans="1:26" x14ac:dyDescent="0.2">
      <c r="A3203">
        <v>3202</v>
      </c>
      <c r="B3203">
        <v>8137</v>
      </c>
      <c r="C3203" t="s">
        <v>38</v>
      </c>
      <c r="D3203">
        <v>2015</v>
      </c>
      <c r="E3203" t="s">
        <v>73</v>
      </c>
      <c r="F3203" t="s">
        <v>419</v>
      </c>
      <c r="G3203" t="s">
        <v>78</v>
      </c>
      <c r="H3203" t="s">
        <v>3386</v>
      </c>
      <c r="I3203" s="2">
        <v>40600</v>
      </c>
      <c r="J3203" t="s">
        <v>106</v>
      </c>
      <c r="K3203" t="s">
        <v>107</v>
      </c>
      <c r="L3203">
        <v>-14.254647500000001</v>
      </c>
      <c r="M3203">
        <v>-170.60774993000001</v>
      </c>
      <c r="N3203" t="s">
        <v>449</v>
      </c>
      <c r="O3203" t="s">
        <v>449</v>
      </c>
      <c r="P3203">
        <v>2015</v>
      </c>
      <c r="Q3203" t="s">
        <v>109</v>
      </c>
      <c r="R3203">
        <v>0</v>
      </c>
      <c r="S3203">
        <v>13.85</v>
      </c>
      <c r="T3203">
        <v>35</v>
      </c>
      <c r="U3203">
        <v>10</v>
      </c>
      <c r="V3203">
        <v>5</v>
      </c>
      <c r="W3203">
        <v>25</v>
      </c>
      <c r="X3203">
        <v>0.34749999999999998</v>
      </c>
      <c r="Y3203">
        <v>2</v>
      </c>
      <c r="Z3203">
        <v>1</v>
      </c>
    </row>
    <row r="3204" spans="1:26" x14ac:dyDescent="0.2">
      <c r="A3204">
        <v>3203</v>
      </c>
      <c r="B3204">
        <v>8141</v>
      </c>
      <c r="C3204" t="s">
        <v>38</v>
      </c>
      <c r="D3204">
        <v>2015</v>
      </c>
      <c r="E3204" t="s">
        <v>73</v>
      </c>
      <c r="F3204" t="s">
        <v>419</v>
      </c>
      <c r="G3204" t="s">
        <v>78</v>
      </c>
      <c r="H3204" t="s">
        <v>3387</v>
      </c>
      <c r="I3204" s="2">
        <v>40601</v>
      </c>
      <c r="J3204" t="s">
        <v>106</v>
      </c>
      <c r="K3204" t="s">
        <v>111</v>
      </c>
      <c r="L3204">
        <v>-14.280509950000001</v>
      </c>
      <c r="M3204">
        <v>-170.54277106999999</v>
      </c>
      <c r="N3204" t="s">
        <v>459</v>
      </c>
      <c r="O3204" t="s">
        <v>459</v>
      </c>
      <c r="P3204">
        <v>2015</v>
      </c>
      <c r="Q3204" t="s">
        <v>112</v>
      </c>
      <c r="R3204">
        <v>0</v>
      </c>
      <c r="S3204">
        <v>19.5</v>
      </c>
      <c r="T3204">
        <v>1.5</v>
      </c>
      <c r="U3204">
        <v>17</v>
      </c>
      <c r="V3204">
        <v>1</v>
      </c>
      <c r="W3204">
        <v>1</v>
      </c>
      <c r="X3204">
        <v>0.18024999999999999</v>
      </c>
      <c r="Y3204">
        <v>2</v>
      </c>
      <c r="Z3204">
        <v>1</v>
      </c>
    </row>
    <row r="3205" spans="1:26" x14ac:dyDescent="0.2">
      <c r="A3205">
        <v>3204</v>
      </c>
      <c r="B3205">
        <v>8142</v>
      </c>
      <c r="C3205" t="s">
        <v>38</v>
      </c>
      <c r="D3205">
        <v>2015</v>
      </c>
      <c r="E3205" t="s">
        <v>73</v>
      </c>
      <c r="F3205" t="s">
        <v>419</v>
      </c>
      <c r="G3205" t="s">
        <v>78</v>
      </c>
      <c r="H3205" t="s">
        <v>3388</v>
      </c>
      <c r="I3205" s="2">
        <v>40601</v>
      </c>
      <c r="J3205" t="s">
        <v>106</v>
      </c>
      <c r="K3205" t="s">
        <v>107</v>
      </c>
      <c r="L3205">
        <v>-14.26961079</v>
      </c>
      <c r="M3205">
        <v>-170.56327311999999</v>
      </c>
      <c r="N3205" t="s">
        <v>449</v>
      </c>
      <c r="O3205" t="s">
        <v>449</v>
      </c>
      <c r="P3205">
        <v>2015</v>
      </c>
      <c r="Q3205" t="s">
        <v>109</v>
      </c>
      <c r="R3205">
        <v>0</v>
      </c>
      <c r="S3205">
        <v>7</v>
      </c>
      <c r="T3205">
        <v>10</v>
      </c>
      <c r="U3205">
        <v>1.5</v>
      </c>
      <c r="V3205">
        <v>0</v>
      </c>
      <c r="W3205">
        <v>6.5</v>
      </c>
      <c r="X3205">
        <v>0.50624999999999998</v>
      </c>
      <c r="Y3205">
        <v>2</v>
      </c>
      <c r="Z3205">
        <v>1</v>
      </c>
    </row>
    <row r="3206" spans="1:26" x14ac:dyDescent="0.2">
      <c r="A3206">
        <v>3205</v>
      </c>
      <c r="B3206">
        <v>8143</v>
      </c>
      <c r="C3206" t="s">
        <v>38</v>
      </c>
      <c r="D3206">
        <v>2015</v>
      </c>
      <c r="E3206" t="s">
        <v>73</v>
      </c>
      <c r="F3206" t="s">
        <v>419</v>
      </c>
      <c r="G3206" t="s">
        <v>78</v>
      </c>
      <c r="H3206" t="s">
        <v>3389</v>
      </c>
      <c r="I3206" s="2">
        <v>40601</v>
      </c>
      <c r="J3206" t="s">
        <v>106</v>
      </c>
      <c r="K3206" t="s">
        <v>115</v>
      </c>
      <c r="L3206">
        <v>-14.27502039</v>
      </c>
      <c r="M3206">
        <v>-170.57524131</v>
      </c>
      <c r="N3206" t="s">
        <v>421</v>
      </c>
      <c r="O3206" t="s">
        <v>421</v>
      </c>
      <c r="P3206">
        <v>2015</v>
      </c>
      <c r="Q3206" t="s">
        <v>116</v>
      </c>
      <c r="R3206">
        <v>0</v>
      </c>
      <c r="S3206">
        <v>3.1</v>
      </c>
      <c r="T3206">
        <v>30</v>
      </c>
      <c r="U3206">
        <v>0</v>
      </c>
      <c r="V3206">
        <v>0.5</v>
      </c>
      <c r="W3206">
        <v>12.5</v>
      </c>
      <c r="X3206">
        <v>0.31624999999999998</v>
      </c>
      <c r="Y3206">
        <v>2</v>
      </c>
      <c r="Z3206">
        <v>1</v>
      </c>
    </row>
    <row r="3207" spans="1:26" x14ac:dyDescent="0.2">
      <c r="A3207">
        <v>3206</v>
      </c>
      <c r="B3207">
        <v>8144</v>
      </c>
      <c r="C3207" t="s">
        <v>38</v>
      </c>
      <c r="D3207">
        <v>2015</v>
      </c>
      <c r="E3207" t="s">
        <v>73</v>
      </c>
      <c r="F3207" t="s">
        <v>419</v>
      </c>
      <c r="G3207" t="s">
        <v>78</v>
      </c>
      <c r="H3207" t="s">
        <v>3390</v>
      </c>
      <c r="I3207" s="2">
        <v>40601</v>
      </c>
      <c r="J3207" t="s">
        <v>106</v>
      </c>
      <c r="K3207" t="s">
        <v>107</v>
      </c>
      <c r="L3207">
        <v>-14.30030088</v>
      </c>
      <c r="M3207">
        <v>-170.57679698999999</v>
      </c>
      <c r="N3207" t="s">
        <v>421</v>
      </c>
      <c r="O3207" t="s">
        <v>421</v>
      </c>
      <c r="P3207">
        <v>2015</v>
      </c>
      <c r="Q3207" t="s">
        <v>109</v>
      </c>
      <c r="R3207">
        <v>0</v>
      </c>
      <c r="S3207">
        <v>15.85</v>
      </c>
      <c r="T3207">
        <v>2</v>
      </c>
      <c r="U3207">
        <v>1</v>
      </c>
      <c r="V3207">
        <v>0.5</v>
      </c>
      <c r="W3207">
        <v>2</v>
      </c>
      <c r="X3207">
        <v>0.1825</v>
      </c>
      <c r="Y3207">
        <v>2</v>
      </c>
      <c r="Z3207">
        <v>1</v>
      </c>
    </row>
    <row r="3208" spans="1:26" x14ac:dyDescent="0.2">
      <c r="A3208">
        <v>3207</v>
      </c>
      <c r="B3208">
        <v>8145</v>
      </c>
      <c r="C3208" t="s">
        <v>38</v>
      </c>
      <c r="D3208">
        <v>2015</v>
      </c>
      <c r="E3208" t="s">
        <v>73</v>
      </c>
      <c r="F3208" t="s">
        <v>419</v>
      </c>
      <c r="G3208" t="s">
        <v>78</v>
      </c>
      <c r="H3208" t="s">
        <v>3391</v>
      </c>
      <c r="I3208" s="2">
        <v>40601</v>
      </c>
      <c r="J3208" t="s">
        <v>106</v>
      </c>
      <c r="K3208" t="s">
        <v>111</v>
      </c>
      <c r="L3208">
        <v>-14.27493883</v>
      </c>
      <c r="M3208">
        <v>-170.53906040000001</v>
      </c>
      <c r="N3208" t="s">
        <v>459</v>
      </c>
      <c r="O3208" t="s">
        <v>459</v>
      </c>
      <c r="P3208">
        <v>2015</v>
      </c>
      <c r="Q3208" t="s">
        <v>112</v>
      </c>
      <c r="R3208">
        <v>0</v>
      </c>
      <c r="S3208">
        <v>21.75</v>
      </c>
      <c r="T3208">
        <v>7.5</v>
      </c>
      <c r="U3208">
        <v>1</v>
      </c>
      <c r="V3208">
        <v>2.5</v>
      </c>
      <c r="W3208">
        <v>5.5</v>
      </c>
      <c r="X3208">
        <v>0.32250000000000001</v>
      </c>
      <c r="Y3208">
        <v>2</v>
      </c>
      <c r="Z3208">
        <v>1</v>
      </c>
    </row>
    <row r="3209" spans="1:26" x14ac:dyDescent="0.2">
      <c r="A3209">
        <v>3208</v>
      </c>
      <c r="B3209">
        <v>8146</v>
      </c>
      <c r="C3209" t="s">
        <v>38</v>
      </c>
      <c r="D3209">
        <v>2015</v>
      </c>
      <c r="E3209" t="s">
        <v>73</v>
      </c>
      <c r="F3209" t="s">
        <v>419</v>
      </c>
      <c r="G3209" t="s">
        <v>78</v>
      </c>
      <c r="H3209" t="s">
        <v>3392</v>
      </c>
      <c r="I3209" s="2">
        <v>40601</v>
      </c>
      <c r="J3209" t="s">
        <v>106</v>
      </c>
      <c r="K3209" t="s">
        <v>107</v>
      </c>
      <c r="L3209">
        <v>-14.279460370000001</v>
      </c>
      <c r="M3209">
        <v>-170.60871452000001</v>
      </c>
      <c r="N3209" t="s">
        <v>421</v>
      </c>
      <c r="O3209" t="s">
        <v>421</v>
      </c>
      <c r="P3209">
        <v>2015</v>
      </c>
      <c r="Q3209" t="s">
        <v>109</v>
      </c>
      <c r="R3209">
        <v>0</v>
      </c>
      <c r="S3209">
        <v>12.5</v>
      </c>
      <c r="T3209">
        <v>39</v>
      </c>
      <c r="U3209">
        <v>0</v>
      </c>
      <c r="V3209">
        <v>21.5</v>
      </c>
      <c r="W3209">
        <v>22.5</v>
      </c>
      <c r="X3209">
        <v>0.55625000000000002</v>
      </c>
      <c r="Y3209">
        <v>2</v>
      </c>
      <c r="Z3209">
        <v>1</v>
      </c>
    </row>
    <row r="3210" spans="1:26" x14ac:dyDescent="0.2">
      <c r="A3210">
        <v>3209</v>
      </c>
      <c r="B3210">
        <v>8147</v>
      </c>
      <c r="C3210" t="s">
        <v>38</v>
      </c>
      <c r="D3210">
        <v>2015</v>
      </c>
      <c r="E3210" t="s">
        <v>73</v>
      </c>
      <c r="F3210" t="s">
        <v>419</v>
      </c>
      <c r="G3210" t="s">
        <v>78</v>
      </c>
      <c r="H3210" t="s">
        <v>3393</v>
      </c>
      <c r="I3210" s="2">
        <v>40601</v>
      </c>
      <c r="J3210" t="s">
        <v>106</v>
      </c>
      <c r="K3210" t="s">
        <v>115</v>
      </c>
      <c r="L3210">
        <v>-14.2833194</v>
      </c>
      <c r="M3210">
        <v>-170.60648065999999</v>
      </c>
      <c r="N3210" t="s">
        <v>421</v>
      </c>
      <c r="O3210" t="s">
        <v>421</v>
      </c>
      <c r="P3210">
        <v>2015</v>
      </c>
      <c r="Q3210" t="s">
        <v>116</v>
      </c>
      <c r="R3210">
        <v>0</v>
      </c>
      <c r="S3210">
        <v>5.65</v>
      </c>
      <c r="T3210">
        <v>45</v>
      </c>
      <c r="U3210">
        <v>2.5</v>
      </c>
      <c r="V3210">
        <v>2.5</v>
      </c>
      <c r="W3210">
        <v>7.5</v>
      </c>
      <c r="X3210">
        <v>0.79749999999999999</v>
      </c>
      <c r="Y3210">
        <v>2</v>
      </c>
      <c r="Z3210">
        <v>1</v>
      </c>
    </row>
    <row r="3211" spans="1:26" x14ac:dyDescent="0.2">
      <c r="A3211">
        <v>3210</v>
      </c>
      <c r="B3211">
        <v>8148</v>
      </c>
      <c r="C3211" t="s">
        <v>38</v>
      </c>
      <c r="D3211">
        <v>2015</v>
      </c>
      <c r="E3211" t="s">
        <v>73</v>
      </c>
      <c r="F3211" t="s">
        <v>419</v>
      </c>
      <c r="G3211" t="s">
        <v>78</v>
      </c>
      <c r="H3211" t="s">
        <v>3394</v>
      </c>
      <c r="I3211" s="2">
        <v>40601</v>
      </c>
      <c r="J3211" t="s">
        <v>106</v>
      </c>
      <c r="K3211" t="s">
        <v>115</v>
      </c>
      <c r="L3211">
        <v>-14.27269617</v>
      </c>
      <c r="M3211">
        <v>-170.61280724</v>
      </c>
      <c r="N3211" t="s">
        <v>421</v>
      </c>
      <c r="O3211" t="s">
        <v>421</v>
      </c>
      <c r="P3211">
        <v>2015</v>
      </c>
      <c r="Q3211" t="s">
        <v>116</v>
      </c>
      <c r="R3211">
        <v>0</v>
      </c>
      <c r="S3211">
        <v>6.2</v>
      </c>
      <c r="T3211">
        <v>35</v>
      </c>
      <c r="U3211">
        <v>0</v>
      </c>
      <c r="V3211">
        <v>0.5</v>
      </c>
      <c r="W3211">
        <v>40</v>
      </c>
      <c r="X3211">
        <v>0.85750000000000004</v>
      </c>
      <c r="Y3211">
        <v>2</v>
      </c>
      <c r="Z3211">
        <v>1</v>
      </c>
    </row>
    <row r="3212" spans="1:26" x14ac:dyDescent="0.2">
      <c r="A3212">
        <v>3211</v>
      </c>
      <c r="B3212">
        <v>8149</v>
      </c>
      <c r="C3212" t="s">
        <v>38</v>
      </c>
      <c r="D3212">
        <v>2015</v>
      </c>
      <c r="E3212" t="s">
        <v>73</v>
      </c>
      <c r="F3212" t="s">
        <v>419</v>
      </c>
      <c r="G3212" t="s">
        <v>78</v>
      </c>
      <c r="H3212" t="s">
        <v>3395</v>
      </c>
      <c r="I3212" s="2">
        <v>40601</v>
      </c>
      <c r="J3212" t="s">
        <v>106</v>
      </c>
      <c r="K3212" t="s">
        <v>107</v>
      </c>
      <c r="L3212">
        <v>-14.28648759</v>
      </c>
      <c r="M3212">
        <v>-170.60070268000001</v>
      </c>
      <c r="N3212" t="s">
        <v>421</v>
      </c>
      <c r="O3212" t="s">
        <v>421</v>
      </c>
      <c r="P3212">
        <v>2015</v>
      </c>
      <c r="Q3212" t="s">
        <v>109</v>
      </c>
      <c r="R3212">
        <v>0</v>
      </c>
      <c r="S3212">
        <v>15.2</v>
      </c>
      <c r="T3212">
        <v>12.5</v>
      </c>
      <c r="U3212">
        <v>0.5</v>
      </c>
      <c r="V3212">
        <v>0</v>
      </c>
      <c r="W3212">
        <v>6.5</v>
      </c>
      <c r="X3212">
        <v>0.33875</v>
      </c>
      <c r="Y3212">
        <v>2</v>
      </c>
      <c r="Z3212">
        <v>1</v>
      </c>
    </row>
    <row r="3213" spans="1:26" x14ac:dyDescent="0.2">
      <c r="A3213">
        <v>3212</v>
      </c>
      <c r="B3213">
        <v>8150</v>
      </c>
      <c r="C3213" t="s">
        <v>38</v>
      </c>
      <c r="D3213">
        <v>2015</v>
      </c>
      <c r="E3213" t="s">
        <v>73</v>
      </c>
      <c r="F3213" t="s">
        <v>419</v>
      </c>
      <c r="G3213" t="s">
        <v>78</v>
      </c>
      <c r="H3213" t="s">
        <v>3396</v>
      </c>
      <c r="I3213" s="2">
        <v>40601</v>
      </c>
      <c r="J3213" t="s">
        <v>106</v>
      </c>
      <c r="K3213" t="s">
        <v>107</v>
      </c>
      <c r="L3213">
        <v>-14.30415303</v>
      </c>
      <c r="M3213">
        <v>-170.59767479999999</v>
      </c>
      <c r="N3213" t="s">
        <v>421</v>
      </c>
      <c r="O3213" t="s">
        <v>421</v>
      </c>
      <c r="P3213">
        <v>2015</v>
      </c>
      <c r="Q3213" t="s">
        <v>109</v>
      </c>
      <c r="R3213">
        <v>0</v>
      </c>
      <c r="S3213">
        <v>15.75</v>
      </c>
      <c r="T3213">
        <v>6.5</v>
      </c>
      <c r="U3213">
        <v>0.5</v>
      </c>
      <c r="V3213">
        <v>1.5</v>
      </c>
      <c r="W3213">
        <v>2</v>
      </c>
      <c r="X3213">
        <v>0.17899999999999999</v>
      </c>
      <c r="Y3213">
        <v>2</v>
      </c>
      <c r="Z3213">
        <v>1</v>
      </c>
    </row>
    <row r="3214" spans="1:26" x14ac:dyDescent="0.2">
      <c r="A3214">
        <v>3213</v>
      </c>
      <c r="B3214">
        <v>8159</v>
      </c>
      <c r="C3214" t="s">
        <v>38</v>
      </c>
      <c r="D3214">
        <v>2015</v>
      </c>
      <c r="E3214" t="s">
        <v>73</v>
      </c>
      <c r="F3214" t="s">
        <v>419</v>
      </c>
      <c r="G3214" t="s">
        <v>78</v>
      </c>
      <c r="H3214" t="s">
        <v>3397</v>
      </c>
      <c r="I3214" s="2">
        <v>40602</v>
      </c>
      <c r="J3214" t="s">
        <v>106</v>
      </c>
      <c r="K3214" t="s">
        <v>111</v>
      </c>
      <c r="L3214">
        <v>-14.28139633</v>
      </c>
      <c r="M3214">
        <v>-170.80951131</v>
      </c>
      <c r="N3214" t="s">
        <v>490</v>
      </c>
      <c r="O3214" t="s">
        <v>490</v>
      </c>
      <c r="P3214">
        <v>2015</v>
      </c>
      <c r="Q3214" t="s">
        <v>112</v>
      </c>
      <c r="R3214">
        <v>0</v>
      </c>
      <c r="S3214">
        <v>25</v>
      </c>
      <c r="T3214">
        <v>7.5</v>
      </c>
      <c r="U3214">
        <v>12.5</v>
      </c>
      <c r="V3214">
        <v>2.5</v>
      </c>
      <c r="W3214">
        <v>9</v>
      </c>
      <c r="X3214">
        <v>0.40250000000000002</v>
      </c>
      <c r="Y3214">
        <v>2</v>
      </c>
      <c r="Z3214">
        <v>1</v>
      </c>
    </row>
    <row r="3215" spans="1:26" x14ac:dyDescent="0.2">
      <c r="A3215">
        <v>3214</v>
      </c>
      <c r="B3215">
        <v>8160</v>
      </c>
      <c r="C3215" t="s">
        <v>38</v>
      </c>
      <c r="D3215">
        <v>2015</v>
      </c>
      <c r="E3215" t="s">
        <v>73</v>
      </c>
      <c r="F3215" t="s">
        <v>419</v>
      </c>
      <c r="G3215" t="s">
        <v>78</v>
      </c>
      <c r="H3215" t="s">
        <v>3398</v>
      </c>
      <c r="I3215" s="2">
        <v>40602</v>
      </c>
      <c r="J3215" t="s">
        <v>106</v>
      </c>
      <c r="K3215" t="s">
        <v>107</v>
      </c>
      <c r="L3215">
        <v>-14.30076188</v>
      </c>
      <c r="M3215">
        <v>-170.82331311999999</v>
      </c>
      <c r="N3215" t="s">
        <v>490</v>
      </c>
      <c r="O3215" t="s">
        <v>490</v>
      </c>
      <c r="P3215">
        <v>2015</v>
      </c>
      <c r="Q3215" t="s">
        <v>109</v>
      </c>
      <c r="R3215">
        <v>0</v>
      </c>
      <c r="S3215">
        <v>10.7</v>
      </c>
      <c r="T3215">
        <v>45</v>
      </c>
      <c r="U3215">
        <v>0</v>
      </c>
      <c r="V3215">
        <v>5.5</v>
      </c>
      <c r="W3215">
        <v>30</v>
      </c>
      <c r="X3215">
        <v>0.47249999999999998</v>
      </c>
      <c r="Y3215">
        <v>2</v>
      </c>
      <c r="Z3215">
        <v>1</v>
      </c>
    </row>
    <row r="3216" spans="1:26" x14ac:dyDescent="0.2">
      <c r="A3216">
        <v>3215</v>
      </c>
      <c r="B3216">
        <v>8161</v>
      </c>
      <c r="C3216" t="s">
        <v>38</v>
      </c>
      <c r="D3216">
        <v>2015</v>
      </c>
      <c r="E3216" t="s">
        <v>73</v>
      </c>
      <c r="F3216" t="s">
        <v>419</v>
      </c>
      <c r="G3216" t="s">
        <v>78</v>
      </c>
      <c r="H3216" t="s">
        <v>3399</v>
      </c>
      <c r="I3216" s="2">
        <v>40602</v>
      </c>
      <c r="J3216" t="s">
        <v>106</v>
      </c>
      <c r="K3216" t="s">
        <v>115</v>
      </c>
      <c r="L3216">
        <v>-14.292006819999999</v>
      </c>
      <c r="M3216">
        <v>-170.77328614999999</v>
      </c>
      <c r="N3216" t="s">
        <v>490</v>
      </c>
      <c r="O3216" t="s">
        <v>490</v>
      </c>
      <c r="P3216">
        <v>2015</v>
      </c>
      <c r="Q3216" t="s">
        <v>116</v>
      </c>
      <c r="R3216">
        <v>0</v>
      </c>
      <c r="S3216">
        <v>4.25</v>
      </c>
      <c r="T3216">
        <v>17.5</v>
      </c>
      <c r="U3216">
        <v>0.5</v>
      </c>
      <c r="V3216">
        <v>1.5</v>
      </c>
      <c r="W3216">
        <v>1.5</v>
      </c>
      <c r="X3216">
        <v>0.375</v>
      </c>
      <c r="Y3216">
        <v>2</v>
      </c>
      <c r="Z3216">
        <v>1</v>
      </c>
    </row>
    <row r="3217" spans="1:26" x14ac:dyDescent="0.2">
      <c r="A3217">
        <v>3216</v>
      </c>
      <c r="B3217">
        <v>8162</v>
      </c>
      <c r="C3217" t="s">
        <v>38</v>
      </c>
      <c r="D3217">
        <v>2015</v>
      </c>
      <c r="E3217" t="s">
        <v>73</v>
      </c>
      <c r="F3217" t="s">
        <v>419</v>
      </c>
      <c r="G3217" t="s">
        <v>78</v>
      </c>
      <c r="H3217" t="s">
        <v>3400</v>
      </c>
      <c r="I3217" s="2">
        <v>40602</v>
      </c>
      <c r="J3217" t="s">
        <v>106</v>
      </c>
      <c r="K3217" t="s">
        <v>111</v>
      </c>
      <c r="L3217">
        <v>-14.266583499999999</v>
      </c>
      <c r="M3217">
        <v>-170.77122034999999</v>
      </c>
      <c r="N3217" t="s">
        <v>490</v>
      </c>
      <c r="O3217" t="s">
        <v>490</v>
      </c>
      <c r="P3217">
        <v>2015</v>
      </c>
      <c r="Q3217" t="s">
        <v>112</v>
      </c>
      <c r="R3217">
        <v>0</v>
      </c>
      <c r="S3217">
        <v>22.9</v>
      </c>
      <c r="T3217">
        <v>4.5</v>
      </c>
      <c r="U3217">
        <v>0</v>
      </c>
      <c r="V3217">
        <v>2.5</v>
      </c>
      <c r="W3217">
        <v>26.5</v>
      </c>
      <c r="X3217">
        <v>0.59750000000000003</v>
      </c>
      <c r="Y3217">
        <v>2</v>
      </c>
      <c r="Z3217">
        <v>1</v>
      </c>
    </row>
    <row r="3218" spans="1:26" x14ac:dyDescent="0.2">
      <c r="A3218">
        <v>3217</v>
      </c>
      <c r="B3218">
        <v>8163</v>
      </c>
      <c r="C3218" t="s">
        <v>38</v>
      </c>
      <c r="D3218">
        <v>2015</v>
      </c>
      <c r="E3218" t="s">
        <v>73</v>
      </c>
      <c r="F3218" t="s">
        <v>419</v>
      </c>
      <c r="G3218" t="s">
        <v>78</v>
      </c>
      <c r="H3218" t="s">
        <v>3401</v>
      </c>
      <c r="I3218" s="2">
        <v>40602</v>
      </c>
      <c r="J3218" t="s">
        <v>106</v>
      </c>
      <c r="K3218" t="s">
        <v>107</v>
      </c>
      <c r="L3218">
        <v>-14.28764462</v>
      </c>
      <c r="M3218">
        <v>-170.78198707000001</v>
      </c>
      <c r="N3218" t="s">
        <v>490</v>
      </c>
      <c r="O3218" t="s">
        <v>490</v>
      </c>
      <c r="P3218">
        <v>2015</v>
      </c>
      <c r="Q3218" t="s">
        <v>109</v>
      </c>
      <c r="R3218">
        <v>0</v>
      </c>
      <c r="S3218">
        <v>12.1</v>
      </c>
      <c r="T3218">
        <v>22.5</v>
      </c>
      <c r="U3218">
        <v>0</v>
      </c>
      <c r="V3218">
        <v>3.5</v>
      </c>
      <c r="W3218">
        <v>17.5</v>
      </c>
      <c r="X3218">
        <v>0.53500000000000003</v>
      </c>
      <c r="Y3218">
        <v>2</v>
      </c>
      <c r="Z3218">
        <v>1</v>
      </c>
    </row>
    <row r="3219" spans="1:26" x14ac:dyDescent="0.2">
      <c r="A3219">
        <v>3218</v>
      </c>
      <c r="B3219">
        <v>8164</v>
      </c>
      <c r="C3219" t="s">
        <v>38</v>
      </c>
      <c r="D3219">
        <v>2015</v>
      </c>
      <c r="E3219" t="s">
        <v>73</v>
      </c>
      <c r="F3219" t="s">
        <v>419</v>
      </c>
      <c r="G3219" t="s">
        <v>78</v>
      </c>
      <c r="H3219" t="s">
        <v>3402</v>
      </c>
      <c r="I3219" s="2">
        <v>40602</v>
      </c>
      <c r="J3219" t="s">
        <v>106</v>
      </c>
      <c r="K3219" t="s">
        <v>107</v>
      </c>
      <c r="L3219">
        <v>-14.291017249999999</v>
      </c>
      <c r="M3219">
        <v>-170.77617304</v>
      </c>
      <c r="N3219" t="s">
        <v>490</v>
      </c>
      <c r="O3219" t="s">
        <v>490</v>
      </c>
      <c r="P3219">
        <v>2015</v>
      </c>
      <c r="Q3219" t="s">
        <v>109</v>
      </c>
      <c r="R3219">
        <v>0</v>
      </c>
      <c r="S3219">
        <v>13.2</v>
      </c>
      <c r="T3219">
        <v>64</v>
      </c>
      <c r="U3219">
        <v>3</v>
      </c>
      <c r="V3219">
        <v>2</v>
      </c>
      <c r="W3219">
        <v>12.5</v>
      </c>
      <c r="X3219">
        <v>0.74624999999999997</v>
      </c>
      <c r="Y3219">
        <v>2</v>
      </c>
      <c r="Z3219">
        <v>1</v>
      </c>
    </row>
    <row r="3220" spans="1:26" x14ac:dyDescent="0.2">
      <c r="A3220">
        <v>3219</v>
      </c>
      <c r="B3220">
        <v>8165</v>
      </c>
      <c r="C3220" t="s">
        <v>38</v>
      </c>
      <c r="D3220">
        <v>2015</v>
      </c>
      <c r="E3220" t="s">
        <v>73</v>
      </c>
      <c r="F3220" t="s">
        <v>419</v>
      </c>
      <c r="G3220" t="s">
        <v>78</v>
      </c>
      <c r="H3220" t="s">
        <v>3403</v>
      </c>
      <c r="I3220" s="2">
        <v>40602</v>
      </c>
      <c r="J3220" t="s">
        <v>106</v>
      </c>
      <c r="K3220" t="s">
        <v>111</v>
      </c>
      <c r="L3220">
        <v>-14.305645180000001</v>
      </c>
      <c r="M3220">
        <v>-170.82850343999999</v>
      </c>
      <c r="N3220" t="s">
        <v>490</v>
      </c>
      <c r="O3220" t="s">
        <v>490</v>
      </c>
      <c r="P3220">
        <v>2015</v>
      </c>
      <c r="Q3220" t="s">
        <v>112</v>
      </c>
      <c r="R3220">
        <v>0</v>
      </c>
      <c r="S3220">
        <v>23.1</v>
      </c>
      <c r="T3220">
        <v>1</v>
      </c>
      <c r="U3220">
        <v>35</v>
      </c>
      <c r="V3220">
        <v>12.5</v>
      </c>
      <c r="W3220">
        <v>0</v>
      </c>
      <c r="X3220">
        <v>0.1255</v>
      </c>
      <c r="Y3220">
        <v>2</v>
      </c>
      <c r="Z3220">
        <v>1</v>
      </c>
    </row>
    <row r="3221" spans="1:26" x14ac:dyDescent="0.2">
      <c r="A3221">
        <v>3220</v>
      </c>
      <c r="B3221">
        <v>8166</v>
      </c>
      <c r="C3221" t="s">
        <v>38</v>
      </c>
      <c r="D3221">
        <v>2015</v>
      </c>
      <c r="E3221" t="s">
        <v>73</v>
      </c>
      <c r="F3221" t="s">
        <v>419</v>
      </c>
      <c r="G3221" t="s">
        <v>78</v>
      </c>
      <c r="H3221" t="s">
        <v>3404</v>
      </c>
      <c r="I3221" s="2">
        <v>40602</v>
      </c>
      <c r="J3221" t="s">
        <v>106</v>
      </c>
      <c r="K3221" t="s">
        <v>115</v>
      </c>
      <c r="L3221">
        <v>-14.31777346</v>
      </c>
      <c r="M3221">
        <v>-170.83781959000001</v>
      </c>
      <c r="N3221" t="s">
        <v>490</v>
      </c>
      <c r="O3221" t="s">
        <v>490</v>
      </c>
      <c r="P3221">
        <v>2015</v>
      </c>
      <c r="Q3221" t="s">
        <v>116</v>
      </c>
      <c r="R3221">
        <v>0</v>
      </c>
      <c r="S3221">
        <v>3.2</v>
      </c>
      <c r="T3221">
        <v>50</v>
      </c>
      <c r="U3221">
        <v>0</v>
      </c>
      <c r="V3221">
        <v>0.5</v>
      </c>
      <c r="W3221">
        <v>20</v>
      </c>
      <c r="X3221">
        <v>0.58750000000000002</v>
      </c>
      <c r="Y3221">
        <v>2</v>
      </c>
      <c r="Z3221">
        <v>1</v>
      </c>
    </row>
    <row r="3222" spans="1:26" x14ac:dyDescent="0.2">
      <c r="A3222">
        <v>3221</v>
      </c>
      <c r="B3222">
        <v>8167</v>
      </c>
      <c r="C3222" t="s">
        <v>38</v>
      </c>
      <c r="D3222">
        <v>2015</v>
      </c>
      <c r="E3222" t="s">
        <v>73</v>
      </c>
      <c r="F3222" t="s">
        <v>419</v>
      </c>
      <c r="G3222" t="s">
        <v>78</v>
      </c>
      <c r="H3222" t="s">
        <v>3405</v>
      </c>
      <c r="I3222" s="2">
        <v>40602</v>
      </c>
      <c r="J3222" t="s">
        <v>106</v>
      </c>
      <c r="K3222" t="s">
        <v>115</v>
      </c>
      <c r="L3222">
        <v>-14.29242902</v>
      </c>
      <c r="M3222">
        <v>-170.80238861999999</v>
      </c>
      <c r="N3222" t="s">
        <v>490</v>
      </c>
      <c r="O3222" t="s">
        <v>490</v>
      </c>
      <c r="P3222">
        <v>2015</v>
      </c>
      <c r="Q3222" t="s">
        <v>116</v>
      </c>
      <c r="R3222">
        <v>0</v>
      </c>
      <c r="S3222">
        <v>4.6500000000000004</v>
      </c>
      <c r="T3222">
        <v>17.5</v>
      </c>
      <c r="U3222">
        <v>0</v>
      </c>
      <c r="V3222">
        <v>10</v>
      </c>
      <c r="W3222">
        <v>7.5</v>
      </c>
      <c r="X3222">
        <v>0.63375000000000004</v>
      </c>
      <c r="Y3222">
        <v>2</v>
      </c>
      <c r="Z3222">
        <v>1</v>
      </c>
    </row>
    <row r="3223" spans="1:26" x14ac:dyDescent="0.2">
      <c r="A3223">
        <v>3222</v>
      </c>
      <c r="B3223">
        <v>8168</v>
      </c>
      <c r="C3223" t="s">
        <v>38</v>
      </c>
      <c r="D3223">
        <v>2015</v>
      </c>
      <c r="E3223" t="s">
        <v>73</v>
      </c>
      <c r="F3223" t="s">
        <v>419</v>
      </c>
      <c r="G3223" t="s">
        <v>78</v>
      </c>
      <c r="H3223" t="s">
        <v>3406</v>
      </c>
      <c r="I3223" s="2">
        <v>40602</v>
      </c>
      <c r="J3223" t="s">
        <v>106</v>
      </c>
      <c r="K3223" t="s">
        <v>111</v>
      </c>
      <c r="L3223">
        <v>-14.289393840000001</v>
      </c>
      <c r="M3223">
        <v>-170.79099485</v>
      </c>
      <c r="N3223" t="s">
        <v>490</v>
      </c>
      <c r="O3223" t="s">
        <v>490</v>
      </c>
      <c r="P3223">
        <v>2015</v>
      </c>
      <c r="Q3223" t="s">
        <v>112</v>
      </c>
      <c r="R3223">
        <v>0</v>
      </c>
      <c r="S3223">
        <v>24.5</v>
      </c>
      <c r="T3223">
        <v>1</v>
      </c>
      <c r="U3223">
        <v>10</v>
      </c>
      <c r="V3223">
        <v>6.5</v>
      </c>
      <c r="W3223">
        <v>3</v>
      </c>
      <c r="X3223">
        <v>0.61750000000000005</v>
      </c>
      <c r="Y3223">
        <v>2</v>
      </c>
      <c r="Z3223">
        <v>1</v>
      </c>
    </row>
    <row r="3224" spans="1:26" x14ac:dyDescent="0.2">
      <c r="A3224">
        <v>3223</v>
      </c>
      <c r="B3224">
        <v>8169</v>
      </c>
      <c r="C3224" t="s">
        <v>38</v>
      </c>
      <c r="D3224">
        <v>2015</v>
      </c>
      <c r="E3224" t="s">
        <v>73</v>
      </c>
      <c r="F3224" t="s">
        <v>419</v>
      </c>
      <c r="G3224" t="s">
        <v>78</v>
      </c>
      <c r="H3224" t="s">
        <v>3407</v>
      </c>
      <c r="I3224" s="2">
        <v>40603</v>
      </c>
      <c r="J3224" t="s">
        <v>106</v>
      </c>
      <c r="K3224" t="s">
        <v>111</v>
      </c>
      <c r="L3224">
        <v>-14.29523444</v>
      </c>
      <c r="M3224">
        <v>-170.56710004999999</v>
      </c>
      <c r="N3224" t="s">
        <v>421</v>
      </c>
      <c r="O3224" t="s">
        <v>421</v>
      </c>
      <c r="P3224">
        <v>2015</v>
      </c>
      <c r="Q3224" t="s">
        <v>112</v>
      </c>
      <c r="R3224">
        <v>0</v>
      </c>
      <c r="S3224">
        <v>24.25</v>
      </c>
      <c r="T3224">
        <v>1.5</v>
      </c>
      <c r="U3224">
        <v>0</v>
      </c>
      <c r="V3224">
        <v>14.5</v>
      </c>
      <c r="W3224">
        <v>5</v>
      </c>
      <c r="X3224">
        <v>0.13750000000000001</v>
      </c>
      <c r="Y3224">
        <v>2</v>
      </c>
      <c r="Z3224">
        <v>1</v>
      </c>
    </row>
    <row r="3225" spans="1:26" x14ac:dyDescent="0.2">
      <c r="A3225">
        <v>3224</v>
      </c>
      <c r="B3225">
        <v>8170</v>
      </c>
      <c r="C3225" t="s">
        <v>38</v>
      </c>
      <c r="D3225">
        <v>2015</v>
      </c>
      <c r="E3225" t="s">
        <v>73</v>
      </c>
      <c r="F3225" t="s">
        <v>419</v>
      </c>
      <c r="G3225" t="s">
        <v>78</v>
      </c>
      <c r="H3225" t="s">
        <v>3408</v>
      </c>
      <c r="I3225" s="2">
        <v>40603</v>
      </c>
      <c r="J3225" t="s">
        <v>106</v>
      </c>
      <c r="K3225" t="s">
        <v>115</v>
      </c>
      <c r="L3225">
        <v>-14.272953579999999</v>
      </c>
      <c r="M3225">
        <v>-170.56788141000001</v>
      </c>
      <c r="N3225" t="s">
        <v>421</v>
      </c>
      <c r="O3225" t="s">
        <v>421</v>
      </c>
      <c r="P3225">
        <v>2015</v>
      </c>
      <c r="Q3225" t="s">
        <v>116</v>
      </c>
      <c r="R3225">
        <v>0</v>
      </c>
      <c r="S3225">
        <v>2.5499999999999998</v>
      </c>
      <c r="T3225">
        <v>50</v>
      </c>
      <c r="U3225">
        <v>0.5</v>
      </c>
      <c r="V3225">
        <v>0</v>
      </c>
      <c r="W3225">
        <v>20</v>
      </c>
      <c r="X3225">
        <v>0.40875</v>
      </c>
      <c r="Y3225">
        <v>2</v>
      </c>
      <c r="Z3225">
        <v>1</v>
      </c>
    </row>
    <row r="3226" spans="1:26" x14ac:dyDescent="0.2">
      <c r="A3226">
        <v>3225</v>
      </c>
      <c r="B3226">
        <v>8171</v>
      </c>
      <c r="C3226" t="s">
        <v>38</v>
      </c>
      <c r="D3226">
        <v>2015</v>
      </c>
      <c r="E3226" t="s">
        <v>73</v>
      </c>
      <c r="F3226" t="s">
        <v>419</v>
      </c>
      <c r="G3226" t="s">
        <v>78</v>
      </c>
      <c r="H3226" t="s">
        <v>3409</v>
      </c>
      <c r="I3226" s="2">
        <v>40603</v>
      </c>
      <c r="J3226" t="s">
        <v>106</v>
      </c>
      <c r="K3226" t="s">
        <v>107</v>
      </c>
      <c r="L3226">
        <v>-14.295532079999999</v>
      </c>
      <c r="M3226">
        <v>-170.56020074</v>
      </c>
      <c r="N3226" t="s">
        <v>421</v>
      </c>
      <c r="O3226" t="s">
        <v>421</v>
      </c>
      <c r="P3226">
        <v>2015</v>
      </c>
      <c r="Q3226" t="s">
        <v>109</v>
      </c>
      <c r="R3226">
        <v>0</v>
      </c>
      <c r="S3226">
        <v>13.65</v>
      </c>
      <c r="T3226">
        <v>22.5</v>
      </c>
      <c r="U3226">
        <v>2.5</v>
      </c>
      <c r="V3226">
        <v>17.5</v>
      </c>
      <c r="W3226">
        <v>5</v>
      </c>
      <c r="X3226">
        <v>0.16</v>
      </c>
      <c r="Y3226">
        <v>2</v>
      </c>
      <c r="Z3226">
        <v>1</v>
      </c>
    </row>
    <row r="3227" spans="1:26" x14ac:dyDescent="0.2">
      <c r="A3227">
        <v>3226</v>
      </c>
      <c r="B3227">
        <v>8172</v>
      </c>
      <c r="C3227" t="s">
        <v>38</v>
      </c>
      <c r="D3227">
        <v>2015</v>
      </c>
      <c r="E3227" t="s">
        <v>73</v>
      </c>
      <c r="F3227" t="s">
        <v>419</v>
      </c>
      <c r="G3227" t="s">
        <v>78</v>
      </c>
      <c r="H3227" t="s">
        <v>3410</v>
      </c>
      <c r="I3227" s="2">
        <v>40603</v>
      </c>
      <c r="J3227" t="s">
        <v>106</v>
      </c>
      <c r="K3227" t="s">
        <v>111</v>
      </c>
      <c r="L3227">
        <v>-14.28010259</v>
      </c>
      <c r="M3227">
        <v>-170.62116123000001</v>
      </c>
      <c r="N3227" t="s">
        <v>421</v>
      </c>
      <c r="O3227" t="s">
        <v>421</v>
      </c>
      <c r="P3227">
        <v>2015</v>
      </c>
      <c r="Q3227" t="s">
        <v>112</v>
      </c>
      <c r="R3227">
        <v>0</v>
      </c>
      <c r="S3227">
        <v>24.35</v>
      </c>
      <c r="T3227">
        <v>22.5</v>
      </c>
      <c r="U3227">
        <v>3</v>
      </c>
      <c r="V3227">
        <v>20</v>
      </c>
      <c r="W3227">
        <v>12.5</v>
      </c>
      <c r="X3227">
        <v>0.27625</v>
      </c>
      <c r="Y3227">
        <v>2</v>
      </c>
      <c r="Z3227">
        <v>1</v>
      </c>
    </row>
    <row r="3228" spans="1:26" x14ac:dyDescent="0.2">
      <c r="A3228">
        <v>3227</v>
      </c>
      <c r="B3228">
        <v>8173</v>
      </c>
      <c r="C3228" t="s">
        <v>38</v>
      </c>
      <c r="D3228">
        <v>2015</v>
      </c>
      <c r="E3228" t="s">
        <v>73</v>
      </c>
      <c r="F3228" t="s">
        <v>419</v>
      </c>
      <c r="G3228" t="s">
        <v>78</v>
      </c>
      <c r="H3228" t="s">
        <v>3411</v>
      </c>
      <c r="I3228" s="2">
        <v>40603</v>
      </c>
      <c r="J3228" t="s">
        <v>106</v>
      </c>
      <c r="K3228" t="s">
        <v>115</v>
      </c>
      <c r="L3228">
        <v>-14.27405924</v>
      </c>
      <c r="M3228">
        <v>-170.61471470999999</v>
      </c>
      <c r="N3228" t="s">
        <v>421</v>
      </c>
      <c r="O3228" t="s">
        <v>421</v>
      </c>
      <c r="P3228">
        <v>2015</v>
      </c>
      <c r="Q3228" t="s">
        <v>116</v>
      </c>
      <c r="R3228">
        <v>0</v>
      </c>
      <c r="S3228">
        <v>3.9</v>
      </c>
      <c r="T3228">
        <v>42.5</v>
      </c>
      <c r="U3228">
        <v>0</v>
      </c>
      <c r="V3228">
        <v>3</v>
      </c>
      <c r="W3228">
        <v>24.5</v>
      </c>
      <c r="X3228">
        <v>0.54</v>
      </c>
      <c r="Y3228">
        <v>2</v>
      </c>
      <c r="Z3228">
        <v>1</v>
      </c>
    </row>
    <row r="3229" spans="1:26" x14ac:dyDescent="0.2">
      <c r="A3229">
        <v>3228</v>
      </c>
      <c r="B3229">
        <v>8174</v>
      </c>
      <c r="C3229" t="s">
        <v>38</v>
      </c>
      <c r="D3229">
        <v>2015</v>
      </c>
      <c r="E3229" t="s">
        <v>73</v>
      </c>
      <c r="F3229" t="s">
        <v>419</v>
      </c>
      <c r="G3229" t="s">
        <v>78</v>
      </c>
      <c r="H3229" t="s">
        <v>3412</v>
      </c>
      <c r="I3229" s="2">
        <v>40603</v>
      </c>
      <c r="J3229" t="s">
        <v>106</v>
      </c>
      <c r="K3229" t="s">
        <v>107</v>
      </c>
      <c r="L3229">
        <v>-14.28007015</v>
      </c>
      <c r="M3229">
        <v>-170.58951375999999</v>
      </c>
      <c r="N3229" t="s">
        <v>421</v>
      </c>
      <c r="O3229" t="s">
        <v>421</v>
      </c>
      <c r="P3229">
        <v>2015</v>
      </c>
      <c r="Q3229" t="s">
        <v>109</v>
      </c>
      <c r="R3229">
        <v>0</v>
      </c>
      <c r="S3229">
        <v>10.4</v>
      </c>
      <c r="T3229">
        <v>10</v>
      </c>
      <c r="U3229">
        <v>0</v>
      </c>
      <c r="V3229">
        <v>3.5</v>
      </c>
      <c r="W3229">
        <v>40</v>
      </c>
      <c r="X3229">
        <v>0.58750000000000002</v>
      </c>
      <c r="Y3229">
        <v>2</v>
      </c>
      <c r="Z3229">
        <v>1</v>
      </c>
    </row>
    <row r="3230" spans="1:26" x14ac:dyDescent="0.2">
      <c r="A3230">
        <v>3229</v>
      </c>
      <c r="B3230">
        <v>8175</v>
      </c>
      <c r="C3230" t="s">
        <v>38</v>
      </c>
      <c r="D3230">
        <v>2015</v>
      </c>
      <c r="E3230" t="s">
        <v>73</v>
      </c>
      <c r="F3230" t="s">
        <v>419</v>
      </c>
      <c r="G3230" t="s">
        <v>78</v>
      </c>
      <c r="H3230" t="s">
        <v>3413</v>
      </c>
      <c r="I3230" s="2">
        <v>40603</v>
      </c>
      <c r="J3230" t="s">
        <v>106</v>
      </c>
      <c r="K3230" t="s">
        <v>111</v>
      </c>
      <c r="L3230">
        <v>-14.31463578</v>
      </c>
      <c r="M3230">
        <v>-170.65461071999999</v>
      </c>
      <c r="N3230" t="s">
        <v>421</v>
      </c>
      <c r="O3230" t="s">
        <v>421</v>
      </c>
      <c r="P3230">
        <v>2015</v>
      </c>
      <c r="Q3230" t="s">
        <v>112</v>
      </c>
      <c r="R3230">
        <v>0</v>
      </c>
      <c r="S3230">
        <v>24.15</v>
      </c>
      <c r="T3230">
        <v>0.5</v>
      </c>
      <c r="U3230">
        <v>2.5</v>
      </c>
      <c r="V3230">
        <v>6.5</v>
      </c>
      <c r="W3230">
        <v>22.5</v>
      </c>
      <c r="X3230">
        <v>0.14074999999999999</v>
      </c>
      <c r="Y3230">
        <v>2</v>
      </c>
      <c r="Z3230">
        <v>1</v>
      </c>
    </row>
    <row r="3231" spans="1:26" x14ac:dyDescent="0.2">
      <c r="A3231">
        <v>3230</v>
      </c>
      <c r="B3231">
        <v>8176</v>
      </c>
      <c r="C3231" t="s">
        <v>38</v>
      </c>
      <c r="D3231">
        <v>2015</v>
      </c>
      <c r="E3231" t="s">
        <v>73</v>
      </c>
      <c r="F3231" t="s">
        <v>419</v>
      </c>
      <c r="G3231" t="s">
        <v>78</v>
      </c>
      <c r="H3231" t="s">
        <v>3414</v>
      </c>
      <c r="I3231" s="2">
        <v>40603</v>
      </c>
      <c r="J3231" t="s">
        <v>106</v>
      </c>
      <c r="K3231" t="s">
        <v>107</v>
      </c>
      <c r="L3231">
        <v>-14.29338782</v>
      </c>
      <c r="M3231">
        <v>-170.65521279000001</v>
      </c>
      <c r="N3231" t="s">
        <v>421</v>
      </c>
      <c r="O3231" t="s">
        <v>421</v>
      </c>
      <c r="P3231">
        <v>2015</v>
      </c>
      <c r="Q3231" t="s">
        <v>109</v>
      </c>
      <c r="R3231">
        <v>0</v>
      </c>
      <c r="S3231">
        <v>12.25</v>
      </c>
      <c r="T3231">
        <v>15</v>
      </c>
      <c r="U3231">
        <v>0</v>
      </c>
      <c r="V3231">
        <v>22.5</v>
      </c>
      <c r="W3231">
        <v>35</v>
      </c>
      <c r="X3231">
        <v>0.67749999999999999</v>
      </c>
      <c r="Y3231">
        <v>2</v>
      </c>
      <c r="Z3231">
        <v>1</v>
      </c>
    </row>
    <row r="3232" spans="1:26" x14ac:dyDescent="0.2">
      <c r="A3232">
        <v>3231</v>
      </c>
      <c r="B3232">
        <v>8177</v>
      </c>
      <c r="C3232" t="s">
        <v>38</v>
      </c>
      <c r="D3232">
        <v>2015</v>
      </c>
      <c r="E3232" t="s">
        <v>73</v>
      </c>
      <c r="F3232" t="s">
        <v>419</v>
      </c>
      <c r="G3232" t="s">
        <v>78</v>
      </c>
      <c r="H3232" t="s">
        <v>3415</v>
      </c>
      <c r="I3232" s="2">
        <v>40603</v>
      </c>
      <c r="J3232" t="s">
        <v>106</v>
      </c>
      <c r="K3232" t="s">
        <v>107</v>
      </c>
      <c r="L3232">
        <v>-14.288124570000001</v>
      </c>
      <c r="M3232">
        <v>-170.64189998000001</v>
      </c>
      <c r="N3232" t="s">
        <v>421</v>
      </c>
      <c r="O3232" t="s">
        <v>421</v>
      </c>
      <c r="P3232">
        <v>2015</v>
      </c>
      <c r="Q3232" t="s">
        <v>109</v>
      </c>
      <c r="R3232">
        <v>0</v>
      </c>
      <c r="S3232">
        <v>10.5</v>
      </c>
      <c r="T3232">
        <v>15</v>
      </c>
      <c r="U3232">
        <v>0</v>
      </c>
      <c r="V3232">
        <v>39.5</v>
      </c>
      <c r="W3232">
        <v>20</v>
      </c>
      <c r="X3232">
        <v>0.51624999999999999</v>
      </c>
      <c r="Y3232">
        <v>2</v>
      </c>
      <c r="Z3232">
        <v>1</v>
      </c>
    </row>
    <row r="3233" spans="1:26" x14ac:dyDescent="0.2">
      <c r="A3233">
        <v>3232</v>
      </c>
      <c r="B3233">
        <v>8178</v>
      </c>
      <c r="C3233" t="s">
        <v>38</v>
      </c>
      <c r="D3233">
        <v>2015</v>
      </c>
      <c r="E3233" t="s">
        <v>73</v>
      </c>
      <c r="F3233" t="s">
        <v>419</v>
      </c>
      <c r="G3233" t="s">
        <v>78</v>
      </c>
      <c r="H3233" t="s">
        <v>3416</v>
      </c>
      <c r="I3233" s="2">
        <v>40603</v>
      </c>
      <c r="J3233" t="s">
        <v>106</v>
      </c>
      <c r="K3233" t="s">
        <v>115</v>
      </c>
      <c r="L3233">
        <v>-14.27805807</v>
      </c>
      <c r="M3233">
        <v>-170.60753804000001</v>
      </c>
      <c r="N3233" t="s">
        <v>421</v>
      </c>
      <c r="O3233" t="s">
        <v>421</v>
      </c>
      <c r="P3233">
        <v>2015</v>
      </c>
      <c r="Q3233" t="s">
        <v>116</v>
      </c>
      <c r="R3233">
        <v>0</v>
      </c>
      <c r="S3233">
        <v>4.7</v>
      </c>
      <c r="T3233">
        <v>45</v>
      </c>
      <c r="U3233">
        <v>0</v>
      </c>
      <c r="V3233">
        <v>6</v>
      </c>
      <c r="W3233">
        <v>11.5</v>
      </c>
      <c r="X3233">
        <v>0.63</v>
      </c>
      <c r="Y3233">
        <v>2</v>
      </c>
      <c r="Z3233">
        <v>1</v>
      </c>
    </row>
    <row r="3234" spans="1:26" x14ac:dyDescent="0.2">
      <c r="A3234">
        <v>3233</v>
      </c>
      <c r="B3234">
        <v>8179</v>
      </c>
      <c r="C3234" t="s">
        <v>38</v>
      </c>
      <c r="D3234">
        <v>2015</v>
      </c>
      <c r="E3234" t="s">
        <v>73</v>
      </c>
      <c r="F3234" t="s">
        <v>419</v>
      </c>
      <c r="G3234" t="s">
        <v>78</v>
      </c>
      <c r="H3234" t="s">
        <v>3417</v>
      </c>
      <c r="I3234" s="2">
        <v>40603</v>
      </c>
      <c r="J3234" t="s">
        <v>106</v>
      </c>
      <c r="K3234" t="s">
        <v>115</v>
      </c>
      <c r="L3234">
        <v>-14.2831396</v>
      </c>
      <c r="M3234">
        <v>-170.59820612999999</v>
      </c>
      <c r="N3234" t="s">
        <v>421</v>
      </c>
      <c r="O3234" t="s">
        <v>421</v>
      </c>
      <c r="P3234">
        <v>2015</v>
      </c>
      <c r="Q3234" t="s">
        <v>116</v>
      </c>
      <c r="R3234">
        <v>0</v>
      </c>
      <c r="S3234">
        <v>4.0999999999999996</v>
      </c>
      <c r="T3234">
        <v>10</v>
      </c>
      <c r="U3234">
        <v>0</v>
      </c>
      <c r="V3234">
        <v>0.5</v>
      </c>
      <c r="W3234">
        <v>29.5</v>
      </c>
      <c r="X3234">
        <v>0.13450000000000001</v>
      </c>
      <c r="Y3234">
        <v>2</v>
      </c>
      <c r="Z3234">
        <v>1</v>
      </c>
    </row>
    <row r="3235" spans="1:26" x14ac:dyDescent="0.2">
      <c r="A3235">
        <v>3234</v>
      </c>
      <c r="B3235">
        <v>8180</v>
      </c>
      <c r="C3235" t="s">
        <v>38</v>
      </c>
      <c r="D3235">
        <v>2015</v>
      </c>
      <c r="E3235" t="s">
        <v>73</v>
      </c>
      <c r="F3235" t="s">
        <v>419</v>
      </c>
      <c r="G3235" t="s">
        <v>78</v>
      </c>
      <c r="H3235" t="s">
        <v>3418</v>
      </c>
      <c r="I3235" s="2">
        <v>40603</v>
      </c>
      <c r="J3235" t="s">
        <v>106</v>
      </c>
      <c r="K3235" t="s">
        <v>107</v>
      </c>
      <c r="L3235">
        <v>-14.299556150000001</v>
      </c>
      <c r="M3235">
        <v>-170.61940472000001</v>
      </c>
      <c r="N3235" t="s">
        <v>421</v>
      </c>
      <c r="O3235" t="s">
        <v>421</v>
      </c>
      <c r="P3235">
        <v>2015</v>
      </c>
      <c r="Q3235" t="s">
        <v>109</v>
      </c>
      <c r="R3235">
        <v>0</v>
      </c>
      <c r="S3235">
        <v>15</v>
      </c>
      <c r="T3235">
        <v>25</v>
      </c>
      <c r="U3235">
        <v>2.5</v>
      </c>
      <c r="V3235">
        <v>7.5</v>
      </c>
      <c r="W3235">
        <v>35</v>
      </c>
      <c r="X3235">
        <v>0.33</v>
      </c>
      <c r="Y3235">
        <v>2</v>
      </c>
      <c r="Z3235">
        <v>1</v>
      </c>
    </row>
    <row r="3236" spans="1:26" x14ac:dyDescent="0.2">
      <c r="A3236">
        <v>3235</v>
      </c>
      <c r="B3236">
        <v>8193</v>
      </c>
      <c r="C3236" t="s">
        <v>38</v>
      </c>
      <c r="D3236">
        <v>2015</v>
      </c>
      <c r="E3236" t="s">
        <v>73</v>
      </c>
      <c r="F3236" t="s">
        <v>419</v>
      </c>
      <c r="G3236" t="s">
        <v>78</v>
      </c>
      <c r="H3236" t="s">
        <v>3419</v>
      </c>
      <c r="I3236" s="2">
        <v>40604</v>
      </c>
      <c r="J3236" t="s">
        <v>106</v>
      </c>
      <c r="K3236" t="s">
        <v>111</v>
      </c>
      <c r="L3236">
        <v>-14.245997709999999</v>
      </c>
      <c r="M3236">
        <v>-170.57181638</v>
      </c>
      <c r="N3236" t="s">
        <v>449</v>
      </c>
      <c r="O3236" t="s">
        <v>449</v>
      </c>
      <c r="P3236">
        <v>2015</v>
      </c>
      <c r="Q3236" t="s">
        <v>112</v>
      </c>
      <c r="R3236">
        <v>0</v>
      </c>
      <c r="S3236">
        <v>17.7</v>
      </c>
      <c r="T3236">
        <v>10.5</v>
      </c>
      <c r="U3236">
        <v>25</v>
      </c>
      <c r="V3236">
        <v>2.5</v>
      </c>
      <c r="W3236">
        <v>10</v>
      </c>
      <c r="X3236">
        <v>0.30125000000000002</v>
      </c>
      <c r="Y3236">
        <v>2</v>
      </c>
      <c r="Z3236">
        <v>1</v>
      </c>
    </row>
    <row r="3237" spans="1:26" x14ac:dyDescent="0.2">
      <c r="A3237">
        <v>3236</v>
      </c>
      <c r="B3237">
        <v>8194</v>
      </c>
      <c r="C3237" t="s">
        <v>38</v>
      </c>
      <c r="D3237">
        <v>2015</v>
      </c>
      <c r="E3237" t="s">
        <v>73</v>
      </c>
      <c r="F3237" t="s">
        <v>419</v>
      </c>
      <c r="G3237" t="s">
        <v>78</v>
      </c>
      <c r="H3237" t="s">
        <v>3420</v>
      </c>
      <c r="I3237" s="2">
        <v>40604</v>
      </c>
      <c r="J3237" t="s">
        <v>106</v>
      </c>
      <c r="K3237" t="s">
        <v>115</v>
      </c>
      <c r="L3237">
        <v>-14.24734971</v>
      </c>
      <c r="M3237">
        <v>-170.57186977000001</v>
      </c>
      <c r="N3237" t="s">
        <v>449</v>
      </c>
      <c r="O3237" t="s">
        <v>449</v>
      </c>
      <c r="P3237">
        <v>2015</v>
      </c>
      <c r="Q3237" t="s">
        <v>116</v>
      </c>
      <c r="R3237">
        <v>0</v>
      </c>
      <c r="S3237">
        <v>3.95</v>
      </c>
      <c r="T3237">
        <v>12.5</v>
      </c>
      <c r="U3237">
        <v>0</v>
      </c>
      <c r="V3237">
        <v>0</v>
      </c>
      <c r="W3237">
        <v>7.5</v>
      </c>
      <c r="X3237">
        <v>0.89</v>
      </c>
      <c r="Y3237">
        <v>2</v>
      </c>
      <c r="Z3237">
        <v>1</v>
      </c>
    </row>
    <row r="3238" spans="1:26" x14ac:dyDescent="0.2">
      <c r="A3238">
        <v>3237</v>
      </c>
      <c r="B3238">
        <v>8195</v>
      </c>
      <c r="C3238" t="s">
        <v>38</v>
      </c>
      <c r="D3238">
        <v>2015</v>
      </c>
      <c r="E3238" t="s">
        <v>73</v>
      </c>
      <c r="F3238" t="s">
        <v>419</v>
      </c>
      <c r="G3238" t="s">
        <v>78</v>
      </c>
      <c r="H3238" t="s">
        <v>3421</v>
      </c>
      <c r="I3238" s="2">
        <v>40604</v>
      </c>
      <c r="J3238" t="s">
        <v>106</v>
      </c>
      <c r="K3238" t="s">
        <v>107</v>
      </c>
      <c r="L3238">
        <v>-14.2551422</v>
      </c>
      <c r="M3238">
        <v>-170.55799411999999</v>
      </c>
      <c r="N3238" t="s">
        <v>449</v>
      </c>
      <c r="O3238" t="s">
        <v>449</v>
      </c>
      <c r="P3238">
        <v>2015</v>
      </c>
      <c r="Q3238" t="s">
        <v>109</v>
      </c>
      <c r="R3238">
        <v>0</v>
      </c>
      <c r="S3238">
        <v>13.35</v>
      </c>
      <c r="T3238">
        <v>17.5</v>
      </c>
      <c r="U3238">
        <v>0</v>
      </c>
      <c r="V3238">
        <v>4</v>
      </c>
      <c r="W3238">
        <v>7.5</v>
      </c>
      <c r="X3238">
        <v>0.19750000000000001</v>
      </c>
      <c r="Y3238">
        <v>2</v>
      </c>
      <c r="Z3238">
        <v>1</v>
      </c>
    </row>
    <row r="3239" spans="1:26" x14ac:dyDescent="0.2">
      <c r="A3239">
        <v>3238</v>
      </c>
      <c r="B3239">
        <v>8196</v>
      </c>
      <c r="C3239" t="s">
        <v>38</v>
      </c>
      <c r="D3239">
        <v>2015</v>
      </c>
      <c r="E3239" t="s">
        <v>73</v>
      </c>
      <c r="F3239" t="s">
        <v>419</v>
      </c>
      <c r="G3239" t="s">
        <v>78</v>
      </c>
      <c r="H3239" t="s">
        <v>3422</v>
      </c>
      <c r="I3239" s="2">
        <v>40604</v>
      </c>
      <c r="J3239" t="s">
        <v>106</v>
      </c>
      <c r="K3239" t="s">
        <v>111</v>
      </c>
      <c r="L3239">
        <v>-14.27730655</v>
      </c>
      <c r="M3239">
        <v>-170.53832933000001</v>
      </c>
      <c r="N3239" t="s">
        <v>459</v>
      </c>
      <c r="O3239" t="s">
        <v>459</v>
      </c>
      <c r="P3239">
        <v>2015</v>
      </c>
      <c r="Q3239" t="s">
        <v>112</v>
      </c>
      <c r="R3239">
        <v>0</v>
      </c>
      <c r="S3239">
        <v>21.5</v>
      </c>
      <c r="T3239">
        <v>6.5</v>
      </c>
      <c r="U3239">
        <v>2.5</v>
      </c>
      <c r="V3239">
        <v>25</v>
      </c>
      <c r="W3239">
        <v>0</v>
      </c>
      <c r="X3239">
        <v>0.125</v>
      </c>
      <c r="Y3239">
        <v>2</v>
      </c>
      <c r="Z3239">
        <v>1</v>
      </c>
    </row>
    <row r="3240" spans="1:26" x14ac:dyDescent="0.2">
      <c r="A3240">
        <v>3239</v>
      </c>
      <c r="B3240">
        <v>8197</v>
      </c>
      <c r="C3240" t="s">
        <v>38</v>
      </c>
      <c r="D3240">
        <v>2015</v>
      </c>
      <c r="E3240" t="s">
        <v>73</v>
      </c>
      <c r="F3240" t="s">
        <v>419</v>
      </c>
      <c r="G3240" t="s">
        <v>78</v>
      </c>
      <c r="H3240" t="s">
        <v>3423</v>
      </c>
      <c r="I3240" s="2">
        <v>40604</v>
      </c>
      <c r="J3240" t="s">
        <v>106</v>
      </c>
      <c r="K3240" t="s">
        <v>107</v>
      </c>
      <c r="L3240">
        <v>-14.276321510000001</v>
      </c>
      <c r="M3240">
        <v>-170.57603692000001</v>
      </c>
      <c r="N3240" t="s">
        <v>421</v>
      </c>
      <c r="O3240" t="s">
        <v>421</v>
      </c>
      <c r="P3240">
        <v>2015</v>
      </c>
      <c r="Q3240" t="s">
        <v>109</v>
      </c>
      <c r="R3240">
        <v>0</v>
      </c>
      <c r="S3240">
        <v>13</v>
      </c>
      <c r="T3240">
        <v>32.5</v>
      </c>
      <c r="U3240">
        <v>0</v>
      </c>
      <c r="V3240">
        <v>5</v>
      </c>
      <c r="W3240">
        <v>40</v>
      </c>
      <c r="X3240">
        <v>0.58250000000000002</v>
      </c>
      <c r="Y3240">
        <v>2</v>
      </c>
      <c r="Z3240">
        <v>1</v>
      </c>
    </row>
    <row r="3241" spans="1:26" x14ac:dyDescent="0.2">
      <c r="A3241">
        <v>3240</v>
      </c>
      <c r="B3241">
        <v>8198</v>
      </c>
      <c r="C3241" t="s">
        <v>38</v>
      </c>
      <c r="D3241">
        <v>2015</v>
      </c>
      <c r="E3241" t="s">
        <v>73</v>
      </c>
      <c r="F3241" t="s">
        <v>419</v>
      </c>
      <c r="G3241" t="s">
        <v>78</v>
      </c>
      <c r="H3241" t="s">
        <v>3424</v>
      </c>
      <c r="I3241" s="2">
        <v>40604</v>
      </c>
      <c r="J3241" t="s">
        <v>106</v>
      </c>
      <c r="K3241" t="s">
        <v>111</v>
      </c>
      <c r="L3241">
        <v>-14.28297515</v>
      </c>
      <c r="M3241">
        <v>-170.53911966000001</v>
      </c>
      <c r="N3241" t="s">
        <v>459</v>
      </c>
      <c r="O3241" t="s">
        <v>459</v>
      </c>
      <c r="P3241">
        <v>2015</v>
      </c>
      <c r="Q3241" t="s">
        <v>112</v>
      </c>
      <c r="R3241">
        <v>0</v>
      </c>
      <c r="S3241">
        <v>22.15</v>
      </c>
      <c r="T3241">
        <v>3</v>
      </c>
      <c r="U3241">
        <v>3</v>
      </c>
      <c r="V3241">
        <v>0.5</v>
      </c>
      <c r="W3241">
        <v>1.5</v>
      </c>
      <c r="X3241">
        <v>0.16575000000000001</v>
      </c>
      <c r="Y3241">
        <v>2</v>
      </c>
      <c r="Z3241">
        <v>1</v>
      </c>
    </row>
    <row r="3242" spans="1:26" x14ac:dyDescent="0.2">
      <c r="A3242">
        <v>3241</v>
      </c>
      <c r="B3242">
        <v>8204</v>
      </c>
      <c r="C3242" t="s">
        <v>38</v>
      </c>
      <c r="D3242">
        <v>2015</v>
      </c>
      <c r="E3242" t="s">
        <v>73</v>
      </c>
      <c r="F3242" t="s">
        <v>419</v>
      </c>
      <c r="G3242" t="s">
        <v>78</v>
      </c>
      <c r="H3242" t="s">
        <v>3425</v>
      </c>
      <c r="I3242" s="2">
        <v>40604</v>
      </c>
      <c r="J3242" t="s">
        <v>106</v>
      </c>
      <c r="K3242" t="s">
        <v>111</v>
      </c>
      <c r="L3242">
        <v>-14.25567378</v>
      </c>
      <c r="M3242">
        <v>-170.59387973</v>
      </c>
      <c r="N3242" t="s">
        <v>449</v>
      </c>
      <c r="O3242" t="s">
        <v>449</v>
      </c>
      <c r="P3242">
        <v>2015</v>
      </c>
      <c r="Q3242" t="s">
        <v>112</v>
      </c>
      <c r="R3242">
        <v>0</v>
      </c>
      <c r="S3242">
        <v>23.6</v>
      </c>
      <c r="T3242">
        <v>5</v>
      </c>
      <c r="U3242">
        <v>27.5</v>
      </c>
      <c r="V3242">
        <v>9</v>
      </c>
      <c r="W3242">
        <v>5.5</v>
      </c>
      <c r="X3242">
        <v>0.185</v>
      </c>
      <c r="Y3242">
        <v>2</v>
      </c>
      <c r="Z3242">
        <v>1</v>
      </c>
    </row>
    <row r="3243" spans="1:26" x14ac:dyDescent="0.2">
      <c r="A3243">
        <v>3242</v>
      </c>
      <c r="B3243">
        <v>8206</v>
      </c>
      <c r="C3243" t="s">
        <v>38</v>
      </c>
      <c r="D3243">
        <v>2015</v>
      </c>
      <c r="E3243" t="s">
        <v>73</v>
      </c>
      <c r="F3243" t="s">
        <v>419</v>
      </c>
      <c r="G3243" t="s">
        <v>78</v>
      </c>
      <c r="H3243" t="s">
        <v>3426</v>
      </c>
      <c r="I3243" s="2">
        <v>40604</v>
      </c>
      <c r="J3243" t="s">
        <v>106</v>
      </c>
      <c r="K3243" t="s">
        <v>107</v>
      </c>
      <c r="L3243">
        <v>-14.245396899999999</v>
      </c>
      <c r="M3243">
        <v>-170.57403221999999</v>
      </c>
      <c r="N3243" t="s">
        <v>449</v>
      </c>
      <c r="O3243" t="s">
        <v>449</v>
      </c>
      <c r="P3243">
        <v>2015</v>
      </c>
      <c r="Q3243" t="s">
        <v>109</v>
      </c>
      <c r="R3243">
        <v>0</v>
      </c>
      <c r="S3243">
        <v>9.65</v>
      </c>
      <c r="T3243">
        <v>21.5</v>
      </c>
      <c r="U3243">
        <v>0</v>
      </c>
      <c r="V3243">
        <v>1</v>
      </c>
      <c r="W3243">
        <v>8</v>
      </c>
      <c r="X3243">
        <v>0.15</v>
      </c>
      <c r="Y3243">
        <v>2</v>
      </c>
      <c r="Z3243">
        <v>1</v>
      </c>
    </row>
    <row r="3244" spans="1:26" x14ac:dyDescent="0.2">
      <c r="A3244">
        <v>3243</v>
      </c>
      <c r="B3244">
        <v>8207</v>
      </c>
      <c r="C3244" t="s">
        <v>38</v>
      </c>
      <c r="D3244">
        <v>2015</v>
      </c>
      <c r="E3244" t="s">
        <v>73</v>
      </c>
      <c r="F3244" t="s">
        <v>419</v>
      </c>
      <c r="G3244" t="s">
        <v>78</v>
      </c>
      <c r="H3244" t="s">
        <v>3427</v>
      </c>
      <c r="I3244" s="2">
        <v>40604</v>
      </c>
      <c r="J3244" t="s">
        <v>106</v>
      </c>
      <c r="K3244" t="s">
        <v>115</v>
      </c>
      <c r="L3244">
        <v>-14.246901619999999</v>
      </c>
      <c r="M3244">
        <v>-170.57865174</v>
      </c>
      <c r="N3244" t="s">
        <v>449</v>
      </c>
      <c r="O3244" t="s">
        <v>449</v>
      </c>
      <c r="P3244">
        <v>2015</v>
      </c>
      <c r="Q3244" t="s">
        <v>116</v>
      </c>
      <c r="R3244">
        <v>0</v>
      </c>
      <c r="S3244">
        <v>4.7</v>
      </c>
      <c r="T3244">
        <v>32.5</v>
      </c>
      <c r="U3244">
        <v>7.5</v>
      </c>
      <c r="V3244">
        <v>1</v>
      </c>
      <c r="W3244">
        <v>12.5</v>
      </c>
      <c r="X3244">
        <v>0.89375000000000004</v>
      </c>
      <c r="Y3244">
        <v>2</v>
      </c>
      <c r="Z3244">
        <v>1</v>
      </c>
    </row>
    <row r="3245" spans="1:26" x14ac:dyDescent="0.2">
      <c r="A3245">
        <v>3244</v>
      </c>
      <c r="B3245">
        <v>8208</v>
      </c>
      <c r="C3245" t="s">
        <v>38</v>
      </c>
      <c r="D3245">
        <v>2015</v>
      </c>
      <c r="E3245" t="s">
        <v>73</v>
      </c>
      <c r="F3245" t="s">
        <v>419</v>
      </c>
      <c r="G3245" t="s">
        <v>78</v>
      </c>
      <c r="H3245" t="s">
        <v>3428</v>
      </c>
      <c r="I3245" s="2">
        <v>40604</v>
      </c>
      <c r="J3245" t="s">
        <v>106</v>
      </c>
      <c r="K3245" t="s">
        <v>111</v>
      </c>
      <c r="L3245">
        <v>-14.249463130000001</v>
      </c>
      <c r="M3245">
        <v>-170.56190276999999</v>
      </c>
      <c r="N3245" t="s">
        <v>449</v>
      </c>
      <c r="O3245" t="s">
        <v>449</v>
      </c>
      <c r="P3245">
        <v>2015</v>
      </c>
      <c r="Q3245" t="s">
        <v>112</v>
      </c>
      <c r="R3245">
        <v>0</v>
      </c>
      <c r="S3245">
        <v>25.45</v>
      </c>
      <c r="T3245">
        <v>14</v>
      </c>
      <c r="U3245">
        <v>7.5</v>
      </c>
      <c r="V3245">
        <v>10</v>
      </c>
      <c r="W3245">
        <v>10</v>
      </c>
      <c r="X3245">
        <v>0.60624999999999996</v>
      </c>
      <c r="Y3245">
        <v>2</v>
      </c>
      <c r="Z3245">
        <v>1</v>
      </c>
    </row>
    <row r="3246" spans="1:26" x14ac:dyDescent="0.2">
      <c r="A3246">
        <v>3245</v>
      </c>
      <c r="B3246">
        <v>8209</v>
      </c>
      <c r="C3246" t="s">
        <v>38</v>
      </c>
      <c r="D3246">
        <v>2015</v>
      </c>
      <c r="E3246" t="s">
        <v>73</v>
      </c>
      <c r="F3246" t="s">
        <v>419</v>
      </c>
      <c r="G3246" t="s">
        <v>78</v>
      </c>
      <c r="H3246" t="s">
        <v>3429</v>
      </c>
      <c r="I3246" s="2">
        <v>40604</v>
      </c>
      <c r="J3246" t="s">
        <v>106</v>
      </c>
      <c r="K3246" t="s">
        <v>107</v>
      </c>
      <c r="L3246">
        <v>-14.264088709999999</v>
      </c>
      <c r="M3246">
        <v>-170.56189673</v>
      </c>
      <c r="N3246" t="s">
        <v>449</v>
      </c>
      <c r="O3246" t="s">
        <v>449</v>
      </c>
      <c r="P3246">
        <v>2015</v>
      </c>
      <c r="Q3246" t="s">
        <v>109</v>
      </c>
      <c r="R3246">
        <v>0</v>
      </c>
      <c r="S3246">
        <v>12.35</v>
      </c>
      <c r="T3246">
        <v>32.5</v>
      </c>
      <c r="U3246">
        <v>0</v>
      </c>
      <c r="V3246">
        <v>7.5</v>
      </c>
      <c r="W3246">
        <v>20</v>
      </c>
      <c r="X3246">
        <v>0.83</v>
      </c>
      <c r="Y3246">
        <v>2</v>
      </c>
      <c r="Z3246">
        <v>1</v>
      </c>
    </row>
    <row r="3247" spans="1:26" x14ac:dyDescent="0.2">
      <c r="A3247">
        <v>3246</v>
      </c>
      <c r="B3247">
        <v>8210</v>
      </c>
      <c r="C3247" t="s">
        <v>38</v>
      </c>
      <c r="D3247">
        <v>2015</v>
      </c>
      <c r="E3247" t="s">
        <v>73</v>
      </c>
      <c r="F3247" t="s">
        <v>419</v>
      </c>
      <c r="G3247" t="s">
        <v>78</v>
      </c>
      <c r="H3247" t="s">
        <v>3430</v>
      </c>
      <c r="I3247" s="2">
        <v>40604</v>
      </c>
      <c r="J3247" t="s">
        <v>106</v>
      </c>
      <c r="K3247" t="s">
        <v>115</v>
      </c>
      <c r="L3247">
        <v>-14.271145020000001</v>
      </c>
      <c r="M3247">
        <v>-170.56472210000001</v>
      </c>
      <c r="N3247" t="s">
        <v>449</v>
      </c>
      <c r="O3247" t="s">
        <v>449</v>
      </c>
      <c r="P3247">
        <v>2015</v>
      </c>
      <c r="Q3247" t="s">
        <v>116</v>
      </c>
      <c r="R3247">
        <v>0</v>
      </c>
      <c r="S3247">
        <v>4.05</v>
      </c>
      <c r="T3247">
        <v>16</v>
      </c>
      <c r="U3247">
        <v>0</v>
      </c>
      <c r="V3247">
        <v>10</v>
      </c>
      <c r="W3247">
        <v>31.5</v>
      </c>
      <c r="X3247">
        <v>0.23125000000000001</v>
      </c>
      <c r="Y3247">
        <v>2</v>
      </c>
      <c r="Z3247">
        <v>1</v>
      </c>
    </row>
    <row r="3248" spans="1:26" x14ac:dyDescent="0.2">
      <c r="A3248">
        <v>3247</v>
      </c>
      <c r="B3248">
        <v>8211</v>
      </c>
      <c r="C3248" t="s">
        <v>38</v>
      </c>
      <c r="D3248">
        <v>2015</v>
      </c>
      <c r="E3248" t="s">
        <v>73</v>
      </c>
      <c r="F3248" t="s">
        <v>419</v>
      </c>
      <c r="G3248" t="s">
        <v>78</v>
      </c>
      <c r="H3248" t="s">
        <v>3431</v>
      </c>
      <c r="I3248" s="2">
        <v>40604</v>
      </c>
      <c r="J3248" t="s">
        <v>106</v>
      </c>
      <c r="K3248" t="s">
        <v>111</v>
      </c>
      <c r="L3248">
        <v>-14.278952589999999</v>
      </c>
      <c r="M3248">
        <v>-170.53535500999999</v>
      </c>
      <c r="N3248" t="s">
        <v>459</v>
      </c>
      <c r="O3248" t="s">
        <v>459</v>
      </c>
      <c r="P3248">
        <v>2015</v>
      </c>
      <c r="Q3248" t="s">
        <v>112</v>
      </c>
      <c r="R3248">
        <v>0</v>
      </c>
      <c r="S3248">
        <v>26.4</v>
      </c>
      <c r="T3248">
        <v>1.5</v>
      </c>
      <c r="U3248">
        <v>25</v>
      </c>
      <c r="V3248">
        <v>30</v>
      </c>
      <c r="W3248">
        <v>0</v>
      </c>
      <c r="X3248">
        <v>0.14749999999999999</v>
      </c>
      <c r="Y3248">
        <v>2</v>
      </c>
      <c r="Z3248">
        <v>1</v>
      </c>
    </row>
    <row r="3249" spans="1:26" x14ac:dyDescent="0.2">
      <c r="A3249">
        <v>3248</v>
      </c>
      <c r="B3249">
        <v>8213</v>
      </c>
      <c r="C3249" t="s">
        <v>38</v>
      </c>
      <c r="D3249">
        <v>2015</v>
      </c>
      <c r="E3249" t="s">
        <v>73</v>
      </c>
      <c r="F3249" t="s">
        <v>419</v>
      </c>
      <c r="G3249" t="s">
        <v>78</v>
      </c>
      <c r="H3249" t="s">
        <v>3432</v>
      </c>
      <c r="I3249" s="2">
        <v>40605</v>
      </c>
      <c r="J3249" t="s">
        <v>106</v>
      </c>
      <c r="K3249" t="s">
        <v>111</v>
      </c>
      <c r="L3249">
        <v>-14.22775375</v>
      </c>
      <c r="M3249">
        <v>-170.69994407999999</v>
      </c>
      <c r="N3249" t="s">
        <v>449</v>
      </c>
      <c r="O3249" t="s">
        <v>449</v>
      </c>
      <c r="P3249">
        <v>2015</v>
      </c>
      <c r="Q3249" t="s">
        <v>112</v>
      </c>
      <c r="R3249">
        <v>0</v>
      </c>
      <c r="S3249">
        <v>27.85</v>
      </c>
      <c r="T3249">
        <v>1</v>
      </c>
      <c r="U3249">
        <v>4</v>
      </c>
      <c r="V3249">
        <v>0.5</v>
      </c>
      <c r="W3249">
        <v>4</v>
      </c>
      <c r="X3249">
        <v>0.39500000000000002</v>
      </c>
      <c r="Y3249">
        <v>2</v>
      </c>
      <c r="Z3249">
        <v>1</v>
      </c>
    </row>
    <row r="3250" spans="1:26" x14ac:dyDescent="0.2">
      <c r="A3250">
        <v>3249</v>
      </c>
      <c r="B3250">
        <v>8214</v>
      </c>
      <c r="C3250" t="s">
        <v>38</v>
      </c>
      <c r="D3250">
        <v>2015</v>
      </c>
      <c r="E3250" t="s">
        <v>73</v>
      </c>
      <c r="F3250" t="s">
        <v>419</v>
      </c>
      <c r="G3250" t="s">
        <v>78</v>
      </c>
      <c r="H3250" t="s">
        <v>3433</v>
      </c>
      <c r="I3250" s="2">
        <v>40605</v>
      </c>
      <c r="J3250" t="s">
        <v>106</v>
      </c>
      <c r="K3250" t="s">
        <v>111</v>
      </c>
      <c r="L3250">
        <v>-14.278262679999999</v>
      </c>
      <c r="M3250">
        <v>-170.73883183000001</v>
      </c>
      <c r="N3250" t="s">
        <v>490</v>
      </c>
      <c r="O3250" t="s">
        <v>490</v>
      </c>
      <c r="P3250">
        <v>2015</v>
      </c>
      <c r="Q3250" t="s">
        <v>112</v>
      </c>
      <c r="R3250">
        <v>0</v>
      </c>
      <c r="S3250">
        <v>28.5</v>
      </c>
      <c r="T3250">
        <v>3</v>
      </c>
      <c r="U3250">
        <v>12.5</v>
      </c>
      <c r="V3250">
        <v>0</v>
      </c>
      <c r="W3250">
        <v>3</v>
      </c>
      <c r="X3250">
        <v>0.50749999999999995</v>
      </c>
      <c r="Y3250">
        <v>2</v>
      </c>
      <c r="Z3250">
        <v>1</v>
      </c>
    </row>
    <row r="3251" spans="1:26" x14ac:dyDescent="0.2">
      <c r="A3251">
        <v>3250</v>
      </c>
      <c r="B3251">
        <v>8215</v>
      </c>
      <c r="C3251" t="s">
        <v>38</v>
      </c>
      <c r="D3251">
        <v>2015</v>
      </c>
      <c r="E3251" t="s">
        <v>73</v>
      </c>
      <c r="F3251" t="s">
        <v>419</v>
      </c>
      <c r="G3251" t="s">
        <v>78</v>
      </c>
      <c r="H3251" t="s">
        <v>3434</v>
      </c>
      <c r="I3251" s="2">
        <v>40605</v>
      </c>
      <c r="J3251" t="s">
        <v>106</v>
      </c>
      <c r="K3251" t="s">
        <v>107</v>
      </c>
      <c r="L3251">
        <v>-14.241372999999999</v>
      </c>
      <c r="M3251">
        <v>-170.67885035</v>
      </c>
      <c r="N3251" t="s">
        <v>449</v>
      </c>
      <c r="O3251" t="s">
        <v>449</v>
      </c>
      <c r="P3251">
        <v>2015</v>
      </c>
      <c r="Q3251" t="s">
        <v>109</v>
      </c>
      <c r="R3251">
        <v>0</v>
      </c>
      <c r="S3251">
        <v>9.6</v>
      </c>
      <c r="T3251">
        <v>52.5</v>
      </c>
      <c r="U3251">
        <v>0</v>
      </c>
      <c r="V3251">
        <v>0</v>
      </c>
      <c r="W3251">
        <v>0.5</v>
      </c>
      <c r="X3251">
        <v>0.16250000000000001</v>
      </c>
      <c r="Y3251">
        <v>2</v>
      </c>
      <c r="Z3251">
        <v>1</v>
      </c>
    </row>
    <row r="3252" spans="1:26" x14ac:dyDescent="0.2">
      <c r="A3252">
        <v>3251</v>
      </c>
      <c r="B3252">
        <v>8216</v>
      </c>
      <c r="C3252" t="s">
        <v>38</v>
      </c>
      <c r="D3252">
        <v>2015</v>
      </c>
      <c r="E3252" t="s">
        <v>73</v>
      </c>
      <c r="F3252" t="s">
        <v>419</v>
      </c>
      <c r="G3252" t="s">
        <v>78</v>
      </c>
      <c r="H3252" t="s">
        <v>3435</v>
      </c>
      <c r="I3252" s="2">
        <v>40605</v>
      </c>
      <c r="J3252" t="s">
        <v>106</v>
      </c>
      <c r="K3252" t="s">
        <v>107</v>
      </c>
      <c r="L3252">
        <v>-14.28694172</v>
      </c>
      <c r="M3252">
        <v>-170.76149466000001</v>
      </c>
      <c r="N3252" t="s">
        <v>490</v>
      </c>
      <c r="O3252" t="s">
        <v>490</v>
      </c>
      <c r="P3252">
        <v>2015</v>
      </c>
      <c r="Q3252" t="s">
        <v>109</v>
      </c>
      <c r="R3252">
        <v>0</v>
      </c>
      <c r="S3252">
        <v>9.25</v>
      </c>
      <c r="T3252">
        <v>27.5</v>
      </c>
      <c r="U3252">
        <v>0</v>
      </c>
      <c r="V3252">
        <v>2.5</v>
      </c>
      <c r="W3252">
        <v>27.5</v>
      </c>
      <c r="X3252">
        <v>0.49625000000000002</v>
      </c>
      <c r="Y3252">
        <v>2</v>
      </c>
      <c r="Z3252">
        <v>1</v>
      </c>
    </row>
    <row r="3253" spans="1:26" x14ac:dyDescent="0.2">
      <c r="A3253">
        <v>3252</v>
      </c>
      <c r="B3253">
        <v>8217</v>
      </c>
      <c r="C3253" t="s">
        <v>38</v>
      </c>
      <c r="D3253">
        <v>2015</v>
      </c>
      <c r="E3253" t="s">
        <v>73</v>
      </c>
      <c r="F3253" t="s">
        <v>419</v>
      </c>
      <c r="G3253" t="s">
        <v>78</v>
      </c>
      <c r="H3253" t="s">
        <v>3436</v>
      </c>
      <c r="I3253" s="2">
        <v>40605</v>
      </c>
      <c r="J3253" t="s">
        <v>106</v>
      </c>
      <c r="K3253" t="s">
        <v>111</v>
      </c>
      <c r="L3253">
        <v>-14.298686780000001</v>
      </c>
      <c r="M3253">
        <v>-170.81644481999999</v>
      </c>
      <c r="N3253" t="s">
        <v>490</v>
      </c>
      <c r="O3253" t="s">
        <v>490</v>
      </c>
      <c r="P3253">
        <v>2015</v>
      </c>
      <c r="Q3253" t="s">
        <v>112</v>
      </c>
      <c r="R3253">
        <v>0</v>
      </c>
      <c r="S3253">
        <v>26.65</v>
      </c>
      <c r="T3253">
        <v>1</v>
      </c>
      <c r="U3253">
        <v>55</v>
      </c>
      <c r="V3253">
        <v>17.5</v>
      </c>
      <c r="W3253">
        <v>0</v>
      </c>
      <c r="X3253">
        <v>0.1235</v>
      </c>
      <c r="Y3253">
        <v>2</v>
      </c>
      <c r="Z3253">
        <v>1</v>
      </c>
    </row>
    <row r="3254" spans="1:26" x14ac:dyDescent="0.2">
      <c r="A3254">
        <v>3253</v>
      </c>
      <c r="B3254">
        <v>8222</v>
      </c>
      <c r="C3254" t="s">
        <v>38</v>
      </c>
      <c r="D3254">
        <v>2015</v>
      </c>
      <c r="E3254" t="s">
        <v>73</v>
      </c>
      <c r="F3254" t="s">
        <v>419</v>
      </c>
      <c r="G3254" t="s">
        <v>78</v>
      </c>
      <c r="H3254" t="s">
        <v>3437</v>
      </c>
      <c r="I3254" s="2">
        <v>40605</v>
      </c>
      <c r="J3254" t="s">
        <v>106</v>
      </c>
      <c r="K3254" t="s">
        <v>111</v>
      </c>
      <c r="L3254">
        <v>-14.25535066</v>
      </c>
      <c r="M3254">
        <v>-170.72990184</v>
      </c>
      <c r="N3254" t="s">
        <v>490</v>
      </c>
      <c r="O3254" t="s">
        <v>490</v>
      </c>
      <c r="P3254">
        <v>2015</v>
      </c>
      <c r="Q3254" t="s">
        <v>112</v>
      </c>
      <c r="R3254">
        <v>0</v>
      </c>
      <c r="S3254">
        <v>23.65</v>
      </c>
      <c r="T3254">
        <v>1.5</v>
      </c>
      <c r="U3254">
        <v>0</v>
      </c>
      <c r="V3254">
        <v>10.5</v>
      </c>
      <c r="W3254">
        <v>14</v>
      </c>
      <c r="X3254">
        <v>0.33750000000000002</v>
      </c>
      <c r="Y3254">
        <v>2</v>
      </c>
      <c r="Z3254">
        <v>1</v>
      </c>
    </row>
    <row r="3255" spans="1:26" x14ac:dyDescent="0.2">
      <c r="A3255">
        <v>3254</v>
      </c>
      <c r="B3255">
        <v>8223</v>
      </c>
      <c r="C3255" t="s">
        <v>38</v>
      </c>
      <c r="D3255">
        <v>2015</v>
      </c>
      <c r="E3255" t="s">
        <v>73</v>
      </c>
      <c r="F3255" t="s">
        <v>419</v>
      </c>
      <c r="G3255" t="s">
        <v>78</v>
      </c>
      <c r="H3255" t="s">
        <v>3438</v>
      </c>
      <c r="I3255" s="2">
        <v>40605</v>
      </c>
      <c r="J3255" t="s">
        <v>106</v>
      </c>
      <c r="K3255" t="s">
        <v>107</v>
      </c>
      <c r="L3255">
        <v>-14.258088020000001</v>
      </c>
      <c r="M3255">
        <v>-170.70373647</v>
      </c>
      <c r="N3255" t="s">
        <v>449</v>
      </c>
      <c r="O3255" t="s">
        <v>449</v>
      </c>
      <c r="P3255">
        <v>2015</v>
      </c>
      <c r="Q3255" t="s">
        <v>109</v>
      </c>
      <c r="R3255">
        <v>0</v>
      </c>
      <c r="S3255">
        <v>13.75</v>
      </c>
      <c r="T3255">
        <v>55</v>
      </c>
      <c r="U3255">
        <v>1</v>
      </c>
      <c r="V3255">
        <v>0</v>
      </c>
      <c r="W3255">
        <v>2</v>
      </c>
      <c r="X3255">
        <v>0.24</v>
      </c>
      <c r="Y3255">
        <v>2</v>
      </c>
      <c r="Z3255">
        <v>1</v>
      </c>
    </row>
    <row r="3256" spans="1:26" x14ac:dyDescent="0.2">
      <c r="A3256">
        <v>3255</v>
      </c>
      <c r="B3256">
        <v>8224</v>
      </c>
      <c r="C3256" t="s">
        <v>38</v>
      </c>
      <c r="D3256">
        <v>2015</v>
      </c>
      <c r="E3256" t="s">
        <v>73</v>
      </c>
      <c r="F3256" t="s">
        <v>419</v>
      </c>
      <c r="G3256" t="s">
        <v>78</v>
      </c>
      <c r="H3256" t="s">
        <v>3439</v>
      </c>
      <c r="I3256" s="2">
        <v>40605</v>
      </c>
      <c r="J3256" t="s">
        <v>106</v>
      </c>
      <c r="K3256" t="s">
        <v>107</v>
      </c>
      <c r="L3256">
        <v>-14.28069745</v>
      </c>
      <c r="M3256">
        <v>-170.73167971999999</v>
      </c>
      <c r="N3256" t="s">
        <v>490</v>
      </c>
      <c r="O3256" t="s">
        <v>490</v>
      </c>
      <c r="P3256">
        <v>2015</v>
      </c>
      <c r="Q3256" t="s">
        <v>109</v>
      </c>
      <c r="R3256">
        <v>0</v>
      </c>
      <c r="S3256">
        <v>10.7</v>
      </c>
      <c r="T3256">
        <v>62.5</v>
      </c>
      <c r="U3256">
        <v>0.5</v>
      </c>
      <c r="V3256">
        <v>3</v>
      </c>
      <c r="W3256">
        <v>1.5</v>
      </c>
      <c r="X3256">
        <v>0.28249999999999997</v>
      </c>
      <c r="Y3256">
        <v>2</v>
      </c>
      <c r="Z3256">
        <v>1</v>
      </c>
    </row>
    <row r="3257" spans="1:26" x14ac:dyDescent="0.2">
      <c r="A3257">
        <v>3256</v>
      </c>
      <c r="B3257">
        <v>8225</v>
      </c>
      <c r="C3257" t="s">
        <v>38</v>
      </c>
      <c r="D3257">
        <v>2015</v>
      </c>
      <c r="E3257" t="s">
        <v>73</v>
      </c>
      <c r="F3257" t="s">
        <v>419</v>
      </c>
      <c r="G3257" t="s">
        <v>78</v>
      </c>
      <c r="H3257" t="s">
        <v>3440</v>
      </c>
      <c r="I3257" s="2">
        <v>40605</v>
      </c>
      <c r="J3257" t="s">
        <v>106</v>
      </c>
      <c r="K3257" t="s">
        <v>111</v>
      </c>
      <c r="L3257">
        <v>-14.28867191</v>
      </c>
      <c r="M3257">
        <v>-170.75800308999999</v>
      </c>
      <c r="N3257" t="s">
        <v>490</v>
      </c>
      <c r="O3257" t="s">
        <v>490</v>
      </c>
      <c r="P3257">
        <v>2015</v>
      </c>
      <c r="Q3257" t="s">
        <v>112</v>
      </c>
      <c r="R3257">
        <v>0</v>
      </c>
      <c r="S3257">
        <v>26.15</v>
      </c>
      <c r="T3257">
        <v>1.5</v>
      </c>
      <c r="U3257">
        <v>34.5</v>
      </c>
      <c r="V3257">
        <v>5.5</v>
      </c>
      <c r="W3257">
        <v>0.5</v>
      </c>
      <c r="X3257">
        <v>0.10125000000000001</v>
      </c>
      <c r="Y3257">
        <v>2</v>
      </c>
      <c r="Z3257">
        <v>1</v>
      </c>
    </row>
    <row r="3258" spans="1:26" x14ac:dyDescent="0.2">
      <c r="A3258">
        <v>3257</v>
      </c>
      <c r="B3258">
        <v>8226</v>
      </c>
      <c r="C3258" t="s">
        <v>38</v>
      </c>
      <c r="D3258">
        <v>2015</v>
      </c>
      <c r="E3258" t="s">
        <v>73</v>
      </c>
      <c r="F3258" t="s">
        <v>419</v>
      </c>
      <c r="G3258" t="s">
        <v>78</v>
      </c>
      <c r="H3258" t="s">
        <v>3441</v>
      </c>
      <c r="I3258" s="2">
        <v>40605</v>
      </c>
      <c r="J3258" t="s">
        <v>106</v>
      </c>
      <c r="K3258" t="s">
        <v>111</v>
      </c>
      <c r="L3258">
        <v>-14.28800253</v>
      </c>
      <c r="M3258">
        <v>-170.78060556</v>
      </c>
      <c r="N3258" t="s">
        <v>490</v>
      </c>
      <c r="O3258" t="s">
        <v>490</v>
      </c>
      <c r="P3258">
        <v>2015</v>
      </c>
      <c r="Q3258" t="s">
        <v>112</v>
      </c>
      <c r="R3258">
        <v>0</v>
      </c>
      <c r="S3258">
        <v>23.35</v>
      </c>
      <c r="T3258">
        <v>2</v>
      </c>
      <c r="U3258">
        <v>8.5</v>
      </c>
      <c r="V3258">
        <v>4.5</v>
      </c>
      <c r="W3258">
        <v>2.5</v>
      </c>
      <c r="X3258">
        <v>0.68874999999999997</v>
      </c>
      <c r="Y3258">
        <v>2</v>
      </c>
      <c r="Z3258">
        <v>1</v>
      </c>
    </row>
    <row r="3259" spans="1:26" x14ac:dyDescent="0.2">
      <c r="A3259">
        <v>3258</v>
      </c>
      <c r="B3259">
        <v>8227</v>
      </c>
      <c r="C3259" t="s">
        <v>38</v>
      </c>
      <c r="D3259">
        <v>2015</v>
      </c>
      <c r="E3259" t="s">
        <v>73</v>
      </c>
      <c r="F3259" t="s">
        <v>419</v>
      </c>
      <c r="G3259" t="s">
        <v>78</v>
      </c>
      <c r="H3259" t="s">
        <v>3442</v>
      </c>
      <c r="I3259" s="2">
        <v>40605</v>
      </c>
      <c r="J3259" t="s">
        <v>106</v>
      </c>
      <c r="K3259" t="s">
        <v>115</v>
      </c>
      <c r="L3259">
        <v>-14.29233262</v>
      </c>
      <c r="M3259">
        <v>-170.79328914000001</v>
      </c>
      <c r="N3259" t="s">
        <v>490</v>
      </c>
      <c r="O3259" t="s">
        <v>490</v>
      </c>
      <c r="P3259">
        <v>2015</v>
      </c>
      <c r="Q3259" t="s">
        <v>116</v>
      </c>
      <c r="R3259">
        <v>0</v>
      </c>
      <c r="S3259">
        <v>4.3499999999999996</v>
      </c>
      <c r="T3259">
        <v>12.5</v>
      </c>
      <c r="U3259">
        <v>1</v>
      </c>
      <c r="V3259">
        <v>0</v>
      </c>
      <c r="W3259">
        <v>4.5</v>
      </c>
      <c r="X3259">
        <v>0.67125000000000001</v>
      </c>
      <c r="Y3259">
        <v>2</v>
      </c>
      <c r="Z3259">
        <v>1</v>
      </c>
    </row>
    <row r="3260" spans="1:26" x14ac:dyDescent="0.2">
      <c r="A3260">
        <v>3259</v>
      </c>
      <c r="B3260">
        <v>8237</v>
      </c>
      <c r="C3260" t="s">
        <v>38</v>
      </c>
      <c r="D3260">
        <v>2015</v>
      </c>
      <c r="E3260" t="s">
        <v>73</v>
      </c>
      <c r="F3260" t="s">
        <v>419</v>
      </c>
      <c r="G3260" t="s">
        <v>78</v>
      </c>
      <c r="H3260" t="s">
        <v>3443</v>
      </c>
      <c r="I3260" s="2">
        <v>40606</v>
      </c>
      <c r="J3260" t="s">
        <v>106</v>
      </c>
      <c r="K3260" t="s">
        <v>111</v>
      </c>
      <c r="L3260">
        <v>-14.363233210000001</v>
      </c>
      <c r="M3260">
        <v>-170.76696670000001</v>
      </c>
      <c r="N3260" t="s">
        <v>441</v>
      </c>
      <c r="O3260" t="s">
        <v>441</v>
      </c>
      <c r="P3260">
        <v>2015</v>
      </c>
      <c r="Q3260" t="s">
        <v>112</v>
      </c>
      <c r="R3260">
        <v>0</v>
      </c>
      <c r="S3260">
        <v>21.75</v>
      </c>
      <c r="T3260">
        <v>8.5</v>
      </c>
      <c r="U3260">
        <v>6.5</v>
      </c>
      <c r="V3260">
        <v>11.5</v>
      </c>
      <c r="W3260">
        <v>43.5</v>
      </c>
      <c r="X3260">
        <v>0.28499999999999998</v>
      </c>
      <c r="Y3260">
        <v>2</v>
      </c>
      <c r="Z3260">
        <v>1</v>
      </c>
    </row>
    <row r="3261" spans="1:26" x14ac:dyDescent="0.2">
      <c r="A3261">
        <v>3260</v>
      </c>
      <c r="B3261">
        <v>8238</v>
      </c>
      <c r="C3261" t="s">
        <v>38</v>
      </c>
      <c r="D3261">
        <v>2015</v>
      </c>
      <c r="E3261" t="s">
        <v>73</v>
      </c>
      <c r="F3261" t="s">
        <v>419</v>
      </c>
      <c r="G3261" t="s">
        <v>78</v>
      </c>
      <c r="H3261" t="s">
        <v>3444</v>
      </c>
      <c r="I3261" s="2">
        <v>40606</v>
      </c>
      <c r="J3261" t="s">
        <v>106</v>
      </c>
      <c r="K3261" t="s">
        <v>107</v>
      </c>
      <c r="L3261">
        <v>-14.365673019999999</v>
      </c>
      <c r="M3261">
        <v>-170.76849286999999</v>
      </c>
      <c r="N3261" t="s">
        <v>441</v>
      </c>
      <c r="O3261" t="s">
        <v>441</v>
      </c>
      <c r="P3261">
        <v>2015</v>
      </c>
      <c r="Q3261" t="s">
        <v>109</v>
      </c>
      <c r="R3261">
        <v>0</v>
      </c>
      <c r="S3261">
        <v>9.4</v>
      </c>
      <c r="T3261">
        <v>16.5</v>
      </c>
      <c r="U3261">
        <v>0</v>
      </c>
      <c r="V3261">
        <v>0</v>
      </c>
      <c r="W3261">
        <v>23.5</v>
      </c>
      <c r="X3261">
        <v>0.61250000000000004</v>
      </c>
      <c r="Y3261">
        <v>2</v>
      </c>
      <c r="Z3261">
        <v>1</v>
      </c>
    </row>
    <row r="3262" spans="1:26" x14ac:dyDescent="0.2">
      <c r="A3262">
        <v>3261</v>
      </c>
      <c r="B3262">
        <v>8239</v>
      </c>
      <c r="C3262" t="s">
        <v>38</v>
      </c>
      <c r="D3262">
        <v>2015</v>
      </c>
      <c r="E3262" t="s">
        <v>73</v>
      </c>
      <c r="F3262" t="s">
        <v>419</v>
      </c>
      <c r="G3262" t="s">
        <v>78</v>
      </c>
      <c r="H3262" t="s">
        <v>3445</v>
      </c>
      <c r="I3262" s="2">
        <v>40606</v>
      </c>
      <c r="J3262" t="s">
        <v>106</v>
      </c>
      <c r="K3262" t="s">
        <v>115</v>
      </c>
      <c r="L3262">
        <v>-14.362674480000001</v>
      </c>
      <c r="M3262">
        <v>-170.76329047999999</v>
      </c>
      <c r="N3262" t="s">
        <v>441</v>
      </c>
      <c r="O3262" t="s">
        <v>441</v>
      </c>
      <c r="P3262">
        <v>2015</v>
      </c>
      <c r="Q3262" t="s">
        <v>116</v>
      </c>
      <c r="R3262">
        <v>0</v>
      </c>
      <c r="S3262">
        <v>3.8</v>
      </c>
      <c r="T3262">
        <v>70</v>
      </c>
      <c r="U3262">
        <v>0</v>
      </c>
      <c r="V3262">
        <v>0</v>
      </c>
      <c r="W3262">
        <v>25</v>
      </c>
      <c r="X3262">
        <v>0.46250000000000002</v>
      </c>
      <c r="Y3262">
        <v>2</v>
      </c>
      <c r="Z3262">
        <v>1</v>
      </c>
    </row>
    <row r="3263" spans="1:26" x14ac:dyDescent="0.2">
      <c r="A3263">
        <v>3262</v>
      </c>
      <c r="B3263">
        <v>8240</v>
      </c>
      <c r="C3263" t="s">
        <v>38</v>
      </c>
      <c r="D3263">
        <v>2015</v>
      </c>
      <c r="E3263" t="s">
        <v>73</v>
      </c>
      <c r="F3263" t="s">
        <v>419</v>
      </c>
      <c r="G3263" t="s">
        <v>78</v>
      </c>
      <c r="H3263" t="s">
        <v>3446</v>
      </c>
      <c r="I3263" s="2">
        <v>40606</v>
      </c>
      <c r="J3263" t="s">
        <v>106</v>
      </c>
      <c r="K3263" t="s">
        <v>111</v>
      </c>
      <c r="L3263">
        <v>-14.36607175</v>
      </c>
      <c r="M3263">
        <v>-170.76388878</v>
      </c>
      <c r="N3263" t="s">
        <v>441</v>
      </c>
      <c r="O3263" t="s">
        <v>441</v>
      </c>
      <c r="P3263">
        <v>2015</v>
      </c>
      <c r="Q3263" t="s">
        <v>112</v>
      </c>
      <c r="R3263">
        <v>0</v>
      </c>
      <c r="S3263">
        <v>24.55</v>
      </c>
      <c r="T3263">
        <v>27.5</v>
      </c>
      <c r="U3263">
        <v>11.5</v>
      </c>
      <c r="V3263">
        <v>0.5</v>
      </c>
      <c r="W3263">
        <v>20</v>
      </c>
      <c r="X3263">
        <v>0.18124999999999999</v>
      </c>
      <c r="Y3263">
        <v>2</v>
      </c>
      <c r="Z3263">
        <v>1</v>
      </c>
    </row>
    <row r="3264" spans="1:26" x14ac:dyDescent="0.2">
      <c r="A3264">
        <v>3263</v>
      </c>
      <c r="B3264">
        <v>8241</v>
      </c>
      <c r="C3264" t="s">
        <v>38</v>
      </c>
      <c r="D3264">
        <v>2015</v>
      </c>
      <c r="E3264" t="s">
        <v>73</v>
      </c>
      <c r="F3264" t="s">
        <v>419</v>
      </c>
      <c r="G3264" t="s">
        <v>78</v>
      </c>
      <c r="H3264" t="s">
        <v>3447</v>
      </c>
      <c r="I3264" s="2">
        <v>40606</v>
      </c>
      <c r="J3264" t="s">
        <v>106</v>
      </c>
      <c r="K3264" t="s">
        <v>111</v>
      </c>
      <c r="L3264">
        <v>-14.35709565</v>
      </c>
      <c r="M3264">
        <v>-170.82673009000001</v>
      </c>
      <c r="N3264" t="s">
        <v>437</v>
      </c>
      <c r="O3264" t="s">
        <v>437</v>
      </c>
      <c r="P3264">
        <v>2015</v>
      </c>
      <c r="Q3264" t="s">
        <v>112</v>
      </c>
      <c r="R3264">
        <v>0</v>
      </c>
      <c r="S3264">
        <v>25.3</v>
      </c>
      <c r="T3264">
        <v>60</v>
      </c>
      <c r="U3264">
        <v>0</v>
      </c>
      <c r="V3264">
        <v>6</v>
      </c>
      <c r="W3264">
        <v>24</v>
      </c>
      <c r="X3264">
        <v>0.25</v>
      </c>
      <c r="Y3264">
        <v>2</v>
      </c>
      <c r="Z3264">
        <v>1</v>
      </c>
    </row>
    <row r="3265" spans="1:26" x14ac:dyDescent="0.2">
      <c r="A3265">
        <v>3264</v>
      </c>
      <c r="B3265">
        <v>8242</v>
      </c>
      <c r="C3265" t="s">
        <v>38</v>
      </c>
      <c r="D3265">
        <v>2015</v>
      </c>
      <c r="E3265" t="s">
        <v>73</v>
      </c>
      <c r="F3265" t="s">
        <v>419</v>
      </c>
      <c r="G3265" t="s">
        <v>78</v>
      </c>
      <c r="H3265" t="s">
        <v>3448</v>
      </c>
      <c r="I3265" s="2">
        <v>40606</v>
      </c>
      <c r="J3265" t="s">
        <v>106</v>
      </c>
      <c r="K3265" t="s">
        <v>115</v>
      </c>
      <c r="L3265">
        <v>-14.33549238</v>
      </c>
      <c r="M3265">
        <v>-170.80604690000001</v>
      </c>
      <c r="N3265" t="s">
        <v>437</v>
      </c>
      <c r="O3265" t="s">
        <v>437</v>
      </c>
      <c r="P3265">
        <v>2015</v>
      </c>
      <c r="Q3265" t="s">
        <v>116</v>
      </c>
      <c r="R3265">
        <v>0</v>
      </c>
      <c r="S3265">
        <v>5.15</v>
      </c>
      <c r="T3265">
        <v>32.5</v>
      </c>
      <c r="U3265">
        <v>2</v>
      </c>
      <c r="V3265">
        <v>0.5</v>
      </c>
      <c r="W3265">
        <v>22.5</v>
      </c>
      <c r="X3265">
        <v>1.0687500000000001</v>
      </c>
      <c r="Y3265">
        <v>2</v>
      </c>
      <c r="Z3265">
        <v>1</v>
      </c>
    </row>
    <row r="3266" spans="1:26" x14ac:dyDescent="0.2">
      <c r="A3266">
        <v>3265</v>
      </c>
      <c r="B3266">
        <v>8243</v>
      </c>
      <c r="C3266" t="s">
        <v>38</v>
      </c>
      <c r="D3266">
        <v>2015</v>
      </c>
      <c r="E3266" t="s">
        <v>73</v>
      </c>
      <c r="F3266" t="s">
        <v>419</v>
      </c>
      <c r="G3266" t="s">
        <v>78</v>
      </c>
      <c r="H3266" t="s">
        <v>3449</v>
      </c>
      <c r="I3266" s="2">
        <v>40606</v>
      </c>
      <c r="J3266" t="s">
        <v>106</v>
      </c>
      <c r="K3266" t="s">
        <v>111</v>
      </c>
      <c r="L3266">
        <v>-14.338243909999999</v>
      </c>
      <c r="M3266">
        <v>-170.80395067000001</v>
      </c>
      <c r="N3266" t="s">
        <v>437</v>
      </c>
      <c r="O3266" t="s">
        <v>437</v>
      </c>
      <c r="P3266">
        <v>2015</v>
      </c>
      <c r="Q3266" t="s">
        <v>112</v>
      </c>
      <c r="R3266">
        <v>0</v>
      </c>
      <c r="S3266">
        <v>23.65</v>
      </c>
      <c r="T3266">
        <v>22.5</v>
      </c>
      <c r="U3266">
        <v>0</v>
      </c>
      <c r="V3266">
        <v>5</v>
      </c>
      <c r="W3266">
        <v>50</v>
      </c>
      <c r="X3266">
        <v>0.315</v>
      </c>
      <c r="Y3266">
        <v>2</v>
      </c>
      <c r="Z3266">
        <v>1</v>
      </c>
    </row>
    <row r="3267" spans="1:26" x14ac:dyDescent="0.2">
      <c r="A3267">
        <v>3266</v>
      </c>
      <c r="B3267">
        <v>8244</v>
      </c>
      <c r="C3267" t="s">
        <v>38</v>
      </c>
      <c r="D3267">
        <v>2015</v>
      </c>
      <c r="E3267" t="s">
        <v>73</v>
      </c>
      <c r="F3267" t="s">
        <v>419</v>
      </c>
      <c r="G3267" t="s">
        <v>78</v>
      </c>
      <c r="H3267" t="s">
        <v>3450</v>
      </c>
      <c r="I3267" s="2">
        <v>40606</v>
      </c>
      <c r="J3267" t="s">
        <v>106</v>
      </c>
      <c r="K3267" t="s">
        <v>107</v>
      </c>
      <c r="L3267">
        <v>-14.340353049999999</v>
      </c>
      <c r="M3267">
        <v>-170.79091958000001</v>
      </c>
      <c r="N3267" t="s">
        <v>437</v>
      </c>
      <c r="O3267" t="s">
        <v>437</v>
      </c>
      <c r="P3267">
        <v>2015</v>
      </c>
      <c r="Q3267" t="s">
        <v>109</v>
      </c>
      <c r="R3267">
        <v>0</v>
      </c>
      <c r="S3267">
        <v>11.75</v>
      </c>
      <c r="T3267">
        <v>55</v>
      </c>
      <c r="U3267">
        <v>0</v>
      </c>
      <c r="V3267">
        <v>3.5</v>
      </c>
      <c r="W3267">
        <v>29</v>
      </c>
      <c r="X3267">
        <v>0.49375000000000002</v>
      </c>
      <c r="Y3267">
        <v>2</v>
      </c>
      <c r="Z3267">
        <v>1</v>
      </c>
    </row>
    <row r="3268" spans="1:26" x14ac:dyDescent="0.2">
      <c r="A3268">
        <v>3267</v>
      </c>
      <c r="B3268">
        <v>8245</v>
      </c>
      <c r="C3268" t="s">
        <v>38</v>
      </c>
      <c r="D3268">
        <v>2015</v>
      </c>
      <c r="E3268" t="s">
        <v>73</v>
      </c>
      <c r="F3268" t="s">
        <v>419</v>
      </c>
      <c r="G3268" t="s">
        <v>78</v>
      </c>
      <c r="H3268" t="s">
        <v>3451</v>
      </c>
      <c r="I3268" s="2">
        <v>40606</v>
      </c>
      <c r="J3268" t="s">
        <v>106</v>
      </c>
      <c r="K3268" t="s">
        <v>115</v>
      </c>
      <c r="L3268">
        <v>-14.355734849999999</v>
      </c>
      <c r="M3268">
        <v>-170.78653391</v>
      </c>
      <c r="N3268" t="s">
        <v>437</v>
      </c>
      <c r="O3268" t="s">
        <v>437</v>
      </c>
      <c r="P3268">
        <v>2015</v>
      </c>
      <c r="Q3268" t="s">
        <v>116</v>
      </c>
      <c r="R3268">
        <v>0</v>
      </c>
      <c r="S3268">
        <v>5.3</v>
      </c>
      <c r="T3268">
        <v>12.5</v>
      </c>
      <c r="U3268">
        <v>7.5</v>
      </c>
      <c r="V3268">
        <v>0.5</v>
      </c>
      <c r="W3268">
        <v>32.5</v>
      </c>
      <c r="X3268">
        <v>1.0075000000000001</v>
      </c>
      <c r="Y3268">
        <v>2</v>
      </c>
      <c r="Z3268">
        <v>1</v>
      </c>
    </row>
    <row r="3269" spans="1:26" x14ac:dyDescent="0.2">
      <c r="A3269">
        <v>3268</v>
      </c>
      <c r="B3269">
        <v>8246</v>
      </c>
      <c r="C3269" t="s">
        <v>38</v>
      </c>
      <c r="D3269">
        <v>2015</v>
      </c>
      <c r="E3269" t="s">
        <v>73</v>
      </c>
      <c r="F3269" t="s">
        <v>419</v>
      </c>
      <c r="G3269" t="s">
        <v>78</v>
      </c>
      <c r="H3269" t="s">
        <v>3452</v>
      </c>
      <c r="I3269" s="2">
        <v>40606</v>
      </c>
      <c r="J3269" t="s">
        <v>106</v>
      </c>
      <c r="K3269" t="s">
        <v>107</v>
      </c>
      <c r="L3269">
        <v>-14.35936564</v>
      </c>
      <c r="M3269">
        <v>-170.78374115</v>
      </c>
      <c r="N3269" t="s">
        <v>437</v>
      </c>
      <c r="O3269" t="s">
        <v>437</v>
      </c>
      <c r="P3269">
        <v>2015</v>
      </c>
      <c r="Q3269" t="s">
        <v>109</v>
      </c>
      <c r="R3269">
        <v>0</v>
      </c>
      <c r="S3269">
        <v>14.5</v>
      </c>
      <c r="T3269">
        <v>32.5</v>
      </c>
      <c r="U3269">
        <v>9</v>
      </c>
      <c r="V3269">
        <v>0.5</v>
      </c>
      <c r="W3269">
        <v>32.5</v>
      </c>
      <c r="X3269">
        <v>1.28125</v>
      </c>
      <c r="Y3269">
        <v>2</v>
      </c>
      <c r="Z3269">
        <v>1</v>
      </c>
    </row>
    <row r="3270" spans="1:26" x14ac:dyDescent="0.2">
      <c r="A3270">
        <v>3269</v>
      </c>
      <c r="B3270">
        <v>8247</v>
      </c>
      <c r="C3270" t="s">
        <v>38</v>
      </c>
      <c r="D3270">
        <v>2015</v>
      </c>
      <c r="E3270" t="s">
        <v>73</v>
      </c>
      <c r="F3270" t="s">
        <v>419</v>
      </c>
      <c r="G3270" t="s">
        <v>78</v>
      </c>
      <c r="H3270" t="s">
        <v>3453</v>
      </c>
      <c r="I3270" s="2">
        <v>40606</v>
      </c>
      <c r="J3270" t="s">
        <v>106</v>
      </c>
      <c r="K3270" t="s">
        <v>107</v>
      </c>
      <c r="L3270">
        <v>-14.36214541</v>
      </c>
      <c r="M3270">
        <v>-170.77954198</v>
      </c>
      <c r="N3270" t="s">
        <v>437</v>
      </c>
      <c r="O3270" t="s">
        <v>437</v>
      </c>
      <c r="P3270">
        <v>2015</v>
      </c>
      <c r="Q3270" t="s">
        <v>109</v>
      </c>
      <c r="R3270">
        <v>0</v>
      </c>
      <c r="S3270">
        <v>13.65</v>
      </c>
      <c r="T3270">
        <v>40</v>
      </c>
      <c r="U3270">
        <v>0</v>
      </c>
      <c r="V3270">
        <v>1</v>
      </c>
      <c r="W3270">
        <v>35</v>
      </c>
      <c r="X3270">
        <v>0.73</v>
      </c>
      <c r="Y3270">
        <v>2</v>
      </c>
      <c r="Z3270">
        <v>1</v>
      </c>
    </row>
    <row r="3271" spans="1:26" x14ac:dyDescent="0.2">
      <c r="A3271">
        <v>3270</v>
      </c>
      <c r="B3271">
        <v>8272</v>
      </c>
      <c r="C3271" t="s">
        <v>38</v>
      </c>
      <c r="D3271">
        <v>2015</v>
      </c>
      <c r="E3271" t="s">
        <v>73</v>
      </c>
      <c r="F3271" t="s">
        <v>419</v>
      </c>
      <c r="G3271" t="s">
        <v>78</v>
      </c>
      <c r="H3271" t="s">
        <v>3454</v>
      </c>
      <c r="I3271" s="2">
        <v>40607</v>
      </c>
      <c r="J3271" t="s">
        <v>106</v>
      </c>
      <c r="K3271" t="s">
        <v>111</v>
      </c>
      <c r="L3271">
        <v>-14.33259032</v>
      </c>
      <c r="M3271">
        <v>-170.82571009</v>
      </c>
      <c r="N3271" t="s">
        <v>437</v>
      </c>
      <c r="O3271" t="s">
        <v>437</v>
      </c>
      <c r="P3271">
        <v>2015</v>
      </c>
      <c r="Q3271" t="s">
        <v>112</v>
      </c>
      <c r="R3271">
        <v>0</v>
      </c>
      <c r="S3271">
        <v>23.15</v>
      </c>
      <c r="T3271">
        <v>14</v>
      </c>
      <c r="U3271">
        <v>0</v>
      </c>
      <c r="V3271">
        <v>35</v>
      </c>
      <c r="W3271">
        <v>35</v>
      </c>
      <c r="X3271">
        <v>0.76875000000000004</v>
      </c>
      <c r="Y3271">
        <v>2</v>
      </c>
      <c r="Z3271">
        <v>1</v>
      </c>
    </row>
    <row r="3272" spans="1:26" x14ac:dyDescent="0.2">
      <c r="A3272">
        <v>3271</v>
      </c>
      <c r="B3272">
        <v>8273</v>
      </c>
      <c r="C3272" t="s">
        <v>38</v>
      </c>
      <c r="D3272">
        <v>2015</v>
      </c>
      <c r="E3272" t="s">
        <v>73</v>
      </c>
      <c r="F3272" t="s">
        <v>419</v>
      </c>
      <c r="G3272" t="s">
        <v>78</v>
      </c>
      <c r="H3272" t="s">
        <v>3455</v>
      </c>
      <c r="I3272" s="2">
        <v>40607</v>
      </c>
      <c r="J3272" t="s">
        <v>106</v>
      </c>
      <c r="K3272" t="s">
        <v>107</v>
      </c>
      <c r="L3272">
        <v>-14.32688727</v>
      </c>
      <c r="M3272">
        <v>-170.83272926999999</v>
      </c>
      <c r="N3272" t="s">
        <v>437</v>
      </c>
      <c r="O3272" t="s">
        <v>437</v>
      </c>
      <c r="P3272">
        <v>2015</v>
      </c>
      <c r="Q3272" t="s">
        <v>109</v>
      </c>
      <c r="R3272">
        <v>0</v>
      </c>
      <c r="S3272">
        <v>14.1</v>
      </c>
      <c r="T3272">
        <v>15</v>
      </c>
      <c r="U3272">
        <v>20</v>
      </c>
      <c r="V3272">
        <v>0</v>
      </c>
      <c r="W3272">
        <v>10</v>
      </c>
      <c r="X3272">
        <v>0.74375000000000002</v>
      </c>
      <c r="Y3272">
        <v>2</v>
      </c>
      <c r="Z3272">
        <v>1</v>
      </c>
    </row>
    <row r="3273" spans="1:26" x14ac:dyDescent="0.2">
      <c r="A3273">
        <v>3272</v>
      </c>
      <c r="B3273">
        <v>8274</v>
      </c>
      <c r="C3273" t="s">
        <v>38</v>
      </c>
      <c r="D3273">
        <v>2015</v>
      </c>
      <c r="E3273" t="s">
        <v>73</v>
      </c>
      <c r="F3273" t="s">
        <v>419</v>
      </c>
      <c r="G3273" t="s">
        <v>78</v>
      </c>
      <c r="H3273" t="s">
        <v>3456</v>
      </c>
      <c r="I3273" s="2">
        <v>40607</v>
      </c>
      <c r="J3273" t="s">
        <v>106</v>
      </c>
      <c r="K3273" t="s">
        <v>115</v>
      </c>
      <c r="L3273">
        <v>-14.33655119</v>
      </c>
      <c r="M3273">
        <v>-170.79437845000001</v>
      </c>
      <c r="N3273" t="s">
        <v>437</v>
      </c>
      <c r="O3273" t="s">
        <v>437</v>
      </c>
      <c r="P3273">
        <v>2015</v>
      </c>
      <c r="Q3273" t="s">
        <v>116</v>
      </c>
      <c r="R3273">
        <v>0</v>
      </c>
      <c r="S3273">
        <v>3.75</v>
      </c>
      <c r="T3273">
        <v>40</v>
      </c>
      <c r="U3273">
        <v>0</v>
      </c>
      <c r="V3273">
        <v>2.5</v>
      </c>
      <c r="W3273">
        <v>27.5</v>
      </c>
      <c r="X3273">
        <v>0.76649999999999996</v>
      </c>
      <c r="Y3273">
        <v>2</v>
      </c>
      <c r="Z3273">
        <v>1</v>
      </c>
    </row>
    <row r="3274" spans="1:26" x14ac:dyDescent="0.2">
      <c r="A3274">
        <v>3273</v>
      </c>
      <c r="B3274">
        <v>8275</v>
      </c>
      <c r="C3274" t="s">
        <v>38</v>
      </c>
      <c r="D3274">
        <v>2015</v>
      </c>
      <c r="E3274" t="s">
        <v>73</v>
      </c>
      <c r="F3274" t="s">
        <v>419</v>
      </c>
      <c r="G3274" t="s">
        <v>78</v>
      </c>
      <c r="H3274" t="s">
        <v>3457</v>
      </c>
      <c r="I3274" s="2">
        <v>40607</v>
      </c>
      <c r="J3274" t="s">
        <v>106</v>
      </c>
      <c r="K3274" t="s">
        <v>111</v>
      </c>
      <c r="L3274">
        <v>-14.36462796</v>
      </c>
      <c r="M3274">
        <v>-170.76817636999999</v>
      </c>
      <c r="N3274" t="s">
        <v>441</v>
      </c>
      <c r="O3274" t="s">
        <v>441</v>
      </c>
      <c r="P3274">
        <v>2015</v>
      </c>
      <c r="Q3274" t="s">
        <v>112</v>
      </c>
      <c r="R3274">
        <v>0</v>
      </c>
      <c r="S3274">
        <v>23.35</v>
      </c>
      <c r="T3274">
        <v>3</v>
      </c>
      <c r="U3274">
        <v>2.5</v>
      </c>
      <c r="V3274">
        <v>12.5</v>
      </c>
      <c r="W3274">
        <v>27.5</v>
      </c>
      <c r="X3274">
        <v>0.38874999999999998</v>
      </c>
      <c r="Y3274">
        <v>2</v>
      </c>
      <c r="Z3274">
        <v>1</v>
      </c>
    </row>
    <row r="3275" spans="1:26" x14ac:dyDescent="0.2">
      <c r="A3275">
        <v>3274</v>
      </c>
      <c r="B3275">
        <v>8276</v>
      </c>
      <c r="C3275" t="s">
        <v>38</v>
      </c>
      <c r="D3275">
        <v>2015</v>
      </c>
      <c r="E3275" t="s">
        <v>73</v>
      </c>
      <c r="F3275" t="s">
        <v>419</v>
      </c>
      <c r="G3275" t="s">
        <v>78</v>
      </c>
      <c r="H3275" t="s">
        <v>3458</v>
      </c>
      <c r="I3275" s="2">
        <v>40607</v>
      </c>
      <c r="J3275" t="s">
        <v>106</v>
      </c>
      <c r="K3275" t="s">
        <v>107</v>
      </c>
      <c r="L3275">
        <v>-14.363195660000001</v>
      </c>
      <c r="M3275">
        <v>-170.76775024</v>
      </c>
      <c r="N3275" t="s">
        <v>441</v>
      </c>
      <c r="O3275" t="s">
        <v>441</v>
      </c>
      <c r="P3275">
        <v>2015</v>
      </c>
      <c r="Q3275" t="s">
        <v>109</v>
      </c>
      <c r="R3275">
        <v>0</v>
      </c>
      <c r="S3275">
        <v>15.2</v>
      </c>
      <c r="T3275">
        <v>12.5</v>
      </c>
      <c r="U3275">
        <v>0</v>
      </c>
      <c r="V3275">
        <v>7.5</v>
      </c>
      <c r="W3275">
        <v>64</v>
      </c>
      <c r="X3275">
        <v>0.44874999999999998</v>
      </c>
      <c r="Y3275">
        <v>2</v>
      </c>
      <c r="Z3275">
        <v>1</v>
      </c>
    </row>
    <row r="3276" spans="1:26" x14ac:dyDescent="0.2">
      <c r="A3276">
        <v>3275</v>
      </c>
      <c r="B3276">
        <v>8277</v>
      </c>
      <c r="C3276" t="s">
        <v>38</v>
      </c>
      <c r="D3276">
        <v>2015</v>
      </c>
      <c r="E3276" t="s">
        <v>73</v>
      </c>
      <c r="F3276" t="s">
        <v>419</v>
      </c>
      <c r="G3276" t="s">
        <v>78</v>
      </c>
      <c r="H3276" t="s">
        <v>3459</v>
      </c>
      <c r="I3276" s="2">
        <v>40607</v>
      </c>
      <c r="J3276" t="s">
        <v>106</v>
      </c>
      <c r="K3276" t="s">
        <v>107</v>
      </c>
      <c r="L3276">
        <v>-14.36448639</v>
      </c>
      <c r="M3276">
        <v>-170.76243392999999</v>
      </c>
      <c r="N3276" t="s">
        <v>441</v>
      </c>
      <c r="O3276" t="s">
        <v>441</v>
      </c>
      <c r="P3276">
        <v>2015</v>
      </c>
      <c r="Q3276" t="s">
        <v>109</v>
      </c>
      <c r="R3276">
        <v>0</v>
      </c>
      <c r="S3276">
        <v>11.4</v>
      </c>
      <c r="T3276">
        <v>67.5</v>
      </c>
      <c r="U3276">
        <v>0</v>
      </c>
      <c r="V3276">
        <v>5</v>
      </c>
      <c r="W3276">
        <v>15</v>
      </c>
      <c r="X3276">
        <v>0.65375000000000005</v>
      </c>
      <c r="Y3276">
        <v>2</v>
      </c>
      <c r="Z3276">
        <v>1</v>
      </c>
    </row>
    <row r="3277" spans="1:26" x14ac:dyDescent="0.2">
      <c r="A3277">
        <v>3276</v>
      </c>
      <c r="B3277">
        <v>8278</v>
      </c>
      <c r="C3277" t="s">
        <v>38</v>
      </c>
      <c r="D3277">
        <v>2015</v>
      </c>
      <c r="E3277" t="s">
        <v>73</v>
      </c>
      <c r="F3277" t="s">
        <v>419</v>
      </c>
      <c r="G3277" t="s">
        <v>78</v>
      </c>
      <c r="H3277" t="s">
        <v>3460</v>
      </c>
      <c r="I3277" s="2">
        <v>40607</v>
      </c>
      <c r="J3277" t="s">
        <v>106</v>
      </c>
      <c r="K3277" t="s">
        <v>111</v>
      </c>
      <c r="L3277">
        <v>-14.37294926</v>
      </c>
      <c r="M3277">
        <v>-170.77432006000001</v>
      </c>
      <c r="N3277" t="s">
        <v>437</v>
      </c>
      <c r="O3277" t="s">
        <v>437</v>
      </c>
      <c r="P3277">
        <v>2015</v>
      </c>
      <c r="Q3277" t="s">
        <v>112</v>
      </c>
      <c r="R3277">
        <v>0</v>
      </c>
      <c r="S3277">
        <v>24.7</v>
      </c>
      <c r="T3277">
        <v>17.5</v>
      </c>
      <c r="U3277">
        <v>0.5</v>
      </c>
      <c r="V3277">
        <v>2.5</v>
      </c>
      <c r="W3277">
        <v>35</v>
      </c>
      <c r="X3277">
        <v>0.28999999999999998</v>
      </c>
      <c r="Y3277">
        <v>2</v>
      </c>
      <c r="Z3277">
        <v>1</v>
      </c>
    </row>
    <row r="3278" spans="1:26" x14ac:dyDescent="0.2">
      <c r="A3278">
        <v>3277</v>
      </c>
      <c r="B3278">
        <v>8279</v>
      </c>
      <c r="C3278" t="s">
        <v>38</v>
      </c>
      <c r="D3278">
        <v>2015</v>
      </c>
      <c r="E3278" t="s">
        <v>73</v>
      </c>
      <c r="F3278" t="s">
        <v>419</v>
      </c>
      <c r="G3278" t="s">
        <v>78</v>
      </c>
      <c r="H3278" t="s">
        <v>3461</v>
      </c>
      <c r="I3278" s="2">
        <v>40607</v>
      </c>
      <c r="J3278" t="s">
        <v>106</v>
      </c>
      <c r="K3278" t="s">
        <v>107</v>
      </c>
      <c r="L3278">
        <v>-14.364779759999999</v>
      </c>
      <c r="M3278">
        <v>-170.76250317</v>
      </c>
      <c r="N3278" t="s">
        <v>441</v>
      </c>
      <c r="O3278" t="s">
        <v>441</v>
      </c>
      <c r="P3278">
        <v>2015</v>
      </c>
      <c r="Q3278" t="s">
        <v>109</v>
      </c>
      <c r="R3278">
        <v>0</v>
      </c>
      <c r="S3278">
        <v>11.15</v>
      </c>
      <c r="T3278">
        <v>37.5</v>
      </c>
      <c r="U3278">
        <v>0.5</v>
      </c>
      <c r="V3278">
        <v>1</v>
      </c>
      <c r="W3278">
        <v>42.5</v>
      </c>
      <c r="X3278">
        <v>0.64124999999999999</v>
      </c>
      <c r="Y3278">
        <v>2</v>
      </c>
      <c r="Z3278">
        <v>1</v>
      </c>
    </row>
    <row r="3279" spans="1:26" x14ac:dyDescent="0.2">
      <c r="A3279">
        <v>3278</v>
      </c>
      <c r="B3279">
        <v>8280</v>
      </c>
      <c r="C3279" t="s">
        <v>38</v>
      </c>
      <c r="D3279">
        <v>2015</v>
      </c>
      <c r="E3279" t="s">
        <v>73</v>
      </c>
      <c r="F3279" t="s">
        <v>419</v>
      </c>
      <c r="G3279" t="s">
        <v>78</v>
      </c>
      <c r="H3279" t="s">
        <v>3462</v>
      </c>
      <c r="I3279" s="2">
        <v>40607</v>
      </c>
      <c r="J3279" t="s">
        <v>106</v>
      </c>
      <c r="K3279" t="s">
        <v>107</v>
      </c>
      <c r="L3279">
        <v>-14.366572229999999</v>
      </c>
      <c r="M3279">
        <v>-170.76303616999999</v>
      </c>
      <c r="N3279" t="s">
        <v>441</v>
      </c>
      <c r="O3279" t="s">
        <v>441</v>
      </c>
      <c r="P3279">
        <v>2015</v>
      </c>
      <c r="Q3279" t="s">
        <v>109</v>
      </c>
      <c r="R3279">
        <v>0</v>
      </c>
      <c r="S3279">
        <v>11.85</v>
      </c>
      <c r="T3279">
        <v>37.5</v>
      </c>
      <c r="U3279">
        <v>1</v>
      </c>
      <c r="V3279">
        <v>5.5</v>
      </c>
      <c r="W3279">
        <v>30</v>
      </c>
      <c r="X3279">
        <v>0.39374999999999999</v>
      </c>
      <c r="Y3279">
        <v>2</v>
      </c>
      <c r="Z3279">
        <v>1</v>
      </c>
    </row>
    <row r="3280" spans="1:26" x14ac:dyDescent="0.2">
      <c r="A3280">
        <v>3279</v>
      </c>
      <c r="B3280">
        <v>8281</v>
      </c>
      <c r="C3280" t="s">
        <v>38</v>
      </c>
      <c r="D3280">
        <v>2015</v>
      </c>
      <c r="E3280" t="s">
        <v>73</v>
      </c>
      <c r="F3280" t="s">
        <v>419</v>
      </c>
      <c r="G3280" t="s">
        <v>78</v>
      </c>
      <c r="H3280" t="s">
        <v>3463</v>
      </c>
      <c r="I3280" s="2">
        <v>40607</v>
      </c>
      <c r="J3280" t="s">
        <v>106</v>
      </c>
      <c r="K3280" t="s">
        <v>111</v>
      </c>
      <c r="L3280">
        <v>-14.37168578</v>
      </c>
      <c r="M3280">
        <v>-170.76203831000001</v>
      </c>
      <c r="N3280" t="s">
        <v>441</v>
      </c>
      <c r="O3280" t="s">
        <v>441</v>
      </c>
      <c r="P3280">
        <v>2015</v>
      </c>
      <c r="Q3280" t="s">
        <v>112</v>
      </c>
      <c r="R3280">
        <v>0</v>
      </c>
      <c r="S3280">
        <v>21.75</v>
      </c>
      <c r="T3280">
        <v>25</v>
      </c>
      <c r="U3280">
        <v>10</v>
      </c>
      <c r="V3280">
        <v>0.5</v>
      </c>
      <c r="W3280">
        <v>10</v>
      </c>
      <c r="X3280">
        <v>0.68500000000000005</v>
      </c>
      <c r="Y3280">
        <v>2</v>
      </c>
      <c r="Z3280">
        <v>1</v>
      </c>
    </row>
    <row r="3281" spans="1:26" x14ac:dyDescent="0.2">
      <c r="A3281">
        <v>3280</v>
      </c>
      <c r="B3281">
        <v>8282</v>
      </c>
      <c r="C3281" t="s">
        <v>38</v>
      </c>
      <c r="D3281">
        <v>2015</v>
      </c>
      <c r="E3281" t="s">
        <v>73</v>
      </c>
      <c r="F3281" t="s">
        <v>419</v>
      </c>
      <c r="G3281" t="s">
        <v>78</v>
      </c>
      <c r="H3281" t="s">
        <v>3464</v>
      </c>
      <c r="I3281" s="2">
        <v>40607</v>
      </c>
      <c r="J3281" t="s">
        <v>106</v>
      </c>
      <c r="K3281" t="s">
        <v>115</v>
      </c>
      <c r="L3281">
        <v>-14.372032450000001</v>
      </c>
      <c r="M3281">
        <v>-170.76109081999999</v>
      </c>
      <c r="N3281" t="s">
        <v>441</v>
      </c>
      <c r="O3281" t="s">
        <v>441</v>
      </c>
      <c r="P3281">
        <v>2015</v>
      </c>
      <c r="Q3281" t="s">
        <v>116</v>
      </c>
      <c r="R3281">
        <v>0</v>
      </c>
      <c r="S3281">
        <v>4.9000000000000004</v>
      </c>
      <c r="T3281">
        <v>6.5</v>
      </c>
      <c r="U3281">
        <v>1</v>
      </c>
      <c r="V3281">
        <v>0.5</v>
      </c>
      <c r="W3281">
        <v>2.5</v>
      </c>
      <c r="X3281">
        <v>0.50875000000000004</v>
      </c>
      <c r="Y3281">
        <v>2</v>
      </c>
      <c r="Z3281">
        <v>1</v>
      </c>
    </row>
    <row r="3282" spans="1:26" x14ac:dyDescent="0.2">
      <c r="A3282">
        <v>3281</v>
      </c>
      <c r="B3282">
        <v>8283</v>
      </c>
      <c r="C3282" t="s">
        <v>38</v>
      </c>
      <c r="D3282">
        <v>2015</v>
      </c>
      <c r="E3282" t="s">
        <v>73</v>
      </c>
      <c r="F3282" t="s">
        <v>419</v>
      </c>
      <c r="G3282" t="s">
        <v>78</v>
      </c>
      <c r="H3282" t="s">
        <v>3465</v>
      </c>
      <c r="I3282" s="2">
        <v>40607</v>
      </c>
      <c r="J3282" t="s">
        <v>106</v>
      </c>
      <c r="K3282" t="s">
        <v>107</v>
      </c>
      <c r="L3282">
        <v>-14.36863393</v>
      </c>
      <c r="M3282">
        <v>-170.76278019</v>
      </c>
      <c r="N3282" t="s">
        <v>441</v>
      </c>
      <c r="O3282" t="s">
        <v>441</v>
      </c>
      <c r="P3282">
        <v>2015</v>
      </c>
      <c r="Q3282" t="s">
        <v>109</v>
      </c>
      <c r="R3282">
        <v>0</v>
      </c>
      <c r="S3282">
        <v>13.15</v>
      </c>
      <c r="T3282">
        <v>40</v>
      </c>
      <c r="U3282">
        <v>1</v>
      </c>
      <c r="V3282">
        <v>0.5</v>
      </c>
      <c r="W3282">
        <v>32.5</v>
      </c>
      <c r="X3282">
        <v>0.40125</v>
      </c>
      <c r="Y3282">
        <v>2</v>
      </c>
      <c r="Z3282">
        <v>1</v>
      </c>
    </row>
    <row r="3283" spans="1:26" x14ac:dyDescent="0.2">
      <c r="A3283">
        <v>3282</v>
      </c>
      <c r="B3283">
        <v>8291</v>
      </c>
      <c r="C3283" t="s">
        <v>38</v>
      </c>
      <c r="D3283">
        <v>2015</v>
      </c>
      <c r="E3283" t="s">
        <v>73</v>
      </c>
      <c r="F3283" t="s">
        <v>419</v>
      </c>
      <c r="G3283" t="s">
        <v>78</v>
      </c>
      <c r="H3283" t="s">
        <v>3466</v>
      </c>
      <c r="I3283" s="2">
        <v>40608</v>
      </c>
      <c r="J3283" t="s">
        <v>106</v>
      </c>
      <c r="K3283" t="s">
        <v>107</v>
      </c>
      <c r="L3283">
        <v>-14.36330547</v>
      </c>
      <c r="M3283">
        <v>-170.76336072000001</v>
      </c>
      <c r="N3283" t="s">
        <v>441</v>
      </c>
      <c r="O3283" t="s">
        <v>441</v>
      </c>
      <c r="P3283">
        <v>2015</v>
      </c>
      <c r="Q3283" t="s">
        <v>109</v>
      </c>
      <c r="R3283">
        <v>0</v>
      </c>
      <c r="S3283">
        <v>9.4</v>
      </c>
      <c r="T3283">
        <v>45</v>
      </c>
      <c r="U3283">
        <v>0</v>
      </c>
      <c r="V3283">
        <v>2</v>
      </c>
      <c r="W3283">
        <v>27</v>
      </c>
      <c r="X3283">
        <v>0.46500000000000002</v>
      </c>
      <c r="Y3283">
        <v>2</v>
      </c>
      <c r="Z3283">
        <v>1</v>
      </c>
    </row>
    <row r="3284" spans="1:26" x14ac:dyDescent="0.2">
      <c r="A3284">
        <v>3283</v>
      </c>
      <c r="B3284">
        <v>8292</v>
      </c>
      <c r="C3284" t="s">
        <v>38</v>
      </c>
      <c r="D3284">
        <v>2015</v>
      </c>
      <c r="E3284" t="s">
        <v>73</v>
      </c>
      <c r="F3284" t="s">
        <v>419</v>
      </c>
      <c r="G3284" t="s">
        <v>78</v>
      </c>
      <c r="H3284" t="s">
        <v>3467</v>
      </c>
      <c r="I3284" s="2">
        <v>40608</v>
      </c>
      <c r="J3284" t="s">
        <v>106</v>
      </c>
      <c r="K3284" t="s">
        <v>107</v>
      </c>
      <c r="L3284">
        <v>-14.362416980000001</v>
      </c>
      <c r="M3284">
        <v>-170.76575023000001</v>
      </c>
      <c r="N3284" t="s">
        <v>441</v>
      </c>
      <c r="O3284" t="s">
        <v>441</v>
      </c>
      <c r="P3284">
        <v>2015</v>
      </c>
      <c r="Q3284" t="s">
        <v>109</v>
      </c>
      <c r="R3284">
        <v>0</v>
      </c>
      <c r="S3284">
        <v>11.35</v>
      </c>
      <c r="T3284">
        <v>32.5</v>
      </c>
      <c r="U3284">
        <v>0</v>
      </c>
      <c r="V3284">
        <v>3</v>
      </c>
      <c r="W3284">
        <v>37.5</v>
      </c>
      <c r="X3284">
        <v>0.6</v>
      </c>
      <c r="Y3284">
        <v>2</v>
      </c>
      <c r="Z3284">
        <v>1</v>
      </c>
    </row>
    <row r="3285" spans="1:26" x14ac:dyDescent="0.2">
      <c r="A3285">
        <v>3284</v>
      </c>
      <c r="B3285">
        <v>8293</v>
      </c>
      <c r="C3285" t="s">
        <v>38</v>
      </c>
      <c r="D3285">
        <v>2015</v>
      </c>
      <c r="E3285" t="s">
        <v>73</v>
      </c>
      <c r="F3285" t="s">
        <v>419</v>
      </c>
      <c r="G3285" t="s">
        <v>78</v>
      </c>
      <c r="H3285" t="s">
        <v>3468</v>
      </c>
      <c r="I3285" s="2">
        <v>40608</v>
      </c>
      <c r="J3285" t="s">
        <v>106</v>
      </c>
      <c r="K3285" t="s">
        <v>107</v>
      </c>
      <c r="L3285">
        <v>-14.331120719999999</v>
      </c>
      <c r="M3285">
        <v>-170.69633726000001</v>
      </c>
      <c r="N3285" t="s">
        <v>421</v>
      </c>
      <c r="O3285" t="s">
        <v>421</v>
      </c>
      <c r="P3285">
        <v>2015</v>
      </c>
      <c r="Q3285" t="s">
        <v>109</v>
      </c>
      <c r="R3285">
        <v>0</v>
      </c>
      <c r="S3285">
        <v>12.65</v>
      </c>
      <c r="T3285">
        <v>15</v>
      </c>
      <c r="U3285">
        <v>0</v>
      </c>
      <c r="V3285">
        <v>10</v>
      </c>
      <c r="W3285">
        <v>35</v>
      </c>
      <c r="X3285">
        <v>0.1875</v>
      </c>
      <c r="Y3285">
        <v>2</v>
      </c>
      <c r="Z3285">
        <v>1</v>
      </c>
    </row>
    <row r="3286" spans="1:26" x14ac:dyDescent="0.2">
      <c r="A3286">
        <v>3285</v>
      </c>
      <c r="B3286">
        <v>8294</v>
      </c>
      <c r="C3286" t="s">
        <v>38</v>
      </c>
      <c r="D3286">
        <v>2015</v>
      </c>
      <c r="E3286" t="s">
        <v>73</v>
      </c>
      <c r="F3286" t="s">
        <v>419</v>
      </c>
      <c r="G3286" t="s">
        <v>78</v>
      </c>
      <c r="H3286" t="s">
        <v>3469</v>
      </c>
      <c r="I3286" s="2">
        <v>40608</v>
      </c>
      <c r="J3286" t="s">
        <v>106</v>
      </c>
      <c r="K3286" t="s">
        <v>111</v>
      </c>
      <c r="L3286">
        <v>-14.31085831</v>
      </c>
      <c r="M3286">
        <v>-170.64239208999999</v>
      </c>
      <c r="N3286" t="s">
        <v>421</v>
      </c>
      <c r="O3286" t="s">
        <v>421</v>
      </c>
      <c r="P3286">
        <v>2015</v>
      </c>
      <c r="Q3286" t="s">
        <v>112</v>
      </c>
      <c r="R3286">
        <v>0</v>
      </c>
      <c r="S3286">
        <v>21.75</v>
      </c>
      <c r="T3286">
        <v>2</v>
      </c>
      <c r="U3286">
        <v>0</v>
      </c>
      <c r="V3286">
        <v>27.5</v>
      </c>
      <c r="W3286">
        <v>35</v>
      </c>
      <c r="X3286">
        <v>0.45250000000000001</v>
      </c>
      <c r="Y3286">
        <v>2</v>
      </c>
      <c r="Z3286">
        <v>1</v>
      </c>
    </row>
    <row r="3287" spans="1:26" x14ac:dyDescent="0.2">
      <c r="A3287">
        <v>3286</v>
      </c>
      <c r="B3287">
        <v>8298</v>
      </c>
      <c r="C3287" t="s">
        <v>38</v>
      </c>
      <c r="D3287">
        <v>2015</v>
      </c>
      <c r="E3287" t="s">
        <v>73</v>
      </c>
      <c r="F3287" t="s">
        <v>419</v>
      </c>
      <c r="G3287" t="s">
        <v>78</v>
      </c>
      <c r="H3287" t="s">
        <v>3470</v>
      </c>
      <c r="I3287" s="2">
        <v>40608</v>
      </c>
      <c r="J3287" t="s">
        <v>106</v>
      </c>
      <c r="K3287" t="s">
        <v>107</v>
      </c>
      <c r="L3287">
        <v>-14.368936850000001</v>
      </c>
      <c r="M3287">
        <v>-170.76217417999999</v>
      </c>
      <c r="N3287" t="s">
        <v>441</v>
      </c>
      <c r="O3287" t="s">
        <v>441</v>
      </c>
      <c r="P3287">
        <v>2015</v>
      </c>
      <c r="Q3287" t="s">
        <v>109</v>
      </c>
      <c r="R3287">
        <v>0</v>
      </c>
      <c r="S3287">
        <v>11.1</v>
      </c>
      <c r="T3287">
        <v>22</v>
      </c>
      <c r="U3287">
        <v>2.5</v>
      </c>
      <c r="V3287">
        <v>1</v>
      </c>
      <c r="W3287">
        <v>41.5</v>
      </c>
      <c r="X3287">
        <v>0.40749999999999997</v>
      </c>
      <c r="Y3287">
        <v>2</v>
      </c>
      <c r="Z3287">
        <v>1</v>
      </c>
    </row>
    <row r="3288" spans="1:26" x14ac:dyDescent="0.2">
      <c r="A3288">
        <v>3287</v>
      </c>
      <c r="B3288">
        <v>8299</v>
      </c>
      <c r="C3288" t="s">
        <v>38</v>
      </c>
      <c r="D3288">
        <v>2015</v>
      </c>
      <c r="E3288" t="s">
        <v>73</v>
      </c>
      <c r="F3288" t="s">
        <v>419</v>
      </c>
      <c r="G3288" t="s">
        <v>78</v>
      </c>
      <c r="H3288" t="s">
        <v>3471</v>
      </c>
      <c r="I3288" s="2">
        <v>40608</v>
      </c>
      <c r="J3288" t="s">
        <v>106</v>
      </c>
      <c r="K3288" t="s">
        <v>107</v>
      </c>
      <c r="L3288">
        <v>-14.36509525</v>
      </c>
      <c r="M3288">
        <v>-170.76338828999999</v>
      </c>
      <c r="N3288" t="s">
        <v>441</v>
      </c>
      <c r="O3288" t="s">
        <v>441</v>
      </c>
      <c r="P3288">
        <v>2015</v>
      </c>
      <c r="Q3288" t="s">
        <v>109</v>
      </c>
      <c r="R3288">
        <v>0</v>
      </c>
      <c r="S3288">
        <v>12.95</v>
      </c>
      <c r="T3288">
        <v>30</v>
      </c>
      <c r="U3288">
        <v>0</v>
      </c>
      <c r="V3288">
        <v>0.5</v>
      </c>
      <c r="W3288">
        <v>50</v>
      </c>
      <c r="X3288">
        <v>0.40749999999999997</v>
      </c>
      <c r="Y3288">
        <v>2</v>
      </c>
      <c r="Z3288">
        <v>1</v>
      </c>
    </row>
    <row r="3289" spans="1:26" x14ac:dyDescent="0.2">
      <c r="A3289">
        <v>3288</v>
      </c>
      <c r="B3289">
        <v>8300</v>
      </c>
      <c r="C3289" t="s">
        <v>38</v>
      </c>
      <c r="D3289">
        <v>2015</v>
      </c>
      <c r="E3289" t="s">
        <v>73</v>
      </c>
      <c r="F3289" t="s">
        <v>419</v>
      </c>
      <c r="G3289" t="s">
        <v>78</v>
      </c>
      <c r="H3289" t="s">
        <v>3472</v>
      </c>
      <c r="I3289" s="2">
        <v>40608</v>
      </c>
      <c r="J3289" t="s">
        <v>106</v>
      </c>
      <c r="K3289" t="s">
        <v>111</v>
      </c>
      <c r="L3289">
        <v>-14.335983560000001</v>
      </c>
      <c r="M3289">
        <v>-170.70198884000001</v>
      </c>
      <c r="N3289" t="s">
        <v>421</v>
      </c>
      <c r="O3289" t="s">
        <v>421</v>
      </c>
      <c r="P3289">
        <v>2015</v>
      </c>
      <c r="Q3289" t="s">
        <v>112</v>
      </c>
      <c r="R3289">
        <v>0</v>
      </c>
      <c r="S3289">
        <v>24.25</v>
      </c>
      <c r="T3289">
        <v>6</v>
      </c>
      <c r="U3289">
        <v>1.5</v>
      </c>
      <c r="V3289">
        <v>27.5</v>
      </c>
      <c r="W3289">
        <v>15</v>
      </c>
      <c r="X3289">
        <v>0.28625</v>
      </c>
      <c r="Y3289">
        <v>2</v>
      </c>
      <c r="Z3289">
        <v>1</v>
      </c>
    </row>
    <row r="3290" spans="1:26" x14ac:dyDescent="0.2">
      <c r="A3290">
        <v>3289</v>
      </c>
      <c r="B3290">
        <v>8301</v>
      </c>
      <c r="C3290" t="s">
        <v>38</v>
      </c>
      <c r="D3290">
        <v>2015</v>
      </c>
      <c r="E3290" t="s">
        <v>73</v>
      </c>
      <c r="F3290" t="s">
        <v>419</v>
      </c>
      <c r="G3290" t="s">
        <v>78</v>
      </c>
      <c r="H3290" t="s">
        <v>3473</v>
      </c>
      <c r="I3290" s="2">
        <v>40608</v>
      </c>
      <c r="J3290" t="s">
        <v>106</v>
      </c>
      <c r="K3290" t="s">
        <v>111</v>
      </c>
      <c r="L3290">
        <v>-14.32211311</v>
      </c>
      <c r="M3290">
        <v>-170.66651343999999</v>
      </c>
      <c r="N3290" t="s">
        <v>421</v>
      </c>
      <c r="O3290" t="s">
        <v>421</v>
      </c>
      <c r="P3290">
        <v>2015</v>
      </c>
      <c r="Q3290" t="s">
        <v>112</v>
      </c>
      <c r="R3290">
        <v>0</v>
      </c>
      <c r="S3290">
        <v>24.7</v>
      </c>
      <c r="T3290">
        <v>1</v>
      </c>
      <c r="U3290">
        <v>0</v>
      </c>
      <c r="V3290">
        <v>37.5</v>
      </c>
      <c r="W3290">
        <v>50.5</v>
      </c>
      <c r="X3290">
        <v>0.31624999999999998</v>
      </c>
      <c r="Y3290">
        <v>2</v>
      </c>
      <c r="Z3290">
        <v>1</v>
      </c>
    </row>
    <row r="3291" spans="1:26" x14ac:dyDescent="0.2">
      <c r="A3291">
        <v>3290</v>
      </c>
      <c r="B3291">
        <v>8302</v>
      </c>
      <c r="C3291" t="s">
        <v>38</v>
      </c>
      <c r="D3291">
        <v>2015</v>
      </c>
      <c r="E3291" t="s">
        <v>73</v>
      </c>
      <c r="F3291" t="s">
        <v>419</v>
      </c>
      <c r="G3291" t="s">
        <v>78</v>
      </c>
      <c r="H3291" t="s">
        <v>3474</v>
      </c>
      <c r="I3291" s="2">
        <v>40608</v>
      </c>
      <c r="J3291" t="s">
        <v>106</v>
      </c>
      <c r="K3291" t="s">
        <v>107</v>
      </c>
      <c r="L3291">
        <v>-14.307141769999999</v>
      </c>
      <c r="M3291">
        <v>-170.64151651</v>
      </c>
      <c r="N3291" t="s">
        <v>421</v>
      </c>
      <c r="O3291" t="s">
        <v>421</v>
      </c>
      <c r="P3291">
        <v>2015</v>
      </c>
      <c r="Q3291" t="s">
        <v>109</v>
      </c>
      <c r="R3291">
        <v>0</v>
      </c>
      <c r="S3291">
        <v>13.45</v>
      </c>
      <c r="T3291">
        <v>1</v>
      </c>
      <c r="U3291">
        <v>0.5</v>
      </c>
      <c r="V3291">
        <v>5</v>
      </c>
      <c r="W3291">
        <v>22.5</v>
      </c>
      <c r="X3291">
        <v>0.18625</v>
      </c>
      <c r="Y3291">
        <v>2</v>
      </c>
      <c r="Z3291">
        <v>1</v>
      </c>
    </row>
    <row r="3292" spans="1:26" x14ac:dyDescent="0.2">
      <c r="A3292">
        <v>3291</v>
      </c>
      <c r="B3292">
        <v>8306</v>
      </c>
      <c r="C3292" t="s">
        <v>38</v>
      </c>
      <c r="D3292">
        <v>2015</v>
      </c>
      <c r="E3292" t="s">
        <v>73</v>
      </c>
      <c r="F3292" t="s">
        <v>419</v>
      </c>
      <c r="G3292" t="s">
        <v>78</v>
      </c>
      <c r="H3292" t="s">
        <v>3475</v>
      </c>
      <c r="I3292" s="2">
        <v>40613</v>
      </c>
      <c r="J3292" t="s">
        <v>106</v>
      </c>
      <c r="K3292" t="s">
        <v>111</v>
      </c>
      <c r="L3292">
        <v>-14.300457789999999</v>
      </c>
      <c r="M3292">
        <v>-170.61984082999999</v>
      </c>
      <c r="N3292" t="s">
        <v>421</v>
      </c>
      <c r="O3292" t="s">
        <v>421</v>
      </c>
      <c r="P3292">
        <v>2015</v>
      </c>
      <c r="Q3292" t="s">
        <v>112</v>
      </c>
      <c r="R3292">
        <v>0</v>
      </c>
      <c r="S3292">
        <v>20.7</v>
      </c>
      <c r="T3292">
        <v>15</v>
      </c>
      <c r="U3292">
        <v>0</v>
      </c>
      <c r="V3292">
        <v>25</v>
      </c>
      <c r="W3292">
        <v>42.5</v>
      </c>
      <c r="X3292">
        <v>0.34625</v>
      </c>
      <c r="Y3292">
        <v>2</v>
      </c>
      <c r="Z3292">
        <v>1</v>
      </c>
    </row>
    <row r="3293" spans="1:26" x14ac:dyDescent="0.2">
      <c r="A3293">
        <v>3292</v>
      </c>
      <c r="B3293">
        <v>8311</v>
      </c>
      <c r="C3293" t="s">
        <v>38</v>
      </c>
      <c r="D3293">
        <v>2015</v>
      </c>
      <c r="E3293" t="s">
        <v>73</v>
      </c>
      <c r="F3293" t="s">
        <v>419</v>
      </c>
      <c r="G3293" t="s">
        <v>78</v>
      </c>
      <c r="H3293" t="s">
        <v>3476</v>
      </c>
      <c r="I3293" s="2">
        <v>40613</v>
      </c>
      <c r="J3293" t="s">
        <v>106</v>
      </c>
      <c r="K3293" t="s">
        <v>111</v>
      </c>
      <c r="L3293">
        <v>-14.28362626</v>
      </c>
      <c r="M3293">
        <v>-170.62850595</v>
      </c>
      <c r="N3293" t="s">
        <v>421</v>
      </c>
      <c r="O3293" t="s">
        <v>421</v>
      </c>
      <c r="P3293">
        <v>2015</v>
      </c>
      <c r="Q3293" t="s">
        <v>112</v>
      </c>
      <c r="R3293">
        <v>0</v>
      </c>
      <c r="S3293">
        <v>21.1</v>
      </c>
      <c r="T3293">
        <v>15</v>
      </c>
      <c r="U3293">
        <v>7.5</v>
      </c>
      <c r="V3293">
        <v>20</v>
      </c>
      <c r="W3293">
        <v>17.5</v>
      </c>
      <c r="X3293">
        <v>0.47125</v>
      </c>
      <c r="Y3293">
        <v>2</v>
      </c>
      <c r="Z3293">
        <v>1</v>
      </c>
    </row>
    <row r="3294" spans="1:26" x14ac:dyDescent="0.2">
      <c r="A3294">
        <v>3293</v>
      </c>
      <c r="B3294">
        <v>8312</v>
      </c>
      <c r="C3294" t="s">
        <v>38</v>
      </c>
      <c r="D3294">
        <v>2015</v>
      </c>
      <c r="E3294" t="s">
        <v>73</v>
      </c>
      <c r="F3294" t="s">
        <v>419</v>
      </c>
      <c r="G3294" t="s">
        <v>78</v>
      </c>
      <c r="H3294" t="s">
        <v>3477</v>
      </c>
      <c r="I3294" s="2">
        <v>40613</v>
      </c>
      <c r="J3294" t="s">
        <v>106</v>
      </c>
      <c r="K3294" t="s">
        <v>111</v>
      </c>
      <c r="L3294">
        <v>-14.293851589999999</v>
      </c>
      <c r="M3294">
        <v>-170.65733592999999</v>
      </c>
      <c r="N3294" t="s">
        <v>421</v>
      </c>
      <c r="O3294" t="s">
        <v>421</v>
      </c>
      <c r="P3294">
        <v>2015</v>
      </c>
      <c r="Q3294" t="s">
        <v>112</v>
      </c>
      <c r="R3294">
        <v>0</v>
      </c>
      <c r="S3294">
        <v>20.2</v>
      </c>
      <c r="T3294">
        <v>5</v>
      </c>
      <c r="U3294">
        <v>0</v>
      </c>
      <c r="V3294">
        <v>40</v>
      </c>
      <c r="W3294">
        <v>30</v>
      </c>
      <c r="X3294">
        <v>0.37</v>
      </c>
      <c r="Y3294">
        <v>1</v>
      </c>
      <c r="Z3294">
        <v>1</v>
      </c>
    </row>
    <row r="3295" spans="1:26" x14ac:dyDescent="0.2">
      <c r="A3295">
        <v>3294</v>
      </c>
      <c r="B3295">
        <v>8313</v>
      </c>
      <c r="C3295" t="s">
        <v>38</v>
      </c>
      <c r="D3295">
        <v>2015</v>
      </c>
      <c r="E3295" t="s">
        <v>73</v>
      </c>
      <c r="F3295" t="s">
        <v>419</v>
      </c>
      <c r="G3295" t="s">
        <v>78</v>
      </c>
      <c r="H3295" t="s">
        <v>3478</v>
      </c>
      <c r="I3295" s="2">
        <v>40613</v>
      </c>
      <c r="J3295" t="s">
        <v>106</v>
      </c>
      <c r="K3295" t="s">
        <v>115</v>
      </c>
      <c r="L3295">
        <v>-14.298173970000001</v>
      </c>
      <c r="M3295">
        <v>-170.67453115000001</v>
      </c>
      <c r="N3295" t="s">
        <v>421</v>
      </c>
      <c r="O3295" t="s">
        <v>421</v>
      </c>
      <c r="P3295">
        <v>2015</v>
      </c>
      <c r="Q3295" t="s">
        <v>116</v>
      </c>
      <c r="R3295">
        <v>0</v>
      </c>
      <c r="S3295">
        <v>3.25</v>
      </c>
      <c r="T3295">
        <v>32.5</v>
      </c>
      <c r="U3295">
        <v>0</v>
      </c>
      <c r="V3295">
        <v>0.5</v>
      </c>
      <c r="W3295">
        <v>17</v>
      </c>
      <c r="X3295">
        <v>0.22875000000000001</v>
      </c>
      <c r="Y3295">
        <v>2</v>
      </c>
      <c r="Z3295">
        <v>1</v>
      </c>
    </row>
    <row r="3296" spans="1:26" x14ac:dyDescent="0.2">
      <c r="A3296">
        <v>3295</v>
      </c>
      <c r="B3296">
        <v>8314</v>
      </c>
      <c r="C3296" t="s">
        <v>38</v>
      </c>
      <c r="D3296">
        <v>2015</v>
      </c>
      <c r="E3296" t="s">
        <v>73</v>
      </c>
      <c r="F3296" t="s">
        <v>419</v>
      </c>
      <c r="G3296" t="s">
        <v>78</v>
      </c>
      <c r="H3296" t="s">
        <v>3479</v>
      </c>
      <c r="I3296" s="2">
        <v>40613</v>
      </c>
      <c r="J3296" t="s">
        <v>106</v>
      </c>
      <c r="K3296" t="s">
        <v>107</v>
      </c>
      <c r="L3296">
        <v>-14.306960220000001</v>
      </c>
      <c r="M3296">
        <v>-170.68767892</v>
      </c>
      <c r="N3296" t="s">
        <v>421</v>
      </c>
      <c r="O3296" t="s">
        <v>421</v>
      </c>
      <c r="P3296">
        <v>2015</v>
      </c>
      <c r="Q3296" t="s">
        <v>109</v>
      </c>
      <c r="R3296">
        <v>0</v>
      </c>
      <c r="S3296">
        <v>10.8</v>
      </c>
      <c r="T3296">
        <v>5</v>
      </c>
      <c r="U3296">
        <v>0</v>
      </c>
      <c r="V3296">
        <v>30</v>
      </c>
      <c r="W3296">
        <v>30</v>
      </c>
      <c r="X3296">
        <v>0.24</v>
      </c>
      <c r="Y3296">
        <v>1</v>
      </c>
      <c r="Z3296">
        <v>1</v>
      </c>
    </row>
    <row r="3297" spans="1:26" x14ac:dyDescent="0.2">
      <c r="A3297">
        <v>3296</v>
      </c>
      <c r="B3297">
        <v>8315</v>
      </c>
      <c r="C3297" t="s">
        <v>38</v>
      </c>
      <c r="D3297">
        <v>2015</v>
      </c>
      <c r="E3297" t="s">
        <v>73</v>
      </c>
      <c r="F3297" t="s">
        <v>419</v>
      </c>
      <c r="G3297" t="s">
        <v>78</v>
      </c>
      <c r="H3297" t="s">
        <v>3480</v>
      </c>
      <c r="I3297" s="2">
        <v>40613</v>
      </c>
      <c r="J3297" t="s">
        <v>106</v>
      </c>
      <c r="K3297" t="s">
        <v>107</v>
      </c>
      <c r="L3297">
        <v>-14.344072690000001</v>
      </c>
      <c r="M3297">
        <v>-170.71944298</v>
      </c>
      <c r="N3297" t="s">
        <v>421</v>
      </c>
      <c r="O3297" t="s">
        <v>421</v>
      </c>
      <c r="P3297">
        <v>2015</v>
      </c>
      <c r="Q3297" t="s">
        <v>109</v>
      </c>
      <c r="R3297">
        <v>0</v>
      </c>
      <c r="S3297">
        <v>11.55</v>
      </c>
      <c r="T3297">
        <v>10.5</v>
      </c>
      <c r="U3297">
        <v>5</v>
      </c>
      <c r="V3297">
        <v>3.5</v>
      </c>
      <c r="W3297">
        <v>27.5</v>
      </c>
      <c r="X3297">
        <v>0.47</v>
      </c>
      <c r="Y3297">
        <v>2</v>
      </c>
      <c r="Z3297">
        <v>1</v>
      </c>
    </row>
    <row r="3298" spans="1:26" x14ac:dyDescent="0.2">
      <c r="A3298">
        <v>3297</v>
      </c>
      <c r="B3298">
        <v>8316</v>
      </c>
      <c r="C3298" t="s">
        <v>38</v>
      </c>
      <c r="D3298">
        <v>2015</v>
      </c>
      <c r="E3298" t="s">
        <v>73</v>
      </c>
      <c r="F3298" t="s">
        <v>419</v>
      </c>
      <c r="G3298" t="s">
        <v>78</v>
      </c>
      <c r="H3298" t="s">
        <v>3481</v>
      </c>
      <c r="I3298" s="2">
        <v>40613</v>
      </c>
      <c r="J3298" t="s">
        <v>106</v>
      </c>
      <c r="K3298" t="s">
        <v>115</v>
      </c>
      <c r="L3298">
        <v>-14.35502825</v>
      </c>
      <c r="M3298">
        <v>-170.73119835</v>
      </c>
      <c r="N3298" t="s">
        <v>421</v>
      </c>
      <c r="O3298" t="s">
        <v>421</v>
      </c>
      <c r="P3298">
        <v>2015</v>
      </c>
      <c r="Q3298" t="s">
        <v>116</v>
      </c>
      <c r="R3298">
        <v>0</v>
      </c>
      <c r="S3298">
        <v>4.5</v>
      </c>
      <c r="T3298">
        <v>3</v>
      </c>
      <c r="U3298">
        <v>0</v>
      </c>
      <c r="V3298">
        <v>0</v>
      </c>
      <c r="W3298">
        <v>10</v>
      </c>
      <c r="X3298">
        <v>0.1825</v>
      </c>
      <c r="Y3298">
        <v>1</v>
      </c>
      <c r="Z3298">
        <v>1</v>
      </c>
    </row>
    <row r="3299" spans="1:26" x14ac:dyDescent="0.2">
      <c r="A3299">
        <v>3298</v>
      </c>
      <c r="B3299">
        <v>8321</v>
      </c>
      <c r="C3299" t="s">
        <v>38</v>
      </c>
      <c r="D3299">
        <v>2015</v>
      </c>
      <c r="E3299" t="s">
        <v>73</v>
      </c>
      <c r="F3299" t="s">
        <v>419</v>
      </c>
      <c r="G3299" t="s">
        <v>74</v>
      </c>
      <c r="H3299" t="s">
        <v>3482</v>
      </c>
      <c r="I3299" s="2">
        <v>40614</v>
      </c>
      <c r="J3299" t="s">
        <v>106</v>
      </c>
      <c r="K3299" t="s">
        <v>111</v>
      </c>
      <c r="L3299">
        <v>-14.16503423</v>
      </c>
      <c r="M3299">
        <v>-169.65378433000001</v>
      </c>
      <c r="N3299" t="s">
        <v>74</v>
      </c>
      <c r="O3299" t="s">
        <v>74</v>
      </c>
      <c r="P3299">
        <v>2015</v>
      </c>
      <c r="Q3299" t="s">
        <v>112</v>
      </c>
      <c r="R3299">
        <v>0</v>
      </c>
      <c r="S3299">
        <v>18.5</v>
      </c>
      <c r="T3299">
        <v>7.5</v>
      </c>
      <c r="U3299">
        <v>58.5</v>
      </c>
      <c r="V3299">
        <v>5.5</v>
      </c>
      <c r="W3299">
        <v>1</v>
      </c>
      <c r="X3299">
        <v>0.42749999999999999</v>
      </c>
      <c r="Y3299">
        <v>2</v>
      </c>
      <c r="Z3299">
        <v>1</v>
      </c>
    </row>
    <row r="3300" spans="1:26" x14ac:dyDescent="0.2">
      <c r="A3300">
        <v>3299</v>
      </c>
      <c r="B3300">
        <v>8322</v>
      </c>
      <c r="C3300" t="s">
        <v>38</v>
      </c>
      <c r="D3300">
        <v>2015</v>
      </c>
      <c r="E3300" t="s">
        <v>73</v>
      </c>
      <c r="F3300" t="s">
        <v>419</v>
      </c>
      <c r="G3300" t="s">
        <v>74</v>
      </c>
      <c r="H3300" t="s">
        <v>3483</v>
      </c>
      <c r="I3300" s="2">
        <v>40614</v>
      </c>
      <c r="J3300" t="s">
        <v>106</v>
      </c>
      <c r="K3300" t="s">
        <v>111</v>
      </c>
      <c r="L3300">
        <v>-14.15329219</v>
      </c>
      <c r="M3300">
        <v>-169.67779621</v>
      </c>
      <c r="N3300" t="s">
        <v>74</v>
      </c>
      <c r="O3300" t="s">
        <v>74</v>
      </c>
      <c r="P3300">
        <v>2015</v>
      </c>
      <c r="Q3300" t="s">
        <v>112</v>
      </c>
      <c r="R3300">
        <v>0</v>
      </c>
      <c r="S3300">
        <v>23.2</v>
      </c>
      <c r="T3300">
        <v>10</v>
      </c>
      <c r="U3300">
        <v>0</v>
      </c>
      <c r="V3300">
        <v>13</v>
      </c>
      <c r="W3300">
        <v>22.5</v>
      </c>
      <c r="X3300">
        <v>0.18625</v>
      </c>
      <c r="Y3300">
        <v>2</v>
      </c>
      <c r="Z3300">
        <v>1</v>
      </c>
    </row>
    <row r="3301" spans="1:26" x14ac:dyDescent="0.2">
      <c r="A3301">
        <v>3300</v>
      </c>
      <c r="B3301">
        <v>8323</v>
      </c>
      <c r="C3301" t="s">
        <v>38</v>
      </c>
      <c r="D3301">
        <v>2015</v>
      </c>
      <c r="E3301" t="s">
        <v>73</v>
      </c>
      <c r="F3301" t="s">
        <v>419</v>
      </c>
      <c r="G3301" t="s">
        <v>74</v>
      </c>
      <c r="H3301" t="s">
        <v>3484</v>
      </c>
      <c r="I3301" s="2">
        <v>40614</v>
      </c>
      <c r="J3301" t="s">
        <v>106</v>
      </c>
      <c r="K3301" t="s">
        <v>111</v>
      </c>
      <c r="L3301">
        <v>-14.161912559999999</v>
      </c>
      <c r="M3301">
        <v>-169.66431023999999</v>
      </c>
      <c r="N3301" t="s">
        <v>74</v>
      </c>
      <c r="O3301" t="s">
        <v>74</v>
      </c>
      <c r="P3301">
        <v>2015</v>
      </c>
      <c r="Q3301" t="s">
        <v>112</v>
      </c>
      <c r="R3301">
        <v>0</v>
      </c>
      <c r="S3301">
        <v>24</v>
      </c>
      <c r="T3301">
        <v>37.5</v>
      </c>
      <c r="U3301">
        <v>12.5</v>
      </c>
      <c r="V3301">
        <v>7.5</v>
      </c>
      <c r="W3301">
        <v>15</v>
      </c>
      <c r="X3301">
        <v>0.75249999999999995</v>
      </c>
      <c r="Y3301">
        <v>2</v>
      </c>
      <c r="Z3301">
        <v>1</v>
      </c>
    </row>
    <row r="3302" spans="1:26" x14ac:dyDescent="0.2">
      <c r="A3302">
        <v>3301</v>
      </c>
      <c r="B3302">
        <v>8324</v>
      </c>
      <c r="C3302" t="s">
        <v>38</v>
      </c>
      <c r="D3302">
        <v>2015</v>
      </c>
      <c r="E3302" t="s">
        <v>73</v>
      </c>
      <c r="F3302" t="s">
        <v>419</v>
      </c>
      <c r="G3302" t="s">
        <v>74</v>
      </c>
      <c r="H3302" t="s">
        <v>3485</v>
      </c>
      <c r="I3302" s="2">
        <v>40614</v>
      </c>
      <c r="J3302" t="s">
        <v>106</v>
      </c>
      <c r="K3302" t="s">
        <v>107</v>
      </c>
      <c r="L3302">
        <v>-14.15954861</v>
      </c>
      <c r="M3302">
        <v>-169.66958948999999</v>
      </c>
      <c r="N3302" t="s">
        <v>74</v>
      </c>
      <c r="O3302" t="s">
        <v>74</v>
      </c>
      <c r="P3302">
        <v>2015</v>
      </c>
      <c r="Q3302" t="s">
        <v>109</v>
      </c>
      <c r="R3302">
        <v>0</v>
      </c>
      <c r="S3302">
        <v>14.45</v>
      </c>
      <c r="T3302">
        <v>22.5</v>
      </c>
      <c r="U3302">
        <v>5</v>
      </c>
      <c r="V3302">
        <v>10</v>
      </c>
      <c r="W3302">
        <v>40</v>
      </c>
      <c r="X3302">
        <v>1.36625</v>
      </c>
      <c r="Y3302">
        <v>2</v>
      </c>
      <c r="Z3302">
        <v>1</v>
      </c>
    </row>
    <row r="3303" spans="1:26" x14ac:dyDescent="0.2">
      <c r="A3303">
        <v>3302</v>
      </c>
      <c r="B3303">
        <v>8325</v>
      </c>
      <c r="C3303" t="s">
        <v>38</v>
      </c>
      <c r="D3303">
        <v>2015</v>
      </c>
      <c r="E3303" t="s">
        <v>73</v>
      </c>
      <c r="F3303" t="s">
        <v>419</v>
      </c>
      <c r="G3303" t="s">
        <v>74</v>
      </c>
      <c r="H3303" t="s">
        <v>3486</v>
      </c>
      <c r="I3303" s="2">
        <v>40614</v>
      </c>
      <c r="J3303" t="s">
        <v>106</v>
      </c>
      <c r="K3303" t="s">
        <v>107</v>
      </c>
      <c r="L3303">
        <v>-14.16384635</v>
      </c>
      <c r="M3303">
        <v>-169.65846981000001</v>
      </c>
      <c r="N3303" t="s">
        <v>74</v>
      </c>
      <c r="O3303" t="s">
        <v>74</v>
      </c>
      <c r="P3303">
        <v>2015</v>
      </c>
      <c r="Q3303" t="s">
        <v>109</v>
      </c>
      <c r="R3303">
        <v>0</v>
      </c>
      <c r="S3303">
        <v>16.3</v>
      </c>
      <c r="T3303">
        <v>20</v>
      </c>
      <c r="U3303">
        <v>25</v>
      </c>
      <c r="V3303">
        <v>7.5</v>
      </c>
      <c r="W3303">
        <v>22.5</v>
      </c>
      <c r="X3303">
        <v>1.0449999999999999</v>
      </c>
      <c r="Y3303">
        <v>2</v>
      </c>
      <c r="Z3303">
        <v>1</v>
      </c>
    </row>
    <row r="3304" spans="1:26" x14ac:dyDescent="0.2">
      <c r="A3304">
        <v>3303</v>
      </c>
      <c r="B3304">
        <v>8326</v>
      </c>
      <c r="C3304" t="s">
        <v>38</v>
      </c>
      <c r="D3304">
        <v>2015</v>
      </c>
      <c r="E3304" t="s">
        <v>73</v>
      </c>
      <c r="F3304" t="s">
        <v>419</v>
      </c>
      <c r="G3304" t="s">
        <v>74</v>
      </c>
      <c r="H3304" t="s">
        <v>3487</v>
      </c>
      <c r="I3304" s="2">
        <v>40614</v>
      </c>
      <c r="J3304" t="s">
        <v>106</v>
      </c>
      <c r="K3304" t="s">
        <v>107</v>
      </c>
      <c r="L3304">
        <v>-14.16559028</v>
      </c>
      <c r="M3304">
        <v>-169.64515700000001</v>
      </c>
      <c r="N3304" t="s">
        <v>74</v>
      </c>
      <c r="O3304" t="s">
        <v>74</v>
      </c>
      <c r="P3304">
        <v>2015</v>
      </c>
      <c r="Q3304" t="s">
        <v>109</v>
      </c>
      <c r="R3304">
        <v>0</v>
      </c>
      <c r="S3304">
        <v>9.9499999999999993</v>
      </c>
      <c r="T3304">
        <v>9</v>
      </c>
      <c r="U3304">
        <v>7.5</v>
      </c>
      <c r="V3304">
        <v>6</v>
      </c>
      <c r="W3304">
        <v>42.5</v>
      </c>
      <c r="X3304">
        <v>1.03</v>
      </c>
      <c r="Y3304">
        <v>2</v>
      </c>
      <c r="Z3304">
        <v>1</v>
      </c>
    </row>
    <row r="3305" spans="1:26" x14ac:dyDescent="0.2">
      <c r="A3305">
        <v>3304</v>
      </c>
      <c r="B3305">
        <v>8327</v>
      </c>
      <c r="C3305" t="s">
        <v>38</v>
      </c>
      <c r="D3305">
        <v>2015</v>
      </c>
      <c r="E3305" t="s">
        <v>73</v>
      </c>
      <c r="F3305" t="s">
        <v>419</v>
      </c>
      <c r="G3305" t="s">
        <v>74</v>
      </c>
      <c r="H3305" t="s">
        <v>3488</v>
      </c>
      <c r="I3305" s="2">
        <v>40614</v>
      </c>
      <c r="J3305" t="s">
        <v>106</v>
      </c>
      <c r="K3305" t="s">
        <v>115</v>
      </c>
      <c r="L3305">
        <v>-14.165584750000001</v>
      </c>
      <c r="M3305">
        <v>-169.62933699999999</v>
      </c>
      <c r="N3305" t="s">
        <v>74</v>
      </c>
      <c r="O3305" t="s">
        <v>74</v>
      </c>
      <c r="P3305">
        <v>2015</v>
      </c>
      <c r="Q3305" t="s">
        <v>116</v>
      </c>
      <c r="R3305">
        <v>0</v>
      </c>
      <c r="S3305">
        <v>5.8</v>
      </c>
      <c r="T3305">
        <v>25</v>
      </c>
      <c r="U3305">
        <v>2.5</v>
      </c>
      <c r="V3305">
        <v>5</v>
      </c>
      <c r="W3305">
        <v>45</v>
      </c>
      <c r="X3305">
        <v>1.41625</v>
      </c>
      <c r="Y3305">
        <v>2</v>
      </c>
      <c r="Z3305">
        <v>1</v>
      </c>
    </row>
    <row r="3306" spans="1:26" x14ac:dyDescent="0.2">
      <c r="A3306">
        <v>3305</v>
      </c>
      <c r="B3306">
        <v>8334</v>
      </c>
      <c r="C3306" t="s">
        <v>38</v>
      </c>
      <c r="D3306">
        <v>2015</v>
      </c>
      <c r="E3306" t="s">
        <v>73</v>
      </c>
      <c r="F3306" t="s">
        <v>419</v>
      </c>
      <c r="G3306" t="s">
        <v>74</v>
      </c>
      <c r="H3306" t="s">
        <v>3489</v>
      </c>
      <c r="I3306" s="2">
        <v>40615</v>
      </c>
      <c r="J3306" t="s">
        <v>106</v>
      </c>
      <c r="K3306" t="s">
        <v>111</v>
      </c>
      <c r="L3306">
        <v>-14.1733008</v>
      </c>
      <c r="M3306">
        <v>-169.64190432000001</v>
      </c>
      <c r="N3306" t="s">
        <v>74</v>
      </c>
      <c r="O3306" t="s">
        <v>74</v>
      </c>
      <c r="P3306">
        <v>2015</v>
      </c>
      <c r="Q3306" t="s">
        <v>112</v>
      </c>
      <c r="R3306">
        <v>0</v>
      </c>
      <c r="S3306">
        <v>24.35</v>
      </c>
      <c r="T3306">
        <v>22.5</v>
      </c>
      <c r="U3306">
        <v>0</v>
      </c>
      <c r="V3306">
        <v>37.5</v>
      </c>
      <c r="W3306">
        <v>22.5</v>
      </c>
      <c r="X3306">
        <v>0.30625000000000002</v>
      </c>
      <c r="Y3306">
        <v>2</v>
      </c>
      <c r="Z3306">
        <v>1</v>
      </c>
    </row>
    <row r="3307" spans="1:26" x14ac:dyDescent="0.2">
      <c r="A3307">
        <v>3306</v>
      </c>
      <c r="B3307">
        <v>8335</v>
      </c>
      <c r="C3307" t="s">
        <v>38</v>
      </c>
      <c r="D3307">
        <v>2015</v>
      </c>
      <c r="E3307" t="s">
        <v>73</v>
      </c>
      <c r="F3307" t="s">
        <v>419</v>
      </c>
      <c r="G3307" t="s">
        <v>74</v>
      </c>
      <c r="H3307" t="s">
        <v>3490</v>
      </c>
      <c r="I3307" s="2">
        <v>40615</v>
      </c>
      <c r="J3307" t="s">
        <v>106</v>
      </c>
      <c r="K3307" t="s">
        <v>107</v>
      </c>
      <c r="L3307">
        <v>-14.17543491</v>
      </c>
      <c r="M3307">
        <v>-169.62805985</v>
      </c>
      <c r="N3307" t="s">
        <v>74</v>
      </c>
      <c r="O3307" t="s">
        <v>74</v>
      </c>
      <c r="P3307">
        <v>2015</v>
      </c>
      <c r="Q3307" t="s">
        <v>109</v>
      </c>
      <c r="R3307">
        <v>0</v>
      </c>
      <c r="S3307">
        <v>10.3</v>
      </c>
      <c r="T3307">
        <v>35</v>
      </c>
      <c r="U3307">
        <v>2.5</v>
      </c>
      <c r="V3307">
        <v>2.5</v>
      </c>
      <c r="W3307">
        <v>32.5</v>
      </c>
      <c r="X3307">
        <v>1.73125</v>
      </c>
      <c r="Y3307">
        <v>2</v>
      </c>
      <c r="Z3307">
        <v>1</v>
      </c>
    </row>
    <row r="3308" spans="1:26" x14ac:dyDescent="0.2">
      <c r="A3308">
        <v>3307</v>
      </c>
      <c r="B3308">
        <v>8336</v>
      </c>
      <c r="C3308" t="s">
        <v>38</v>
      </c>
      <c r="D3308">
        <v>2015</v>
      </c>
      <c r="E3308" t="s">
        <v>73</v>
      </c>
      <c r="F3308" t="s">
        <v>419</v>
      </c>
      <c r="G3308" t="s">
        <v>74</v>
      </c>
      <c r="H3308" t="s">
        <v>3491</v>
      </c>
      <c r="I3308" s="2">
        <v>40615</v>
      </c>
      <c r="J3308" t="s">
        <v>106</v>
      </c>
      <c r="K3308" t="s">
        <v>107</v>
      </c>
      <c r="L3308">
        <v>-14.188251510000001</v>
      </c>
      <c r="M3308">
        <v>-169.62041094</v>
      </c>
      <c r="N3308" t="s">
        <v>74</v>
      </c>
      <c r="O3308" t="s">
        <v>74</v>
      </c>
      <c r="P3308">
        <v>2015</v>
      </c>
      <c r="Q3308" t="s">
        <v>109</v>
      </c>
      <c r="R3308">
        <v>0</v>
      </c>
      <c r="S3308">
        <v>6.9</v>
      </c>
      <c r="T3308">
        <v>10</v>
      </c>
      <c r="U3308">
        <v>0.5</v>
      </c>
      <c r="V3308">
        <v>3</v>
      </c>
      <c r="W3308">
        <v>4</v>
      </c>
      <c r="X3308">
        <v>0.23874999999999999</v>
      </c>
      <c r="Y3308">
        <v>2</v>
      </c>
      <c r="Z3308">
        <v>1</v>
      </c>
    </row>
    <row r="3309" spans="1:26" x14ac:dyDescent="0.2">
      <c r="A3309">
        <v>3308</v>
      </c>
      <c r="B3309">
        <v>8337</v>
      </c>
      <c r="C3309" t="s">
        <v>38</v>
      </c>
      <c r="D3309">
        <v>2015</v>
      </c>
      <c r="E3309" t="s">
        <v>73</v>
      </c>
      <c r="F3309" t="s">
        <v>419</v>
      </c>
      <c r="G3309" t="s">
        <v>74</v>
      </c>
      <c r="H3309" t="s">
        <v>3492</v>
      </c>
      <c r="I3309" s="2">
        <v>40615</v>
      </c>
      <c r="J3309" t="s">
        <v>106</v>
      </c>
      <c r="K3309" t="s">
        <v>107</v>
      </c>
      <c r="L3309">
        <v>-14.175757109999999</v>
      </c>
      <c r="M3309">
        <v>-169.60662531</v>
      </c>
      <c r="N3309" t="s">
        <v>74</v>
      </c>
      <c r="O3309" t="s">
        <v>74</v>
      </c>
      <c r="P3309">
        <v>2015</v>
      </c>
      <c r="Q3309" t="s">
        <v>109</v>
      </c>
      <c r="R3309">
        <v>0</v>
      </c>
      <c r="S3309">
        <v>9.4</v>
      </c>
      <c r="T3309">
        <v>12.5</v>
      </c>
      <c r="U3309">
        <v>0.5</v>
      </c>
      <c r="V3309">
        <v>3</v>
      </c>
      <c r="W3309">
        <v>42.5</v>
      </c>
      <c r="X3309">
        <v>0.48625000000000002</v>
      </c>
      <c r="Y3309">
        <v>2</v>
      </c>
      <c r="Z3309">
        <v>1</v>
      </c>
    </row>
    <row r="3310" spans="1:26" x14ac:dyDescent="0.2">
      <c r="A3310">
        <v>3309</v>
      </c>
      <c r="B3310">
        <v>8338</v>
      </c>
      <c r="C3310" t="s">
        <v>38</v>
      </c>
      <c r="D3310">
        <v>2015</v>
      </c>
      <c r="E3310" t="s">
        <v>73</v>
      </c>
      <c r="F3310" t="s">
        <v>419</v>
      </c>
      <c r="G3310" t="s">
        <v>74</v>
      </c>
      <c r="H3310" t="s">
        <v>3493</v>
      </c>
      <c r="I3310" s="2">
        <v>40615</v>
      </c>
      <c r="J3310" t="s">
        <v>106</v>
      </c>
      <c r="K3310" t="s">
        <v>107</v>
      </c>
      <c r="L3310">
        <v>-14.15811162</v>
      </c>
      <c r="M3310">
        <v>-169.60784419999999</v>
      </c>
      <c r="N3310" t="s">
        <v>74</v>
      </c>
      <c r="O3310" t="s">
        <v>74</v>
      </c>
      <c r="P3310">
        <v>2015</v>
      </c>
      <c r="Q3310" t="s">
        <v>109</v>
      </c>
      <c r="R3310">
        <v>0</v>
      </c>
      <c r="S3310">
        <v>14.3</v>
      </c>
      <c r="T3310">
        <v>30</v>
      </c>
      <c r="U3310">
        <v>0</v>
      </c>
      <c r="V3310">
        <v>2</v>
      </c>
      <c r="W3310">
        <v>57.5</v>
      </c>
      <c r="X3310">
        <v>0.23125000000000001</v>
      </c>
      <c r="Y3310">
        <v>2</v>
      </c>
      <c r="Z3310">
        <v>1</v>
      </c>
    </row>
    <row r="3311" spans="1:26" x14ac:dyDescent="0.2">
      <c r="A3311">
        <v>3310</v>
      </c>
      <c r="B3311">
        <v>8339</v>
      </c>
      <c r="C3311" t="s">
        <v>38</v>
      </c>
      <c r="D3311">
        <v>2015</v>
      </c>
      <c r="E3311" t="s">
        <v>73</v>
      </c>
      <c r="F3311" t="s">
        <v>419</v>
      </c>
      <c r="G3311" t="s">
        <v>74</v>
      </c>
      <c r="H3311" t="s">
        <v>3494</v>
      </c>
      <c r="I3311" s="2">
        <v>40615</v>
      </c>
      <c r="J3311" t="s">
        <v>106</v>
      </c>
      <c r="K3311" t="s">
        <v>115</v>
      </c>
      <c r="L3311">
        <v>-14.168071080000001</v>
      </c>
      <c r="M3311">
        <v>-169.60866898</v>
      </c>
      <c r="N3311" t="s">
        <v>74</v>
      </c>
      <c r="O3311" t="s">
        <v>74</v>
      </c>
      <c r="P3311">
        <v>2015</v>
      </c>
      <c r="Q3311" t="s">
        <v>116</v>
      </c>
      <c r="R3311">
        <v>0</v>
      </c>
      <c r="S3311">
        <v>5.5</v>
      </c>
      <c r="T3311">
        <v>21</v>
      </c>
      <c r="U3311">
        <v>2</v>
      </c>
      <c r="V3311">
        <v>1.5</v>
      </c>
      <c r="W3311">
        <v>35</v>
      </c>
      <c r="X3311">
        <v>0.35375000000000001</v>
      </c>
      <c r="Y3311">
        <v>2</v>
      </c>
      <c r="Z3311">
        <v>1</v>
      </c>
    </row>
    <row r="3312" spans="1:26" x14ac:dyDescent="0.2">
      <c r="A3312">
        <v>3311</v>
      </c>
      <c r="B3312">
        <v>8340</v>
      </c>
      <c r="C3312" t="s">
        <v>38</v>
      </c>
      <c r="D3312">
        <v>2015</v>
      </c>
      <c r="E3312" t="s">
        <v>73</v>
      </c>
      <c r="F3312" t="s">
        <v>419</v>
      </c>
      <c r="G3312" t="s">
        <v>74</v>
      </c>
      <c r="H3312" t="s">
        <v>3495</v>
      </c>
      <c r="I3312" s="2">
        <v>40615</v>
      </c>
      <c r="J3312" t="s">
        <v>106</v>
      </c>
      <c r="K3312" t="s">
        <v>111</v>
      </c>
      <c r="L3312">
        <v>-14.186465500000001</v>
      </c>
      <c r="M3312">
        <v>-169.66186615999999</v>
      </c>
      <c r="N3312" t="s">
        <v>74</v>
      </c>
      <c r="O3312" t="s">
        <v>74</v>
      </c>
      <c r="P3312">
        <v>2015</v>
      </c>
      <c r="Q3312" t="s">
        <v>112</v>
      </c>
      <c r="R3312">
        <v>0</v>
      </c>
      <c r="S3312">
        <v>19.3</v>
      </c>
      <c r="T3312">
        <v>40</v>
      </c>
      <c r="U3312">
        <v>0</v>
      </c>
      <c r="V3312">
        <v>17.5</v>
      </c>
      <c r="W3312">
        <v>25</v>
      </c>
      <c r="X3312">
        <v>0.26874999999999999</v>
      </c>
      <c r="Y3312">
        <v>2</v>
      </c>
      <c r="Z3312">
        <v>1</v>
      </c>
    </row>
    <row r="3313" spans="1:26" x14ac:dyDescent="0.2">
      <c r="A3313">
        <v>3312</v>
      </c>
      <c r="B3313">
        <v>8341</v>
      </c>
      <c r="C3313" t="s">
        <v>38</v>
      </c>
      <c r="D3313">
        <v>2015</v>
      </c>
      <c r="E3313" t="s">
        <v>73</v>
      </c>
      <c r="F3313" t="s">
        <v>419</v>
      </c>
      <c r="G3313" t="s">
        <v>74</v>
      </c>
      <c r="H3313" t="s">
        <v>3496</v>
      </c>
      <c r="I3313" s="2">
        <v>40615</v>
      </c>
      <c r="J3313" t="s">
        <v>106</v>
      </c>
      <c r="K3313" t="s">
        <v>107</v>
      </c>
      <c r="L3313">
        <v>-14.176253239999999</v>
      </c>
      <c r="M3313">
        <v>-169.6486137</v>
      </c>
      <c r="N3313" t="s">
        <v>74</v>
      </c>
      <c r="O3313" t="s">
        <v>74</v>
      </c>
      <c r="P3313">
        <v>2015</v>
      </c>
      <c r="Q3313" t="s">
        <v>109</v>
      </c>
      <c r="R3313">
        <v>0</v>
      </c>
      <c r="S3313">
        <v>10.050000000000001</v>
      </c>
      <c r="T3313">
        <v>17.5</v>
      </c>
      <c r="U3313">
        <v>7.5</v>
      </c>
      <c r="V3313">
        <v>7.5</v>
      </c>
      <c r="W3313">
        <v>52.5</v>
      </c>
      <c r="X3313">
        <v>0.46500000000000002</v>
      </c>
      <c r="Y3313">
        <v>2</v>
      </c>
      <c r="Z3313">
        <v>1</v>
      </c>
    </row>
    <row r="3314" spans="1:26" x14ac:dyDescent="0.2">
      <c r="A3314">
        <v>3313</v>
      </c>
      <c r="B3314">
        <v>8342</v>
      </c>
      <c r="C3314" t="s">
        <v>38</v>
      </c>
      <c r="D3314">
        <v>2015</v>
      </c>
      <c r="E3314" t="s">
        <v>73</v>
      </c>
      <c r="F3314" t="s">
        <v>419</v>
      </c>
      <c r="G3314" t="s">
        <v>74</v>
      </c>
      <c r="H3314" t="s">
        <v>3497</v>
      </c>
      <c r="I3314" s="2">
        <v>40615</v>
      </c>
      <c r="J3314" t="s">
        <v>106</v>
      </c>
      <c r="K3314" t="s">
        <v>111</v>
      </c>
      <c r="L3314">
        <v>-14.188702210000001</v>
      </c>
      <c r="M3314">
        <v>-169.60348696</v>
      </c>
      <c r="N3314" t="s">
        <v>74</v>
      </c>
      <c r="O3314" t="s">
        <v>74</v>
      </c>
      <c r="P3314">
        <v>2015</v>
      </c>
      <c r="Q3314" t="s">
        <v>112</v>
      </c>
      <c r="R3314">
        <v>0</v>
      </c>
      <c r="S3314">
        <v>23.25</v>
      </c>
      <c r="T3314">
        <v>45</v>
      </c>
      <c r="U3314">
        <v>0</v>
      </c>
      <c r="V3314">
        <v>15</v>
      </c>
      <c r="W3314">
        <v>30</v>
      </c>
      <c r="X3314">
        <v>0.18875</v>
      </c>
      <c r="Y3314">
        <v>2</v>
      </c>
      <c r="Z3314">
        <v>1</v>
      </c>
    </row>
    <row r="3315" spans="1:26" x14ac:dyDescent="0.2">
      <c r="A3315">
        <v>3314</v>
      </c>
      <c r="B3315">
        <v>8343</v>
      </c>
      <c r="C3315" t="s">
        <v>38</v>
      </c>
      <c r="D3315">
        <v>2015</v>
      </c>
      <c r="E3315" t="s">
        <v>73</v>
      </c>
      <c r="F3315" t="s">
        <v>419</v>
      </c>
      <c r="G3315" t="s">
        <v>74</v>
      </c>
      <c r="H3315" t="s">
        <v>3498</v>
      </c>
      <c r="I3315" s="2">
        <v>40615</v>
      </c>
      <c r="J3315" t="s">
        <v>106</v>
      </c>
      <c r="K3315" t="s">
        <v>107</v>
      </c>
      <c r="L3315">
        <v>-14.164569029999999</v>
      </c>
      <c r="M3315">
        <v>-169.60757513999999</v>
      </c>
      <c r="N3315" t="s">
        <v>74</v>
      </c>
      <c r="O3315" t="s">
        <v>74</v>
      </c>
      <c r="P3315">
        <v>2015</v>
      </c>
      <c r="Q3315" t="s">
        <v>109</v>
      </c>
      <c r="R3315">
        <v>0</v>
      </c>
      <c r="S3315">
        <v>8.6</v>
      </c>
      <c r="T3315">
        <v>17.5</v>
      </c>
      <c r="U3315">
        <v>0</v>
      </c>
      <c r="V3315">
        <v>0</v>
      </c>
      <c r="W3315">
        <v>50</v>
      </c>
      <c r="X3315">
        <v>0.26624999999999999</v>
      </c>
      <c r="Y3315">
        <v>2</v>
      </c>
      <c r="Z3315">
        <v>1</v>
      </c>
    </row>
    <row r="3316" spans="1:26" x14ac:dyDescent="0.2">
      <c r="A3316">
        <v>3315</v>
      </c>
      <c r="B3316">
        <v>8354</v>
      </c>
      <c r="C3316" t="s">
        <v>38</v>
      </c>
      <c r="D3316">
        <v>2015</v>
      </c>
      <c r="E3316" t="s">
        <v>73</v>
      </c>
      <c r="F3316" t="s">
        <v>419</v>
      </c>
      <c r="G3316" t="s">
        <v>77</v>
      </c>
      <c r="H3316" t="s">
        <v>3499</v>
      </c>
      <c r="I3316" s="2">
        <v>40616</v>
      </c>
      <c r="J3316" t="s">
        <v>106</v>
      </c>
      <c r="K3316" t="s">
        <v>111</v>
      </c>
      <c r="L3316">
        <v>-14.21546378</v>
      </c>
      <c r="M3316">
        <v>-169.41808336</v>
      </c>
      <c r="N3316" t="s">
        <v>587</v>
      </c>
      <c r="O3316" t="s">
        <v>77</v>
      </c>
      <c r="P3316">
        <v>2015</v>
      </c>
      <c r="Q3316" t="s">
        <v>112</v>
      </c>
      <c r="R3316">
        <v>0</v>
      </c>
      <c r="S3316">
        <v>23.85</v>
      </c>
      <c r="T3316">
        <v>22.5</v>
      </c>
      <c r="U3316">
        <v>0</v>
      </c>
      <c r="V3316">
        <v>5</v>
      </c>
      <c r="W3316">
        <v>55</v>
      </c>
      <c r="X3316">
        <v>0.56774999999999998</v>
      </c>
      <c r="Y3316">
        <v>2</v>
      </c>
      <c r="Z3316">
        <v>1</v>
      </c>
    </row>
    <row r="3317" spans="1:26" x14ac:dyDescent="0.2">
      <c r="A3317">
        <v>3316</v>
      </c>
      <c r="B3317">
        <v>8355</v>
      </c>
      <c r="C3317" t="s">
        <v>38</v>
      </c>
      <c r="D3317">
        <v>2015</v>
      </c>
      <c r="E3317" t="s">
        <v>73</v>
      </c>
      <c r="F3317" t="s">
        <v>419</v>
      </c>
      <c r="G3317" t="s">
        <v>77</v>
      </c>
      <c r="H3317" t="s">
        <v>3500</v>
      </c>
      <c r="I3317" s="2">
        <v>40616</v>
      </c>
      <c r="J3317" t="s">
        <v>106</v>
      </c>
      <c r="K3317" t="s">
        <v>107</v>
      </c>
      <c r="L3317">
        <v>-14.214482090000001</v>
      </c>
      <c r="M3317">
        <v>-169.48251296000001</v>
      </c>
      <c r="N3317" t="s">
        <v>587</v>
      </c>
      <c r="O3317" t="s">
        <v>77</v>
      </c>
      <c r="P3317">
        <v>2015</v>
      </c>
      <c r="Q3317" t="s">
        <v>109</v>
      </c>
      <c r="R3317">
        <v>0</v>
      </c>
      <c r="S3317">
        <v>13.2</v>
      </c>
      <c r="T3317">
        <v>22.5</v>
      </c>
      <c r="U3317">
        <v>5</v>
      </c>
      <c r="V3317">
        <v>0</v>
      </c>
      <c r="W3317">
        <v>22.5</v>
      </c>
      <c r="X3317">
        <v>0.95874999999999999</v>
      </c>
      <c r="Y3317">
        <v>2</v>
      </c>
      <c r="Z3317">
        <v>1</v>
      </c>
    </row>
    <row r="3318" spans="1:26" x14ac:dyDescent="0.2">
      <c r="A3318">
        <v>3317</v>
      </c>
      <c r="B3318">
        <v>8356</v>
      </c>
      <c r="C3318" t="s">
        <v>38</v>
      </c>
      <c r="D3318">
        <v>2015</v>
      </c>
      <c r="E3318" t="s">
        <v>73</v>
      </c>
      <c r="F3318" t="s">
        <v>419</v>
      </c>
      <c r="G3318" t="s">
        <v>77</v>
      </c>
      <c r="H3318" t="s">
        <v>3501</v>
      </c>
      <c r="I3318" s="2">
        <v>40616</v>
      </c>
      <c r="J3318" t="s">
        <v>106</v>
      </c>
      <c r="K3318" t="s">
        <v>107</v>
      </c>
      <c r="L3318">
        <v>-14.21248318</v>
      </c>
      <c r="M3318">
        <v>-169.44462625</v>
      </c>
      <c r="N3318" t="s">
        <v>587</v>
      </c>
      <c r="O3318" t="s">
        <v>77</v>
      </c>
      <c r="P3318">
        <v>2015</v>
      </c>
      <c r="Q3318" t="s">
        <v>109</v>
      </c>
      <c r="R3318">
        <v>0</v>
      </c>
      <c r="S3318">
        <v>8.35</v>
      </c>
      <c r="T3318">
        <v>50</v>
      </c>
      <c r="U3318">
        <v>0</v>
      </c>
      <c r="V3318">
        <v>0.5</v>
      </c>
      <c r="W3318">
        <v>25</v>
      </c>
      <c r="X3318">
        <v>0.93874999999999997</v>
      </c>
      <c r="Y3318">
        <v>2</v>
      </c>
      <c r="Z3318">
        <v>1</v>
      </c>
    </row>
    <row r="3319" spans="1:26" x14ac:dyDescent="0.2">
      <c r="A3319">
        <v>3318</v>
      </c>
      <c r="B3319">
        <v>8357</v>
      </c>
      <c r="C3319" t="s">
        <v>38</v>
      </c>
      <c r="D3319">
        <v>2015</v>
      </c>
      <c r="E3319" t="s">
        <v>73</v>
      </c>
      <c r="F3319" t="s">
        <v>419</v>
      </c>
      <c r="G3319" t="s">
        <v>77</v>
      </c>
      <c r="H3319" t="s">
        <v>3502</v>
      </c>
      <c r="I3319" s="2">
        <v>40616</v>
      </c>
      <c r="J3319" t="s">
        <v>106</v>
      </c>
      <c r="K3319" t="s">
        <v>115</v>
      </c>
      <c r="L3319">
        <v>-14.21240397</v>
      </c>
      <c r="M3319">
        <v>-169.43554219999999</v>
      </c>
      <c r="N3319" t="s">
        <v>587</v>
      </c>
      <c r="O3319" t="s">
        <v>77</v>
      </c>
      <c r="P3319">
        <v>2015</v>
      </c>
      <c r="Q3319" t="s">
        <v>116</v>
      </c>
      <c r="R3319">
        <v>0</v>
      </c>
      <c r="S3319">
        <v>4.75</v>
      </c>
      <c r="T3319">
        <v>15</v>
      </c>
      <c r="U3319">
        <v>0</v>
      </c>
      <c r="V3319">
        <v>5</v>
      </c>
      <c r="W3319">
        <v>40</v>
      </c>
      <c r="X3319">
        <v>0.76249999999999996</v>
      </c>
      <c r="Y3319">
        <v>2</v>
      </c>
      <c r="Z3319">
        <v>1</v>
      </c>
    </row>
    <row r="3320" spans="1:26" x14ac:dyDescent="0.2">
      <c r="A3320">
        <v>3319</v>
      </c>
      <c r="B3320">
        <v>8358</v>
      </c>
      <c r="C3320" t="s">
        <v>38</v>
      </c>
      <c r="D3320">
        <v>2015</v>
      </c>
      <c r="E3320" t="s">
        <v>73</v>
      </c>
      <c r="F3320" t="s">
        <v>419</v>
      </c>
      <c r="G3320" t="s">
        <v>77</v>
      </c>
      <c r="H3320" t="s">
        <v>3503</v>
      </c>
      <c r="I3320" s="2">
        <v>40616</v>
      </c>
      <c r="J3320" t="s">
        <v>106</v>
      </c>
      <c r="K3320" t="s">
        <v>111</v>
      </c>
      <c r="L3320">
        <v>-14.210748540000001</v>
      </c>
      <c r="M3320">
        <v>-169.44532027</v>
      </c>
      <c r="N3320" t="s">
        <v>587</v>
      </c>
      <c r="O3320" t="s">
        <v>77</v>
      </c>
      <c r="P3320">
        <v>2015</v>
      </c>
      <c r="Q3320" t="s">
        <v>112</v>
      </c>
      <c r="R3320">
        <v>0</v>
      </c>
      <c r="S3320">
        <v>25</v>
      </c>
      <c r="T3320">
        <v>17.5</v>
      </c>
      <c r="U3320">
        <v>5</v>
      </c>
      <c r="V3320">
        <v>7.5</v>
      </c>
      <c r="W3320">
        <v>30</v>
      </c>
      <c r="X3320">
        <v>0.96750000000000003</v>
      </c>
      <c r="Y3320">
        <v>2</v>
      </c>
      <c r="Z3320">
        <v>1</v>
      </c>
    </row>
    <row r="3321" spans="1:26" x14ac:dyDescent="0.2">
      <c r="A3321">
        <v>3320</v>
      </c>
      <c r="B3321">
        <v>8359</v>
      </c>
      <c r="C3321" t="s">
        <v>38</v>
      </c>
      <c r="D3321">
        <v>2015</v>
      </c>
      <c r="E3321" t="s">
        <v>73</v>
      </c>
      <c r="F3321" t="s">
        <v>419</v>
      </c>
      <c r="G3321" t="s">
        <v>77</v>
      </c>
      <c r="H3321" t="s">
        <v>3504</v>
      </c>
      <c r="I3321" s="2">
        <v>40616</v>
      </c>
      <c r="J3321" t="s">
        <v>106</v>
      </c>
      <c r="K3321" t="s">
        <v>107</v>
      </c>
      <c r="L3321">
        <v>-14.21438889</v>
      </c>
      <c r="M3321">
        <v>-169.46899571</v>
      </c>
      <c r="N3321" t="s">
        <v>587</v>
      </c>
      <c r="O3321" t="s">
        <v>77</v>
      </c>
      <c r="P3321">
        <v>2015</v>
      </c>
      <c r="Q3321" t="s">
        <v>109</v>
      </c>
      <c r="R3321">
        <v>0</v>
      </c>
      <c r="S3321">
        <v>11.2</v>
      </c>
      <c r="T3321">
        <v>20</v>
      </c>
      <c r="U3321">
        <v>2.5</v>
      </c>
      <c r="V3321">
        <v>5</v>
      </c>
      <c r="W3321">
        <v>22.5</v>
      </c>
      <c r="X3321">
        <v>0.51500000000000001</v>
      </c>
      <c r="Y3321">
        <v>2</v>
      </c>
      <c r="Z3321">
        <v>1</v>
      </c>
    </row>
    <row r="3322" spans="1:26" x14ac:dyDescent="0.2">
      <c r="A3322">
        <v>3321</v>
      </c>
      <c r="B3322">
        <v>8360</v>
      </c>
      <c r="C3322" t="s">
        <v>38</v>
      </c>
      <c r="D3322">
        <v>2015</v>
      </c>
      <c r="E3322" t="s">
        <v>73</v>
      </c>
      <c r="F3322" t="s">
        <v>419</v>
      </c>
      <c r="G3322" t="s">
        <v>77</v>
      </c>
      <c r="H3322" t="s">
        <v>3505</v>
      </c>
      <c r="I3322" s="2">
        <v>40616</v>
      </c>
      <c r="J3322" t="s">
        <v>106</v>
      </c>
      <c r="K3322" t="s">
        <v>107</v>
      </c>
      <c r="L3322">
        <v>-14.21506623</v>
      </c>
      <c r="M3322">
        <v>-169.49224611</v>
      </c>
      <c r="N3322" t="s">
        <v>587</v>
      </c>
      <c r="O3322" t="s">
        <v>77</v>
      </c>
      <c r="P3322">
        <v>2015</v>
      </c>
      <c r="Q3322" t="s">
        <v>109</v>
      </c>
      <c r="R3322">
        <v>0</v>
      </c>
      <c r="S3322">
        <v>20.100000000000001</v>
      </c>
      <c r="T3322">
        <v>17.5</v>
      </c>
      <c r="U3322">
        <v>17.5</v>
      </c>
      <c r="V3322">
        <v>5</v>
      </c>
      <c r="W3322">
        <v>30</v>
      </c>
      <c r="X3322">
        <v>1.1087499999999999</v>
      </c>
      <c r="Y3322">
        <v>2</v>
      </c>
      <c r="Z3322">
        <v>1</v>
      </c>
    </row>
    <row r="3323" spans="1:26" x14ac:dyDescent="0.2">
      <c r="A3323">
        <v>3322</v>
      </c>
      <c r="B3323">
        <v>8361</v>
      </c>
      <c r="C3323" t="s">
        <v>38</v>
      </c>
      <c r="D3323">
        <v>2015</v>
      </c>
      <c r="E3323" t="s">
        <v>73</v>
      </c>
      <c r="F3323" t="s">
        <v>419</v>
      </c>
      <c r="G3323" t="s">
        <v>77</v>
      </c>
      <c r="H3323" t="s">
        <v>3506</v>
      </c>
      <c r="I3323" s="2">
        <v>40616</v>
      </c>
      <c r="J3323" t="s">
        <v>106</v>
      </c>
      <c r="K3323" t="s">
        <v>107</v>
      </c>
      <c r="L3323">
        <v>-14.210480069999999</v>
      </c>
      <c r="M3323">
        <v>-169.45678311</v>
      </c>
      <c r="N3323" t="s">
        <v>587</v>
      </c>
      <c r="O3323" t="s">
        <v>77</v>
      </c>
      <c r="P3323">
        <v>2015</v>
      </c>
      <c r="Q3323" t="s">
        <v>109</v>
      </c>
      <c r="R3323">
        <v>0</v>
      </c>
      <c r="S3323">
        <v>11.75</v>
      </c>
      <c r="T3323">
        <v>15</v>
      </c>
      <c r="U3323">
        <v>0</v>
      </c>
      <c r="V3323">
        <v>2.5</v>
      </c>
      <c r="W3323">
        <v>10</v>
      </c>
      <c r="X3323">
        <v>0.19750000000000001</v>
      </c>
      <c r="Y3323">
        <v>2</v>
      </c>
      <c r="Z3323">
        <v>1</v>
      </c>
    </row>
    <row r="3324" spans="1:26" x14ac:dyDescent="0.2">
      <c r="A3324">
        <v>3323</v>
      </c>
      <c r="B3324">
        <v>8364</v>
      </c>
      <c r="C3324" t="s">
        <v>38</v>
      </c>
      <c r="D3324">
        <v>2015</v>
      </c>
      <c r="E3324" t="s">
        <v>73</v>
      </c>
      <c r="F3324" t="s">
        <v>419</v>
      </c>
      <c r="G3324" t="s">
        <v>77</v>
      </c>
      <c r="H3324" t="s">
        <v>3507</v>
      </c>
      <c r="I3324" s="2">
        <v>40616</v>
      </c>
      <c r="J3324" t="s">
        <v>106</v>
      </c>
      <c r="K3324" t="s">
        <v>107</v>
      </c>
      <c r="L3324">
        <v>-14.214824910000001</v>
      </c>
      <c r="M3324">
        <v>-169.42220499999999</v>
      </c>
      <c r="N3324" t="s">
        <v>587</v>
      </c>
      <c r="O3324" t="s">
        <v>77</v>
      </c>
      <c r="P3324">
        <v>2015</v>
      </c>
      <c r="Q3324" t="s">
        <v>109</v>
      </c>
      <c r="R3324">
        <v>0</v>
      </c>
      <c r="S3324">
        <v>9.75</v>
      </c>
      <c r="T3324">
        <v>32.5</v>
      </c>
      <c r="U3324">
        <v>5</v>
      </c>
      <c r="V3324">
        <v>2.5</v>
      </c>
      <c r="W3324">
        <v>27.5</v>
      </c>
      <c r="X3324">
        <v>0.45250000000000001</v>
      </c>
      <c r="Y3324">
        <v>2</v>
      </c>
      <c r="Z3324">
        <v>1</v>
      </c>
    </row>
    <row r="3325" spans="1:26" x14ac:dyDescent="0.2">
      <c r="A3325">
        <v>3324</v>
      </c>
      <c r="B3325">
        <v>8369</v>
      </c>
      <c r="C3325" t="s">
        <v>38</v>
      </c>
      <c r="D3325">
        <v>2015</v>
      </c>
      <c r="E3325" t="s">
        <v>73</v>
      </c>
      <c r="F3325" t="s">
        <v>419</v>
      </c>
      <c r="G3325" t="s">
        <v>75</v>
      </c>
      <c r="H3325" t="s">
        <v>3508</v>
      </c>
      <c r="I3325" s="2">
        <v>40617</v>
      </c>
      <c r="J3325" t="s">
        <v>106</v>
      </c>
      <c r="K3325" t="s">
        <v>111</v>
      </c>
      <c r="L3325">
        <v>-14.546285259999999</v>
      </c>
      <c r="M3325">
        <v>-168.13838383999999</v>
      </c>
      <c r="N3325" t="s">
        <v>540</v>
      </c>
      <c r="O3325" t="s">
        <v>540</v>
      </c>
      <c r="P3325">
        <v>2015</v>
      </c>
      <c r="Q3325" t="s">
        <v>112</v>
      </c>
      <c r="R3325">
        <v>0</v>
      </c>
      <c r="S3325">
        <v>26.95</v>
      </c>
      <c r="T3325">
        <v>24</v>
      </c>
      <c r="U3325">
        <v>0</v>
      </c>
      <c r="V3325">
        <v>18</v>
      </c>
      <c r="W3325">
        <v>30.5</v>
      </c>
      <c r="X3325">
        <v>0.72</v>
      </c>
      <c r="Y3325">
        <v>2</v>
      </c>
      <c r="Z3325">
        <v>1</v>
      </c>
    </row>
    <row r="3326" spans="1:26" x14ac:dyDescent="0.2">
      <c r="A3326">
        <v>3325</v>
      </c>
      <c r="B3326">
        <v>8370</v>
      </c>
      <c r="C3326" t="s">
        <v>38</v>
      </c>
      <c r="D3326">
        <v>2015</v>
      </c>
      <c r="E3326" t="s">
        <v>73</v>
      </c>
      <c r="F3326" t="s">
        <v>419</v>
      </c>
      <c r="G3326" t="s">
        <v>75</v>
      </c>
      <c r="H3326" t="s">
        <v>3509</v>
      </c>
      <c r="I3326" s="2">
        <v>40617</v>
      </c>
      <c r="J3326" t="s">
        <v>106</v>
      </c>
      <c r="K3326" t="s">
        <v>111</v>
      </c>
      <c r="L3326">
        <v>-14.55783259</v>
      </c>
      <c r="M3326">
        <v>-168.15270416000001</v>
      </c>
      <c r="N3326" t="s">
        <v>540</v>
      </c>
      <c r="O3326" t="s">
        <v>540</v>
      </c>
      <c r="P3326">
        <v>2015</v>
      </c>
      <c r="Q3326" t="s">
        <v>112</v>
      </c>
      <c r="R3326">
        <v>0</v>
      </c>
      <c r="S3326">
        <v>22.5</v>
      </c>
      <c r="T3326">
        <v>37.5</v>
      </c>
      <c r="U3326">
        <v>0</v>
      </c>
      <c r="V3326">
        <v>20</v>
      </c>
      <c r="W3326">
        <v>25</v>
      </c>
      <c r="X3326">
        <v>0.55000000000000004</v>
      </c>
      <c r="Y3326">
        <v>2</v>
      </c>
      <c r="Z3326">
        <v>1</v>
      </c>
    </row>
    <row r="3327" spans="1:26" x14ac:dyDescent="0.2">
      <c r="A3327">
        <v>3326</v>
      </c>
      <c r="B3327">
        <v>8371</v>
      </c>
      <c r="C3327" t="s">
        <v>38</v>
      </c>
      <c r="D3327">
        <v>2015</v>
      </c>
      <c r="E3327" t="s">
        <v>73</v>
      </c>
      <c r="F3327" t="s">
        <v>419</v>
      </c>
      <c r="G3327" t="s">
        <v>75</v>
      </c>
      <c r="H3327" t="s">
        <v>3510</v>
      </c>
      <c r="I3327" s="2">
        <v>40617</v>
      </c>
      <c r="J3327" t="s">
        <v>106</v>
      </c>
      <c r="K3327" t="s">
        <v>107</v>
      </c>
      <c r="L3327">
        <v>-14.55740847</v>
      </c>
      <c r="M3327">
        <v>-168.16203003000001</v>
      </c>
      <c r="N3327" t="s">
        <v>540</v>
      </c>
      <c r="O3327" t="s">
        <v>540</v>
      </c>
      <c r="P3327">
        <v>2015</v>
      </c>
      <c r="Q3327" t="s">
        <v>109</v>
      </c>
      <c r="R3327">
        <v>0</v>
      </c>
      <c r="S3327">
        <v>11.45</v>
      </c>
      <c r="T3327">
        <v>20</v>
      </c>
      <c r="U3327">
        <v>0</v>
      </c>
      <c r="V3327">
        <v>5</v>
      </c>
      <c r="W3327">
        <v>67.5</v>
      </c>
      <c r="X3327">
        <v>1.2150000000000001</v>
      </c>
      <c r="Y3327">
        <v>2</v>
      </c>
      <c r="Z3327">
        <v>1</v>
      </c>
    </row>
    <row r="3328" spans="1:26" x14ac:dyDescent="0.2">
      <c r="A3328">
        <v>3327</v>
      </c>
      <c r="B3328">
        <v>8372</v>
      </c>
      <c r="C3328" t="s">
        <v>38</v>
      </c>
      <c r="D3328">
        <v>2015</v>
      </c>
      <c r="E3328" t="s">
        <v>73</v>
      </c>
      <c r="F3328" t="s">
        <v>419</v>
      </c>
      <c r="G3328" t="s">
        <v>75</v>
      </c>
      <c r="H3328" t="s">
        <v>3511</v>
      </c>
      <c r="I3328" s="2">
        <v>40617</v>
      </c>
      <c r="J3328" t="s">
        <v>106</v>
      </c>
      <c r="K3328" t="s">
        <v>107</v>
      </c>
      <c r="L3328">
        <v>-14.55452157</v>
      </c>
      <c r="M3328">
        <v>-168.14572253</v>
      </c>
      <c r="N3328" t="s">
        <v>540</v>
      </c>
      <c r="O3328" t="s">
        <v>540</v>
      </c>
      <c r="P3328">
        <v>2015</v>
      </c>
      <c r="Q3328" t="s">
        <v>109</v>
      </c>
      <c r="R3328">
        <v>0</v>
      </c>
      <c r="S3328">
        <v>9.6</v>
      </c>
      <c r="T3328">
        <v>20</v>
      </c>
      <c r="U3328">
        <v>0</v>
      </c>
      <c r="V3328">
        <v>12.5</v>
      </c>
      <c r="W3328">
        <v>45</v>
      </c>
      <c r="X3328">
        <v>0.66125</v>
      </c>
      <c r="Y3328">
        <v>2</v>
      </c>
      <c r="Z3328">
        <v>1</v>
      </c>
    </row>
    <row r="3329" spans="1:26" x14ac:dyDescent="0.2">
      <c r="A3329">
        <v>3328</v>
      </c>
      <c r="B3329">
        <v>8373</v>
      </c>
      <c r="C3329" t="s">
        <v>38</v>
      </c>
      <c r="D3329">
        <v>2015</v>
      </c>
      <c r="E3329" t="s">
        <v>73</v>
      </c>
      <c r="F3329" t="s">
        <v>419</v>
      </c>
      <c r="G3329" t="s">
        <v>75</v>
      </c>
      <c r="H3329" t="s">
        <v>3512</v>
      </c>
      <c r="I3329" s="2">
        <v>40617</v>
      </c>
      <c r="J3329" t="s">
        <v>106</v>
      </c>
      <c r="K3329" t="s">
        <v>115</v>
      </c>
      <c r="L3329">
        <v>-14.534923170000001</v>
      </c>
      <c r="M3329">
        <v>-168.14820592000001</v>
      </c>
      <c r="N3329" t="s">
        <v>540</v>
      </c>
      <c r="O3329" t="s">
        <v>540</v>
      </c>
      <c r="P3329">
        <v>2015</v>
      </c>
      <c r="Q3329" t="s">
        <v>116</v>
      </c>
      <c r="R3329">
        <v>0</v>
      </c>
      <c r="S3329">
        <v>5</v>
      </c>
      <c r="T3329">
        <v>7.5</v>
      </c>
      <c r="U3329">
        <v>3</v>
      </c>
      <c r="V3329">
        <v>7.5</v>
      </c>
      <c r="W3329">
        <v>79</v>
      </c>
      <c r="X3329">
        <v>1.0625</v>
      </c>
      <c r="Y3329">
        <v>2</v>
      </c>
      <c r="Z3329">
        <v>1</v>
      </c>
    </row>
    <row r="3330" spans="1:26" x14ac:dyDescent="0.2">
      <c r="A3330">
        <v>3329</v>
      </c>
      <c r="B3330">
        <v>8374</v>
      </c>
      <c r="C3330" t="s">
        <v>38</v>
      </c>
      <c r="D3330">
        <v>2015</v>
      </c>
      <c r="E3330" t="s">
        <v>73</v>
      </c>
      <c r="F3330" t="s">
        <v>419</v>
      </c>
      <c r="G3330" t="s">
        <v>75</v>
      </c>
      <c r="H3330" t="s">
        <v>3513</v>
      </c>
      <c r="I3330" s="2">
        <v>40617</v>
      </c>
      <c r="J3330" t="s">
        <v>106</v>
      </c>
      <c r="K3330" t="s">
        <v>107</v>
      </c>
      <c r="L3330">
        <v>-14.541370450000001</v>
      </c>
      <c r="M3330">
        <v>-168.14436341000001</v>
      </c>
      <c r="N3330" t="s">
        <v>540</v>
      </c>
      <c r="O3330" t="s">
        <v>540</v>
      </c>
      <c r="P3330">
        <v>2015</v>
      </c>
      <c r="Q3330" t="s">
        <v>109</v>
      </c>
      <c r="R3330">
        <v>0</v>
      </c>
      <c r="S3330">
        <v>13.3</v>
      </c>
      <c r="T3330">
        <v>27.5</v>
      </c>
      <c r="U3330">
        <v>12.5</v>
      </c>
      <c r="V3330">
        <v>15</v>
      </c>
      <c r="W3330">
        <v>30</v>
      </c>
      <c r="X3330">
        <v>0.65375000000000005</v>
      </c>
      <c r="Y3330">
        <v>2</v>
      </c>
      <c r="Z3330">
        <v>1</v>
      </c>
    </row>
    <row r="3331" spans="1:26" x14ac:dyDescent="0.2">
      <c r="A3331">
        <v>3330</v>
      </c>
      <c r="B3331">
        <v>8375</v>
      </c>
      <c r="C3331" t="s">
        <v>38</v>
      </c>
      <c r="D3331">
        <v>2015</v>
      </c>
      <c r="E3331" t="s">
        <v>73</v>
      </c>
      <c r="F3331" t="s">
        <v>419</v>
      </c>
      <c r="G3331" t="s">
        <v>75</v>
      </c>
      <c r="H3331" t="s">
        <v>3514</v>
      </c>
      <c r="I3331" s="2">
        <v>40617</v>
      </c>
      <c r="J3331" t="s">
        <v>106</v>
      </c>
      <c r="K3331" t="s">
        <v>107</v>
      </c>
      <c r="L3331">
        <v>-14.52975129</v>
      </c>
      <c r="M3331">
        <v>-168.15017155999999</v>
      </c>
      <c r="N3331" t="s">
        <v>540</v>
      </c>
      <c r="O3331" t="s">
        <v>540</v>
      </c>
      <c r="P3331">
        <v>2015</v>
      </c>
      <c r="Q3331" t="s">
        <v>109</v>
      </c>
      <c r="R3331">
        <v>0</v>
      </c>
      <c r="S3331">
        <v>10.15</v>
      </c>
      <c r="T3331">
        <v>30</v>
      </c>
      <c r="U3331">
        <v>1</v>
      </c>
      <c r="V3331">
        <v>5.5</v>
      </c>
      <c r="W3331">
        <v>60</v>
      </c>
      <c r="X3331">
        <v>0.34125</v>
      </c>
      <c r="Y3331">
        <v>2</v>
      </c>
      <c r="Z3331">
        <v>1</v>
      </c>
    </row>
    <row r="3332" spans="1:26" x14ac:dyDescent="0.2">
      <c r="A3332">
        <v>3331</v>
      </c>
      <c r="B3332">
        <v>8376</v>
      </c>
      <c r="C3332" t="s">
        <v>38</v>
      </c>
      <c r="D3332">
        <v>2015</v>
      </c>
      <c r="E3332" t="s">
        <v>73</v>
      </c>
      <c r="F3332" t="s">
        <v>419</v>
      </c>
      <c r="G3332" t="s">
        <v>75</v>
      </c>
      <c r="H3332" t="s">
        <v>3515</v>
      </c>
      <c r="I3332" s="2">
        <v>40617</v>
      </c>
      <c r="J3332" t="s">
        <v>106</v>
      </c>
      <c r="K3332" t="s">
        <v>111</v>
      </c>
      <c r="L3332">
        <v>-14.52897211</v>
      </c>
      <c r="M3332">
        <v>-168.15414215000001</v>
      </c>
      <c r="N3332" t="s">
        <v>540</v>
      </c>
      <c r="O3332" t="s">
        <v>540</v>
      </c>
      <c r="P3332">
        <v>2015</v>
      </c>
      <c r="Q3332" t="s">
        <v>112</v>
      </c>
      <c r="R3332">
        <v>0</v>
      </c>
      <c r="S3332">
        <v>22.55</v>
      </c>
      <c r="T3332">
        <v>25</v>
      </c>
      <c r="U3332">
        <v>0</v>
      </c>
      <c r="V3332">
        <v>7.5</v>
      </c>
      <c r="W3332">
        <v>62.5</v>
      </c>
      <c r="X3332">
        <v>0.46250000000000002</v>
      </c>
      <c r="Y3332">
        <v>2</v>
      </c>
      <c r="Z3332">
        <v>1</v>
      </c>
    </row>
    <row r="3333" spans="1:26" x14ac:dyDescent="0.2">
      <c r="A3333">
        <v>3332</v>
      </c>
      <c r="B3333">
        <v>8377</v>
      </c>
      <c r="C3333" t="s">
        <v>38</v>
      </c>
      <c r="D3333">
        <v>2015</v>
      </c>
      <c r="E3333" t="s">
        <v>73</v>
      </c>
      <c r="F3333" t="s">
        <v>419</v>
      </c>
      <c r="G3333" t="s">
        <v>75</v>
      </c>
      <c r="H3333" t="s">
        <v>3516</v>
      </c>
      <c r="I3333" s="2">
        <v>40617</v>
      </c>
      <c r="J3333" t="s">
        <v>106</v>
      </c>
      <c r="K3333" t="s">
        <v>107</v>
      </c>
      <c r="L3333">
        <v>-14.534968940000001</v>
      </c>
      <c r="M3333">
        <v>-168.16050544000001</v>
      </c>
      <c r="N3333" t="s">
        <v>540</v>
      </c>
      <c r="O3333" t="s">
        <v>540</v>
      </c>
      <c r="P3333">
        <v>2015</v>
      </c>
      <c r="Q3333" t="s">
        <v>109</v>
      </c>
      <c r="R3333">
        <v>0</v>
      </c>
      <c r="S3333">
        <v>15.8</v>
      </c>
      <c r="T3333">
        <v>7.5</v>
      </c>
      <c r="U3333">
        <v>0</v>
      </c>
      <c r="V3333">
        <v>7.5</v>
      </c>
      <c r="W3333">
        <v>75</v>
      </c>
      <c r="X3333">
        <v>0.59875</v>
      </c>
      <c r="Y3333">
        <v>2</v>
      </c>
      <c r="Z3333">
        <v>1</v>
      </c>
    </row>
    <row r="3334" spans="1:26" x14ac:dyDescent="0.2">
      <c r="A3334">
        <v>3333</v>
      </c>
      <c r="B3334">
        <v>8378</v>
      </c>
      <c r="C3334" t="s">
        <v>38</v>
      </c>
      <c r="D3334">
        <v>2015</v>
      </c>
      <c r="E3334" t="s">
        <v>73</v>
      </c>
      <c r="F3334" t="s">
        <v>419</v>
      </c>
      <c r="G3334" t="s">
        <v>75</v>
      </c>
      <c r="H3334" t="s">
        <v>3517</v>
      </c>
      <c r="I3334" s="2">
        <v>40617</v>
      </c>
      <c r="J3334" t="s">
        <v>106</v>
      </c>
      <c r="K3334" t="s">
        <v>107</v>
      </c>
      <c r="L3334">
        <v>-14.540946910000001</v>
      </c>
      <c r="M3334">
        <v>-168.17275451</v>
      </c>
      <c r="N3334" t="s">
        <v>540</v>
      </c>
      <c r="O3334" t="s">
        <v>540</v>
      </c>
      <c r="P3334">
        <v>2015</v>
      </c>
      <c r="Q3334" t="s">
        <v>109</v>
      </c>
      <c r="R3334">
        <v>0</v>
      </c>
      <c r="S3334">
        <v>13.95</v>
      </c>
      <c r="T3334">
        <v>10</v>
      </c>
      <c r="U3334">
        <v>0</v>
      </c>
      <c r="V3334">
        <v>1</v>
      </c>
      <c r="W3334">
        <v>77.5</v>
      </c>
      <c r="X3334">
        <v>0.36499999999999999</v>
      </c>
      <c r="Y3334">
        <v>2</v>
      </c>
      <c r="Z3334">
        <v>1</v>
      </c>
    </row>
    <row r="3335" spans="1:26" x14ac:dyDescent="0.2">
      <c r="A3335">
        <v>3334</v>
      </c>
      <c r="B3335">
        <v>8379</v>
      </c>
      <c r="C3335" t="s">
        <v>38</v>
      </c>
      <c r="D3335">
        <v>2015</v>
      </c>
      <c r="E3335" t="s">
        <v>73</v>
      </c>
      <c r="F3335" t="s">
        <v>419</v>
      </c>
      <c r="G3335" t="s">
        <v>75</v>
      </c>
      <c r="H3335" t="s">
        <v>3518</v>
      </c>
      <c r="I3335" s="2">
        <v>40617</v>
      </c>
      <c r="J3335" t="s">
        <v>106</v>
      </c>
      <c r="K3335" t="s">
        <v>115</v>
      </c>
      <c r="L3335">
        <v>-14.541365499999999</v>
      </c>
      <c r="M3335">
        <v>-168.17231512999999</v>
      </c>
      <c r="N3335" t="s">
        <v>540</v>
      </c>
      <c r="O3335" t="s">
        <v>540</v>
      </c>
      <c r="P3335">
        <v>2015</v>
      </c>
      <c r="Q3335" t="s">
        <v>116</v>
      </c>
      <c r="R3335">
        <v>0</v>
      </c>
      <c r="S3335">
        <v>3.6</v>
      </c>
      <c r="T3335">
        <v>7.5</v>
      </c>
      <c r="U3335">
        <v>0</v>
      </c>
      <c r="V3335">
        <v>3</v>
      </c>
      <c r="W3335">
        <v>84.5</v>
      </c>
      <c r="X3335">
        <v>0.66500000000000004</v>
      </c>
      <c r="Y3335">
        <v>2</v>
      </c>
      <c r="Z3335">
        <v>1</v>
      </c>
    </row>
    <row r="3336" spans="1:26" x14ac:dyDescent="0.2">
      <c r="A3336">
        <v>3335</v>
      </c>
      <c r="B3336">
        <v>8388</v>
      </c>
      <c r="C3336" t="s">
        <v>38</v>
      </c>
      <c r="D3336">
        <v>2015</v>
      </c>
      <c r="E3336" t="s">
        <v>73</v>
      </c>
      <c r="F3336" t="s">
        <v>419</v>
      </c>
      <c r="G3336" t="s">
        <v>75</v>
      </c>
      <c r="H3336" t="s">
        <v>3519</v>
      </c>
      <c r="I3336" s="2">
        <v>40617</v>
      </c>
      <c r="J3336" t="s">
        <v>106</v>
      </c>
      <c r="K3336" t="s">
        <v>115</v>
      </c>
      <c r="L3336">
        <v>-14.546033469999999</v>
      </c>
      <c r="M3336">
        <v>-168.17022954000001</v>
      </c>
      <c r="N3336" t="s">
        <v>540</v>
      </c>
      <c r="O3336" t="s">
        <v>540</v>
      </c>
      <c r="P3336">
        <v>2015</v>
      </c>
      <c r="Q3336" t="s">
        <v>116</v>
      </c>
      <c r="R3336">
        <v>0</v>
      </c>
      <c r="S3336">
        <v>4.95</v>
      </c>
      <c r="T3336">
        <v>6</v>
      </c>
      <c r="U3336">
        <v>0</v>
      </c>
      <c r="V3336">
        <v>1.5</v>
      </c>
      <c r="W3336">
        <v>87</v>
      </c>
      <c r="X3336">
        <v>0.71</v>
      </c>
      <c r="Y3336">
        <v>2</v>
      </c>
      <c r="Z3336">
        <v>1</v>
      </c>
    </row>
    <row r="3337" spans="1:26" x14ac:dyDescent="0.2">
      <c r="A3337">
        <v>3336</v>
      </c>
      <c r="B3337">
        <v>8392</v>
      </c>
      <c r="C3337" t="s">
        <v>38</v>
      </c>
      <c r="D3337">
        <v>2015</v>
      </c>
      <c r="E3337" t="s">
        <v>73</v>
      </c>
      <c r="F3337" t="s">
        <v>419</v>
      </c>
      <c r="G3337" t="s">
        <v>75</v>
      </c>
      <c r="H3337" t="s">
        <v>3520</v>
      </c>
      <c r="I3337" s="2">
        <v>40618</v>
      </c>
      <c r="J3337" t="s">
        <v>106</v>
      </c>
      <c r="K3337" t="s">
        <v>107</v>
      </c>
      <c r="L3337">
        <v>-14.53166345</v>
      </c>
      <c r="M3337">
        <v>-168.15636436</v>
      </c>
      <c r="N3337" t="s">
        <v>540</v>
      </c>
      <c r="O3337" t="s">
        <v>540</v>
      </c>
      <c r="P3337">
        <v>2015</v>
      </c>
      <c r="Q3337" t="s">
        <v>109</v>
      </c>
      <c r="R3337">
        <v>0</v>
      </c>
      <c r="S3337">
        <v>15.8</v>
      </c>
      <c r="T3337">
        <v>15</v>
      </c>
      <c r="U3337">
        <v>1</v>
      </c>
      <c r="V3337">
        <v>12.5</v>
      </c>
      <c r="W3337">
        <v>56.5</v>
      </c>
      <c r="X3337">
        <v>0.33624999999999999</v>
      </c>
      <c r="Y3337">
        <v>2</v>
      </c>
      <c r="Z3337">
        <v>1</v>
      </c>
    </row>
    <row r="3338" spans="1:26" x14ac:dyDescent="0.2">
      <c r="A3338">
        <v>3337</v>
      </c>
      <c r="B3338">
        <v>8393</v>
      </c>
      <c r="C3338" t="s">
        <v>38</v>
      </c>
      <c r="D3338">
        <v>2015</v>
      </c>
      <c r="E3338" t="s">
        <v>73</v>
      </c>
      <c r="F3338" t="s">
        <v>419</v>
      </c>
      <c r="G3338" t="s">
        <v>75</v>
      </c>
      <c r="H3338" t="s">
        <v>3521</v>
      </c>
      <c r="I3338" s="2">
        <v>40618</v>
      </c>
      <c r="J3338" t="s">
        <v>106</v>
      </c>
      <c r="K3338" t="s">
        <v>107</v>
      </c>
      <c r="L3338">
        <v>-14.54957549</v>
      </c>
      <c r="M3338">
        <v>-168.16803490999999</v>
      </c>
      <c r="N3338" t="s">
        <v>540</v>
      </c>
      <c r="O3338" t="s">
        <v>540</v>
      </c>
      <c r="P3338">
        <v>2015</v>
      </c>
      <c r="Q3338" t="s">
        <v>109</v>
      </c>
      <c r="R3338">
        <v>0</v>
      </c>
      <c r="S3338">
        <v>10.3</v>
      </c>
      <c r="T3338">
        <v>7.5</v>
      </c>
      <c r="U3338">
        <v>0</v>
      </c>
      <c r="V3338">
        <v>7.5</v>
      </c>
      <c r="W3338">
        <v>35</v>
      </c>
      <c r="X3338">
        <v>0.83250000000000002</v>
      </c>
      <c r="Y3338">
        <v>2</v>
      </c>
      <c r="Z3338">
        <v>1</v>
      </c>
    </row>
    <row r="3339" spans="1:26" x14ac:dyDescent="0.2">
      <c r="A3339">
        <v>3338</v>
      </c>
      <c r="B3339">
        <v>8403</v>
      </c>
      <c r="C3339" t="s">
        <v>38</v>
      </c>
      <c r="D3339">
        <v>2015</v>
      </c>
      <c r="E3339" t="s">
        <v>73</v>
      </c>
      <c r="F3339" t="s">
        <v>419</v>
      </c>
      <c r="G3339" t="s">
        <v>75</v>
      </c>
      <c r="H3339" t="s">
        <v>3522</v>
      </c>
      <c r="I3339" s="2">
        <v>40618</v>
      </c>
      <c r="J3339" t="s">
        <v>106</v>
      </c>
      <c r="K3339" t="s">
        <v>107</v>
      </c>
      <c r="L3339">
        <v>-14.53283809</v>
      </c>
      <c r="M3339">
        <v>-168.14861169</v>
      </c>
      <c r="N3339" t="s">
        <v>540</v>
      </c>
      <c r="O3339" t="s">
        <v>540</v>
      </c>
      <c r="P3339">
        <v>2015</v>
      </c>
      <c r="Q3339" t="s">
        <v>109</v>
      </c>
      <c r="R3339">
        <v>0</v>
      </c>
      <c r="S3339">
        <v>9.5500000000000007</v>
      </c>
      <c r="T3339">
        <v>25</v>
      </c>
      <c r="U3339">
        <v>0</v>
      </c>
      <c r="V3339">
        <v>20</v>
      </c>
      <c r="W3339">
        <v>40</v>
      </c>
      <c r="X3339">
        <v>0.88</v>
      </c>
      <c r="Y3339">
        <v>2</v>
      </c>
      <c r="Z3339">
        <v>1</v>
      </c>
    </row>
    <row r="3340" spans="1:26" x14ac:dyDescent="0.2">
      <c r="A3340">
        <v>3339</v>
      </c>
      <c r="B3340">
        <v>8404</v>
      </c>
      <c r="C3340" t="s">
        <v>38</v>
      </c>
      <c r="D3340">
        <v>2015</v>
      </c>
      <c r="E3340" t="s">
        <v>73</v>
      </c>
      <c r="F3340" t="s">
        <v>419</v>
      </c>
      <c r="G3340" t="s">
        <v>75</v>
      </c>
      <c r="H3340" t="s">
        <v>3523</v>
      </c>
      <c r="I3340" s="2">
        <v>40618</v>
      </c>
      <c r="J3340" t="s">
        <v>106</v>
      </c>
      <c r="K3340" t="s">
        <v>107</v>
      </c>
      <c r="L3340">
        <v>-14.52931182</v>
      </c>
      <c r="M3340">
        <v>-168.15196008999999</v>
      </c>
      <c r="N3340" t="s">
        <v>540</v>
      </c>
      <c r="O3340" t="s">
        <v>540</v>
      </c>
      <c r="P3340">
        <v>2015</v>
      </c>
      <c r="Q3340" t="s">
        <v>109</v>
      </c>
      <c r="R3340">
        <v>0</v>
      </c>
      <c r="S3340">
        <v>12.25</v>
      </c>
      <c r="T3340">
        <v>35</v>
      </c>
      <c r="U3340">
        <v>6.5</v>
      </c>
      <c r="V3340">
        <v>10</v>
      </c>
      <c r="W3340">
        <v>40</v>
      </c>
      <c r="X3340">
        <v>0.45250000000000001</v>
      </c>
      <c r="Y3340">
        <v>2</v>
      </c>
      <c r="Z3340">
        <v>1</v>
      </c>
    </row>
    <row r="3341" spans="1:26" x14ac:dyDescent="0.2">
      <c r="A3341">
        <v>3340</v>
      </c>
      <c r="B3341">
        <v>8405</v>
      </c>
      <c r="C3341" t="s">
        <v>38</v>
      </c>
      <c r="D3341">
        <v>2015</v>
      </c>
      <c r="E3341" t="s">
        <v>73</v>
      </c>
      <c r="F3341" t="s">
        <v>419</v>
      </c>
      <c r="G3341" t="s">
        <v>75</v>
      </c>
      <c r="H3341" t="s">
        <v>3524</v>
      </c>
      <c r="I3341" s="2">
        <v>40618</v>
      </c>
      <c r="J3341" t="s">
        <v>106</v>
      </c>
      <c r="K3341" t="s">
        <v>115</v>
      </c>
      <c r="L3341">
        <v>-14.53277615</v>
      </c>
      <c r="M3341">
        <v>-168.14890933000001</v>
      </c>
      <c r="N3341" t="s">
        <v>540</v>
      </c>
      <c r="O3341" t="s">
        <v>540</v>
      </c>
      <c r="P3341">
        <v>2015</v>
      </c>
      <c r="Q3341" t="s">
        <v>116</v>
      </c>
      <c r="R3341">
        <v>0</v>
      </c>
      <c r="S3341">
        <v>5.25</v>
      </c>
      <c r="T3341">
        <v>27.5</v>
      </c>
      <c r="U3341">
        <v>0</v>
      </c>
      <c r="V3341">
        <v>3</v>
      </c>
      <c r="W3341">
        <v>60</v>
      </c>
      <c r="X3341">
        <v>0.52375000000000005</v>
      </c>
      <c r="Y3341">
        <v>2</v>
      </c>
      <c r="Z3341">
        <v>1</v>
      </c>
    </row>
    <row r="3342" spans="1:26" x14ac:dyDescent="0.2">
      <c r="A3342">
        <v>3341</v>
      </c>
      <c r="B3342">
        <v>8413</v>
      </c>
      <c r="C3342" t="s">
        <v>38</v>
      </c>
      <c r="D3342">
        <v>2015</v>
      </c>
      <c r="E3342" t="s">
        <v>73</v>
      </c>
      <c r="F3342" t="s">
        <v>419</v>
      </c>
      <c r="G3342" t="s">
        <v>75</v>
      </c>
      <c r="H3342" t="s">
        <v>3525</v>
      </c>
      <c r="I3342" s="2">
        <v>40619</v>
      </c>
      <c r="J3342" t="s">
        <v>106</v>
      </c>
      <c r="K3342" t="s">
        <v>111</v>
      </c>
      <c r="L3342">
        <v>-14.537978710000001</v>
      </c>
      <c r="M3342">
        <v>-168.17186677999999</v>
      </c>
      <c r="N3342" t="s">
        <v>540</v>
      </c>
      <c r="O3342" t="s">
        <v>540</v>
      </c>
      <c r="P3342">
        <v>2015</v>
      </c>
      <c r="Q3342" t="s">
        <v>112</v>
      </c>
      <c r="R3342">
        <v>0</v>
      </c>
      <c r="S3342">
        <v>23.55</v>
      </c>
      <c r="T3342">
        <v>10</v>
      </c>
      <c r="U3342">
        <v>10</v>
      </c>
      <c r="V3342">
        <v>5</v>
      </c>
      <c r="W3342">
        <v>62.5</v>
      </c>
      <c r="X3342">
        <v>0.34</v>
      </c>
      <c r="Y3342">
        <v>2</v>
      </c>
      <c r="Z3342">
        <v>1</v>
      </c>
    </row>
    <row r="3343" spans="1:26" x14ac:dyDescent="0.2">
      <c r="A3343">
        <v>3342</v>
      </c>
      <c r="B3343">
        <v>8414</v>
      </c>
      <c r="C3343" t="s">
        <v>38</v>
      </c>
      <c r="D3343">
        <v>2015</v>
      </c>
      <c r="E3343" t="s">
        <v>73</v>
      </c>
      <c r="F3343" t="s">
        <v>419</v>
      </c>
      <c r="G3343" t="s">
        <v>75</v>
      </c>
      <c r="H3343" t="s">
        <v>3526</v>
      </c>
      <c r="I3343" s="2">
        <v>40619</v>
      </c>
      <c r="J3343" t="s">
        <v>106</v>
      </c>
      <c r="K3343" t="s">
        <v>107</v>
      </c>
      <c r="L3343">
        <v>-14.5384341</v>
      </c>
      <c r="M3343">
        <v>-168.17207658000001</v>
      </c>
      <c r="N3343" t="s">
        <v>540</v>
      </c>
      <c r="O3343" t="s">
        <v>540</v>
      </c>
      <c r="P3343">
        <v>2015</v>
      </c>
      <c r="Q3343" t="s">
        <v>109</v>
      </c>
      <c r="R3343">
        <v>0</v>
      </c>
      <c r="S3343">
        <v>11.05</v>
      </c>
      <c r="T3343">
        <v>10</v>
      </c>
      <c r="U3343">
        <v>0</v>
      </c>
      <c r="V3343">
        <v>15</v>
      </c>
      <c r="W3343">
        <v>67.5</v>
      </c>
      <c r="X3343">
        <v>0.44124999999999998</v>
      </c>
      <c r="Y3343">
        <v>2</v>
      </c>
      <c r="Z3343">
        <v>1</v>
      </c>
    </row>
    <row r="3344" spans="1:26" x14ac:dyDescent="0.2">
      <c r="A3344">
        <v>3343</v>
      </c>
      <c r="B3344">
        <v>8417</v>
      </c>
      <c r="C3344" t="s">
        <v>38</v>
      </c>
      <c r="D3344">
        <v>2015</v>
      </c>
      <c r="E3344" t="s">
        <v>73</v>
      </c>
      <c r="F3344" t="s">
        <v>419</v>
      </c>
      <c r="G3344" t="s">
        <v>75</v>
      </c>
      <c r="H3344" t="s">
        <v>3527</v>
      </c>
      <c r="I3344" s="2">
        <v>40619</v>
      </c>
      <c r="J3344" t="s">
        <v>106</v>
      </c>
      <c r="K3344" t="s">
        <v>107</v>
      </c>
      <c r="L3344">
        <v>-14.554807650000001</v>
      </c>
      <c r="M3344">
        <v>-168.16457209000001</v>
      </c>
      <c r="N3344" t="s">
        <v>540</v>
      </c>
      <c r="O3344" t="s">
        <v>540</v>
      </c>
      <c r="P3344">
        <v>2015</v>
      </c>
      <c r="Q3344" t="s">
        <v>109</v>
      </c>
      <c r="R3344">
        <v>0</v>
      </c>
      <c r="S3344">
        <v>25.25</v>
      </c>
      <c r="T3344">
        <v>20</v>
      </c>
      <c r="U3344">
        <v>2.5</v>
      </c>
      <c r="V3344">
        <v>25</v>
      </c>
      <c r="W3344">
        <v>37.5</v>
      </c>
      <c r="X3344">
        <v>1.07125</v>
      </c>
      <c r="Y3344">
        <v>2</v>
      </c>
      <c r="Z3344">
        <v>1</v>
      </c>
    </row>
    <row r="3345" spans="1:26" x14ac:dyDescent="0.2">
      <c r="A3345">
        <v>3344</v>
      </c>
      <c r="B3345">
        <v>8418</v>
      </c>
      <c r="C3345" t="s">
        <v>38</v>
      </c>
      <c r="D3345">
        <v>2015</v>
      </c>
      <c r="E3345" t="s">
        <v>73</v>
      </c>
      <c r="F3345" t="s">
        <v>419</v>
      </c>
      <c r="G3345" t="s">
        <v>75</v>
      </c>
      <c r="H3345" t="s">
        <v>3528</v>
      </c>
      <c r="I3345" s="2">
        <v>40619</v>
      </c>
      <c r="J3345" t="s">
        <v>106</v>
      </c>
      <c r="K3345" t="s">
        <v>111</v>
      </c>
      <c r="L3345">
        <v>-14.55412033</v>
      </c>
      <c r="M3345">
        <v>-168.16497794</v>
      </c>
      <c r="N3345" t="s">
        <v>540</v>
      </c>
      <c r="O3345" t="s">
        <v>540</v>
      </c>
      <c r="P3345">
        <v>2015</v>
      </c>
      <c r="Q3345" t="s">
        <v>112</v>
      </c>
      <c r="R3345">
        <v>0</v>
      </c>
      <c r="S3345">
        <v>17.600000000000001</v>
      </c>
      <c r="T3345">
        <v>15</v>
      </c>
      <c r="U3345">
        <v>0</v>
      </c>
      <c r="V3345">
        <v>20</v>
      </c>
      <c r="W3345">
        <v>45</v>
      </c>
      <c r="X3345">
        <v>0.76749999999999996</v>
      </c>
      <c r="Y3345">
        <v>2</v>
      </c>
      <c r="Z3345">
        <v>1</v>
      </c>
    </row>
    <row r="3346" spans="1:26" x14ac:dyDescent="0.2">
      <c r="A3346">
        <v>3345</v>
      </c>
      <c r="B3346">
        <v>8419</v>
      </c>
      <c r="C3346" t="s">
        <v>38</v>
      </c>
      <c r="D3346">
        <v>2015</v>
      </c>
      <c r="E3346" t="s">
        <v>73</v>
      </c>
      <c r="F3346" t="s">
        <v>419</v>
      </c>
      <c r="G3346" t="s">
        <v>75</v>
      </c>
      <c r="H3346" t="s">
        <v>3529</v>
      </c>
      <c r="I3346" s="2">
        <v>40619</v>
      </c>
      <c r="J3346" t="s">
        <v>106</v>
      </c>
      <c r="K3346" t="s">
        <v>107</v>
      </c>
      <c r="L3346">
        <v>-14.54535093</v>
      </c>
      <c r="M3346">
        <v>-168.17106304000001</v>
      </c>
      <c r="N3346" t="s">
        <v>540</v>
      </c>
      <c r="O3346" t="s">
        <v>540</v>
      </c>
      <c r="P3346">
        <v>2015</v>
      </c>
      <c r="Q3346" t="s">
        <v>109</v>
      </c>
      <c r="R3346">
        <v>0</v>
      </c>
      <c r="S3346">
        <v>10.5</v>
      </c>
      <c r="T3346">
        <v>15</v>
      </c>
      <c r="U3346">
        <v>0</v>
      </c>
      <c r="V3346">
        <v>17.5</v>
      </c>
      <c r="W3346">
        <v>52.5</v>
      </c>
      <c r="X3346">
        <v>1.31125</v>
      </c>
      <c r="Y3346">
        <v>2</v>
      </c>
      <c r="Z3346">
        <v>1</v>
      </c>
    </row>
    <row r="3347" spans="1:26" x14ac:dyDescent="0.2">
      <c r="A3347">
        <v>3346</v>
      </c>
      <c r="B3347">
        <v>8420</v>
      </c>
      <c r="C3347" t="s">
        <v>38</v>
      </c>
      <c r="D3347">
        <v>2015</v>
      </c>
      <c r="E3347" t="s">
        <v>73</v>
      </c>
      <c r="F3347" t="s">
        <v>419</v>
      </c>
      <c r="G3347" t="s">
        <v>75</v>
      </c>
      <c r="H3347" t="s">
        <v>3530</v>
      </c>
      <c r="I3347" s="2">
        <v>40619</v>
      </c>
      <c r="J3347" t="s">
        <v>106</v>
      </c>
      <c r="K3347" t="s">
        <v>107</v>
      </c>
      <c r="L3347">
        <v>-14.536407690000001</v>
      </c>
      <c r="M3347">
        <v>-168.16428241</v>
      </c>
      <c r="N3347" t="s">
        <v>540</v>
      </c>
      <c r="O3347" t="s">
        <v>540</v>
      </c>
      <c r="P3347">
        <v>2015</v>
      </c>
      <c r="Q3347" t="s">
        <v>109</v>
      </c>
      <c r="R3347">
        <v>0</v>
      </c>
      <c r="S3347">
        <v>13.2</v>
      </c>
      <c r="T3347">
        <v>7.5</v>
      </c>
      <c r="U3347">
        <v>0</v>
      </c>
      <c r="V3347">
        <v>22.5</v>
      </c>
      <c r="W3347">
        <v>50</v>
      </c>
      <c r="X3347">
        <v>0.6</v>
      </c>
      <c r="Y3347">
        <v>2</v>
      </c>
      <c r="Z3347">
        <v>1</v>
      </c>
    </row>
    <row r="3348" spans="1:26" x14ac:dyDescent="0.2">
      <c r="A3348">
        <v>3347</v>
      </c>
      <c r="B3348">
        <v>8421</v>
      </c>
      <c r="C3348" t="s">
        <v>38</v>
      </c>
      <c r="D3348">
        <v>2015</v>
      </c>
      <c r="E3348" t="s">
        <v>73</v>
      </c>
      <c r="F3348" t="s">
        <v>419</v>
      </c>
      <c r="G3348" t="s">
        <v>75</v>
      </c>
      <c r="H3348" t="s">
        <v>3531</v>
      </c>
      <c r="I3348" s="2">
        <v>40619</v>
      </c>
      <c r="J3348" t="s">
        <v>106</v>
      </c>
      <c r="K3348" t="s">
        <v>107</v>
      </c>
      <c r="L3348">
        <v>-14.539599689999999</v>
      </c>
      <c r="M3348">
        <v>-168.15674197000001</v>
      </c>
      <c r="N3348" t="s">
        <v>540</v>
      </c>
      <c r="O3348" t="s">
        <v>540</v>
      </c>
      <c r="P3348">
        <v>2015</v>
      </c>
      <c r="Q3348" t="s">
        <v>109</v>
      </c>
      <c r="R3348">
        <v>0</v>
      </c>
      <c r="S3348">
        <v>13</v>
      </c>
      <c r="T3348">
        <v>1</v>
      </c>
      <c r="U3348">
        <v>52.5</v>
      </c>
      <c r="V3348">
        <v>2</v>
      </c>
      <c r="W3348">
        <v>0</v>
      </c>
      <c r="X3348">
        <v>0.17624999999999999</v>
      </c>
      <c r="Y3348">
        <v>2</v>
      </c>
      <c r="Z3348">
        <v>1</v>
      </c>
    </row>
    <row r="3349" spans="1:26" x14ac:dyDescent="0.2">
      <c r="A3349">
        <v>3348</v>
      </c>
      <c r="B3349">
        <v>8436</v>
      </c>
      <c r="C3349" t="s">
        <v>38</v>
      </c>
      <c r="D3349">
        <v>2015</v>
      </c>
      <c r="E3349" t="s">
        <v>73</v>
      </c>
      <c r="F3349" t="s">
        <v>419</v>
      </c>
      <c r="G3349" t="s">
        <v>75</v>
      </c>
      <c r="H3349" t="s">
        <v>3532</v>
      </c>
      <c r="I3349" s="2">
        <v>40620</v>
      </c>
      <c r="J3349" t="s">
        <v>106</v>
      </c>
      <c r="K3349" t="s">
        <v>111</v>
      </c>
      <c r="L3349">
        <v>-14.535470930000001</v>
      </c>
      <c r="M3349">
        <v>-168.16172341999999</v>
      </c>
      <c r="N3349" t="s">
        <v>540</v>
      </c>
      <c r="O3349" t="s">
        <v>540</v>
      </c>
      <c r="P3349">
        <v>2015</v>
      </c>
      <c r="Q3349" t="s">
        <v>112</v>
      </c>
      <c r="R3349">
        <v>0</v>
      </c>
      <c r="S3349">
        <v>19.55</v>
      </c>
      <c r="T3349">
        <v>15</v>
      </c>
      <c r="U3349">
        <v>0</v>
      </c>
      <c r="V3349">
        <v>20</v>
      </c>
      <c r="W3349">
        <v>55</v>
      </c>
      <c r="X3349">
        <v>0.755</v>
      </c>
      <c r="Y3349">
        <v>2</v>
      </c>
      <c r="Z3349">
        <v>1</v>
      </c>
    </row>
    <row r="3350" spans="1:26" x14ac:dyDescent="0.2">
      <c r="A3350">
        <v>3349</v>
      </c>
      <c r="B3350">
        <v>8437</v>
      </c>
      <c r="C3350" t="s">
        <v>38</v>
      </c>
      <c r="D3350">
        <v>2015</v>
      </c>
      <c r="E3350" t="s">
        <v>73</v>
      </c>
      <c r="F3350" t="s">
        <v>419</v>
      </c>
      <c r="G3350" t="s">
        <v>75</v>
      </c>
      <c r="H3350" t="s">
        <v>3533</v>
      </c>
      <c r="I3350" s="2">
        <v>40620</v>
      </c>
      <c r="J3350" t="s">
        <v>106</v>
      </c>
      <c r="K3350" t="s">
        <v>111</v>
      </c>
      <c r="L3350">
        <v>-14.536113569999999</v>
      </c>
      <c r="M3350">
        <v>-168.16551681999999</v>
      </c>
      <c r="N3350" t="s">
        <v>540</v>
      </c>
      <c r="O3350" t="s">
        <v>540</v>
      </c>
      <c r="P3350">
        <v>2015</v>
      </c>
      <c r="Q3350" t="s">
        <v>112</v>
      </c>
      <c r="R3350">
        <v>0</v>
      </c>
      <c r="S3350">
        <v>29.15</v>
      </c>
      <c r="T3350">
        <v>30</v>
      </c>
      <c r="U3350">
        <v>1</v>
      </c>
      <c r="V3350">
        <v>17.5</v>
      </c>
      <c r="W3350">
        <v>44</v>
      </c>
      <c r="X3350">
        <v>0.88375000000000004</v>
      </c>
      <c r="Y3350">
        <v>2</v>
      </c>
      <c r="Z3350">
        <v>1</v>
      </c>
    </row>
    <row r="3351" spans="1:26" x14ac:dyDescent="0.2">
      <c r="A3351">
        <v>3350</v>
      </c>
      <c r="B3351">
        <v>8438</v>
      </c>
      <c r="C3351" t="s">
        <v>38</v>
      </c>
      <c r="D3351">
        <v>2015</v>
      </c>
      <c r="E3351" t="s">
        <v>73</v>
      </c>
      <c r="F3351" t="s">
        <v>419</v>
      </c>
      <c r="G3351" t="s">
        <v>75</v>
      </c>
      <c r="H3351" t="s">
        <v>3534</v>
      </c>
      <c r="I3351" s="2">
        <v>40620</v>
      </c>
      <c r="J3351" t="s">
        <v>106</v>
      </c>
      <c r="K3351" t="s">
        <v>111</v>
      </c>
      <c r="L3351">
        <v>-14.538682290000001</v>
      </c>
      <c r="M3351">
        <v>-168.14575170000001</v>
      </c>
      <c r="N3351" t="s">
        <v>540</v>
      </c>
      <c r="O3351" t="s">
        <v>540</v>
      </c>
      <c r="P3351">
        <v>2015</v>
      </c>
      <c r="Q3351" t="s">
        <v>112</v>
      </c>
      <c r="R3351">
        <v>0</v>
      </c>
      <c r="S3351">
        <v>23.45</v>
      </c>
      <c r="T3351">
        <v>10</v>
      </c>
      <c r="U3351">
        <v>5</v>
      </c>
      <c r="V3351">
        <v>30</v>
      </c>
      <c r="W3351">
        <v>29.5</v>
      </c>
      <c r="X3351">
        <v>0.49</v>
      </c>
      <c r="Y3351">
        <v>2</v>
      </c>
      <c r="Z3351">
        <v>1</v>
      </c>
    </row>
    <row r="3352" spans="1:26" x14ac:dyDescent="0.2">
      <c r="A3352">
        <v>3351</v>
      </c>
      <c r="B3352">
        <v>8439</v>
      </c>
      <c r="C3352" t="s">
        <v>38</v>
      </c>
      <c r="D3352">
        <v>2015</v>
      </c>
      <c r="E3352" t="s">
        <v>73</v>
      </c>
      <c r="F3352" t="s">
        <v>419</v>
      </c>
      <c r="G3352" t="s">
        <v>75</v>
      </c>
      <c r="H3352" t="s">
        <v>3535</v>
      </c>
      <c r="I3352" s="2">
        <v>40620</v>
      </c>
      <c r="J3352" t="s">
        <v>106</v>
      </c>
      <c r="K3352" t="s">
        <v>107</v>
      </c>
      <c r="L3352">
        <v>-14.545052200000001</v>
      </c>
      <c r="M3352">
        <v>-168.14104082</v>
      </c>
      <c r="N3352" t="s">
        <v>540</v>
      </c>
      <c r="O3352" t="s">
        <v>540</v>
      </c>
      <c r="P3352">
        <v>2015</v>
      </c>
      <c r="Q3352" t="s">
        <v>109</v>
      </c>
      <c r="R3352">
        <v>0</v>
      </c>
      <c r="S3352">
        <v>11.4</v>
      </c>
      <c r="T3352">
        <v>25</v>
      </c>
      <c r="U3352">
        <v>0.5</v>
      </c>
      <c r="V3352">
        <v>18</v>
      </c>
      <c r="W3352">
        <v>46.5</v>
      </c>
      <c r="X3352">
        <v>0.6875</v>
      </c>
      <c r="Y3352">
        <v>2</v>
      </c>
      <c r="Z3352">
        <v>1</v>
      </c>
    </row>
    <row r="3353" spans="1:26" x14ac:dyDescent="0.2">
      <c r="A3353">
        <v>3352</v>
      </c>
      <c r="B3353">
        <v>8440</v>
      </c>
      <c r="C3353" t="s">
        <v>38</v>
      </c>
      <c r="D3353">
        <v>2015</v>
      </c>
      <c r="E3353" t="s">
        <v>73</v>
      </c>
      <c r="F3353" t="s">
        <v>419</v>
      </c>
      <c r="G3353" t="s">
        <v>75</v>
      </c>
      <c r="H3353" t="s">
        <v>3536</v>
      </c>
      <c r="I3353" s="2">
        <v>40620</v>
      </c>
      <c r="J3353" t="s">
        <v>106</v>
      </c>
      <c r="K3353" t="s">
        <v>107</v>
      </c>
      <c r="L3353">
        <v>-14.55211504</v>
      </c>
      <c r="M3353">
        <v>-168.14046171000001</v>
      </c>
      <c r="N3353" t="s">
        <v>540</v>
      </c>
      <c r="O3353" t="s">
        <v>540</v>
      </c>
      <c r="P3353">
        <v>2015</v>
      </c>
      <c r="Q3353" t="s">
        <v>109</v>
      </c>
      <c r="R3353">
        <v>0</v>
      </c>
      <c r="S3353">
        <v>13.45</v>
      </c>
      <c r="T3353">
        <v>15</v>
      </c>
      <c r="U3353">
        <v>0</v>
      </c>
      <c r="V3353">
        <v>12.5</v>
      </c>
      <c r="W3353">
        <v>60</v>
      </c>
      <c r="X3353">
        <v>0.36</v>
      </c>
      <c r="Y3353">
        <v>2</v>
      </c>
      <c r="Z3353">
        <v>1</v>
      </c>
    </row>
    <row r="3354" spans="1:26" x14ac:dyDescent="0.2">
      <c r="A3354">
        <v>3353</v>
      </c>
      <c r="B3354">
        <v>8441</v>
      </c>
      <c r="C3354" t="s">
        <v>38</v>
      </c>
      <c r="D3354">
        <v>2015</v>
      </c>
      <c r="E3354" t="s">
        <v>73</v>
      </c>
      <c r="F3354" t="s">
        <v>419</v>
      </c>
      <c r="G3354" t="s">
        <v>75</v>
      </c>
      <c r="H3354" t="s">
        <v>3537</v>
      </c>
      <c r="I3354" s="2">
        <v>40620</v>
      </c>
      <c r="J3354" t="s">
        <v>106</v>
      </c>
      <c r="K3354" t="s">
        <v>115</v>
      </c>
      <c r="L3354">
        <v>-14.545972949999999</v>
      </c>
      <c r="M3354">
        <v>-168.14017145</v>
      </c>
      <c r="N3354" t="s">
        <v>540</v>
      </c>
      <c r="O3354" t="s">
        <v>540</v>
      </c>
      <c r="P3354">
        <v>2015</v>
      </c>
      <c r="Q3354" t="s">
        <v>116</v>
      </c>
      <c r="R3354">
        <v>0</v>
      </c>
      <c r="S3354">
        <v>3.95</v>
      </c>
      <c r="T3354">
        <v>22.5</v>
      </c>
      <c r="U3354">
        <v>0</v>
      </c>
      <c r="V3354">
        <v>7.5</v>
      </c>
      <c r="W3354">
        <v>62.5</v>
      </c>
      <c r="X3354">
        <v>0.47249999999999998</v>
      </c>
      <c r="Y3354">
        <v>2</v>
      </c>
      <c r="Z3354">
        <v>1</v>
      </c>
    </row>
    <row r="3355" spans="1:26" x14ac:dyDescent="0.2">
      <c r="A3355">
        <v>3354</v>
      </c>
      <c r="B3355">
        <v>8442</v>
      </c>
      <c r="C3355" t="s">
        <v>38</v>
      </c>
      <c r="D3355">
        <v>2015</v>
      </c>
      <c r="E3355" t="s">
        <v>73</v>
      </c>
      <c r="F3355" t="s">
        <v>419</v>
      </c>
      <c r="G3355" t="s">
        <v>75</v>
      </c>
      <c r="H3355" t="s">
        <v>3538</v>
      </c>
      <c r="I3355" s="2">
        <v>40620</v>
      </c>
      <c r="J3355" t="s">
        <v>106</v>
      </c>
      <c r="K3355" t="s">
        <v>107</v>
      </c>
      <c r="L3355">
        <v>-14.56050273</v>
      </c>
      <c r="M3355">
        <v>-168.15845003000001</v>
      </c>
      <c r="N3355" t="s">
        <v>540</v>
      </c>
      <c r="O3355" t="s">
        <v>540</v>
      </c>
      <c r="P3355">
        <v>2015</v>
      </c>
      <c r="Q3355" t="s">
        <v>109</v>
      </c>
      <c r="R3355">
        <v>0</v>
      </c>
      <c r="S3355">
        <v>12.5</v>
      </c>
      <c r="T3355">
        <v>17.5</v>
      </c>
      <c r="U3355">
        <v>0</v>
      </c>
      <c r="V3355">
        <v>7.5</v>
      </c>
      <c r="W3355">
        <v>65</v>
      </c>
      <c r="X3355">
        <v>1.0674999999999999</v>
      </c>
      <c r="Y3355">
        <v>2</v>
      </c>
      <c r="Z3355">
        <v>1</v>
      </c>
    </row>
    <row r="3356" spans="1:26" x14ac:dyDescent="0.2">
      <c r="A3356">
        <v>3355</v>
      </c>
      <c r="B3356">
        <v>8443</v>
      </c>
      <c r="C3356" t="s">
        <v>38</v>
      </c>
      <c r="D3356">
        <v>2015</v>
      </c>
      <c r="E3356" t="s">
        <v>73</v>
      </c>
      <c r="F3356" t="s">
        <v>419</v>
      </c>
      <c r="G3356" t="s">
        <v>75</v>
      </c>
      <c r="H3356" t="s">
        <v>3539</v>
      </c>
      <c r="I3356" s="2">
        <v>40620</v>
      </c>
      <c r="J3356" t="s">
        <v>106</v>
      </c>
      <c r="K3356" t="s">
        <v>111</v>
      </c>
      <c r="L3356">
        <v>-14.52811045</v>
      </c>
      <c r="M3356">
        <v>-168.15108217</v>
      </c>
      <c r="N3356" t="s">
        <v>540</v>
      </c>
      <c r="O3356" t="s">
        <v>540</v>
      </c>
      <c r="P3356">
        <v>2015</v>
      </c>
      <c r="Q3356" t="s">
        <v>112</v>
      </c>
      <c r="R3356">
        <v>0</v>
      </c>
      <c r="S3356">
        <v>25.4</v>
      </c>
      <c r="T3356">
        <v>27.5</v>
      </c>
      <c r="U3356">
        <v>4</v>
      </c>
      <c r="V3356">
        <v>17.5</v>
      </c>
      <c r="W3356">
        <v>37.5</v>
      </c>
      <c r="X3356">
        <v>0.83374999999999999</v>
      </c>
      <c r="Y3356">
        <v>2</v>
      </c>
      <c r="Z3356">
        <v>1</v>
      </c>
    </row>
    <row r="3357" spans="1:26" x14ac:dyDescent="0.2">
      <c r="A3357">
        <v>3356</v>
      </c>
      <c r="B3357">
        <v>8444</v>
      </c>
      <c r="C3357" t="s">
        <v>38</v>
      </c>
      <c r="D3357">
        <v>2015</v>
      </c>
      <c r="E3357" t="s">
        <v>73</v>
      </c>
      <c r="F3357" t="s">
        <v>419</v>
      </c>
      <c r="G3357" t="s">
        <v>75</v>
      </c>
      <c r="H3357" t="s">
        <v>3540</v>
      </c>
      <c r="I3357" s="2">
        <v>40620</v>
      </c>
      <c r="J3357" t="s">
        <v>106</v>
      </c>
      <c r="K3357" t="s">
        <v>111</v>
      </c>
      <c r="L3357">
        <v>-14.533932180000001</v>
      </c>
      <c r="M3357">
        <v>-168.14806963000001</v>
      </c>
      <c r="N3357" t="s">
        <v>540</v>
      </c>
      <c r="O3357" t="s">
        <v>540</v>
      </c>
      <c r="P3357">
        <v>2015</v>
      </c>
      <c r="Q3357" t="s">
        <v>112</v>
      </c>
      <c r="R3357">
        <v>0</v>
      </c>
      <c r="S3357">
        <v>23.05</v>
      </c>
      <c r="T3357">
        <v>20</v>
      </c>
      <c r="U3357">
        <v>0</v>
      </c>
      <c r="V3357">
        <v>10</v>
      </c>
      <c r="W3357">
        <v>60</v>
      </c>
      <c r="X3357">
        <v>1.02</v>
      </c>
      <c r="Y3357">
        <v>2</v>
      </c>
      <c r="Z3357">
        <v>1</v>
      </c>
    </row>
    <row r="3358" spans="1:26" x14ac:dyDescent="0.2">
      <c r="A3358">
        <v>3357</v>
      </c>
      <c r="B3358">
        <v>8445</v>
      </c>
      <c r="C3358" t="s">
        <v>38</v>
      </c>
      <c r="D3358">
        <v>2015</v>
      </c>
      <c r="E3358" t="s">
        <v>73</v>
      </c>
      <c r="F3358" t="s">
        <v>419</v>
      </c>
      <c r="G3358" t="s">
        <v>75</v>
      </c>
      <c r="H3358" t="s">
        <v>3541</v>
      </c>
      <c r="I3358" s="2">
        <v>40620</v>
      </c>
      <c r="J3358" t="s">
        <v>106</v>
      </c>
      <c r="K3358" t="s">
        <v>107</v>
      </c>
      <c r="L3358">
        <v>-14.548349979999999</v>
      </c>
      <c r="M3358">
        <v>-168.1373351</v>
      </c>
      <c r="N3358" t="s">
        <v>540</v>
      </c>
      <c r="O3358" t="s">
        <v>540</v>
      </c>
      <c r="P3358">
        <v>2015</v>
      </c>
      <c r="Q3358" t="s">
        <v>109</v>
      </c>
      <c r="R3358">
        <v>0</v>
      </c>
      <c r="S3358">
        <v>13.15</v>
      </c>
      <c r="T3358">
        <v>9</v>
      </c>
      <c r="U3358">
        <v>2.5</v>
      </c>
      <c r="V3358">
        <v>32.5</v>
      </c>
      <c r="W3358">
        <v>38.5</v>
      </c>
      <c r="X3358">
        <v>0.40749999999999997</v>
      </c>
      <c r="Y3358">
        <v>2</v>
      </c>
      <c r="Z3358">
        <v>1</v>
      </c>
    </row>
    <row r="3359" spans="1:26" x14ac:dyDescent="0.2">
      <c r="A3359">
        <v>3358</v>
      </c>
      <c r="B3359">
        <v>8446</v>
      </c>
      <c r="C3359" t="s">
        <v>38</v>
      </c>
      <c r="D3359">
        <v>2015</v>
      </c>
      <c r="E3359" t="s">
        <v>73</v>
      </c>
      <c r="F3359" t="s">
        <v>419</v>
      </c>
      <c r="G3359" t="s">
        <v>75</v>
      </c>
      <c r="H3359" t="s">
        <v>3542</v>
      </c>
      <c r="I3359" s="2">
        <v>40620</v>
      </c>
      <c r="J3359" t="s">
        <v>106</v>
      </c>
      <c r="K3359" t="s">
        <v>107</v>
      </c>
      <c r="L3359">
        <v>-14.556928600000001</v>
      </c>
      <c r="M3359">
        <v>-168.15134510999999</v>
      </c>
      <c r="N3359" t="s">
        <v>540</v>
      </c>
      <c r="O3359" t="s">
        <v>540</v>
      </c>
      <c r="P3359">
        <v>2015</v>
      </c>
      <c r="Q3359" t="s">
        <v>109</v>
      </c>
      <c r="R3359">
        <v>0</v>
      </c>
      <c r="S3359">
        <v>15.6</v>
      </c>
      <c r="T3359">
        <v>20</v>
      </c>
      <c r="U3359">
        <v>0</v>
      </c>
      <c r="V3359">
        <v>5.5</v>
      </c>
      <c r="W3359">
        <v>60</v>
      </c>
      <c r="X3359">
        <v>0.70750000000000002</v>
      </c>
      <c r="Y3359">
        <v>2</v>
      </c>
      <c r="Z3359">
        <v>1</v>
      </c>
    </row>
    <row r="3360" spans="1:26" x14ac:dyDescent="0.2">
      <c r="A3360">
        <v>3359</v>
      </c>
      <c r="B3360">
        <v>8447</v>
      </c>
      <c r="C3360" t="s">
        <v>38</v>
      </c>
      <c r="D3360">
        <v>2015</v>
      </c>
      <c r="E3360" t="s">
        <v>73</v>
      </c>
      <c r="F3360" t="s">
        <v>419</v>
      </c>
      <c r="G3360" t="s">
        <v>75</v>
      </c>
      <c r="H3360" t="s">
        <v>3543</v>
      </c>
      <c r="I3360" s="2">
        <v>40620</v>
      </c>
      <c r="J3360" t="s">
        <v>106</v>
      </c>
      <c r="K3360" t="s">
        <v>107</v>
      </c>
      <c r="L3360">
        <v>-14.55933471</v>
      </c>
      <c r="M3360">
        <v>-168.1557296</v>
      </c>
      <c r="N3360" t="s">
        <v>540</v>
      </c>
      <c r="O3360" t="s">
        <v>540</v>
      </c>
      <c r="P3360">
        <v>2015</v>
      </c>
      <c r="Q3360" t="s">
        <v>109</v>
      </c>
      <c r="R3360">
        <v>0</v>
      </c>
      <c r="S3360">
        <v>13.65</v>
      </c>
      <c r="T3360">
        <v>15</v>
      </c>
      <c r="U3360">
        <v>0</v>
      </c>
      <c r="V3360">
        <v>27.5</v>
      </c>
      <c r="W3360">
        <v>50</v>
      </c>
      <c r="X3360">
        <v>0.3715</v>
      </c>
      <c r="Y3360">
        <v>2</v>
      </c>
      <c r="Z3360">
        <v>1</v>
      </c>
    </row>
    <row r="3361" spans="1:26" x14ac:dyDescent="0.2">
      <c r="A3361">
        <v>3360</v>
      </c>
      <c r="B3361">
        <v>8448</v>
      </c>
      <c r="C3361" t="s">
        <v>38</v>
      </c>
      <c r="D3361">
        <v>2015</v>
      </c>
      <c r="E3361" t="s">
        <v>73</v>
      </c>
      <c r="F3361" t="s">
        <v>419</v>
      </c>
      <c r="G3361" t="s">
        <v>75</v>
      </c>
      <c r="H3361" t="s">
        <v>3544</v>
      </c>
      <c r="I3361" s="2">
        <v>40620</v>
      </c>
      <c r="J3361" t="s">
        <v>106</v>
      </c>
      <c r="K3361" t="s">
        <v>115</v>
      </c>
      <c r="L3361">
        <v>-14.55933471</v>
      </c>
      <c r="M3361">
        <v>-168.1557296</v>
      </c>
      <c r="N3361" t="s">
        <v>540</v>
      </c>
      <c r="O3361" t="s">
        <v>540</v>
      </c>
      <c r="P3361">
        <v>2015</v>
      </c>
      <c r="Q3361" t="s">
        <v>116</v>
      </c>
      <c r="R3361">
        <v>0</v>
      </c>
      <c r="S3361">
        <v>5.75</v>
      </c>
      <c r="T3361">
        <v>20</v>
      </c>
      <c r="U3361">
        <v>2.5</v>
      </c>
      <c r="V3361">
        <v>17.5</v>
      </c>
      <c r="W3361">
        <v>30</v>
      </c>
      <c r="X3361">
        <v>1.4537500000000001</v>
      </c>
      <c r="Y3361">
        <v>2</v>
      </c>
      <c r="Z3361">
        <v>1</v>
      </c>
    </row>
    <row r="3362" spans="1:26" x14ac:dyDescent="0.2">
      <c r="A3362">
        <v>3361</v>
      </c>
      <c r="B3362">
        <v>8459</v>
      </c>
      <c r="C3362" t="s">
        <v>38</v>
      </c>
      <c r="D3362">
        <v>2015</v>
      </c>
      <c r="E3362" t="s">
        <v>73</v>
      </c>
      <c r="F3362" t="s">
        <v>419</v>
      </c>
      <c r="G3362" t="s">
        <v>77</v>
      </c>
      <c r="H3362" t="s">
        <v>3545</v>
      </c>
      <c r="I3362" s="2">
        <v>40621</v>
      </c>
      <c r="J3362" t="s">
        <v>106</v>
      </c>
      <c r="K3362" t="s">
        <v>111</v>
      </c>
      <c r="L3362">
        <v>-14.244116480000001</v>
      </c>
      <c r="M3362">
        <v>-169.41781623</v>
      </c>
      <c r="N3362" t="s">
        <v>587</v>
      </c>
      <c r="O3362" t="s">
        <v>77</v>
      </c>
      <c r="P3362">
        <v>2015</v>
      </c>
      <c r="Q3362" t="s">
        <v>112</v>
      </c>
      <c r="R3362">
        <v>0</v>
      </c>
      <c r="S3362">
        <v>24.25</v>
      </c>
      <c r="T3362">
        <v>30</v>
      </c>
      <c r="U3362">
        <v>2.5</v>
      </c>
      <c r="V3362">
        <v>5</v>
      </c>
      <c r="W3362">
        <v>20</v>
      </c>
      <c r="X3362">
        <v>0.23375000000000001</v>
      </c>
      <c r="Y3362">
        <v>2</v>
      </c>
      <c r="Z3362">
        <v>1</v>
      </c>
    </row>
    <row r="3363" spans="1:26" x14ac:dyDescent="0.2">
      <c r="A3363">
        <v>3362</v>
      </c>
      <c r="B3363">
        <v>8460</v>
      </c>
      <c r="C3363" t="s">
        <v>38</v>
      </c>
      <c r="D3363">
        <v>2015</v>
      </c>
      <c r="E3363" t="s">
        <v>73</v>
      </c>
      <c r="F3363" t="s">
        <v>419</v>
      </c>
      <c r="G3363" t="s">
        <v>77</v>
      </c>
      <c r="H3363" t="s">
        <v>3546</v>
      </c>
      <c r="I3363" s="2">
        <v>40621</v>
      </c>
      <c r="J3363" t="s">
        <v>106</v>
      </c>
      <c r="K3363" t="s">
        <v>111</v>
      </c>
      <c r="L3363">
        <v>-14.209492770000001</v>
      </c>
      <c r="M3363">
        <v>-169.42832546</v>
      </c>
      <c r="N3363" t="s">
        <v>587</v>
      </c>
      <c r="O3363" t="s">
        <v>77</v>
      </c>
      <c r="P3363">
        <v>2015</v>
      </c>
      <c r="Q3363" t="s">
        <v>112</v>
      </c>
      <c r="R3363">
        <v>0</v>
      </c>
      <c r="S3363">
        <v>21.85</v>
      </c>
      <c r="T3363">
        <v>1.5</v>
      </c>
      <c r="U3363">
        <v>3.5</v>
      </c>
      <c r="V3363">
        <v>0.5</v>
      </c>
      <c r="W3363">
        <v>9</v>
      </c>
      <c r="X3363">
        <v>0.59375</v>
      </c>
      <c r="Y3363">
        <v>2</v>
      </c>
      <c r="Z3363">
        <v>1</v>
      </c>
    </row>
    <row r="3364" spans="1:26" x14ac:dyDescent="0.2">
      <c r="A3364">
        <v>3363</v>
      </c>
      <c r="B3364">
        <v>8461</v>
      </c>
      <c r="C3364" t="s">
        <v>38</v>
      </c>
      <c r="D3364">
        <v>2015</v>
      </c>
      <c r="E3364" t="s">
        <v>73</v>
      </c>
      <c r="F3364" t="s">
        <v>419</v>
      </c>
      <c r="G3364" t="s">
        <v>77</v>
      </c>
      <c r="H3364" t="s">
        <v>3547</v>
      </c>
      <c r="I3364" s="2">
        <v>40621</v>
      </c>
      <c r="J3364" t="s">
        <v>106</v>
      </c>
      <c r="K3364" t="s">
        <v>107</v>
      </c>
      <c r="L3364">
        <v>-14.21191958</v>
      </c>
      <c r="M3364">
        <v>-169.46329417999999</v>
      </c>
      <c r="N3364" t="s">
        <v>587</v>
      </c>
      <c r="O3364" t="s">
        <v>77</v>
      </c>
      <c r="P3364">
        <v>2015</v>
      </c>
      <c r="Q3364" t="s">
        <v>109</v>
      </c>
      <c r="R3364">
        <v>0</v>
      </c>
      <c r="S3364">
        <v>13.8</v>
      </c>
      <c r="T3364">
        <v>25</v>
      </c>
      <c r="U3364">
        <v>2.5</v>
      </c>
      <c r="V3364">
        <v>2.5</v>
      </c>
      <c r="W3364">
        <v>7.5</v>
      </c>
      <c r="X3364">
        <v>0.11874999999999999</v>
      </c>
      <c r="Y3364">
        <v>2</v>
      </c>
      <c r="Z3364">
        <v>1</v>
      </c>
    </row>
    <row r="3365" spans="1:26" x14ac:dyDescent="0.2">
      <c r="A3365">
        <v>3364</v>
      </c>
      <c r="B3365">
        <v>8462</v>
      </c>
      <c r="C3365" t="s">
        <v>38</v>
      </c>
      <c r="D3365">
        <v>2015</v>
      </c>
      <c r="E3365" t="s">
        <v>73</v>
      </c>
      <c r="F3365" t="s">
        <v>419</v>
      </c>
      <c r="G3365" t="s">
        <v>77</v>
      </c>
      <c r="H3365" t="s">
        <v>3548</v>
      </c>
      <c r="I3365" s="2">
        <v>40621</v>
      </c>
      <c r="J3365" t="s">
        <v>106</v>
      </c>
      <c r="K3365" t="s">
        <v>115</v>
      </c>
      <c r="L3365">
        <v>-14.210746200000001</v>
      </c>
      <c r="M3365">
        <v>-169.45153277</v>
      </c>
      <c r="N3365" t="s">
        <v>587</v>
      </c>
      <c r="O3365" t="s">
        <v>77</v>
      </c>
      <c r="P3365">
        <v>2015</v>
      </c>
      <c r="Q3365" t="s">
        <v>116</v>
      </c>
      <c r="R3365">
        <v>0</v>
      </c>
      <c r="S3365">
        <v>5.4</v>
      </c>
      <c r="T3365">
        <v>24.5</v>
      </c>
      <c r="U3365">
        <v>3</v>
      </c>
      <c r="V3365">
        <v>0</v>
      </c>
      <c r="W3365">
        <v>15</v>
      </c>
      <c r="X3365">
        <v>0.27250000000000002</v>
      </c>
      <c r="Y3365">
        <v>2</v>
      </c>
      <c r="Z3365">
        <v>1</v>
      </c>
    </row>
    <row r="3366" spans="1:26" x14ac:dyDescent="0.2">
      <c r="A3366">
        <v>3365</v>
      </c>
      <c r="B3366">
        <v>8463</v>
      </c>
      <c r="C3366" t="s">
        <v>38</v>
      </c>
      <c r="D3366">
        <v>2015</v>
      </c>
      <c r="E3366" t="s">
        <v>73</v>
      </c>
      <c r="F3366" t="s">
        <v>419</v>
      </c>
      <c r="G3366" t="s">
        <v>77</v>
      </c>
      <c r="H3366" t="s">
        <v>3549</v>
      </c>
      <c r="I3366" s="2">
        <v>40621</v>
      </c>
      <c r="J3366" t="s">
        <v>106</v>
      </c>
      <c r="K3366" t="s">
        <v>107</v>
      </c>
      <c r="L3366">
        <v>-14.21458754</v>
      </c>
      <c r="M3366">
        <v>-169.48774352000001</v>
      </c>
      <c r="N3366" t="s">
        <v>587</v>
      </c>
      <c r="O3366" t="s">
        <v>77</v>
      </c>
      <c r="P3366">
        <v>2015</v>
      </c>
      <c r="Q3366" t="s">
        <v>109</v>
      </c>
      <c r="R3366">
        <v>0</v>
      </c>
      <c r="S3366">
        <v>10.25</v>
      </c>
      <c r="T3366">
        <v>27.5</v>
      </c>
      <c r="U3366">
        <v>2.5</v>
      </c>
      <c r="V3366">
        <v>0.5</v>
      </c>
      <c r="W3366">
        <v>5</v>
      </c>
      <c r="X3366">
        <v>0.1125</v>
      </c>
      <c r="Y3366">
        <v>2</v>
      </c>
      <c r="Z3366">
        <v>1</v>
      </c>
    </row>
    <row r="3367" spans="1:26" x14ac:dyDescent="0.2">
      <c r="A3367">
        <v>3366</v>
      </c>
      <c r="B3367">
        <v>8464</v>
      </c>
      <c r="C3367" t="s">
        <v>38</v>
      </c>
      <c r="D3367">
        <v>2015</v>
      </c>
      <c r="E3367" t="s">
        <v>73</v>
      </c>
      <c r="F3367" t="s">
        <v>419</v>
      </c>
      <c r="G3367" t="s">
        <v>77</v>
      </c>
      <c r="H3367" t="s">
        <v>3550</v>
      </c>
      <c r="I3367" s="2">
        <v>40621</v>
      </c>
      <c r="J3367" t="s">
        <v>106</v>
      </c>
      <c r="K3367" t="s">
        <v>115</v>
      </c>
      <c r="L3367">
        <v>-14.216669100000001</v>
      </c>
      <c r="M3367">
        <v>-169.49905573000001</v>
      </c>
      <c r="N3367" t="s">
        <v>587</v>
      </c>
      <c r="O3367" t="s">
        <v>77</v>
      </c>
      <c r="P3367">
        <v>2015</v>
      </c>
      <c r="Q3367" t="s">
        <v>116</v>
      </c>
      <c r="R3367">
        <v>0</v>
      </c>
      <c r="S3367">
        <v>5.4</v>
      </c>
      <c r="T3367">
        <v>22.5</v>
      </c>
      <c r="U3367">
        <v>0</v>
      </c>
      <c r="V3367">
        <v>0</v>
      </c>
      <c r="W3367">
        <v>7.5</v>
      </c>
      <c r="X3367">
        <v>0.1225</v>
      </c>
      <c r="Y3367">
        <v>2</v>
      </c>
      <c r="Z3367">
        <v>1</v>
      </c>
    </row>
    <row r="3368" spans="1:26" x14ac:dyDescent="0.2">
      <c r="A3368">
        <v>3367</v>
      </c>
      <c r="B3368">
        <v>8465</v>
      </c>
      <c r="C3368" t="s">
        <v>38</v>
      </c>
      <c r="D3368">
        <v>2015</v>
      </c>
      <c r="E3368" t="s">
        <v>73</v>
      </c>
      <c r="F3368" t="s">
        <v>419</v>
      </c>
      <c r="G3368" t="s">
        <v>77</v>
      </c>
      <c r="H3368" t="s">
        <v>3551</v>
      </c>
      <c r="I3368" s="2">
        <v>40621</v>
      </c>
      <c r="J3368" t="s">
        <v>106</v>
      </c>
      <c r="K3368" t="s">
        <v>111</v>
      </c>
      <c r="L3368">
        <v>-14.21295634</v>
      </c>
      <c r="M3368">
        <v>-169.47985154</v>
      </c>
      <c r="N3368" t="s">
        <v>587</v>
      </c>
      <c r="O3368" t="s">
        <v>77</v>
      </c>
      <c r="P3368">
        <v>2015</v>
      </c>
      <c r="Q3368" t="s">
        <v>112</v>
      </c>
      <c r="R3368">
        <v>0</v>
      </c>
      <c r="S3368">
        <v>20.05</v>
      </c>
      <c r="T3368">
        <v>15</v>
      </c>
      <c r="U3368">
        <v>12.5</v>
      </c>
      <c r="V3368">
        <v>0</v>
      </c>
      <c r="W3368">
        <v>25</v>
      </c>
      <c r="X3368">
        <v>0.79</v>
      </c>
      <c r="Y3368">
        <v>2</v>
      </c>
      <c r="Z3368">
        <v>1</v>
      </c>
    </row>
    <row r="3369" spans="1:26" x14ac:dyDescent="0.2">
      <c r="A3369">
        <v>3368</v>
      </c>
      <c r="B3369">
        <v>8467</v>
      </c>
      <c r="C3369" t="s">
        <v>38</v>
      </c>
      <c r="D3369">
        <v>2015</v>
      </c>
      <c r="E3369" t="s">
        <v>73</v>
      </c>
      <c r="F3369" t="s">
        <v>419</v>
      </c>
      <c r="G3369" t="s">
        <v>77</v>
      </c>
      <c r="H3369" t="s">
        <v>3552</v>
      </c>
      <c r="I3369" s="2">
        <v>40621</v>
      </c>
      <c r="J3369" t="s">
        <v>106</v>
      </c>
      <c r="K3369" t="s">
        <v>111</v>
      </c>
      <c r="L3369">
        <v>-14.234193060000001</v>
      </c>
      <c r="M3369">
        <v>-169.41815292999999</v>
      </c>
      <c r="N3369" t="s">
        <v>587</v>
      </c>
      <c r="O3369" t="s">
        <v>77</v>
      </c>
      <c r="P3369">
        <v>2015</v>
      </c>
      <c r="Q3369" t="s">
        <v>112</v>
      </c>
      <c r="R3369">
        <v>0</v>
      </c>
      <c r="S3369">
        <v>23.85</v>
      </c>
      <c r="T3369">
        <v>35</v>
      </c>
      <c r="U3369">
        <v>0</v>
      </c>
      <c r="V3369">
        <v>25</v>
      </c>
      <c r="W3369">
        <v>17.5</v>
      </c>
      <c r="X3369">
        <v>0.46875</v>
      </c>
      <c r="Y3369">
        <v>2</v>
      </c>
      <c r="Z3369">
        <v>1</v>
      </c>
    </row>
    <row r="3370" spans="1:26" x14ac:dyDescent="0.2">
      <c r="A3370">
        <v>3369</v>
      </c>
      <c r="B3370">
        <v>8468</v>
      </c>
      <c r="C3370" t="s">
        <v>38</v>
      </c>
      <c r="D3370">
        <v>2015</v>
      </c>
      <c r="E3370" t="s">
        <v>73</v>
      </c>
      <c r="F3370" t="s">
        <v>419</v>
      </c>
      <c r="G3370" t="s">
        <v>77</v>
      </c>
      <c r="H3370" t="s">
        <v>3553</v>
      </c>
      <c r="I3370" s="2">
        <v>40621</v>
      </c>
      <c r="J3370" t="s">
        <v>106</v>
      </c>
      <c r="K3370" t="s">
        <v>111</v>
      </c>
      <c r="L3370">
        <v>-14.21126696</v>
      </c>
      <c r="M3370">
        <v>-169.4366751</v>
      </c>
      <c r="N3370" t="s">
        <v>587</v>
      </c>
      <c r="O3370" t="s">
        <v>77</v>
      </c>
      <c r="P3370">
        <v>2015</v>
      </c>
      <c r="Q3370" t="s">
        <v>112</v>
      </c>
      <c r="R3370">
        <v>0</v>
      </c>
      <c r="S3370">
        <v>19.7</v>
      </c>
      <c r="T3370">
        <v>8.5</v>
      </c>
      <c r="U3370">
        <v>12.5</v>
      </c>
      <c r="V3370">
        <v>1.5</v>
      </c>
      <c r="W3370">
        <v>10</v>
      </c>
      <c r="X3370">
        <v>0.41249999999999998</v>
      </c>
      <c r="Y3370">
        <v>2</v>
      </c>
      <c r="Z3370">
        <v>1</v>
      </c>
    </row>
    <row r="3371" spans="1:26" x14ac:dyDescent="0.2">
      <c r="A3371">
        <v>3370</v>
      </c>
      <c r="B3371">
        <v>8469</v>
      </c>
      <c r="C3371" t="s">
        <v>38</v>
      </c>
      <c r="D3371">
        <v>2015</v>
      </c>
      <c r="E3371" t="s">
        <v>73</v>
      </c>
      <c r="F3371" t="s">
        <v>419</v>
      </c>
      <c r="G3371" t="s">
        <v>77</v>
      </c>
      <c r="H3371" t="s">
        <v>3554</v>
      </c>
      <c r="I3371" s="2">
        <v>40621</v>
      </c>
      <c r="J3371" t="s">
        <v>106</v>
      </c>
      <c r="K3371" t="s">
        <v>107</v>
      </c>
      <c r="L3371">
        <v>-14.214399950000001</v>
      </c>
      <c r="M3371">
        <v>-169.47442803000001</v>
      </c>
      <c r="N3371" t="s">
        <v>587</v>
      </c>
      <c r="O3371" t="s">
        <v>77</v>
      </c>
      <c r="P3371">
        <v>2015</v>
      </c>
      <c r="Q3371" t="s">
        <v>109</v>
      </c>
      <c r="R3371">
        <v>0</v>
      </c>
      <c r="S3371">
        <v>8.4499999999999993</v>
      </c>
      <c r="T3371">
        <v>47.5</v>
      </c>
      <c r="U3371">
        <v>1</v>
      </c>
      <c r="V3371">
        <v>7.5</v>
      </c>
      <c r="W3371">
        <v>30</v>
      </c>
      <c r="X3371">
        <v>1.2637499999999999</v>
      </c>
      <c r="Y3371">
        <v>2</v>
      </c>
      <c r="Z3371">
        <v>1</v>
      </c>
    </row>
    <row r="3372" spans="1:26" x14ac:dyDescent="0.2">
      <c r="A3372">
        <v>3371</v>
      </c>
      <c r="B3372">
        <v>8470</v>
      </c>
      <c r="C3372" t="s">
        <v>38</v>
      </c>
      <c r="D3372">
        <v>2015</v>
      </c>
      <c r="E3372" t="s">
        <v>73</v>
      </c>
      <c r="F3372" t="s">
        <v>419</v>
      </c>
      <c r="G3372" t="s">
        <v>77</v>
      </c>
      <c r="H3372" t="s">
        <v>3555</v>
      </c>
      <c r="I3372" s="2">
        <v>40621</v>
      </c>
      <c r="J3372" t="s">
        <v>106</v>
      </c>
      <c r="K3372" t="s">
        <v>111</v>
      </c>
      <c r="L3372">
        <v>-14.21257806</v>
      </c>
      <c r="M3372">
        <v>-169.46578468999999</v>
      </c>
      <c r="N3372" t="s">
        <v>587</v>
      </c>
      <c r="O3372" t="s">
        <v>77</v>
      </c>
      <c r="P3372">
        <v>2015</v>
      </c>
      <c r="Q3372" t="s">
        <v>112</v>
      </c>
      <c r="R3372">
        <v>0</v>
      </c>
      <c r="S3372">
        <v>19.100000000000001</v>
      </c>
      <c r="T3372">
        <v>12.5</v>
      </c>
      <c r="U3372">
        <v>27.5</v>
      </c>
      <c r="V3372">
        <v>2</v>
      </c>
      <c r="W3372">
        <v>10</v>
      </c>
      <c r="X3372">
        <v>0.65</v>
      </c>
      <c r="Y3372">
        <v>2</v>
      </c>
      <c r="Z3372">
        <v>1</v>
      </c>
    </row>
    <row r="3373" spans="1:26" x14ac:dyDescent="0.2">
      <c r="A3373">
        <v>3372</v>
      </c>
      <c r="B3373">
        <v>8471</v>
      </c>
      <c r="C3373" t="s">
        <v>38</v>
      </c>
      <c r="D3373">
        <v>2015</v>
      </c>
      <c r="E3373" t="s">
        <v>73</v>
      </c>
      <c r="F3373" t="s">
        <v>419</v>
      </c>
      <c r="G3373" t="s">
        <v>77</v>
      </c>
      <c r="H3373" t="s">
        <v>3556</v>
      </c>
      <c r="I3373" s="2">
        <v>40621</v>
      </c>
      <c r="J3373" t="s">
        <v>106</v>
      </c>
      <c r="K3373" t="s">
        <v>115</v>
      </c>
      <c r="L3373">
        <v>-14.215035719999999</v>
      </c>
      <c r="M3373">
        <v>-169.48311896999999</v>
      </c>
      <c r="N3373" t="s">
        <v>587</v>
      </c>
      <c r="O3373" t="s">
        <v>77</v>
      </c>
      <c r="P3373">
        <v>2015</v>
      </c>
      <c r="Q3373" t="s">
        <v>116</v>
      </c>
      <c r="R3373">
        <v>0</v>
      </c>
      <c r="S3373">
        <v>4.55</v>
      </c>
      <c r="T3373">
        <v>7.5</v>
      </c>
      <c r="U3373">
        <v>0</v>
      </c>
      <c r="V3373">
        <v>0.5</v>
      </c>
      <c r="W3373">
        <v>3</v>
      </c>
      <c r="X3373">
        <v>1.0387500000000001</v>
      </c>
      <c r="Y3373">
        <v>2</v>
      </c>
      <c r="Z3373">
        <v>1</v>
      </c>
    </row>
    <row r="3374" spans="1:26" x14ac:dyDescent="0.2">
      <c r="A3374">
        <v>3373</v>
      </c>
      <c r="B3374">
        <v>8472</v>
      </c>
      <c r="C3374" t="s">
        <v>38</v>
      </c>
      <c r="D3374">
        <v>2015</v>
      </c>
      <c r="E3374" t="s">
        <v>73</v>
      </c>
      <c r="F3374" t="s">
        <v>419</v>
      </c>
      <c r="G3374" t="s">
        <v>77</v>
      </c>
      <c r="H3374" t="s">
        <v>3557</v>
      </c>
      <c r="I3374" s="2">
        <v>40621</v>
      </c>
      <c r="J3374" t="s">
        <v>106</v>
      </c>
      <c r="K3374" t="s">
        <v>107</v>
      </c>
      <c r="L3374">
        <v>-14.21541341</v>
      </c>
      <c r="M3374">
        <v>-169.50211027</v>
      </c>
      <c r="N3374" t="s">
        <v>587</v>
      </c>
      <c r="O3374" t="s">
        <v>77</v>
      </c>
      <c r="P3374">
        <v>2015</v>
      </c>
      <c r="Q3374" t="s">
        <v>109</v>
      </c>
      <c r="R3374">
        <v>0</v>
      </c>
      <c r="S3374">
        <v>10.15</v>
      </c>
      <c r="T3374">
        <v>17.5</v>
      </c>
      <c r="U3374">
        <v>0</v>
      </c>
      <c r="V3374">
        <v>2.5</v>
      </c>
      <c r="W3374">
        <v>10</v>
      </c>
      <c r="X3374">
        <v>0.115</v>
      </c>
      <c r="Y3374">
        <v>2</v>
      </c>
      <c r="Z3374">
        <v>1</v>
      </c>
    </row>
    <row r="3375" spans="1:26" x14ac:dyDescent="0.2">
      <c r="A3375">
        <v>3374</v>
      </c>
      <c r="B3375">
        <v>8473</v>
      </c>
      <c r="C3375" t="s">
        <v>38</v>
      </c>
      <c r="D3375">
        <v>2015</v>
      </c>
      <c r="E3375" t="s">
        <v>73</v>
      </c>
      <c r="F3375" t="s">
        <v>419</v>
      </c>
      <c r="G3375" t="s">
        <v>77</v>
      </c>
      <c r="H3375" t="s">
        <v>3558</v>
      </c>
      <c r="I3375" s="2">
        <v>40621</v>
      </c>
      <c r="J3375" t="s">
        <v>106</v>
      </c>
      <c r="K3375" t="s">
        <v>107</v>
      </c>
      <c r="L3375">
        <v>-14.21339077</v>
      </c>
      <c r="M3375">
        <v>-169.50833936000001</v>
      </c>
      <c r="N3375" t="s">
        <v>587</v>
      </c>
      <c r="O3375" t="s">
        <v>77</v>
      </c>
      <c r="P3375">
        <v>2015</v>
      </c>
      <c r="Q3375" t="s">
        <v>109</v>
      </c>
      <c r="R3375">
        <v>0</v>
      </c>
      <c r="S3375">
        <v>9.4</v>
      </c>
      <c r="T3375">
        <v>12.5</v>
      </c>
      <c r="U3375">
        <v>0</v>
      </c>
      <c r="V3375">
        <v>0</v>
      </c>
      <c r="W3375">
        <v>12.5</v>
      </c>
      <c r="X3375">
        <v>0.18875</v>
      </c>
      <c r="Y3375">
        <v>2</v>
      </c>
      <c r="Z3375">
        <v>1</v>
      </c>
    </row>
    <row r="3376" spans="1:26" x14ac:dyDescent="0.2">
      <c r="A3376">
        <v>3375</v>
      </c>
      <c r="B3376">
        <v>8478</v>
      </c>
      <c r="C3376" t="s">
        <v>38</v>
      </c>
      <c r="D3376">
        <v>2015</v>
      </c>
      <c r="E3376" t="s">
        <v>73</v>
      </c>
      <c r="F3376" t="s">
        <v>419</v>
      </c>
      <c r="G3376" t="s">
        <v>74</v>
      </c>
      <c r="H3376" t="s">
        <v>3559</v>
      </c>
      <c r="I3376" s="2">
        <v>40622</v>
      </c>
      <c r="J3376" t="s">
        <v>106</v>
      </c>
      <c r="K3376" t="s">
        <v>111</v>
      </c>
      <c r="L3376">
        <v>-14.174229179999999</v>
      </c>
      <c r="M3376">
        <v>-169.63414284000001</v>
      </c>
      <c r="N3376" t="s">
        <v>74</v>
      </c>
      <c r="O3376" t="s">
        <v>74</v>
      </c>
      <c r="P3376">
        <v>2015</v>
      </c>
      <c r="Q3376" t="s">
        <v>112</v>
      </c>
      <c r="R3376">
        <v>0</v>
      </c>
      <c r="S3376">
        <v>20.9</v>
      </c>
      <c r="T3376">
        <v>30</v>
      </c>
      <c r="U3376">
        <v>1.5</v>
      </c>
      <c r="V3376">
        <v>12.5</v>
      </c>
      <c r="W3376">
        <v>22</v>
      </c>
      <c r="X3376">
        <v>1.19</v>
      </c>
      <c r="Y3376">
        <v>2</v>
      </c>
      <c r="Z3376">
        <v>1</v>
      </c>
    </row>
    <row r="3377" spans="1:26" x14ac:dyDescent="0.2">
      <c r="A3377">
        <v>3376</v>
      </c>
      <c r="B3377">
        <v>8479</v>
      </c>
      <c r="C3377" t="s">
        <v>38</v>
      </c>
      <c r="D3377">
        <v>2015</v>
      </c>
      <c r="E3377" t="s">
        <v>73</v>
      </c>
      <c r="F3377" t="s">
        <v>419</v>
      </c>
      <c r="G3377" t="s">
        <v>74</v>
      </c>
      <c r="H3377" t="s">
        <v>3560</v>
      </c>
      <c r="I3377" s="2">
        <v>40622</v>
      </c>
      <c r="J3377" t="s">
        <v>106</v>
      </c>
      <c r="K3377" t="s">
        <v>111</v>
      </c>
      <c r="L3377">
        <v>-14.19280599</v>
      </c>
      <c r="M3377">
        <v>-169.61005216000001</v>
      </c>
      <c r="N3377" t="s">
        <v>74</v>
      </c>
      <c r="O3377" t="s">
        <v>74</v>
      </c>
      <c r="P3377">
        <v>2015</v>
      </c>
      <c r="Q3377" t="s">
        <v>112</v>
      </c>
      <c r="R3377">
        <v>0</v>
      </c>
      <c r="S3377">
        <v>19.5</v>
      </c>
      <c r="T3377">
        <v>27.5</v>
      </c>
      <c r="U3377">
        <v>0</v>
      </c>
      <c r="V3377">
        <v>15</v>
      </c>
      <c r="W3377">
        <v>47.5</v>
      </c>
      <c r="X3377">
        <v>0.2225</v>
      </c>
      <c r="Y3377">
        <v>2</v>
      </c>
      <c r="Z3377">
        <v>1</v>
      </c>
    </row>
    <row r="3378" spans="1:26" x14ac:dyDescent="0.2">
      <c r="A3378">
        <v>3377</v>
      </c>
      <c r="B3378">
        <v>8480</v>
      </c>
      <c r="C3378" t="s">
        <v>38</v>
      </c>
      <c r="D3378">
        <v>2015</v>
      </c>
      <c r="E3378" t="s">
        <v>73</v>
      </c>
      <c r="F3378" t="s">
        <v>419</v>
      </c>
      <c r="G3378" t="s">
        <v>74</v>
      </c>
      <c r="H3378" t="s">
        <v>3561</v>
      </c>
      <c r="I3378" s="2">
        <v>40622</v>
      </c>
      <c r="J3378" t="s">
        <v>106</v>
      </c>
      <c r="K3378" t="s">
        <v>107</v>
      </c>
      <c r="L3378">
        <v>-14.17114816</v>
      </c>
      <c r="M3378">
        <v>-169.60816338999999</v>
      </c>
      <c r="N3378" t="s">
        <v>74</v>
      </c>
      <c r="O3378" t="s">
        <v>74</v>
      </c>
      <c r="P3378">
        <v>2015</v>
      </c>
      <c r="Q3378" t="s">
        <v>109</v>
      </c>
      <c r="R3378">
        <v>0</v>
      </c>
      <c r="S3378">
        <v>11.4</v>
      </c>
      <c r="T3378">
        <v>17.5</v>
      </c>
      <c r="U3378">
        <v>7.5</v>
      </c>
      <c r="V3378">
        <v>4.5</v>
      </c>
      <c r="W3378">
        <v>25</v>
      </c>
      <c r="X3378">
        <v>0.82250000000000001</v>
      </c>
      <c r="Y3378">
        <v>2</v>
      </c>
      <c r="Z3378">
        <v>1</v>
      </c>
    </row>
    <row r="3379" spans="1:26" x14ac:dyDescent="0.2">
      <c r="A3379">
        <v>3378</v>
      </c>
      <c r="B3379">
        <v>8481</v>
      </c>
      <c r="C3379" t="s">
        <v>38</v>
      </c>
      <c r="D3379">
        <v>2015</v>
      </c>
      <c r="E3379" t="s">
        <v>73</v>
      </c>
      <c r="F3379" t="s">
        <v>419</v>
      </c>
      <c r="G3379" t="s">
        <v>74</v>
      </c>
      <c r="H3379" t="s">
        <v>3562</v>
      </c>
      <c r="I3379" s="2">
        <v>40622</v>
      </c>
      <c r="J3379" t="s">
        <v>106</v>
      </c>
      <c r="K3379" t="s">
        <v>107</v>
      </c>
      <c r="L3379">
        <v>-14.167812489999999</v>
      </c>
      <c r="M3379">
        <v>-169.60786256</v>
      </c>
      <c r="N3379" t="s">
        <v>74</v>
      </c>
      <c r="O3379" t="s">
        <v>74</v>
      </c>
      <c r="P3379">
        <v>2015</v>
      </c>
      <c r="Q3379" t="s">
        <v>109</v>
      </c>
      <c r="R3379">
        <v>0</v>
      </c>
      <c r="S3379">
        <v>10.25</v>
      </c>
      <c r="T3379">
        <v>30</v>
      </c>
      <c r="U3379">
        <v>0</v>
      </c>
      <c r="V3379">
        <v>5</v>
      </c>
      <c r="W3379">
        <v>45</v>
      </c>
      <c r="X3379">
        <v>0.28899999999999998</v>
      </c>
      <c r="Y3379">
        <v>2</v>
      </c>
      <c r="Z3379">
        <v>1</v>
      </c>
    </row>
    <row r="3380" spans="1:26" x14ac:dyDescent="0.2">
      <c r="A3380">
        <v>3379</v>
      </c>
      <c r="B3380">
        <v>8482</v>
      </c>
      <c r="C3380" t="s">
        <v>38</v>
      </c>
      <c r="D3380">
        <v>2015</v>
      </c>
      <c r="E3380" t="s">
        <v>73</v>
      </c>
      <c r="F3380" t="s">
        <v>419</v>
      </c>
      <c r="G3380" t="s">
        <v>74</v>
      </c>
      <c r="H3380" t="s">
        <v>3563</v>
      </c>
      <c r="I3380" s="2">
        <v>40622</v>
      </c>
      <c r="J3380" t="s">
        <v>106</v>
      </c>
      <c r="K3380" t="s">
        <v>107</v>
      </c>
      <c r="L3380">
        <v>-14.15186349</v>
      </c>
      <c r="M3380">
        <v>-169.61059791</v>
      </c>
      <c r="N3380" t="s">
        <v>74</v>
      </c>
      <c r="O3380" t="s">
        <v>74</v>
      </c>
      <c r="P3380">
        <v>2015</v>
      </c>
      <c r="Q3380" t="s">
        <v>109</v>
      </c>
      <c r="R3380">
        <v>0</v>
      </c>
      <c r="S3380">
        <v>17.149999999999999</v>
      </c>
      <c r="T3380">
        <v>6.5</v>
      </c>
      <c r="U3380">
        <v>0</v>
      </c>
      <c r="V3380">
        <v>1</v>
      </c>
      <c r="W3380">
        <v>6.5</v>
      </c>
      <c r="X3380">
        <v>0.10249999999999999</v>
      </c>
      <c r="Y3380">
        <v>2</v>
      </c>
      <c r="Z3380">
        <v>1</v>
      </c>
    </row>
    <row r="3381" spans="1:26" x14ac:dyDescent="0.2">
      <c r="A3381">
        <v>3380</v>
      </c>
      <c r="B3381">
        <v>8483</v>
      </c>
      <c r="C3381" t="s">
        <v>38</v>
      </c>
      <c r="D3381">
        <v>2015</v>
      </c>
      <c r="E3381" t="s">
        <v>73</v>
      </c>
      <c r="F3381" t="s">
        <v>419</v>
      </c>
      <c r="G3381" t="s">
        <v>74</v>
      </c>
      <c r="H3381" t="s">
        <v>3564</v>
      </c>
      <c r="I3381" s="2">
        <v>40622</v>
      </c>
      <c r="J3381" t="s">
        <v>106</v>
      </c>
      <c r="K3381" t="s">
        <v>115</v>
      </c>
      <c r="L3381">
        <v>-14.15477252</v>
      </c>
      <c r="M3381">
        <v>-169.61064006999999</v>
      </c>
      <c r="N3381" t="s">
        <v>74</v>
      </c>
      <c r="O3381" t="s">
        <v>74</v>
      </c>
      <c r="P3381">
        <v>2015</v>
      </c>
      <c r="Q3381" t="s">
        <v>116</v>
      </c>
      <c r="R3381">
        <v>0</v>
      </c>
      <c r="S3381">
        <v>4.0999999999999996</v>
      </c>
      <c r="T3381">
        <v>3.5</v>
      </c>
      <c r="U3381">
        <v>0</v>
      </c>
      <c r="V3381">
        <v>1</v>
      </c>
      <c r="W3381">
        <v>22</v>
      </c>
      <c r="X3381">
        <v>0.15375</v>
      </c>
      <c r="Y3381">
        <v>2</v>
      </c>
      <c r="Z3381">
        <v>1</v>
      </c>
    </row>
    <row r="3382" spans="1:26" x14ac:dyDescent="0.2">
      <c r="A3382">
        <v>3381</v>
      </c>
      <c r="B3382">
        <v>8492</v>
      </c>
      <c r="C3382" t="s">
        <v>38</v>
      </c>
      <c r="D3382">
        <v>2015</v>
      </c>
      <c r="E3382" t="s">
        <v>73</v>
      </c>
      <c r="F3382" t="s">
        <v>419</v>
      </c>
      <c r="G3382" t="s">
        <v>74</v>
      </c>
      <c r="H3382" t="s">
        <v>3565</v>
      </c>
      <c r="I3382" s="2">
        <v>40622</v>
      </c>
      <c r="J3382" t="s">
        <v>106</v>
      </c>
      <c r="K3382" t="s">
        <v>111</v>
      </c>
      <c r="L3382">
        <v>-14.182831439999999</v>
      </c>
      <c r="M3382">
        <v>-169.62593319000001</v>
      </c>
      <c r="N3382" t="s">
        <v>74</v>
      </c>
      <c r="O3382" t="s">
        <v>74</v>
      </c>
      <c r="P3382">
        <v>2015</v>
      </c>
      <c r="Q3382" t="s">
        <v>112</v>
      </c>
      <c r="R3382">
        <v>0</v>
      </c>
      <c r="S3382">
        <v>21.85</v>
      </c>
      <c r="T3382">
        <v>20</v>
      </c>
      <c r="U3382">
        <v>1.5</v>
      </c>
      <c r="V3382">
        <v>17.5</v>
      </c>
      <c r="W3382">
        <v>15</v>
      </c>
      <c r="X3382">
        <v>0.26250000000000001</v>
      </c>
      <c r="Y3382">
        <v>2</v>
      </c>
      <c r="Z3382">
        <v>1</v>
      </c>
    </row>
    <row r="3383" spans="1:26" x14ac:dyDescent="0.2">
      <c r="A3383">
        <v>3382</v>
      </c>
      <c r="B3383">
        <v>8493</v>
      </c>
      <c r="C3383" t="s">
        <v>38</v>
      </c>
      <c r="D3383">
        <v>2015</v>
      </c>
      <c r="E3383" t="s">
        <v>73</v>
      </c>
      <c r="F3383" t="s">
        <v>419</v>
      </c>
      <c r="G3383" t="s">
        <v>74</v>
      </c>
      <c r="H3383" t="s">
        <v>3566</v>
      </c>
      <c r="I3383" s="2">
        <v>40622</v>
      </c>
      <c r="J3383" t="s">
        <v>106</v>
      </c>
      <c r="K3383" t="s">
        <v>107</v>
      </c>
      <c r="L3383">
        <v>-14.18900371</v>
      </c>
      <c r="M3383">
        <v>-169.60843890000001</v>
      </c>
      <c r="N3383" t="s">
        <v>74</v>
      </c>
      <c r="O3383" t="s">
        <v>74</v>
      </c>
      <c r="P3383">
        <v>2015</v>
      </c>
      <c r="Q3383" t="s">
        <v>109</v>
      </c>
      <c r="R3383">
        <v>0</v>
      </c>
      <c r="S3383">
        <v>11.3</v>
      </c>
      <c r="T3383">
        <v>12.5</v>
      </c>
      <c r="U3383">
        <v>15</v>
      </c>
      <c r="V3383">
        <v>0</v>
      </c>
      <c r="W3383">
        <v>32.5</v>
      </c>
      <c r="X3383">
        <v>0.25</v>
      </c>
      <c r="Y3383">
        <v>2</v>
      </c>
      <c r="Z3383">
        <v>1</v>
      </c>
    </row>
    <row r="3384" spans="1:26" x14ac:dyDescent="0.2">
      <c r="A3384">
        <v>3383</v>
      </c>
      <c r="B3384">
        <v>8494</v>
      </c>
      <c r="C3384" t="s">
        <v>38</v>
      </c>
      <c r="D3384">
        <v>2015</v>
      </c>
      <c r="E3384" t="s">
        <v>73</v>
      </c>
      <c r="F3384" t="s">
        <v>419</v>
      </c>
      <c r="G3384" t="s">
        <v>74</v>
      </c>
      <c r="H3384" t="s">
        <v>3567</v>
      </c>
      <c r="I3384" s="2">
        <v>40622</v>
      </c>
      <c r="J3384" t="s">
        <v>106</v>
      </c>
      <c r="K3384" t="s">
        <v>111</v>
      </c>
      <c r="L3384">
        <v>-14.181841370000001</v>
      </c>
      <c r="M3384">
        <v>-169.60265605999999</v>
      </c>
      <c r="N3384" t="s">
        <v>74</v>
      </c>
      <c r="O3384" t="s">
        <v>74</v>
      </c>
      <c r="P3384">
        <v>2015</v>
      </c>
      <c r="Q3384" t="s">
        <v>112</v>
      </c>
      <c r="R3384">
        <v>0</v>
      </c>
      <c r="S3384">
        <v>22.15</v>
      </c>
      <c r="T3384">
        <v>22.5</v>
      </c>
      <c r="U3384">
        <v>0</v>
      </c>
      <c r="V3384">
        <v>6.5</v>
      </c>
      <c r="W3384">
        <v>30</v>
      </c>
      <c r="X3384">
        <v>0.98750000000000004</v>
      </c>
      <c r="Y3384">
        <v>2</v>
      </c>
      <c r="Z3384">
        <v>1</v>
      </c>
    </row>
    <row r="3385" spans="1:26" x14ac:dyDescent="0.2">
      <c r="A3385">
        <v>3384</v>
      </c>
      <c r="B3385">
        <v>8495</v>
      </c>
      <c r="C3385" t="s">
        <v>38</v>
      </c>
      <c r="D3385">
        <v>2015</v>
      </c>
      <c r="E3385" t="s">
        <v>73</v>
      </c>
      <c r="F3385" t="s">
        <v>419</v>
      </c>
      <c r="G3385" t="s">
        <v>74</v>
      </c>
      <c r="H3385" t="s">
        <v>3568</v>
      </c>
      <c r="I3385" s="2">
        <v>40622</v>
      </c>
      <c r="J3385" t="s">
        <v>106</v>
      </c>
      <c r="K3385" t="s">
        <v>107</v>
      </c>
      <c r="L3385">
        <v>-14.18187599</v>
      </c>
      <c r="M3385">
        <v>-169.60538328000001</v>
      </c>
      <c r="N3385" t="s">
        <v>74</v>
      </c>
      <c r="O3385" t="s">
        <v>74</v>
      </c>
      <c r="P3385">
        <v>2015</v>
      </c>
      <c r="Q3385" t="s">
        <v>109</v>
      </c>
      <c r="R3385">
        <v>0</v>
      </c>
      <c r="S3385">
        <v>12.25</v>
      </c>
      <c r="T3385">
        <v>15</v>
      </c>
      <c r="U3385">
        <v>10</v>
      </c>
      <c r="V3385">
        <v>0</v>
      </c>
      <c r="W3385">
        <v>55</v>
      </c>
      <c r="X3385">
        <v>0.44750000000000001</v>
      </c>
      <c r="Y3385">
        <v>2</v>
      </c>
      <c r="Z3385">
        <v>1</v>
      </c>
    </row>
    <row r="3386" spans="1:26" x14ac:dyDescent="0.2">
      <c r="A3386">
        <v>3385</v>
      </c>
      <c r="B3386">
        <v>8496</v>
      </c>
      <c r="C3386" t="s">
        <v>38</v>
      </c>
      <c r="D3386">
        <v>2015</v>
      </c>
      <c r="E3386" t="s">
        <v>73</v>
      </c>
      <c r="F3386" t="s">
        <v>419</v>
      </c>
      <c r="G3386" t="s">
        <v>74</v>
      </c>
      <c r="H3386" t="s">
        <v>3569</v>
      </c>
      <c r="I3386" s="2">
        <v>40622</v>
      </c>
      <c r="J3386" t="s">
        <v>106</v>
      </c>
      <c r="K3386" t="s">
        <v>115</v>
      </c>
      <c r="L3386">
        <v>-14.15803391</v>
      </c>
      <c r="M3386">
        <v>-169.60890266999999</v>
      </c>
      <c r="N3386" t="s">
        <v>74</v>
      </c>
      <c r="O3386" t="s">
        <v>74</v>
      </c>
      <c r="P3386">
        <v>2015</v>
      </c>
      <c r="Q3386" t="s">
        <v>116</v>
      </c>
      <c r="R3386">
        <v>0</v>
      </c>
      <c r="S3386">
        <v>3.65</v>
      </c>
      <c r="T3386">
        <v>3.5</v>
      </c>
      <c r="U3386">
        <v>0</v>
      </c>
      <c r="V3386">
        <v>0</v>
      </c>
      <c r="W3386">
        <v>16.5</v>
      </c>
      <c r="X3386">
        <v>0.22875000000000001</v>
      </c>
      <c r="Y3386">
        <v>2</v>
      </c>
      <c r="Z3386">
        <v>1</v>
      </c>
    </row>
    <row r="3387" spans="1:26" x14ac:dyDescent="0.2">
      <c r="A3387">
        <v>3386</v>
      </c>
      <c r="B3387">
        <v>8497</v>
      </c>
      <c r="C3387" t="s">
        <v>38</v>
      </c>
      <c r="D3387">
        <v>2015</v>
      </c>
      <c r="E3387" t="s">
        <v>73</v>
      </c>
      <c r="F3387" t="s">
        <v>419</v>
      </c>
      <c r="G3387" t="s">
        <v>74</v>
      </c>
      <c r="H3387" t="s">
        <v>3570</v>
      </c>
      <c r="I3387" s="2">
        <v>40622</v>
      </c>
      <c r="J3387" t="s">
        <v>106</v>
      </c>
      <c r="K3387" t="s">
        <v>111</v>
      </c>
      <c r="L3387">
        <v>-14.1610084</v>
      </c>
      <c r="M3387">
        <v>-169.60680995999999</v>
      </c>
      <c r="N3387" t="s">
        <v>74</v>
      </c>
      <c r="O3387" t="s">
        <v>74</v>
      </c>
      <c r="P3387">
        <v>2015</v>
      </c>
      <c r="Q3387" t="s">
        <v>112</v>
      </c>
      <c r="R3387">
        <v>0</v>
      </c>
      <c r="S3387">
        <v>21.45</v>
      </c>
      <c r="T3387">
        <v>35</v>
      </c>
      <c r="U3387">
        <v>0</v>
      </c>
      <c r="V3387">
        <v>10</v>
      </c>
      <c r="W3387">
        <v>30</v>
      </c>
      <c r="X3387">
        <v>0.57499999999999996</v>
      </c>
      <c r="Y3387">
        <v>2</v>
      </c>
      <c r="Z3387">
        <v>1</v>
      </c>
    </row>
    <row r="3388" spans="1:26" x14ac:dyDescent="0.2">
      <c r="A3388">
        <v>3387</v>
      </c>
      <c r="B3388">
        <v>8498</v>
      </c>
      <c r="C3388" t="s">
        <v>38</v>
      </c>
      <c r="D3388">
        <v>2015</v>
      </c>
      <c r="E3388" t="s">
        <v>73</v>
      </c>
      <c r="F3388" t="s">
        <v>419</v>
      </c>
      <c r="G3388" t="s">
        <v>74</v>
      </c>
      <c r="H3388" t="s">
        <v>3571</v>
      </c>
      <c r="I3388" s="2">
        <v>40622</v>
      </c>
      <c r="J3388" t="s">
        <v>106</v>
      </c>
      <c r="K3388" t="s">
        <v>115</v>
      </c>
      <c r="L3388">
        <v>-14.15981616</v>
      </c>
      <c r="M3388">
        <v>-169.60912436999999</v>
      </c>
      <c r="N3388" t="s">
        <v>74</v>
      </c>
      <c r="O3388" t="s">
        <v>74</v>
      </c>
      <c r="P3388">
        <v>2015</v>
      </c>
      <c r="Q3388" t="s">
        <v>116</v>
      </c>
      <c r="R3388">
        <v>0</v>
      </c>
      <c r="S3388">
        <v>2.85</v>
      </c>
      <c r="T3388">
        <v>3</v>
      </c>
      <c r="U3388">
        <v>0</v>
      </c>
      <c r="V3388">
        <v>6.5</v>
      </c>
      <c r="W3388">
        <v>9.5</v>
      </c>
      <c r="X3388">
        <v>0.31</v>
      </c>
      <c r="Y3388">
        <v>2</v>
      </c>
      <c r="Z3388">
        <v>1</v>
      </c>
    </row>
    <row r="3389" spans="1:26" x14ac:dyDescent="0.2">
      <c r="A3389">
        <v>3388</v>
      </c>
      <c r="B3389">
        <v>8508</v>
      </c>
      <c r="C3389" t="s">
        <v>38</v>
      </c>
      <c r="D3389">
        <v>2015</v>
      </c>
      <c r="E3389" t="s">
        <v>73</v>
      </c>
      <c r="F3389" t="s">
        <v>419</v>
      </c>
      <c r="G3389" t="s">
        <v>77</v>
      </c>
      <c r="H3389" t="s">
        <v>3572</v>
      </c>
      <c r="I3389" s="2">
        <v>40624</v>
      </c>
      <c r="J3389" t="s">
        <v>106</v>
      </c>
      <c r="K3389" t="s">
        <v>107</v>
      </c>
      <c r="L3389">
        <v>-14.243454140000001</v>
      </c>
      <c r="M3389">
        <v>-169.41865451000001</v>
      </c>
      <c r="N3389" t="s">
        <v>587</v>
      </c>
      <c r="O3389" t="s">
        <v>77</v>
      </c>
      <c r="P3389">
        <v>2015</v>
      </c>
      <c r="Q3389" t="s">
        <v>109</v>
      </c>
      <c r="R3389">
        <v>0</v>
      </c>
      <c r="S3389">
        <v>13.65</v>
      </c>
      <c r="T3389">
        <v>25</v>
      </c>
      <c r="U3389">
        <v>11</v>
      </c>
      <c r="V3389">
        <v>0</v>
      </c>
      <c r="W3389">
        <v>35</v>
      </c>
      <c r="X3389">
        <v>0.42875000000000002</v>
      </c>
      <c r="Y3389">
        <v>2</v>
      </c>
      <c r="Z3389">
        <v>1</v>
      </c>
    </row>
    <row r="3390" spans="1:26" x14ac:dyDescent="0.2">
      <c r="A3390">
        <v>3389</v>
      </c>
      <c r="B3390">
        <v>8509</v>
      </c>
      <c r="C3390" t="s">
        <v>38</v>
      </c>
      <c r="D3390">
        <v>2015</v>
      </c>
      <c r="E3390" t="s">
        <v>73</v>
      </c>
      <c r="F3390" t="s">
        <v>419</v>
      </c>
      <c r="G3390" t="s">
        <v>77</v>
      </c>
      <c r="H3390" t="s">
        <v>3573</v>
      </c>
      <c r="I3390" s="2">
        <v>40624</v>
      </c>
      <c r="J3390" t="s">
        <v>106</v>
      </c>
      <c r="K3390" t="s">
        <v>107</v>
      </c>
      <c r="L3390">
        <v>-14.257999999999999</v>
      </c>
      <c r="M3390">
        <v>-169.43567999999999</v>
      </c>
      <c r="N3390" t="s">
        <v>587</v>
      </c>
      <c r="O3390" t="s">
        <v>77</v>
      </c>
      <c r="P3390">
        <v>2015</v>
      </c>
      <c r="Q3390" t="s">
        <v>109</v>
      </c>
      <c r="R3390">
        <v>0</v>
      </c>
      <c r="S3390">
        <v>9</v>
      </c>
      <c r="T3390">
        <v>15</v>
      </c>
      <c r="U3390">
        <v>0</v>
      </c>
      <c r="V3390">
        <v>0</v>
      </c>
      <c r="W3390">
        <v>7.5</v>
      </c>
      <c r="X3390">
        <v>0.10625</v>
      </c>
      <c r="Y3390">
        <v>2</v>
      </c>
      <c r="Z3390">
        <v>1</v>
      </c>
    </row>
    <row r="3391" spans="1:26" x14ac:dyDescent="0.2">
      <c r="A3391">
        <v>3390</v>
      </c>
      <c r="B3391">
        <v>8510</v>
      </c>
      <c r="C3391" t="s">
        <v>38</v>
      </c>
      <c r="D3391">
        <v>2015</v>
      </c>
      <c r="E3391" t="s">
        <v>73</v>
      </c>
      <c r="F3391" t="s">
        <v>419</v>
      </c>
      <c r="G3391" t="s">
        <v>77</v>
      </c>
      <c r="H3391" t="s">
        <v>3574</v>
      </c>
      <c r="I3391" s="2">
        <v>40624</v>
      </c>
      <c r="J3391" t="s">
        <v>106</v>
      </c>
      <c r="K3391" t="s">
        <v>107</v>
      </c>
      <c r="L3391">
        <v>-14.249729500000001</v>
      </c>
      <c r="M3391">
        <v>-169.45670625</v>
      </c>
      <c r="N3391" t="s">
        <v>587</v>
      </c>
      <c r="O3391" t="s">
        <v>77</v>
      </c>
      <c r="P3391">
        <v>2015</v>
      </c>
      <c r="Q3391" t="s">
        <v>109</v>
      </c>
      <c r="R3391">
        <v>0</v>
      </c>
      <c r="S3391">
        <v>8</v>
      </c>
      <c r="T3391">
        <v>12.5</v>
      </c>
      <c r="U3391">
        <v>0</v>
      </c>
      <c r="V3391">
        <v>0</v>
      </c>
      <c r="W3391">
        <v>7.5</v>
      </c>
      <c r="X3391">
        <v>0.18625</v>
      </c>
      <c r="Y3391">
        <v>2</v>
      </c>
      <c r="Z3391">
        <v>1</v>
      </c>
    </row>
    <row r="3392" spans="1:26" x14ac:dyDescent="0.2">
      <c r="A3392">
        <v>3391</v>
      </c>
      <c r="B3392">
        <v>8511</v>
      </c>
      <c r="C3392" t="s">
        <v>38</v>
      </c>
      <c r="D3392">
        <v>2015</v>
      </c>
      <c r="E3392" t="s">
        <v>73</v>
      </c>
      <c r="F3392" t="s">
        <v>419</v>
      </c>
      <c r="G3392" t="s">
        <v>77</v>
      </c>
      <c r="H3392" t="s">
        <v>3575</v>
      </c>
      <c r="I3392" s="2">
        <v>40624</v>
      </c>
      <c r="J3392" t="s">
        <v>106</v>
      </c>
      <c r="K3392" t="s">
        <v>107</v>
      </c>
      <c r="L3392">
        <v>-14.25524631</v>
      </c>
      <c r="M3392">
        <v>-169.47033456</v>
      </c>
      <c r="N3392" t="s">
        <v>587</v>
      </c>
      <c r="O3392" t="s">
        <v>77</v>
      </c>
      <c r="P3392">
        <v>2015</v>
      </c>
      <c r="Q3392" t="s">
        <v>109</v>
      </c>
      <c r="R3392">
        <v>0</v>
      </c>
      <c r="S3392">
        <v>9.25</v>
      </c>
      <c r="T3392">
        <v>15</v>
      </c>
      <c r="U3392">
        <v>0</v>
      </c>
      <c r="V3392">
        <v>0</v>
      </c>
      <c r="W3392">
        <v>24</v>
      </c>
      <c r="X3392">
        <v>0.37125000000000002</v>
      </c>
      <c r="Y3392">
        <v>2</v>
      </c>
      <c r="Z3392">
        <v>1</v>
      </c>
    </row>
    <row r="3393" spans="1:26" x14ac:dyDescent="0.2">
      <c r="A3393">
        <v>3392</v>
      </c>
      <c r="B3393">
        <v>8512</v>
      </c>
      <c r="C3393" t="s">
        <v>38</v>
      </c>
      <c r="D3393">
        <v>2015</v>
      </c>
      <c r="E3393" t="s">
        <v>73</v>
      </c>
      <c r="F3393" t="s">
        <v>419</v>
      </c>
      <c r="G3393" t="s">
        <v>77</v>
      </c>
      <c r="H3393" t="s">
        <v>3576</v>
      </c>
      <c r="I3393" s="2">
        <v>40624</v>
      </c>
      <c r="J3393" t="s">
        <v>106</v>
      </c>
      <c r="K3393" t="s">
        <v>107</v>
      </c>
      <c r="L3393">
        <v>-14.25806263</v>
      </c>
      <c r="M3393">
        <v>-169.47231142999999</v>
      </c>
      <c r="N3393" t="s">
        <v>587</v>
      </c>
      <c r="O3393" t="s">
        <v>77</v>
      </c>
      <c r="P3393">
        <v>2015</v>
      </c>
      <c r="Q3393" t="s">
        <v>109</v>
      </c>
      <c r="R3393">
        <v>0</v>
      </c>
      <c r="S3393">
        <v>8.1</v>
      </c>
      <c r="T3393">
        <v>10</v>
      </c>
      <c r="U3393">
        <v>0</v>
      </c>
      <c r="V3393">
        <v>0.5</v>
      </c>
      <c r="W3393">
        <v>6.5</v>
      </c>
      <c r="X3393">
        <v>0.1875</v>
      </c>
      <c r="Y3393">
        <v>2</v>
      </c>
      <c r="Z3393">
        <v>1</v>
      </c>
    </row>
    <row r="3394" spans="1:26" x14ac:dyDescent="0.2">
      <c r="A3394">
        <v>3393</v>
      </c>
      <c r="B3394">
        <v>8513</v>
      </c>
      <c r="C3394" t="s">
        <v>38</v>
      </c>
      <c r="D3394">
        <v>2015</v>
      </c>
      <c r="E3394" t="s">
        <v>73</v>
      </c>
      <c r="F3394" t="s">
        <v>419</v>
      </c>
      <c r="G3394" t="s">
        <v>77</v>
      </c>
      <c r="H3394" t="s">
        <v>3577</v>
      </c>
      <c r="I3394" s="2">
        <v>40624</v>
      </c>
      <c r="J3394" t="s">
        <v>106</v>
      </c>
      <c r="K3394" t="s">
        <v>111</v>
      </c>
      <c r="L3394">
        <v>-14.258514910000001</v>
      </c>
      <c r="M3394">
        <v>-169.42078276000001</v>
      </c>
      <c r="N3394" t="s">
        <v>587</v>
      </c>
      <c r="O3394" t="s">
        <v>77</v>
      </c>
      <c r="P3394">
        <v>2015</v>
      </c>
      <c r="Q3394" t="s">
        <v>112</v>
      </c>
      <c r="R3394">
        <v>0</v>
      </c>
      <c r="S3394">
        <v>23.6</v>
      </c>
      <c r="T3394">
        <v>30</v>
      </c>
      <c r="U3394">
        <v>0</v>
      </c>
      <c r="V3394">
        <v>8.5</v>
      </c>
      <c r="W3394">
        <v>34</v>
      </c>
      <c r="X3394">
        <v>0.32</v>
      </c>
      <c r="Y3394">
        <v>2</v>
      </c>
      <c r="Z3394">
        <v>1</v>
      </c>
    </row>
    <row r="3395" spans="1:26" x14ac:dyDescent="0.2">
      <c r="A3395">
        <v>3394</v>
      </c>
      <c r="B3395">
        <v>8514</v>
      </c>
      <c r="C3395" t="s">
        <v>38</v>
      </c>
      <c r="D3395">
        <v>2015</v>
      </c>
      <c r="E3395" t="s">
        <v>73</v>
      </c>
      <c r="F3395" t="s">
        <v>419</v>
      </c>
      <c r="G3395" t="s">
        <v>77</v>
      </c>
      <c r="H3395" t="s">
        <v>3578</v>
      </c>
      <c r="I3395" s="2">
        <v>40624</v>
      </c>
      <c r="J3395" t="s">
        <v>106</v>
      </c>
      <c r="K3395" t="s">
        <v>107</v>
      </c>
      <c r="L3395">
        <v>-14.2562067</v>
      </c>
      <c r="M3395">
        <v>-169.42021596999999</v>
      </c>
      <c r="N3395" t="s">
        <v>587</v>
      </c>
      <c r="O3395" t="s">
        <v>77</v>
      </c>
      <c r="P3395">
        <v>2015</v>
      </c>
      <c r="Q3395" t="s">
        <v>109</v>
      </c>
      <c r="R3395">
        <v>0</v>
      </c>
      <c r="S3395">
        <v>14.85</v>
      </c>
      <c r="T3395">
        <v>25</v>
      </c>
      <c r="U3395">
        <v>0</v>
      </c>
      <c r="V3395">
        <v>2.5</v>
      </c>
      <c r="W3395">
        <v>32.5</v>
      </c>
      <c r="X3395">
        <v>0.48375000000000001</v>
      </c>
      <c r="Y3395">
        <v>2</v>
      </c>
      <c r="Z3395">
        <v>1</v>
      </c>
    </row>
    <row r="3396" spans="1:26" x14ac:dyDescent="0.2">
      <c r="A3396">
        <v>3395</v>
      </c>
      <c r="B3396">
        <v>8515</v>
      </c>
      <c r="C3396" t="s">
        <v>38</v>
      </c>
      <c r="D3396">
        <v>2015</v>
      </c>
      <c r="E3396" t="s">
        <v>73</v>
      </c>
      <c r="F3396" t="s">
        <v>419</v>
      </c>
      <c r="G3396" t="s">
        <v>77</v>
      </c>
      <c r="H3396" t="s">
        <v>3579</v>
      </c>
      <c r="I3396" s="2">
        <v>40624</v>
      </c>
      <c r="J3396" t="s">
        <v>106</v>
      </c>
      <c r="K3396" t="s">
        <v>107</v>
      </c>
      <c r="L3396">
        <v>-14.253701599999999</v>
      </c>
      <c r="M3396">
        <v>-169.44364272000001</v>
      </c>
      <c r="N3396" t="s">
        <v>587</v>
      </c>
      <c r="O3396" t="s">
        <v>77</v>
      </c>
      <c r="P3396">
        <v>2015</v>
      </c>
      <c r="Q3396" t="s">
        <v>109</v>
      </c>
      <c r="R3396">
        <v>0</v>
      </c>
      <c r="S3396">
        <v>7.25</v>
      </c>
      <c r="T3396">
        <v>15</v>
      </c>
      <c r="U3396">
        <v>0</v>
      </c>
      <c r="V3396">
        <v>0</v>
      </c>
      <c r="W3396">
        <v>8.5</v>
      </c>
      <c r="X3396">
        <v>0.200625</v>
      </c>
      <c r="Y3396">
        <v>2</v>
      </c>
      <c r="Z3396">
        <v>1</v>
      </c>
    </row>
    <row r="3397" spans="1:26" x14ac:dyDescent="0.2">
      <c r="A3397">
        <v>3396</v>
      </c>
      <c r="B3397">
        <v>8516</v>
      </c>
      <c r="C3397" t="s">
        <v>38</v>
      </c>
      <c r="D3397">
        <v>2015</v>
      </c>
      <c r="E3397" t="s">
        <v>73</v>
      </c>
      <c r="F3397" t="s">
        <v>419</v>
      </c>
      <c r="G3397" t="s">
        <v>77</v>
      </c>
      <c r="H3397" t="s">
        <v>3580</v>
      </c>
      <c r="I3397" s="2">
        <v>40624</v>
      </c>
      <c r="J3397" t="s">
        <v>106</v>
      </c>
      <c r="K3397" t="s">
        <v>107</v>
      </c>
      <c r="L3397">
        <v>-14.24969095</v>
      </c>
      <c r="M3397">
        <v>-169.45022847000001</v>
      </c>
      <c r="N3397" t="s">
        <v>587</v>
      </c>
      <c r="O3397" t="s">
        <v>77</v>
      </c>
      <c r="P3397">
        <v>2015</v>
      </c>
      <c r="Q3397" t="s">
        <v>109</v>
      </c>
      <c r="R3397">
        <v>0</v>
      </c>
      <c r="S3397">
        <v>10.6</v>
      </c>
      <c r="T3397">
        <v>45</v>
      </c>
      <c r="U3397">
        <v>0</v>
      </c>
      <c r="V3397">
        <v>3.5</v>
      </c>
      <c r="W3397">
        <v>11.5</v>
      </c>
      <c r="X3397">
        <v>0.32500000000000001</v>
      </c>
      <c r="Y3397">
        <v>2</v>
      </c>
      <c r="Z3397">
        <v>1</v>
      </c>
    </row>
    <row r="3398" spans="1:26" x14ac:dyDescent="0.2">
      <c r="A3398">
        <v>3397</v>
      </c>
      <c r="B3398">
        <v>8517</v>
      </c>
      <c r="C3398" t="s">
        <v>38</v>
      </c>
      <c r="D3398">
        <v>2015</v>
      </c>
      <c r="E3398" t="s">
        <v>73</v>
      </c>
      <c r="F3398" t="s">
        <v>419</v>
      </c>
      <c r="G3398" t="s">
        <v>77</v>
      </c>
      <c r="H3398" t="s">
        <v>3581</v>
      </c>
      <c r="I3398" s="2">
        <v>40624</v>
      </c>
      <c r="J3398" t="s">
        <v>106</v>
      </c>
      <c r="K3398" t="s">
        <v>107</v>
      </c>
      <c r="L3398">
        <v>-14.263012059999999</v>
      </c>
      <c r="M3398">
        <v>-169.47517561000001</v>
      </c>
      <c r="N3398" t="s">
        <v>587</v>
      </c>
      <c r="O3398" t="s">
        <v>77</v>
      </c>
      <c r="P3398">
        <v>2015</v>
      </c>
      <c r="Q3398" t="s">
        <v>109</v>
      </c>
      <c r="R3398">
        <v>0</v>
      </c>
      <c r="S3398">
        <v>11.65</v>
      </c>
      <c r="T3398">
        <v>27.5</v>
      </c>
      <c r="U3398">
        <v>0</v>
      </c>
      <c r="V3398">
        <v>3</v>
      </c>
      <c r="W3398">
        <v>30</v>
      </c>
      <c r="X3398">
        <v>0.2225</v>
      </c>
      <c r="Y3398">
        <v>2</v>
      </c>
      <c r="Z3398">
        <v>1</v>
      </c>
    </row>
    <row r="3399" spans="1:26" x14ac:dyDescent="0.2">
      <c r="A3399">
        <v>3398</v>
      </c>
      <c r="B3399">
        <v>8518</v>
      </c>
      <c r="C3399" t="s">
        <v>38</v>
      </c>
      <c r="D3399">
        <v>2015</v>
      </c>
      <c r="E3399" t="s">
        <v>73</v>
      </c>
      <c r="F3399" t="s">
        <v>419</v>
      </c>
      <c r="G3399" t="s">
        <v>77</v>
      </c>
      <c r="H3399" t="s">
        <v>3582</v>
      </c>
      <c r="I3399" s="2">
        <v>40624</v>
      </c>
      <c r="J3399" t="s">
        <v>106</v>
      </c>
      <c r="K3399" t="s">
        <v>111</v>
      </c>
      <c r="L3399">
        <v>-14.25023477</v>
      </c>
      <c r="M3399">
        <v>-169.46207235</v>
      </c>
      <c r="N3399" t="s">
        <v>587</v>
      </c>
      <c r="O3399" t="s">
        <v>77</v>
      </c>
      <c r="P3399">
        <v>2015</v>
      </c>
      <c r="Q3399" t="s">
        <v>112</v>
      </c>
      <c r="R3399">
        <v>0</v>
      </c>
      <c r="S3399">
        <v>19.75</v>
      </c>
      <c r="T3399">
        <v>17.5</v>
      </c>
      <c r="U3399">
        <v>0</v>
      </c>
      <c r="V3399">
        <v>17.5</v>
      </c>
      <c r="W3399">
        <v>10</v>
      </c>
      <c r="X3399">
        <v>1.1174999999999999</v>
      </c>
      <c r="Y3399">
        <v>2</v>
      </c>
      <c r="Z3399">
        <v>1</v>
      </c>
    </row>
    <row r="3400" spans="1:26" x14ac:dyDescent="0.2">
      <c r="A3400">
        <v>3399</v>
      </c>
      <c r="B3400">
        <v>8524</v>
      </c>
      <c r="C3400" t="s">
        <v>38</v>
      </c>
      <c r="D3400">
        <v>2015</v>
      </c>
      <c r="E3400" t="s">
        <v>73</v>
      </c>
      <c r="F3400" t="s">
        <v>419</v>
      </c>
      <c r="G3400" t="s">
        <v>77</v>
      </c>
      <c r="H3400" t="s">
        <v>3583</v>
      </c>
      <c r="I3400" s="2">
        <v>40625</v>
      </c>
      <c r="J3400" t="s">
        <v>106</v>
      </c>
      <c r="K3400" t="s">
        <v>111</v>
      </c>
      <c r="L3400">
        <v>-14.25818215</v>
      </c>
      <c r="M3400">
        <v>-169.47117342000001</v>
      </c>
      <c r="N3400" t="s">
        <v>587</v>
      </c>
      <c r="O3400" t="s">
        <v>77</v>
      </c>
      <c r="P3400">
        <v>2015</v>
      </c>
      <c r="Q3400" t="s">
        <v>112</v>
      </c>
      <c r="R3400">
        <v>0</v>
      </c>
      <c r="S3400">
        <v>24.35</v>
      </c>
      <c r="T3400">
        <v>27.5</v>
      </c>
      <c r="U3400">
        <v>6</v>
      </c>
      <c r="V3400">
        <v>15</v>
      </c>
      <c r="W3400">
        <v>30</v>
      </c>
      <c r="X3400">
        <v>0.24875</v>
      </c>
      <c r="Y3400">
        <v>2</v>
      </c>
      <c r="Z3400">
        <v>1</v>
      </c>
    </row>
    <row r="3401" spans="1:26" x14ac:dyDescent="0.2">
      <c r="A3401">
        <v>3400</v>
      </c>
      <c r="B3401">
        <v>8525</v>
      </c>
      <c r="C3401" t="s">
        <v>38</v>
      </c>
      <c r="D3401">
        <v>2015</v>
      </c>
      <c r="E3401" t="s">
        <v>73</v>
      </c>
      <c r="F3401" t="s">
        <v>419</v>
      </c>
      <c r="G3401" t="s">
        <v>77</v>
      </c>
      <c r="H3401" t="s">
        <v>3584</v>
      </c>
      <c r="I3401" s="2">
        <v>40625</v>
      </c>
      <c r="J3401" t="s">
        <v>106</v>
      </c>
      <c r="K3401" t="s">
        <v>111</v>
      </c>
      <c r="L3401">
        <v>-14.272803120000001</v>
      </c>
      <c r="M3401">
        <v>-169.48344871</v>
      </c>
      <c r="N3401" t="s">
        <v>587</v>
      </c>
      <c r="O3401" t="s">
        <v>77</v>
      </c>
      <c r="P3401">
        <v>2015</v>
      </c>
      <c r="Q3401" t="s">
        <v>112</v>
      </c>
      <c r="R3401">
        <v>0</v>
      </c>
      <c r="S3401">
        <v>23.25</v>
      </c>
      <c r="T3401">
        <v>10</v>
      </c>
      <c r="U3401">
        <v>1</v>
      </c>
      <c r="V3401">
        <v>16.5</v>
      </c>
      <c r="W3401">
        <v>25</v>
      </c>
      <c r="X3401">
        <v>0.30025000000000002</v>
      </c>
      <c r="Y3401">
        <v>2</v>
      </c>
      <c r="Z3401">
        <v>1</v>
      </c>
    </row>
    <row r="3402" spans="1:26" x14ac:dyDescent="0.2">
      <c r="A3402">
        <v>3401</v>
      </c>
      <c r="B3402">
        <v>8526</v>
      </c>
      <c r="C3402" t="s">
        <v>38</v>
      </c>
      <c r="D3402">
        <v>2015</v>
      </c>
      <c r="E3402" t="s">
        <v>73</v>
      </c>
      <c r="F3402" t="s">
        <v>419</v>
      </c>
      <c r="G3402" t="s">
        <v>77</v>
      </c>
      <c r="H3402" t="s">
        <v>3585</v>
      </c>
      <c r="I3402" s="2">
        <v>40625</v>
      </c>
      <c r="J3402" t="s">
        <v>106</v>
      </c>
      <c r="K3402" t="s">
        <v>107</v>
      </c>
      <c r="L3402">
        <v>-14.22406848</v>
      </c>
      <c r="M3402">
        <v>-169.51954178</v>
      </c>
      <c r="N3402" t="s">
        <v>587</v>
      </c>
      <c r="O3402" t="s">
        <v>77</v>
      </c>
      <c r="P3402">
        <v>2015</v>
      </c>
      <c r="Q3402" t="s">
        <v>109</v>
      </c>
      <c r="R3402">
        <v>0</v>
      </c>
      <c r="S3402">
        <v>9</v>
      </c>
      <c r="T3402">
        <v>1</v>
      </c>
      <c r="U3402">
        <v>0</v>
      </c>
      <c r="V3402">
        <v>50</v>
      </c>
      <c r="W3402">
        <v>0</v>
      </c>
      <c r="X3402">
        <v>0.1125</v>
      </c>
      <c r="Y3402">
        <v>2</v>
      </c>
      <c r="Z3402">
        <v>1</v>
      </c>
    </row>
    <row r="3403" spans="1:26" x14ac:dyDescent="0.2">
      <c r="A3403">
        <v>3402</v>
      </c>
      <c r="B3403">
        <v>8527</v>
      </c>
      <c r="C3403" t="s">
        <v>38</v>
      </c>
      <c r="D3403">
        <v>2015</v>
      </c>
      <c r="E3403" t="s">
        <v>73</v>
      </c>
      <c r="F3403" t="s">
        <v>419</v>
      </c>
      <c r="G3403" t="s">
        <v>77</v>
      </c>
      <c r="H3403" t="s">
        <v>3586</v>
      </c>
      <c r="I3403" s="2">
        <v>40625</v>
      </c>
      <c r="J3403" t="s">
        <v>106</v>
      </c>
      <c r="K3403" t="s">
        <v>115</v>
      </c>
      <c r="L3403">
        <v>-14.21900832</v>
      </c>
      <c r="M3403">
        <v>-169.51427107000001</v>
      </c>
      <c r="N3403" t="s">
        <v>587</v>
      </c>
      <c r="O3403" t="s">
        <v>77</v>
      </c>
      <c r="P3403">
        <v>2015</v>
      </c>
      <c r="Q3403" t="s">
        <v>116</v>
      </c>
      <c r="R3403">
        <v>0</v>
      </c>
      <c r="S3403">
        <v>4.55</v>
      </c>
      <c r="T3403">
        <v>15.5</v>
      </c>
      <c r="U3403">
        <v>7.5</v>
      </c>
      <c r="V3403">
        <v>1</v>
      </c>
      <c r="W3403">
        <v>0.5</v>
      </c>
      <c r="X3403">
        <v>0.60624999999999996</v>
      </c>
      <c r="Y3403">
        <v>2</v>
      </c>
      <c r="Z3403">
        <v>1</v>
      </c>
    </row>
    <row r="3404" spans="1:26" x14ac:dyDescent="0.2">
      <c r="A3404">
        <v>3403</v>
      </c>
      <c r="B3404">
        <v>8528</v>
      </c>
      <c r="C3404" t="s">
        <v>38</v>
      </c>
      <c r="D3404">
        <v>2015</v>
      </c>
      <c r="E3404" t="s">
        <v>73</v>
      </c>
      <c r="F3404" t="s">
        <v>419</v>
      </c>
      <c r="G3404" t="s">
        <v>77</v>
      </c>
      <c r="H3404" t="s">
        <v>3587</v>
      </c>
      <c r="I3404" s="2">
        <v>40625</v>
      </c>
      <c r="J3404" t="s">
        <v>106</v>
      </c>
      <c r="K3404" t="s">
        <v>111</v>
      </c>
      <c r="L3404">
        <v>-14.229911169999999</v>
      </c>
      <c r="M3404">
        <v>-169.51962517999999</v>
      </c>
      <c r="N3404" t="s">
        <v>587</v>
      </c>
      <c r="O3404" t="s">
        <v>77</v>
      </c>
      <c r="P3404">
        <v>2015</v>
      </c>
      <c r="Q3404" t="s">
        <v>112</v>
      </c>
      <c r="R3404">
        <v>0</v>
      </c>
      <c r="S3404">
        <v>23</v>
      </c>
      <c r="T3404">
        <v>1.5</v>
      </c>
      <c r="U3404">
        <v>17.5</v>
      </c>
      <c r="V3404">
        <v>2</v>
      </c>
      <c r="W3404">
        <v>7.5</v>
      </c>
      <c r="X3404">
        <v>0.12625</v>
      </c>
      <c r="Y3404">
        <v>2</v>
      </c>
      <c r="Z3404">
        <v>1</v>
      </c>
    </row>
    <row r="3405" spans="1:26" x14ac:dyDescent="0.2">
      <c r="A3405">
        <v>3404</v>
      </c>
      <c r="B3405">
        <v>8529</v>
      </c>
      <c r="C3405" t="s">
        <v>38</v>
      </c>
      <c r="D3405">
        <v>2015</v>
      </c>
      <c r="E3405" t="s">
        <v>73</v>
      </c>
      <c r="F3405" t="s">
        <v>419</v>
      </c>
      <c r="G3405" t="s">
        <v>77</v>
      </c>
      <c r="H3405" t="s">
        <v>3588</v>
      </c>
      <c r="I3405" s="2">
        <v>40625</v>
      </c>
      <c r="J3405" t="s">
        <v>106</v>
      </c>
      <c r="K3405" t="s">
        <v>111</v>
      </c>
      <c r="L3405">
        <v>-14.244029060000001</v>
      </c>
      <c r="M3405">
        <v>-169.50942774999999</v>
      </c>
      <c r="N3405" t="s">
        <v>587</v>
      </c>
      <c r="O3405" t="s">
        <v>77</v>
      </c>
      <c r="P3405">
        <v>2015</v>
      </c>
      <c r="Q3405" t="s">
        <v>112</v>
      </c>
      <c r="R3405">
        <v>0</v>
      </c>
      <c r="S3405">
        <v>22.5</v>
      </c>
      <c r="T3405">
        <v>20</v>
      </c>
      <c r="U3405">
        <v>15</v>
      </c>
      <c r="V3405">
        <v>3.5</v>
      </c>
      <c r="W3405">
        <v>12.5</v>
      </c>
      <c r="X3405">
        <v>0.77375000000000005</v>
      </c>
      <c r="Y3405">
        <v>2</v>
      </c>
      <c r="Z3405">
        <v>1</v>
      </c>
    </row>
    <row r="3406" spans="1:26" x14ac:dyDescent="0.2">
      <c r="A3406">
        <v>3405</v>
      </c>
      <c r="B3406">
        <v>8530</v>
      </c>
      <c r="C3406" t="s">
        <v>38</v>
      </c>
      <c r="D3406">
        <v>2015</v>
      </c>
      <c r="E3406" t="s">
        <v>73</v>
      </c>
      <c r="F3406" t="s">
        <v>419</v>
      </c>
      <c r="G3406" t="s">
        <v>77</v>
      </c>
      <c r="H3406" t="s">
        <v>3589</v>
      </c>
      <c r="I3406" s="2">
        <v>40625</v>
      </c>
      <c r="J3406" t="s">
        <v>106</v>
      </c>
      <c r="K3406" t="s">
        <v>111</v>
      </c>
      <c r="L3406">
        <v>-14.26974993</v>
      </c>
      <c r="M3406">
        <v>-169.49630303000001</v>
      </c>
      <c r="N3406" t="s">
        <v>647</v>
      </c>
      <c r="O3406" t="s">
        <v>77</v>
      </c>
      <c r="P3406">
        <v>2015</v>
      </c>
      <c r="Q3406" t="s">
        <v>112</v>
      </c>
      <c r="R3406">
        <v>0</v>
      </c>
      <c r="S3406">
        <v>23.2</v>
      </c>
      <c r="T3406">
        <v>22.5</v>
      </c>
      <c r="U3406">
        <v>25</v>
      </c>
      <c r="V3406">
        <v>1</v>
      </c>
      <c r="W3406">
        <v>12.5</v>
      </c>
      <c r="X3406">
        <v>0.78249999999999997</v>
      </c>
      <c r="Y3406">
        <v>2</v>
      </c>
      <c r="Z3406">
        <v>1</v>
      </c>
    </row>
    <row r="3407" spans="1:26" x14ac:dyDescent="0.2">
      <c r="A3407">
        <v>3406</v>
      </c>
      <c r="B3407">
        <v>8531</v>
      </c>
      <c r="C3407" t="s">
        <v>38</v>
      </c>
      <c r="D3407">
        <v>2015</v>
      </c>
      <c r="E3407" t="s">
        <v>73</v>
      </c>
      <c r="F3407" t="s">
        <v>419</v>
      </c>
      <c r="G3407" t="s">
        <v>77</v>
      </c>
      <c r="H3407" t="s">
        <v>3590</v>
      </c>
      <c r="I3407" s="2">
        <v>40625</v>
      </c>
      <c r="J3407" t="s">
        <v>106</v>
      </c>
      <c r="K3407" t="s">
        <v>107</v>
      </c>
      <c r="L3407">
        <v>-14.26539738</v>
      </c>
      <c r="M3407">
        <v>-169.49841569</v>
      </c>
      <c r="N3407" t="s">
        <v>647</v>
      </c>
      <c r="O3407" t="s">
        <v>77</v>
      </c>
      <c r="P3407">
        <v>2015</v>
      </c>
      <c r="Q3407" t="s">
        <v>109</v>
      </c>
      <c r="R3407">
        <v>0</v>
      </c>
      <c r="S3407">
        <v>11.45</v>
      </c>
      <c r="T3407">
        <v>22.5</v>
      </c>
      <c r="U3407">
        <v>3</v>
      </c>
      <c r="V3407">
        <v>1</v>
      </c>
      <c r="W3407">
        <v>25</v>
      </c>
      <c r="X3407">
        <v>0.34875</v>
      </c>
      <c r="Y3407">
        <v>2</v>
      </c>
      <c r="Z3407">
        <v>1</v>
      </c>
    </row>
    <row r="3408" spans="1:26" x14ac:dyDescent="0.2">
      <c r="A3408">
        <v>3407</v>
      </c>
      <c r="B3408">
        <v>8532</v>
      </c>
      <c r="C3408" t="s">
        <v>38</v>
      </c>
      <c r="D3408">
        <v>2015</v>
      </c>
      <c r="E3408" t="s">
        <v>73</v>
      </c>
      <c r="F3408" t="s">
        <v>419</v>
      </c>
      <c r="G3408" t="s">
        <v>77</v>
      </c>
      <c r="H3408" t="s">
        <v>3591</v>
      </c>
      <c r="I3408" s="2">
        <v>40625</v>
      </c>
      <c r="J3408" t="s">
        <v>106</v>
      </c>
      <c r="K3408" t="s">
        <v>111</v>
      </c>
      <c r="L3408">
        <v>-14.258807020000001</v>
      </c>
      <c r="M3408">
        <v>-169.50097678</v>
      </c>
      <c r="N3408" t="s">
        <v>647</v>
      </c>
      <c r="O3408" t="s">
        <v>77</v>
      </c>
      <c r="P3408">
        <v>2015</v>
      </c>
      <c r="Q3408" t="s">
        <v>112</v>
      </c>
      <c r="R3408">
        <v>0</v>
      </c>
      <c r="S3408">
        <v>24.15</v>
      </c>
      <c r="T3408">
        <v>7.5</v>
      </c>
      <c r="U3408">
        <v>27.5</v>
      </c>
      <c r="V3408">
        <v>1</v>
      </c>
      <c r="W3408">
        <v>12.5</v>
      </c>
      <c r="X3408">
        <v>0.34</v>
      </c>
      <c r="Y3408">
        <v>2</v>
      </c>
      <c r="Z3408">
        <v>1</v>
      </c>
    </row>
    <row r="3409" spans="1:26" x14ac:dyDescent="0.2">
      <c r="A3409">
        <v>3408</v>
      </c>
      <c r="B3409">
        <v>8533</v>
      </c>
      <c r="C3409" t="s">
        <v>38</v>
      </c>
      <c r="D3409">
        <v>2015</v>
      </c>
      <c r="E3409" t="s">
        <v>73</v>
      </c>
      <c r="F3409" t="s">
        <v>419</v>
      </c>
      <c r="G3409" t="s">
        <v>77</v>
      </c>
      <c r="H3409" t="s">
        <v>3592</v>
      </c>
      <c r="I3409" s="2">
        <v>40625</v>
      </c>
      <c r="J3409" t="s">
        <v>106</v>
      </c>
      <c r="K3409" t="s">
        <v>107</v>
      </c>
      <c r="L3409">
        <v>-14.24836275</v>
      </c>
      <c r="M3409">
        <v>-169.50465148999999</v>
      </c>
      <c r="N3409" t="s">
        <v>587</v>
      </c>
      <c r="O3409" t="s">
        <v>77</v>
      </c>
      <c r="P3409">
        <v>2015</v>
      </c>
      <c r="Q3409" t="s">
        <v>109</v>
      </c>
      <c r="R3409">
        <v>0</v>
      </c>
      <c r="S3409">
        <v>8.4499999999999993</v>
      </c>
      <c r="T3409">
        <v>32.5</v>
      </c>
      <c r="U3409">
        <v>3</v>
      </c>
      <c r="V3409">
        <v>0.5</v>
      </c>
      <c r="W3409">
        <v>14</v>
      </c>
      <c r="X3409">
        <v>0.18975</v>
      </c>
      <c r="Y3409">
        <v>2</v>
      </c>
      <c r="Z3409">
        <v>1</v>
      </c>
    </row>
    <row r="3410" spans="1:26" x14ac:dyDescent="0.2">
      <c r="A3410">
        <v>3409</v>
      </c>
      <c r="B3410">
        <v>8534</v>
      </c>
      <c r="C3410" t="s">
        <v>38</v>
      </c>
      <c r="D3410">
        <v>2015</v>
      </c>
      <c r="E3410" t="s">
        <v>73</v>
      </c>
      <c r="F3410" t="s">
        <v>419</v>
      </c>
      <c r="G3410" t="s">
        <v>77</v>
      </c>
      <c r="H3410" t="s">
        <v>3593</v>
      </c>
      <c r="I3410" s="2">
        <v>40625</v>
      </c>
      <c r="J3410" t="s">
        <v>106</v>
      </c>
      <c r="K3410" t="s">
        <v>107</v>
      </c>
      <c r="L3410">
        <v>-14.239738859999999</v>
      </c>
      <c r="M3410">
        <v>-169.51411458000001</v>
      </c>
      <c r="N3410" t="s">
        <v>587</v>
      </c>
      <c r="O3410" t="s">
        <v>77</v>
      </c>
      <c r="P3410">
        <v>2015</v>
      </c>
      <c r="Q3410" t="s">
        <v>109</v>
      </c>
      <c r="R3410">
        <v>0</v>
      </c>
      <c r="S3410">
        <v>9.1999999999999993</v>
      </c>
      <c r="T3410">
        <v>40</v>
      </c>
      <c r="U3410">
        <v>0</v>
      </c>
      <c r="V3410">
        <v>1</v>
      </c>
      <c r="W3410">
        <v>15</v>
      </c>
      <c r="X3410">
        <v>0.11874999999999999</v>
      </c>
      <c r="Y3410">
        <v>2</v>
      </c>
      <c r="Z3410">
        <v>1</v>
      </c>
    </row>
    <row r="3411" spans="1:26" x14ac:dyDescent="0.2">
      <c r="A3411">
        <v>3410</v>
      </c>
      <c r="B3411">
        <v>8535</v>
      </c>
      <c r="C3411" t="s">
        <v>38</v>
      </c>
      <c r="D3411">
        <v>2015</v>
      </c>
      <c r="E3411" t="s">
        <v>73</v>
      </c>
      <c r="F3411" t="s">
        <v>419</v>
      </c>
      <c r="G3411" t="s">
        <v>77</v>
      </c>
      <c r="H3411" t="s">
        <v>3594</v>
      </c>
      <c r="I3411" s="2">
        <v>40625</v>
      </c>
      <c r="J3411" t="s">
        <v>106</v>
      </c>
      <c r="K3411" t="s">
        <v>115</v>
      </c>
      <c r="L3411">
        <v>-14.23352377</v>
      </c>
      <c r="M3411">
        <v>-169.51744177</v>
      </c>
      <c r="N3411" t="s">
        <v>587</v>
      </c>
      <c r="O3411" t="s">
        <v>77</v>
      </c>
      <c r="P3411">
        <v>2015</v>
      </c>
      <c r="Q3411" t="s">
        <v>116</v>
      </c>
      <c r="R3411">
        <v>0</v>
      </c>
      <c r="S3411">
        <v>5.15</v>
      </c>
      <c r="T3411">
        <v>17.5</v>
      </c>
      <c r="U3411">
        <v>10</v>
      </c>
      <c r="V3411">
        <v>0</v>
      </c>
      <c r="W3411">
        <v>22.5</v>
      </c>
      <c r="X3411">
        <v>0.66</v>
      </c>
      <c r="Y3411">
        <v>2</v>
      </c>
      <c r="Z3411">
        <v>1</v>
      </c>
    </row>
    <row r="3412" spans="1:26" x14ac:dyDescent="0.2">
      <c r="A3412">
        <v>3411</v>
      </c>
      <c r="B3412">
        <v>8542</v>
      </c>
      <c r="C3412" t="s">
        <v>38</v>
      </c>
      <c r="D3412">
        <v>2015</v>
      </c>
      <c r="E3412" t="s">
        <v>73</v>
      </c>
      <c r="F3412" t="s">
        <v>419</v>
      </c>
      <c r="G3412" t="s">
        <v>74</v>
      </c>
      <c r="H3412" t="s">
        <v>3595</v>
      </c>
      <c r="I3412" s="2">
        <v>40626</v>
      </c>
      <c r="J3412" t="s">
        <v>106</v>
      </c>
      <c r="K3412" t="s">
        <v>111</v>
      </c>
      <c r="L3412">
        <v>-14.15743486</v>
      </c>
      <c r="M3412">
        <v>-169.61910159999999</v>
      </c>
      <c r="N3412" t="s">
        <v>74</v>
      </c>
      <c r="O3412" t="s">
        <v>74</v>
      </c>
      <c r="P3412">
        <v>2015</v>
      </c>
      <c r="Q3412" t="s">
        <v>112</v>
      </c>
      <c r="R3412">
        <v>0</v>
      </c>
      <c r="S3412">
        <v>23.55</v>
      </c>
      <c r="T3412">
        <v>12.5</v>
      </c>
      <c r="U3412">
        <v>22.5</v>
      </c>
      <c r="V3412">
        <v>0</v>
      </c>
      <c r="W3412">
        <v>7.5</v>
      </c>
      <c r="X3412">
        <v>0.99</v>
      </c>
      <c r="Y3412">
        <v>2</v>
      </c>
      <c r="Z3412">
        <v>1</v>
      </c>
    </row>
    <row r="3413" spans="1:26" x14ac:dyDescent="0.2">
      <c r="A3413">
        <v>3412</v>
      </c>
      <c r="B3413">
        <v>8543</v>
      </c>
      <c r="C3413" t="s">
        <v>38</v>
      </c>
      <c r="D3413">
        <v>2015</v>
      </c>
      <c r="E3413" t="s">
        <v>73</v>
      </c>
      <c r="F3413" t="s">
        <v>419</v>
      </c>
      <c r="G3413" t="s">
        <v>74</v>
      </c>
      <c r="H3413" t="s">
        <v>3596</v>
      </c>
      <c r="I3413" s="2">
        <v>40626</v>
      </c>
      <c r="J3413" t="s">
        <v>106</v>
      </c>
      <c r="K3413" t="s">
        <v>107</v>
      </c>
      <c r="L3413">
        <v>-14.15457638</v>
      </c>
      <c r="M3413">
        <v>-169.61780475</v>
      </c>
      <c r="N3413" t="s">
        <v>74</v>
      </c>
      <c r="O3413" t="s">
        <v>74</v>
      </c>
      <c r="P3413">
        <v>2015</v>
      </c>
      <c r="Q3413" t="s">
        <v>109</v>
      </c>
      <c r="R3413">
        <v>0</v>
      </c>
      <c r="S3413">
        <v>13.1</v>
      </c>
      <c r="T3413">
        <v>25</v>
      </c>
      <c r="U3413">
        <v>2.5</v>
      </c>
      <c r="V3413">
        <v>2.5</v>
      </c>
      <c r="W3413">
        <v>15</v>
      </c>
      <c r="X3413">
        <v>0.185</v>
      </c>
      <c r="Y3413">
        <v>2</v>
      </c>
      <c r="Z3413">
        <v>1</v>
      </c>
    </row>
    <row r="3414" spans="1:26" x14ac:dyDescent="0.2">
      <c r="A3414">
        <v>3413</v>
      </c>
      <c r="B3414">
        <v>8544</v>
      </c>
      <c r="C3414" t="s">
        <v>38</v>
      </c>
      <c r="D3414">
        <v>2015</v>
      </c>
      <c r="E3414" t="s">
        <v>73</v>
      </c>
      <c r="F3414" t="s">
        <v>419</v>
      </c>
      <c r="G3414" t="s">
        <v>74</v>
      </c>
      <c r="H3414" t="s">
        <v>3597</v>
      </c>
      <c r="I3414" s="2">
        <v>40626</v>
      </c>
      <c r="J3414" t="s">
        <v>106</v>
      </c>
      <c r="K3414" t="s">
        <v>107</v>
      </c>
      <c r="L3414">
        <v>-14.159891930000001</v>
      </c>
      <c r="M3414">
        <v>-169.61967860999999</v>
      </c>
      <c r="N3414" t="s">
        <v>74</v>
      </c>
      <c r="O3414" t="s">
        <v>74</v>
      </c>
      <c r="P3414">
        <v>2015</v>
      </c>
      <c r="Q3414" t="s">
        <v>109</v>
      </c>
      <c r="R3414">
        <v>0</v>
      </c>
      <c r="S3414">
        <v>14.15</v>
      </c>
      <c r="T3414">
        <v>40</v>
      </c>
      <c r="U3414">
        <v>17.5</v>
      </c>
      <c r="V3414">
        <v>0</v>
      </c>
      <c r="W3414">
        <v>17.5</v>
      </c>
      <c r="X3414">
        <v>1.4637500000000001</v>
      </c>
      <c r="Y3414">
        <v>2</v>
      </c>
      <c r="Z3414">
        <v>1</v>
      </c>
    </row>
    <row r="3415" spans="1:26" x14ac:dyDescent="0.2">
      <c r="A3415">
        <v>3414</v>
      </c>
      <c r="B3415">
        <v>8545</v>
      </c>
      <c r="C3415" t="s">
        <v>38</v>
      </c>
      <c r="D3415">
        <v>2015</v>
      </c>
      <c r="E3415" t="s">
        <v>73</v>
      </c>
      <c r="F3415" t="s">
        <v>419</v>
      </c>
      <c r="G3415" t="s">
        <v>74</v>
      </c>
      <c r="H3415" t="s">
        <v>3598</v>
      </c>
      <c r="I3415" s="2">
        <v>40626</v>
      </c>
      <c r="J3415" t="s">
        <v>106</v>
      </c>
      <c r="K3415" t="s">
        <v>111</v>
      </c>
      <c r="L3415">
        <v>-14.16570746</v>
      </c>
      <c r="M3415">
        <v>-169.62840869999999</v>
      </c>
      <c r="N3415" t="s">
        <v>74</v>
      </c>
      <c r="O3415" t="s">
        <v>74</v>
      </c>
      <c r="P3415">
        <v>2015</v>
      </c>
      <c r="Q3415" t="s">
        <v>112</v>
      </c>
      <c r="R3415">
        <v>0</v>
      </c>
      <c r="S3415">
        <v>19.899999999999999</v>
      </c>
      <c r="T3415">
        <v>12</v>
      </c>
      <c r="U3415">
        <v>42.5</v>
      </c>
      <c r="V3415">
        <v>0.5</v>
      </c>
      <c r="W3415">
        <v>10</v>
      </c>
      <c r="X3415">
        <v>0.85750000000000004</v>
      </c>
      <c r="Y3415">
        <v>2</v>
      </c>
      <c r="Z3415">
        <v>1</v>
      </c>
    </row>
    <row r="3416" spans="1:26" x14ac:dyDescent="0.2">
      <c r="A3416">
        <v>3415</v>
      </c>
      <c r="B3416">
        <v>8546</v>
      </c>
      <c r="C3416" t="s">
        <v>38</v>
      </c>
      <c r="D3416">
        <v>2015</v>
      </c>
      <c r="E3416" t="s">
        <v>73</v>
      </c>
      <c r="F3416" t="s">
        <v>419</v>
      </c>
      <c r="G3416" t="s">
        <v>74</v>
      </c>
      <c r="H3416" t="s">
        <v>3599</v>
      </c>
      <c r="I3416" s="2">
        <v>40626</v>
      </c>
      <c r="J3416" t="s">
        <v>106</v>
      </c>
      <c r="K3416" t="s">
        <v>111</v>
      </c>
      <c r="L3416">
        <v>-14.161612229999999</v>
      </c>
      <c r="M3416">
        <v>-169.63372860999999</v>
      </c>
      <c r="N3416" t="s">
        <v>74</v>
      </c>
      <c r="O3416" t="s">
        <v>74</v>
      </c>
      <c r="P3416">
        <v>2015</v>
      </c>
      <c r="Q3416" t="s">
        <v>112</v>
      </c>
      <c r="R3416">
        <v>0</v>
      </c>
      <c r="S3416">
        <v>22</v>
      </c>
      <c r="T3416">
        <v>10</v>
      </c>
      <c r="U3416">
        <v>1</v>
      </c>
      <c r="V3416">
        <v>1.5</v>
      </c>
      <c r="W3416">
        <v>30</v>
      </c>
      <c r="X3416">
        <v>0.39124999999999999</v>
      </c>
      <c r="Y3416">
        <v>2</v>
      </c>
      <c r="Z3416">
        <v>1</v>
      </c>
    </row>
    <row r="3417" spans="1:26" x14ac:dyDescent="0.2">
      <c r="A3417">
        <v>3416</v>
      </c>
      <c r="B3417">
        <v>8547</v>
      </c>
      <c r="C3417" t="s">
        <v>38</v>
      </c>
      <c r="D3417">
        <v>2015</v>
      </c>
      <c r="E3417" t="s">
        <v>73</v>
      </c>
      <c r="F3417" t="s">
        <v>419</v>
      </c>
      <c r="G3417" t="s">
        <v>74</v>
      </c>
      <c r="H3417" t="s">
        <v>3600</v>
      </c>
      <c r="I3417" s="2">
        <v>40626</v>
      </c>
      <c r="J3417" t="s">
        <v>106</v>
      </c>
      <c r="K3417" t="s">
        <v>115</v>
      </c>
      <c r="L3417">
        <v>-14.16618749</v>
      </c>
      <c r="M3417">
        <v>-169.62819714</v>
      </c>
      <c r="N3417" t="s">
        <v>74</v>
      </c>
      <c r="O3417" t="s">
        <v>74</v>
      </c>
      <c r="P3417">
        <v>2015</v>
      </c>
      <c r="Q3417" t="s">
        <v>116</v>
      </c>
      <c r="R3417">
        <v>0</v>
      </c>
      <c r="S3417">
        <v>2.7</v>
      </c>
      <c r="T3417">
        <v>5</v>
      </c>
      <c r="U3417">
        <v>0</v>
      </c>
      <c r="V3417">
        <v>0.5</v>
      </c>
      <c r="W3417">
        <v>42</v>
      </c>
      <c r="X3417">
        <v>1.875</v>
      </c>
      <c r="Y3417">
        <v>2</v>
      </c>
      <c r="Z3417">
        <v>1</v>
      </c>
    </row>
    <row r="3418" spans="1:26" x14ac:dyDescent="0.2">
      <c r="A3418">
        <v>3417</v>
      </c>
      <c r="B3418">
        <v>8549</v>
      </c>
      <c r="C3418" t="s">
        <v>38</v>
      </c>
      <c r="D3418">
        <v>2015</v>
      </c>
      <c r="E3418" t="s">
        <v>73</v>
      </c>
      <c r="F3418" t="s">
        <v>419</v>
      </c>
      <c r="G3418" t="s">
        <v>74</v>
      </c>
      <c r="H3418" t="s">
        <v>3601</v>
      </c>
      <c r="I3418" s="2">
        <v>40626</v>
      </c>
      <c r="J3418" t="s">
        <v>106</v>
      </c>
      <c r="K3418" t="s">
        <v>111</v>
      </c>
      <c r="L3418">
        <v>-14.164482359999999</v>
      </c>
      <c r="M3418">
        <v>-169.64407220999999</v>
      </c>
      <c r="N3418" t="s">
        <v>74</v>
      </c>
      <c r="O3418" t="s">
        <v>74</v>
      </c>
      <c r="P3418">
        <v>2015</v>
      </c>
      <c r="Q3418" t="s">
        <v>112</v>
      </c>
      <c r="R3418">
        <v>0</v>
      </c>
      <c r="S3418">
        <v>27.7</v>
      </c>
      <c r="T3418">
        <v>35</v>
      </c>
      <c r="U3418">
        <v>35.5</v>
      </c>
      <c r="V3418">
        <v>1</v>
      </c>
      <c r="W3418">
        <v>10</v>
      </c>
      <c r="X3418">
        <v>0.51875000000000004</v>
      </c>
      <c r="Y3418">
        <v>2</v>
      </c>
      <c r="Z3418">
        <v>1</v>
      </c>
    </row>
    <row r="3419" spans="1:26" x14ac:dyDescent="0.2">
      <c r="A3419">
        <v>3418</v>
      </c>
      <c r="B3419">
        <v>8550</v>
      </c>
      <c r="C3419" t="s">
        <v>38</v>
      </c>
      <c r="D3419">
        <v>2015</v>
      </c>
      <c r="E3419" t="s">
        <v>73</v>
      </c>
      <c r="F3419" t="s">
        <v>419</v>
      </c>
      <c r="G3419" t="s">
        <v>74</v>
      </c>
      <c r="H3419" t="s">
        <v>3602</v>
      </c>
      <c r="I3419" s="2">
        <v>40626</v>
      </c>
      <c r="J3419" t="s">
        <v>106</v>
      </c>
      <c r="K3419" t="s">
        <v>107</v>
      </c>
      <c r="L3419">
        <v>-14.165208489999999</v>
      </c>
      <c r="M3419">
        <v>-169.64878662000001</v>
      </c>
      <c r="N3419" t="s">
        <v>74</v>
      </c>
      <c r="O3419" t="s">
        <v>74</v>
      </c>
      <c r="P3419">
        <v>2015</v>
      </c>
      <c r="Q3419" t="s">
        <v>109</v>
      </c>
      <c r="R3419">
        <v>0</v>
      </c>
      <c r="S3419">
        <v>7.05</v>
      </c>
      <c r="T3419">
        <v>20</v>
      </c>
      <c r="U3419">
        <v>1</v>
      </c>
      <c r="V3419">
        <v>1</v>
      </c>
      <c r="W3419">
        <v>43.5</v>
      </c>
      <c r="X3419">
        <v>0.23250000000000001</v>
      </c>
      <c r="Y3419">
        <v>2</v>
      </c>
      <c r="Z3419">
        <v>1</v>
      </c>
    </row>
    <row r="3420" spans="1:26" x14ac:dyDescent="0.2">
      <c r="A3420">
        <v>3419</v>
      </c>
      <c r="B3420">
        <v>8551</v>
      </c>
      <c r="C3420" t="s">
        <v>38</v>
      </c>
      <c r="D3420">
        <v>2015</v>
      </c>
      <c r="E3420" t="s">
        <v>73</v>
      </c>
      <c r="F3420" t="s">
        <v>419</v>
      </c>
      <c r="G3420" t="s">
        <v>74</v>
      </c>
      <c r="H3420" t="s">
        <v>3603</v>
      </c>
      <c r="I3420" s="2">
        <v>40626</v>
      </c>
      <c r="J3420" t="s">
        <v>106</v>
      </c>
      <c r="K3420" t="s">
        <v>107</v>
      </c>
      <c r="L3420">
        <v>-14.164816220000001</v>
      </c>
      <c r="M3420">
        <v>-169.65278336</v>
      </c>
      <c r="N3420" t="s">
        <v>74</v>
      </c>
      <c r="O3420" t="s">
        <v>74</v>
      </c>
      <c r="P3420">
        <v>2015</v>
      </c>
      <c r="Q3420" t="s">
        <v>109</v>
      </c>
      <c r="R3420">
        <v>0</v>
      </c>
      <c r="S3420">
        <v>7.5</v>
      </c>
      <c r="T3420">
        <v>12.5</v>
      </c>
      <c r="U3420">
        <v>0</v>
      </c>
      <c r="V3420">
        <v>1</v>
      </c>
      <c r="W3420">
        <v>19.5</v>
      </c>
      <c r="X3420">
        <v>0.36249999999999999</v>
      </c>
      <c r="Y3420">
        <v>2</v>
      </c>
      <c r="Z3420">
        <v>1</v>
      </c>
    </row>
    <row r="3421" spans="1:26" x14ac:dyDescent="0.2">
      <c r="A3421">
        <v>3420</v>
      </c>
      <c r="B3421">
        <v>8552</v>
      </c>
      <c r="C3421" t="s">
        <v>38</v>
      </c>
      <c r="D3421">
        <v>2015</v>
      </c>
      <c r="E3421" t="s">
        <v>73</v>
      </c>
      <c r="F3421" t="s">
        <v>419</v>
      </c>
      <c r="G3421" t="s">
        <v>74</v>
      </c>
      <c r="H3421" t="s">
        <v>3604</v>
      </c>
      <c r="I3421" s="2">
        <v>40626</v>
      </c>
      <c r="J3421" t="s">
        <v>106</v>
      </c>
      <c r="K3421" t="s">
        <v>115</v>
      </c>
      <c r="L3421">
        <v>-14.163261459999999</v>
      </c>
      <c r="M3421">
        <v>-169.66484457999999</v>
      </c>
      <c r="N3421" t="s">
        <v>74</v>
      </c>
      <c r="O3421" t="s">
        <v>74</v>
      </c>
      <c r="P3421">
        <v>2015</v>
      </c>
      <c r="Q3421" t="s">
        <v>116</v>
      </c>
      <c r="R3421">
        <v>0</v>
      </c>
      <c r="S3421">
        <v>4.45</v>
      </c>
      <c r="T3421">
        <v>4</v>
      </c>
      <c r="U3421">
        <v>0</v>
      </c>
      <c r="V3421">
        <v>0</v>
      </c>
      <c r="W3421">
        <v>53.5</v>
      </c>
      <c r="X3421">
        <v>0.84624999999999995</v>
      </c>
      <c r="Y3421">
        <v>2</v>
      </c>
      <c r="Z3421">
        <v>1</v>
      </c>
    </row>
    <row r="3422" spans="1:26" x14ac:dyDescent="0.2">
      <c r="A3422">
        <v>3421</v>
      </c>
      <c r="B3422">
        <v>8553</v>
      </c>
      <c r="C3422" t="s">
        <v>38</v>
      </c>
      <c r="D3422">
        <v>2015</v>
      </c>
      <c r="E3422" t="s">
        <v>73</v>
      </c>
      <c r="F3422" t="s">
        <v>419</v>
      </c>
      <c r="G3422" t="s">
        <v>74</v>
      </c>
      <c r="H3422" t="s">
        <v>3605</v>
      </c>
      <c r="I3422" s="2">
        <v>40626</v>
      </c>
      <c r="J3422" t="s">
        <v>106</v>
      </c>
      <c r="K3422" t="s">
        <v>107</v>
      </c>
      <c r="L3422">
        <v>-14.15779386</v>
      </c>
      <c r="M3422">
        <v>-169.68002294999999</v>
      </c>
      <c r="N3422" t="s">
        <v>74</v>
      </c>
      <c r="O3422" t="s">
        <v>74</v>
      </c>
      <c r="P3422">
        <v>2015</v>
      </c>
      <c r="Q3422" t="s">
        <v>109</v>
      </c>
      <c r="R3422">
        <v>0</v>
      </c>
      <c r="S3422">
        <v>10.75</v>
      </c>
      <c r="T3422">
        <v>27.5</v>
      </c>
      <c r="U3422">
        <v>0</v>
      </c>
      <c r="V3422">
        <v>0</v>
      </c>
      <c r="W3422">
        <v>56.5</v>
      </c>
      <c r="X3422">
        <v>0.30875000000000002</v>
      </c>
      <c r="Y3422">
        <v>2</v>
      </c>
      <c r="Z3422">
        <v>1</v>
      </c>
    </row>
    <row r="3423" spans="1:26" x14ac:dyDescent="0.2">
      <c r="A3423">
        <v>3422</v>
      </c>
      <c r="B3423">
        <v>8554</v>
      </c>
      <c r="C3423" t="s">
        <v>38</v>
      </c>
      <c r="D3423">
        <v>2015</v>
      </c>
      <c r="E3423" t="s">
        <v>73</v>
      </c>
      <c r="F3423" t="s">
        <v>419</v>
      </c>
      <c r="G3423" t="s">
        <v>74</v>
      </c>
      <c r="H3423" t="s">
        <v>3606</v>
      </c>
      <c r="I3423" s="2">
        <v>40626</v>
      </c>
      <c r="J3423" t="s">
        <v>106</v>
      </c>
      <c r="K3423" t="s">
        <v>107</v>
      </c>
      <c r="L3423">
        <v>-14.160052439999999</v>
      </c>
      <c r="M3423">
        <v>-169.68315066</v>
      </c>
      <c r="N3423" t="s">
        <v>74</v>
      </c>
      <c r="O3423" t="s">
        <v>74</v>
      </c>
      <c r="P3423">
        <v>2015</v>
      </c>
      <c r="Q3423" t="s">
        <v>109</v>
      </c>
      <c r="R3423">
        <v>0</v>
      </c>
      <c r="S3423">
        <v>8.15</v>
      </c>
      <c r="T3423">
        <v>27.5</v>
      </c>
      <c r="U3423">
        <v>0.5</v>
      </c>
      <c r="V3423">
        <v>1</v>
      </c>
      <c r="W3423">
        <v>47.5</v>
      </c>
      <c r="X3423">
        <v>0.16375000000000001</v>
      </c>
      <c r="Y3423">
        <v>2</v>
      </c>
      <c r="Z3423">
        <v>1</v>
      </c>
    </row>
    <row r="3424" spans="1:26" x14ac:dyDescent="0.2">
      <c r="A3424">
        <v>3423</v>
      </c>
      <c r="B3424">
        <v>8559</v>
      </c>
      <c r="C3424" t="s">
        <v>38</v>
      </c>
      <c r="D3424">
        <v>2015</v>
      </c>
      <c r="E3424" t="s">
        <v>73</v>
      </c>
      <c r="F3424" t="s">
        <v>419</v>
      </c>
      <c r="G3424" t="s">
        <v>74</v>
      </c>
      <c r="H3424" t="s">
        <v>3607</v>
      </c>
      <c r="I3424" s="2">
        <v>40627</v>
      </c>
      <c r="J3424" t="s">
        <v>106</v>
      </c>
      <c r="K3424" t="s">
        <v>107</v>
      </c>
      <c r="L3424">
        <v>-14.18420607</v>
      </c>
      <c r="M3424">
        <v>-169.65775575000001</v>
      </c>
      <c r="N3424" t="s">
        <v>74</v>
      </c>
      <c r="O3424" t="s">
        <v>74</v>
      </c>
      <c r="P3424">
        <v>2015</v>
      </c>
      <c r="Q3424" t="s">
        <v>109</v>
      </c>
      <c r="R3424">
        <v>0</v>
      </c>
      <c r="S3424">
        <v>10.95</v>
      </c>
      <c r="T3424">
        <v>25</v>
      </c>
      <c r="U3424">
        <v>0</v>
      </c>
      <c r="V3424">
        <v>5</v>
      </c>
      <c r="W3424">
        <v>57.5</v>
      </c>
      <c r="X3424">
        <v>0.86499999999999999</v>
      </c>
      <c r="Y3424">
        <v>2</v>
      </c>
      <c r="Z3424">
        <v>1</v>
      </c>
    </row>
    <row r="3425" spans="1:26" x14ac:dyDescent="0.2">
      <c r="A3425">
        <v>3424</v>
      </c>
      <c r="B3425">
        <v>8560</v>
      </c>
      <c r="C3425" t="s">
        <v>38</v>
      </c>
      <c r="D3425">
        <v>2015</v>
      </c>
      <c r="E3425" t="s">
        <v>73</v>
      </c>
      <c r="F3425" t="s">
        <v>419</v>
      </c>
      <c r="G3425" t="s">
        <v>74</v>
      </c>
      <c r="H3425" t="s">
        <v>3608</v>
      </c>
      <c r="I3425" s="2">
        <v>40627</v>
      </c>
      <c r="J3425" t="s">
        <v>106</v>
      </c>
      <c r="K3425" t="s">
        <v>107</v>
      </c>
      <c r="L3425">
        <v>-14.187632260000001</v>
      </c>
      <c r="M3425">
        <v>-169.67344408</v>
      </c>
      <c r="N3425" t="s">
        <v>74</v>
      </c>
      <c r="O3425" t="s">
        <v>74</v>
      </c>
      <c r="P3425">
        <v>2015</v>
      </c>
      <c r="Q3425" t="s">
        <v>109</v>
      </c>
      <c r="R3425">
        <v>0</v>
      </c>
      <c r="S3425">
        <v>8.75</v>
      </c>
      <c r="T3425">
        <v>40</v>
      </c>
      <c r="U3425">
        <v>0</v>
      </c>
      <c r="V3425">
        <v>0.5</v>
      </c>
      <c r="W3425">
        <v>47.5</v>
      </c>
      <c r="X3425">
        <v>0.19125</v>
      </c>
      <c r="Y3425">
        <v>2</v>
      </c>
      <c r="Z3425">
        <v>1</v>
      </c>
    </row>
    <row r="3426" spans="1:26" x14ac:dyDescent="0.2">
      <c r="A3426">
        <v>3425</v>
      </c>
      <c r="B3426">
        <v>8561</v>
      </c>
      <c r="C3426" t="s">
        <v>38</v>
      </c>
      <c r="D3426">
        <v>2015</v>
      </c>
      <c r="E3426" t="s">
        <v>73</v>
      </c>
      <c r="F3426" t="s">
        <v>419</v>
      </c>
      <c r="G3426" t="s">
        <v>74</v>
      </c>
      <c r="H3426" t="s">
        <v>3609</v>
      </c>
      <c r="I3426" s="2">
        <v>40627</v>
      </c>
      <c r="J3426" t="s">
        <v>106</v>
      </c>
      <c r="K3426" t="s">
        <v>107</v>
      </c>
      <c r="L3426">
        <v>-14.180033480000001</v>
      </c>
      <c r="M3426">
        <v>-169.67976236000001</v>
      </c>
      <c r="N3426" t="s">
        <v>74</v>
      </c>
      <c r="O3426" t="s">
        <v>74</v>
      </c>
      <c r="P3426">
        <v>2015</v>
      </c>
      <c r="Q3426" t="s">
        <v>109</v>
      </c>
      <c r="R3426">
        <v>0</v>
      </c>
      <c r="S3426">
        <v>8.4</v>
      </c>
      <c r="T3426">
        <v>15</v>
      </c>
      <c r="U3426">
        <v>0</v>
      </c>
      <c r="V3426">
        <v>0</v>
      </c>
      <c r="W3426">
        <v>15</v>
      </c>
      <c r="X3426">
        <v>0.13875000000000001</v>
      </c>
      <c r="Y3426">
        <v>2</v>
      </c>
      <c r="Z3426">
        <v>1</v>
      </c>
    </row>
    <row r="3427" spans="1:26" x14ac:dyDescent="0.2">
      <c r="A3427">
        <v>3426</v>
      </c>
      <c r="B3427">
        <v>8562</v>
      </c>
      <c r="C3427" t="s">
        <v>38</v>
      </c>
      <c r="D3427">
        <v>2015</v>
      </c>
      <c r="E3427" t="s">
        <v>73</v>
      </c>
      <c r="F3427" t="s">
        <v>419</v>
      </c>
      <c r="G3427" t="s">
        <v>74</v>
      </c>
      <c r="H3427" t="s">
        <v>3610</v>
      </c>
      <c r="I3427" s="2">
        <v>40627</v>
      </c>
      <c r="J3427" t="s">
        <v>106</v>
      </c>
      <c r="K3427" t="s">
        <v>111</v>
      </c>
      <c r="L3427">
        <v>-14.16253751</v>
      </c>
      <c r="M3427">
        <v>-169.68682896999999</v>
      </c>
      <c r="N3427" t="s">
        <v>74</v>
      </c>
      <c r="O3427" t="s">
        <v>74</v>
      </c>
      <c r="P3427">
        <v>2015</v>
      </c>
      <c r="Q3427" t="s">
        <v>112</v>
      </c>
      <c r="R3427">
        <v>0</v>
      </c>
      <c r="S3427">
        <v>20</v>
      </c>
      <c r="T3427">
        <v>5</v>
      </c>
      <c r="U3427">
        <v>0</v>
      </c>
      <c r="V3427">
        <v>0</v>
      </c>
      <c r="W3427">
        <v>55</v>
      </c>
      <c r="X3427">
        <v>0.53374999999999995</v>
      </c>
      <c r="Y3427">
        <v>2</v>
      </c>
      <c r="Z3427">
        <v>1</v>
      </c>
    </row>
    <row r="3428" spans="1:26" x14ac:dyDescent="0.2">
      <c r="A3428">
        <v>3427</v>
      </c>
      <c r="B3428">
        <v>8568</v>
      </c>
      <c r="C3428" t="s">
        <v>38</v>
      </c>
      <c r="D3428">
        <v>2015</v>
      </c>
      <c r="E3428" t="s">
        <v>73</v>
      </c>
      <c r="F3428" t="s">
        <v>419</v>
      </c>
      <c r="G3428" t="s">
        <v>74</v>
      </c>
      <c r="H3428" t="s">
        <v>3611</v>
      </c>
      <c r="I3428" s="2">
        <v>40627</v>
      </c>
      <c r="J3428" t="s">
        <v>106</v>
      </c>
      <c r="K3428" t="s">
        <v>111</v>
      </c>
      <c r="L3428">
        <v>-14.17359525</v>
      </c>
      <c r="M3428">
        <v>-169.68660560000001</v>
      </c>
      <c r="N3428" t="s">
        <v>74</v>
      </c>
      <c r="O3428" t="s">
        <v>74</v>
      </c>
      <c r="P3428">
        <v>2015</v>
      </c>
      <c r="Q3428" t="s">
        <v>112</v>
      </c>
      <c r="R3428">
        <v>0</v>
      </c>
      <c r="S3428">
        <v>25.3</v>
      </c>
      <c r="T3428">
        <v>15</v>
      </c>
      <c r="U3428">
        <v>0</v>
      </c>
      <c r="V3428">
        <v>17.5</v>
      </c>
      <c r="W3428">
        <v>27.5</v>
      </c>
      <c r="X3428">
        <v>0.27500000000000002</v>
      </c>
      <c r="Y3428">
        <v>2</v>
      </c>
      <c r="Z3428">
        <v>1</v>
      </c>
    </row>
    <row r="3429" spans="1:26" x14ac:dyDescent="0.2">
      <c r="A3429">
        <v>3428</v>
      </c>
      <c r="B3429">
        <v>8569</v>
      </c>
      <c r="C3429" t="s">
        <v>38</v>
      </c>
      <c r="D3429">
        <v>2015</v>
      </c>
      <c r="E3429" t="s">
        <v>73</v>
      </c>
      <c r="F3429" t="s">
        <v>419</v>
      </c>
      <c r="G3429" t="s">
        <v>74</v>
      </c>
      <c r="H3429" t="s">
        <v>3612</v>
      </c>
      <c r="I3429" s="2">
        <v>40627</v>
      </c>
      <c r="J3429" t="s">
        <v>106</v>
      </c>
      <c r="K3429" t="s">
        <v>107</v>
      </c>
      <c r="L3429">
        <v>-14.169085369999999</v>
      </c>
      <c r="M3429">
        <v>-169.68638532</v>
      </c>
      <c r="N3429" t="s">
        <v>74</v>
      </c>
      <c r="O3429" t="s">
        <v>74</v>
      </c>
      <c r="P3429">
        <v>2015</v>
      </c>
      <c r="Q3429" t="s">
        <v>109</v>
      </c>
      <c r="R3429">
        <v>0</v>
      </c>
      <c r="S3429">
        <v>13.95</v>
      </c>
      <c r="T3429">
        <v>40</v>
      </c>
      <c r="U3429">
        <v>0</v>
      </c>
      <c r="V3429">
        <v>0</v>
      </c>
      <c r="W3429">
        <v>42.5</v>
      </c>
      <c r="X3429">
        <v>0.79749999999999999</v>
      </c>
      <c r="Y3429">
        <v>2</v>
      </c>
      <c r="Z3429">
        <v>1</v>
      </c>
    </row>
    <row r="3430" spans="1:26" x14ac:dyDescent="0.2">
      <c r="A3430">
        <v>3429</v>
      </c>
      <c r="B3430">
        <v>8570</v>
      </c>
      <c r="C3430" t="s">
        <v>38</v>
      </c>
      <c r="D3430">
        <v>2015</v>
      </c>
      <c r="E3430" t="s">
        <v>73</v>
      </c>
      <c r="F3430" t="s">
        <v>419</v>
      </c>
      <c r="G3430" t="s">
        <v>74</v>
      </c>
      <c r="H3430" t="s">
        <v>3613</v>
      </c>
      <c r="I3430" s="2">
        <v>40627</v>
      </c>
      <c r="J3430" t="s">
        <v>106</v>
      </c>
      <c r="K3430" t="s">
        <v>107</v>
      </c>
      <c r="L3430">
        <v>-14.170797289999999</v>
      </c>
      <c r="M3430">
        <v>-169.68521034</v>
      </c>
      <c r="N3430" t="s">
        <v>74</v>
      </c>
      <c r="O3430" t="s">
        <v>74</v>
      </c>
      <c r="P3430">
        <v>2015</v>
      </c>
      <c r="Q3430" t="s">
        <v>109</v>
      </c>
      <c r="R3430">
        <v>0</v>
      </c>
      <c r="S3430">
        <v>7.85</v>
      </c>
      <c r="T3430">
        <v>35</v>
      </c>
      <c r="U3430">
        <v>0</v>
      </c>
      <c r="V3430">
        <v>0.5</v>
      </c>
      <c r="W3430">
        <v>32.5</v>
      </c>
      <c r="X3430">
        <v>0.13125000000000001</v>
      </c>
      <c r="Y3430">
        <v>2</v>
      </c>
      <c r="Z3430">
        <v>1</v>
      </c>
    </row>
    <row r="3431" spans="1:26" x14ac:dyDescent="0.2">
      <c r="A3431">
        <v>3430</v>
      </c>
      <c r="B3431">
        <v>8571</v>
      </c>
      <c r="C3431" t="s">
        <v>38</v>
      </c>
      <c r="D3431">
        <v>2015</v>
      </c>
      <c r="E3431" t="s">
        <v>73</v>
      </c>
      <c r="F3431" t="s">
        <v>419</v>
      </c>
      <c r="G3431" t="s">
        <v>74</v>
      </c>
      <c r="H3431" t="s">
        <v>3614</v>
      </c>
      <c r="I3431" s="2">
        <v>40627</v>
      </c>
      <c r="J3431" t="s">
        <v>106</v>
      </c>
      <c r="K3431" t="s">
        <v>107</v>
      </c>
      <c r="L3431">
        <v>-14.174901240000001</v>
      </c>
      <c r="M3431">
        <v>-169.68164317</v>
      </c>
      <c r="N3431" t="s">
        <v>74</v>
      </c>
      <c r="O3431" t="s">
        <v>74</v>
      </c>
      <c r="P3431">
        <v>2015</v>
      </c>
      <c r="Q3431" t="s">
        <v>109</v>
      </c>
      <c r="R3431">
        <v>0</v>
      </c>
      <c r="S3431">
        <v>14.4</v>
      </c>
      <c r="T3431">
        <v>35</v>
      </c>
      <c r="U3431">
        <v>0</v>
      </c>
      <c r="V3431">
        <v>1.5</v>
      </c>
      <c r="W3431">
        <v>30</v>
      </c>
      <c r="X3431">
        <v>0.91625000000000001</v>
      </c>
      <c r="Y3431">
        <v>2</v>
      </c>
      <c r="Z3431">
        <v>1</v>
      </c>
    </row>
    <row r="3432" spans="1:26" x14ac:dyDescent="0.2">
      <c r="A3432">
        <v>3431</v>
      </c>
      <c r="B3432">
        <v>8572</v>
      </c>
      <c r="C3432" t="s">
        <v>38</v>
      </c>
      <c r="D3432">
        <v>2015</v>
      </c>
      <c r="E3432" t="s">
        <v>73</v>
      </c>
      <c r="F3432" t="s">
        <v>419</v>
      </c>
      <c r="G3432" t="s">
        <v>74</v>
      </c>
      <c r="H3432" t="s">
        <v>3615</v>
      </c>
      <c r="I3432" s="2">
        <v>40627</v>
      </c>
      <c r="J3432" t="s">
        <v>106</v>
      </c>
      <c r="K3432" t="s">
        <v>115</v>
      </c>
      <c r="L3432">
        <v>-14.17807513</v>
      </c>
      <c r="M3432">
        <v>-169.67994591999999</v>
      </c>
      <c r="N3432" t="s">
        <v>74</v>
      </c>
      <c r="O3432" t="s">
        <v>74</v>
      </c>
      <c r="P3432">
        <v>2015</v>
      </c>
      <c r="Q3432" t="s">
        <v>116</v>
      </c>
      <c r="R3432">
        <v>0</v>
      </c>
      <c r="S3432">
        <v>2.85</v>
      </c>
      <c r="T3432">
        <v>7.5</v>
      </c>
      <c r="U3432">
        <v>0</v>
      </c>
      <c r="V3432">
        <v>5</v>
      </c>
      <c r="W3432">
        <v>22.5</v>
      </c>
      <c r="X3432">
        <v>1.0862499999999999</v>
      </c>
      <c r="Y3432">
        <v>2</v>
      </c>
      <c r="Z3432">
        <v>1</v>
      </c>
    </row>
    <row r="3433" spans="1:26" x14ac:dyDescent="0.2">
      <c r="A3433">
        <v>3432</v>
      </c>
      <c r="B3433">
        <v>8573</v>
      </c>
      <c r="C3433" t="s">
        <v>38</v>
      </c>
      <c r="D3433">
        <v>2015</v>
      </c>
      <c r="E3433" t="s">
        <v>73</v>
      </c>
      <c r="F3433" t="s">
        <v>419</v>
      </c>
      <c r="G3433" t="s">
        <v>74</v>
      </c>
      <c r="H3433" t="s">
        <v>3616</v>
      </c>
      <c r="I3433" s="2">
        <v>40627</v>
      </c>
      <c r="J3433" t="s">
        <v>106</v>
      </c>
      <c r="K3433" t="s">
        <v>107</v>
      </c>
      <c r="L3433">
        <v>-14.18879592</v>
      </c>
      <c r="M3433">
        <v>-169.67037773000001</v>
      </c>
      <c r="N3433" t="s">
        <v>74</v>
      </c>
      <c r="O3433" t="s">
        <v>74</v>
      </c>
      <c r="P3433">
        <v>2015</v>
      </c>
      <c r="Q3433" t="s">
        <v>109</v>
      </c>
      <c r="R3433">
        <v>0</v>
      </c>
      <c r="S3433">
        <v>8.9499999999999993</v>
      </c>
      <c r="T3433">
        <v>7.5</v>
      </c>
      <c r="U3433">
        <v>0</v>
      </c>
      <c r="V3433">
        <v>1.5</v>
      </c>
      <c r="W3433">
        <v>7</v>
      </c>
      <c r="X3433">
        <v>0.1075</v>
      </c>
      <c r="Y3433">
        <v>2</v>
      </c>
      <c r="Z3433">
        <v>1</v>
      </c>
    </row>
    <row r="3434" spans="1:26" x14ac:dyDescent="0.2">
      <c r="A3434">
        <v>3433</v>
      </c>
      <c r="B3434">
        <v>8582</v>
      </c>
      <c r="C3434" t="s">
        <v>38</v>
      </c>
      <c r="D3434">
        <v>2015</v>
      </c>
      <c r="E3434" t="s">
        <v>73</v>
      </c>
      <c r="F3434" t="s">
        <v>419</v>
      </c>
      <c r="G3434" t="s">
        <v>78</v>
      </c>
      <c r="H3434" t="s">
        <v>3617</v>
      </c>
      <c r="I3434" s="2">
        <v>40628</v>
      </c>
      <c r="J3434" t="s">
        <v>106</v>
      </c>
      <c r="K3434" t="s">
        <v>107</v>
      </c>
      <c r="L3434">
        <v>-14.356545629999999</v>
      </c>
      <c r="M3434">
        <v>-170.730966</v>
      </c>
      <c r="N3434" t="s">
        <v>421</v>
      </c>
      <c r="O3434" t="s">
        <v>421</v>
      </c>
      <c r="P3434">
        <v>2015</v>
      </c>
      <c r="Q3434" t="s">
        <v>109</v>
      </c>
      <c r="R3434">
        <v>0</v>
      </c>
      <c r="S3434">
        <v>17</v>
      </c>
      <c r="T3434">
        <v>7.5</v>
      </c>
      <c r="U3434">
        <v>0</v>
      </c>
      <c r="V3434">
        <v>1.5</v>
      </c>
      <c r="W3434">
        <v>18</v>
      </c>
      <c r="X3434">
        <v>0.13125000000000001</v>
      </c>
      <c r="Y3434">
        <v>2</v>
      </c>
      <c r="Z3434">
        <v>1</v>
      </c>
    </row>
    <row r="3435" spans="1:26" x14ac:dyDescent="0.2">
      <c r="A3435">
        <v>3434</v>
      </c>
      <c r="B3435">
        <v>8583</v>
      </c>
      <c r="C3435" t="s">
        <v>38</v>
      </c>
      <c r="D3435">
        <v>2015</v>
      </c>
      <c r="E3435" t="s">
        <v>73</v>
      </c>
      <c r="F3435" t="s">
        <v>419</v>
      </c>
      <c r="G3435" t="s">
        <v>78</v>
      </c>
      <c r="H3435" t="s">
        <v>3618</v>
      </c>
      <c r="I3435" s="2">
        <v>40628</v>
      </c>
      <c r="J3435" t="s">
        <v>106</v>
      </c>
      <c r="K3435" t="s">
        <v>111</v>
      </c>
      <c r="L3435">
        <v>-14.343443880000001</v>
      </c>
      <c r="M3435">
        <v>-170.71845475999999</v>
      </c>
      <c r="N3435" t="s">
        <v>421</v>
      </c>
      <c r="O3435" t="s">
        <v>421</v>
      </c>
      <c r="P3435">
        <v>2015</v>
      </c>
      <c r="Q3435" t="s">
        <v>112</v>
      </c>
      <c r="R3435">
        <v>0</v>
      </c>
      <c r="S3435">
        <v>25.3</v>
      </c>
      <c r="T3435">
        <v>5.5</v>
      </c>
      <c r="U3435">
        <v>22.5</v>
      </c>
      <c r="V3435">
        <v>8.5</v>
      </c>
      <c r="W3435">
        <v>30</v>
      </c>
      <c r="X3435">
        <v>0.154</v>
      </c>
      <c r="Y3435">
        <v>2</v>
      </c>
      <c r="Z3435">
        <v>1</v>
      </c>
    </row>
    <row r="3436" spans="1:26" x14ac:dyDescent="0.2">
      <c r="A3436">
        <v>3435</v>
      </c>
      <c r="B3436">
        <v>8584</v>
      </c>
      <c r="C3436" t="s">
        <v>38</v>
      </c>
      <c r="D3436">
        <v>2015</v>
      </c>
      <c r="E3436" t="s">
        <v>73</v>
      </c>
      <c r="F3436" t="s">
        <v>419</v>
      </c>
      <c r="G3436" t="s">
        <v>78</v>
      </c>
      <c r="H3436" t="s">
        <v>3619</v>
      </c>
      <c r="I3436" s="2">
        <v>40628</v>
      </c>
      <c r="J3436" t="s">
        <v>106</v>
      </c>
      <c r="K3436" t="s">
        <v>107</v>
      </c>
      <c r="L3436">
        <v>-14.33440089</v>
      </c>
      <c r="M3436">
        <v>-170.70120287</v>
      </c>
      <c r="N3436" t="s">
        <v>421</v>
      </c>
      <c r="O3436" t="s">
        <v>421</v>
      </c>
      <c r="P3436">
        <v>2015</v>
      </c>
      <c r="Q3436" t="s">
        <v>109</v>
      </c>
      <c r="R3436">
        <v>0</v>
      </c>
      <c r="S3436">
        <v>9.1</v>
      </c>
      <c r="T3436">
        <v>17.5</v>
      </c>
      <c r="U3436">
        <v>1</v>
      </c>
      <c r="V3436">
        <v>2</v>
      </c>
      <c r="W3436">
        <v>8</v>
      </c>
      <c r="X3436">
        <v>0.15125</v>
      </c>
      <c r="Y3436">
        <v>2</v>
      </c>
      <c r="Z3436">
        <v>1</v>
      </c>
    </row>
    <row r="3437" spans="1:26" x14ac:dyDescent="0.2">
      <c r="A3437">
        <v>3436</v>
      </c>
      <c r="B3437">
        <v>8585</v>
      </c>
      <c r="C3437" t="s">
        <v>38</v>
      </c>
      <c r="D3437">
        <v>2015</v>
      </c>
      <c r="E3437" t="s">
        <v>73</v>
      </c>
      <c r="F3437" t="s">
        <v>419</v>
      </c>
      <c r="G3437" t="s">
        <v>78</v>
      </c>
      <c r="H3437" t="s">
        <v>3620</v>
      </c>
      <c r="I3437" s="2">
        <v>40628</v>
      </c>
      <c r="J3437" t="s">
        <v>106</v>
      </c>
      <c r="K3437" t="s">
        <v>107</v>
      </c>
      <c r="L3437">
        <v>-14.327194220000001</v>
      </c>
      <c r="M3437">
        <v>-170.69430079</v>
      </c>
      <c r="N3437" t="s">
        <v>421</v>
      </c>
      <c r="O3437" t="s">
        <v>421</v>
      </c>
      <c r="P3437">
        <v>2015</v>
      </c>
      <c r="Q3437" t="s">
        <v>109</v>
      </c>
      <c r="R3437">
        <v>0</v>
      </c>
      <c r="S3437">
        <v>12.7</v>
      </c>
      <c r="T3437">
        <v>10</v>
      </c>
      <c r="U3437">
        <v>15</v>
      </c>
      <c r="V3437">
        <v>2.5</v>
      </c>
      <c r="W3437">
        <v>40</v>
      </c>
      <c r="X3437">
        <v>0.54374999999999996</v>
      </c>
      <c r="Y3437">
        <v>2</v>
      </c>
      <c r="Z3437">
        <v>1</v>
      </c>
    </row>
    <row r="3438" spans="1:26" x14ac:dyDescent="0.2">
      <c r="A3438">
        <v>3437</v>
      </c>
      <c r="B3438">
        <v>8586</v>
      </c>
      <c r="C3438" t="s">
        <v>38</v>
      </c>
      <c r="D3438">
        <v>2015</v>
      </c>
      <c r="E3438" t="s">
        <v>73</v>
      </c>
      <c r="F3438" t="s">
        <v>419</v>
      </c>
      <c r="G3438" t="s">
        <v>78</v>
      </c>
      <c r="H3438" t="s">
        <v>3621</v>
      </c>
      <c r="I3438" s="2">
        <v>40628</v>
      </c>
      <c r="J3438" t="s">
        <v>106</v>
      </c>
      <c r="K3438" t="s">
        <v>111</v>
      </c>
      <c r="L3438">
        <v>-14.301877770000001</v>
      </c>
      <c r="M3438">
        <v>-170.6820773</v>
      </c>
      <c r="N3438" t="s">
        <v>421</v>
      </c>
      <c r="O3438" t="s">
        <v>421</v>
      </c>
      <c r="P3438">
        <v>2015</v>
      </c>
      <c r="Q3438" t="s">
        <v>112</v>
      </c>
      <c r="R3438">
        <v>0</v>
      </c>
      <c r="S3438">
        <v>22.75</v>
      </c>
      <c r="T3438">
        <v>24.5</v>
      </c>
      <c r="U3438">
        <v>5.5</v>
      </c>
      <c r="V3438">
        <v>7</v>
      </c>
      <c r="W3438">
        <v>7.5</v>
      </c>
      <c r="X3438">
        <v>0.20125000000000001</v>
      </c>
      <c r="Y3438">
        <v>2</v>
      </c>
      <c r="Z3438">
        <v>1</v>
      </c>
    </row>
    <row r="3439" spans="1:26" x14ac:dyDescent="0.2">
      <c r="A3439">
        <v>3438</v>
      </c>
      <c r="B3439">
        <v>8587</v>
      </c>
      <c r="C3439" t="s">
        <v>38</v>
      </c>
      <c r="D3439">
        <v>2015</v>
      </c>
      <c r="E3439" t="s">
        <v>73</v>
      </c>
      <c r="F3439" t="s">
        <v>419</v>
      </c>
      <c r="G3439" t="s">
        <v>78</v>
      </c>
      <c r="H3439" t="s">
        <v>3622</v>
      </c>
      <c r="I3439" s="2">
        <v>40628</v>
      </c>
      <c r="J3439" t="s">
        <v>106</v>
      </c>
      <c r="K3439" t="s">
        <v>107</v>
      </c>
      <c r="L3439">
        <v>-14.32027152</v>
      </c>
      <c r="M3439">
        <v>-170.69612133999999</v>
      </c>
      <c r="N3439" t="s">
        <v>421</v>
      </c>
      <c r="O3439" t="s">
        <v>421</v>
      </c>
      <c r="P3439">
        <v>2015</v>
      </c>
      <c r="Q3439" t="s">
        <v>109</v>
      </c>
      <c r="R3439">
        <v>0</v>
      </c>
      <c r="S3439">
        <v>10.7</v>
      </c>
      <c r="T3439">
        <v>22.5</v>
      </c>
      <c r="U3439">
        <v>0</v>
      </c>
      <c r="V3439">
        <v>25</v>
      </c>
      <c r="W3439">
        <v>27.5</v>
      </c>
      <c r="X3439">
        <v>0.89749999999999996</v>
      </c>
      <c r="Y3439">
        <v>2</v>
      </c>
      <c r="Z3439">
        <v>1</v>
      </c>
    </row>
    <row r="3440" spans="1:26" x14ac:dyDescent="0.2">
      <c r="A3440">
        <v>3439</v>
      </c>
      <c r="B3440">
        <v>8592</v>
      </c>
      <c r="C3440" t="s">
        <v>38</v>
      </c>
      <c r="D3440">
        <v>2015</v>
      </c>
      <c r="E3440" t="s">
        <v>73</v>
      </c>
      <c r="F3440" t="s">
        <v>419</v>
      </c>
      <c r="G3440" t="s">
        <v>78</v>
      </c>
      <c r="H3440" t="s">
        <v>3623</v>
      </c>
      <c r="I3440" s="2">
        <v>40628</v>
      </c>
      <c r="J3440" t="s">
        <v>106</v>
      </c>
      <c r="K3440" t="s">
        <v>107</v>
      </c>
      <c r="L3440">
        <v>-14.33630928</v>
      </c>
      <c r="M3440">
        <v>-170.70415012000001</v>
      </c>
      <c r="N3440" t="s">
        <v>421</v>
      </c>
      <c r="O3440" t="s">
        <v>421</v>
      </c>
      <c r="P3440">
        <v>2015</v>
      </c>
      <c r="Q3440" t="s">
        <v>109</v>
      </c>
      <c r="R3440">
        <v>0</v>
      </c>
      <c r="S3440">
        <v>9.5500000000000007</v>
      </c>
      <c r="T3440">
        <v>27.5</v>
      </c>
      <c r="U3440">
        <v>0</v>
      </c>
      <c r="V3440">
        <v>2.5</v>
      </c>
      <c r="W3440">
        <v>15</v>
      </c>
      <c r="X3440">
        <v>0.1275</v>
      </c>
      <c r="Y3440">
        <v>2</v>
      </c>
      <c r="Z3440">
        <v>1</v>
      </c>
    </row>
    <row r="3441" spans="1:26" x14ac:dyDescent="0.2">
      <c r="A3441">
        <v>3440</v>
      </c>
      <c r="B3441">
        <v>8593</v>
      </c>
      <c r="C3441" t="s">
        <v>38</v>
      </c>
      <c r="D3441">
        <v>2015</v>
      </c>
      <c r="E3441" t="s">
        <v>73</v>
      </c>
      <c r="F3441" t="s">
        <v>419</v>
      </c>
      <c r="G3441" t="s">
        <v>78</v>
      </c>
      <c r="H3441" t="s">
        <v>3624</v>
      </c>
      <c r="I3441" s="2">
        <v>40628</v>
      </c>
      <c r="J3441" t="s">
        <v>106</v>
      </c>
      <c r="K3441" t="s">
        <v>111</v>
      </c>
      <c r="L3441">
        <v>-14.35340686</v>
      </c>
      <c r="M3441">
        <v>-170.72943076999999</v>
      </c>
      <c r="N3441" t="s">
        <v>421</v>
      </c>
      <c r="O3441" t="s">
        <v>421</v>
      </c>
      <c r="P3441">
        <v>2015</v>
      </c>
      <c r="Q3441" t="s">
        <v>112</v>
      </c>
      <c r="R3441">
        <v>0</v>
      </c>
      <c r="S3441">
        <v>22</v>
      </c>
      <c r="T3441">
        <v>5</v>
      </c>
      <c r="U3441">
        <v>5</v>
      </c>
      <c r="V3441">
        <v>10</v>
      </c>
      <c r="W3441">
        <v>27.5</v>
      </c>
      <c r="X3441">
        <v>0.42249999999999999</v>
      </c>
      <c r="Y3441">
        <v>2</v>
      </c>
      <c r="Z3441">
        <v>1</v>
      </c>
    </row>
    <row r="3442" spans="1:26" x14ac:dyDescent="0.2">
      <c r="A3442">
        <v>3441</v>
      </c>
      <c r="B3442">
        <v>8594</v>
      </c>
      <c r="C3442" t="s">
        <v>38</v>
      </c>
      <c r="D3442">
        <v>2015</v>
      </c>
      <c r="E3442" t="s">
        <v>73</v>
      </c>
      <c r="F3442" t="s">
        <v>419</v>
      </c>
      <c r="G3442" t="s">
        <v>78</v>
      </c>
      <c r="H3442" t="s">
        <v>3625</v>
      </c>
      <c r="I3442" s="2">
        <v>40628</v>
      </c>
      <c r="J3442" t="s">
        <v>106</v>
      </c>
      <c r="K3442" t="s">
        <v>107</v>
      </c>
      <c r="L3442">
        <v>-14.360494600000001</v>
      </c>
      <c r="M3442">
        <v>-170.74834537999999</v>
      </c>
      <c r="N3442" t="s">
        <v>437</v>
      </c>
      <c r="O3442" t="s">
        <v>437</v>
      </c>
      <c r="P3442">
        <v>2015</v>
      </c>
      <c r="Q3442" t="s">
        <v>109</v>
      </c>
      <c r="R3442">
        <v>0</v>
      </c>
      <c r="S3442">
        <v>8.9499999999999993</v>
      </c>
      <c r="T3442">
        <v>25</v>
      </c>
      <c r="U3442">
        <v>0</v>
      </c>
      <c r="V3442">
        <v>5</v>
      </c>
      <c r="W3442">
        <v>47.5</v>
      </c>
      <c r="X3442">
        <v>0.65500000000000003</v>
      </c>
      <c r="Y3442">
        <v>2</v>
      </c>
      <c r="Z3442">
        <v>1</v>
      </c>
    </row>
    <row r="3443" spans="1:26" x14ac:dyDescent="0.2">
      <c r="A3443">
        <v>3442</v>
      </c>
      <c r="B3443">
        <v>8595</v>
      </c>
      <c r="C3443" t="s">
        <v>38</v>
      </c>
      <c r="D3443">
        <v>2015</v>
      </c>
      <c r="E3443" t="s">
        <v>73</v>
      </c>
      <c r="F3443" t="s">
        <v>419</v>
      </c>
      <c r="G3443" t="s">
        <v>78</v>
      </c>
      <c r="H3443" t="s">
        <v>3626</v>
      </c>
      <c r="I3443" s="2">
        <v>40628</v>
      </c>
      <c r="J3443" t="s">
        <v>106</v>
      </c>
      <c r="K3443" t="s">
        <v>107</v>
      </c>
      <c r="L3443">
        <v>-14.36795876</v>
      </c>
      <c r="M3443">
        <v>-170.7535383</v>
      </c>
      <c r="N3443" t="s">
        <v>437</v>
      </c>
      <c r="O3443" t="s">
        <v>437</v>
      </c>
      <c r="P3443">
        <v>2015</v>
      </c>
      <c r="Q3443" t="s">
        <v>109</v>
      </c>
      <c r="R3443">
        <v>0</v>
      </c>
      <c r="S3443">
        <v>15</v>
      </c>
      <c r="T3443">
        <v>30</v>
      </c>
      <c r="U3443">
        <v>0</v>
      </c>
      <c r="V3443">
        <v>0</v>
      </c>
      <c r="W3443">
        <v>20</v>
      </c>
      <c r="X3443">
        <v>0.34875</v>
      </c>
      <c r="Y3443">
        <v>2</v>
      </c>
      <c r="Z3443">
        <v>1</v>
      </c>
    </row>
    <row r="3444" spans="1:26" x14ac:dyDescent="0.2">
      <c r="A3444">
        <v>3443</v>
      </c>
      <c r="B3444">
        <v>8596</v>
      </c>
      <c r="C3444" t="s">
        <v>38</v>
      </c>
      <c r="D3444">
        <v>2015</v>
      </c>
      <c r="E3444" t="s">
        <v>73</v>
      </c>
      <c r="F3444" t="s">
        <v>419</v>
      </c>
      <c r="G3444" t="s">
        <v>78</v>
      </c>
      <c r="H3444" t="s">
        <v>3627</v>
      </c>
      <c r="I3444" s="2">
        <v>40628</v>
      </c>
      <c r="J3444" t="s">
        <v>106</v>
      </c>
      <c r="K3444" t="s">
        <v>115</v>
      </c>
      <c r="L3444">
        <v>-14.36132323</v>
      </c>
      <c r="M3444">
        <v>-170.77797799999999</v>
      </c>
      <c r="N3444" t="s">
        <v>437</v>
      </c>
      <c r="O3444" t="s">
        <v>437</v>
      </c>
      <c r="P3444">
        <v>2015</v>
      </c>
      <c r="Q3444" t="s">
        <v>116</v>
      </c>
      <c r="R3444">
        <v>0</v>
      </c>
      <c r="S3444">
        <v>4</v>
      </c>
      <c r="T3444">
        <v>8.5</v>
      </c>
      <c r="U3444">
        <v>0</v>
      </c>
      <c r="V3444">
        <v>0</v>
      </c>
      <c r="W3444">
        <v>15</v>
      </c>
      <c r="X3444">
        <v>0.3775</v>
      </c>
      <c r="Y3444">
        <v>2</v>
      </c>
      <c r="Z3444">
        <v>1</v>
      </c>
    </row>
    <row r="3445" spans="1:26" x14ac:dyDescent="0.2">
      <c r="A3445">
        <v>3444</v>
      </c>
      <c r="B3445">
        <v>8597</v>
      </c>
      <c r="C3445" t="s">
        <v>38</v>
      </c>
      <c r="D3445">
        <v>2015</v>
      </c>
      <c r="E3445" t="s">
        <v>73</v>
      </c>
      <c r="F3445" t="s">
        <v>419</v>
      </c>
      <c r="G3445" t="s">
        <v>78</v>
      </c>
      <c r="H3445" t="s">
        <v>3628</v>
      </c>
      <c r="I3445" s="2">
        <v>40628</v>
      </c>
      <c r="J3445" t="s">
        <v>106</v>
      </c>
      <c r="K3445" t="s">
        <v>115</v>
      </c>
      <c r="L3445">
        <v>-14.359696720000001</v>
      </c>
      <c r="M3445">
        <v>-170.78174423999999</v>
      </c>
      <c r="N3445" t="s">
        <v>437</v>
      </c>
      <c r="O3445" t="s">
        <v>437</v>
      </c>
      <c r="P3445">
        <v>2015</v>
      </c>
      <c r="Q3445" t="s">
        <v>116</v>
      </c>
      <c r="R3445">
        <v>0</v>
      </c>
      <c r="S3445">
        <v>4.55</v>
      </c>
      <c r="T3445">
        <v>12.5</v>
      </c>
      <c r="U3445">
        <v>2.5</v>
      </c>
      <c r="V3445">
        <v>0</v>
      </c>
      <c r="W3445">
        <v>40</v>
      </c>
      <c r="X3445">
        <v>1.4750000000000001</v>
      </c>
      <c r="Y3445">
        <v>2</v>
      </c>
      <c r="Z3445">
        <v>1</v>
      </c>
    </row>
    <row r="3446" spans="1:26" x14ac:dyDescent="0.2">
      <c r="A3446">
        <v>3445</v>
      </c>
      <c r="B3446">
        <v>8605</v>
      </c>
      <c r="C3446" t="s">
        <v>38</v>
      </c>
      <c r="D3446">
        <v>2015</v>
      </c>
      <c r="E3446" t="s">
        <v>73</v>
      </c>
      <c r="F3446" t="s">
        <v>419</v>
      </c>
      <c r="G3446" t="s">
        <v>78</v>
      </c>
      <c r="H3446" t="s">
        <v>3629</v>
      </c>
      <c r="I3446" s="2">
        <v>40629</v>
      </c>
      <c r="J3446" t="s">
        <v>106</v>
      </c>
      <c r="K3446" t="s">
        <v>111</v>
      </c>
      <c r="L3446">
        <v>-14.27325441</v>
      </c>
      <c r="M3446">
        <v>-170.50509886</v>
      </c>
      <c r="N3446" t="s">
        <v>459</v>
      </c>
      <c r="O3446" t="s">
        <v>459</v>
      </c>
      <c r="P3446">
        <v>2015</v>
      </c>
      <c r="Q3446" t="s">
        <v>112</v>
      </c>
      <c r="R3446">
        <v>0</v>
      </c>
      <c r="S3446">
        <v>22.6</v>
      </c>
      <c r="T3446">
        <v>2</v>
      </c>
      <c r="U3446">
        <v>2.5</v>
      </c>
      <c r="V3446">
        <v>0</v>
      </c>
      <c r="W3446">
        <v>3.5</v>
      </c>
      <c r="X3446">
        <v>0.115</v>
      </c>
      <c r="Y3446">
        <v>2</v>
      </c>
      <c r="Z3446">
        <v>1</v>
      </c>
    </row>
    <row r="3447" spans="1:26" x14ac:dyDescent="0.2">
      <c r="A3447">
        <v>3446</v>
      </c>
      <c r="B3447">
        <v>8606</v>
      </c>
      <c r="C3447" t="s">
        <v>38</v>
      </c>
      <c r="D3447">
        <v>2015</v>
      </c>
      <c r="E3447" t="s">
        <v>73</v>
      </c>
      <c r="F3447" t="s">
        <v>419</v>
      </c>
      <c r="G3447" t="s">
        <v>78</v>
      </c>
      <c r="H3447" t="s">
        <v>3630</v>
      </c>
      <c r="I3447" s="2">
        <v>40629</v>
      </c>
      <c r="J3447" t="s">
        <v>106</v>
      </c>
      <c r="K3447" t="s">
        <v>111</v>
      </c>
      <c r="L3447">
        <v>-14.27962608</v>
      </c>
      <c r="M3447">
        <v>-170.51488909</v>
      </c>
      <c r="N3447" t="s">
        <v>459</v>
      </c>
      <c r="O3447" t="s">
        <v>459</v>
      </c>
      <c r="P3447">
        <v>2015</v>
      </c>
      <c r="Q3447" t="s">
        <v>112</v>
      </c>
      <c r="R3447">
        <v>0</v>
      </c>
      <c r="S3447">
        <v>31.2</v>
      </c>
      <c r="T3447">
        <v>5</v>
      </c>
      <c r="U3447">
        <v>15</v>
      </c>
      <c r="V3447">
        <v>10</v>
      </c>
      <c r="W3447">
        <v>5</v>
      </c>
      <c r="X3447">
        <v>0.14124999999999999</v>
      </c>
      <c r="Y3447">
        <v>2</v>
      </c>
      <c r="Z3447">
        <v>1</v>
      </c>
    </row>
    <row r="3448" spans="1:26" x14ac:dyDescent="0.2">
      <c r="A3448">
        <v>3447</v>
      </c>
      <c r="B3448">
        <v>8607</v>
      </c>
      <c r="C3448" t="s">
        <v>38</v>
      </c>
      <c r="D3448">
        <v>2015</v>
      </c>
      <c r="E3448" t="s">
        <v>73</v>
      </c>
      <c r="F3448" t="s">
        <v>419</v>
      </c>
      <c r="G3448" t="s">
        <v>78</v>
      </c>
      <c r="H3448" t="s">
        <v>3631</v>
      </c>
      <c r="I3448" s="2">
        <v>40629</v>
      </c>
      <c r="J3448" t="s">
        <v>106</v>
      </c>
      <c r="K3448" t="s">
        <v>111</v>
      </c>
      <c r="L3448">
        <v>-14.290381399999999</v>
      </c>
      <c r="M3448">
        <v>-170.54522159999999</v>
      </c>
      <c r="N3448" t="s">
        <v>449</v>
      </c>
      <c r="O3448" t="s">
        <v>449</v>
      </c>
      <c r="P3448">
        <v>2015</v>
      </c>
      <c r="Q3448" t="s">
        <v>112</v>
      </c>
      <c r="R3448">
        <v>0</v>
      </c>
      <c r="S3448">
        <v>28.5</v>
      </c>
      <c r="T3448">
        <v>30</v>
      </c>
      <c r="U3448">
        <v>10</v>
      </c>
      <c r="V3448">
        <v>7.5</v>
      </c>
      <c r="W3448">
        <v>22.5</v>
      </c>
      <c r="X3448">
        <v>0.57999999999999996</v>
      </c>
      <c r="Y3448">
        <v>2</v>
      </c>
      <c r="Z3448">
        <v>1</v>
      </c>
    </row>
    <row r="3449" spans="1:26" x14ac:dyDescent="0.2">
      <c r="A3449">
        <v>3448</v>
      </c>
      <c r="B3449">
        <v>8608</v>
      </c>
      <c r="C3449" t="s">
        <v>38</v>
      </c>
      <c r="D3449">
        <v>2015</v>
      </c>
      <c r="E3449" t="s">
        <v>73</v>
      </c>
      <c r="F3449" t="s">
        <v>419</v>
      </c>
      <c r="G3449" t="s">
        <v>78</v>
      </c>
      <c r="H3449" t="s">
        <v>3632</v>
      </c>
      <c r="I3449" s="2">
        <v>40629</v>
      </c>
      <c r="J3449" t="s">
        <v>106</v>
      </c>
      <c r="K3449" t="s">
        <v>111</v>
      </c>
      <c r="L3449">
        <v>-14.280379269999999</v>
      </c>
      <c r="M3449">
        <v>-170.54094943000001</v>
      </c>
      <c r="N3449" t="s">
        <v>459</v>
      </c>
      <c r="O3449" t="s">
        <v>459</v>
      </c>
      <c r="P3449">
        <v>2015</v>
      </c>
      <c r="Q3449" t="s">
        <v>112</v>
      </c>
      <c r="R3449">
        <v>0</v>
      </c>
      <c r="S3449">
        <v>21.95</v>
      </c>
      <c r="T3449">
        <v>3.5</v>
      </c>
      <c r="U3449">
        <v>5</v>
      </c>
      <c r="V3449">
        <v>1.5</v>
      </c>
      <c r="W3449">
        <v>1</v>
      </c>
      <c r="X3449">
        <v>0.18875</v>
      </c>
      <c r="Y3449">
        <v>2</v>
      </c>
      <c r="Z3449">
        <v>1</v>
      </c>
    </row>
    <row r="3450" spans="1:26" x14ac:dyDescent="0.2">
      <c r="A3450">
        <v>3449</v>
      </c>
      <c r="B3450">
        <v>8609</v>
      </c>
      <c r="C3450" t="s">
        <v>38</v>
      </c>
      <c r="D3450">
        <v>2015</v>
      </c>
      <c r="E3450" t="s">
        <v>73</v>
      </c>
      <c r="F3450" t="s">
        <v>419</v>
      </c>
      <c r="G3450" t="s">
        <v>78</v>
      </c>
      <c r="H3450" t="s">
        <v>3633</v>
      </c>
      <c r="I3450" s="2">
        <v>40629</v>
      </c>
      <c r="J3450" t="s">
        <v>106</v>
      </c>
      <c r="K3450" t="s">
        <v>107</v>
      </c>
      <c r="L3450">
        <v>-14.28520977</v>
      </c>
      <c r="M3450">
        <v>-170.54547851000001</v>
      </c>
      <c r="N3450" t="s">
        <v>459</v>
      </c>
      <c r="O3450" t="s">
        <v>459</v>
      </c>
      <c r="P3450">
        <v>2015</v>
      </c>
      <c r="Q3450" t="s">
        <v>109</v>
      </c>
      <c r="R3450">
        <v>0</v>
      </c>
      <c r="S3450">
        <v>9.75</v>
      </c>
      <c r="T3450">
        <v>5</v>
      </c>
      <c r="U3450">
        <v>22.5</v>
      </c>
      <c r="V3450">
        <v>40</v>
      </c>
      <c r="W3450">
        <v>2.5</v>
      </c>
      <c r="X3450">
        <v>0.11874999999999999</v>
      </c>
      <c r="Y3450">
        <v>2</v>
      </c>
      <c r="Z3450">
        <v>1</v>
      </c>
    </row>
    <row r="3451" spans="1:26" x14ac:dyDescent="0.2">
      <c r="A3451">
        <v>3450</v>
      </c>
      <c r="B3451">
        <v>8610</v>
      </c>
      <c r="C3451" t="s">
        <v>38</v>
      </c>
      <c r="D3451">
        <v>2015</v>
      </c>
      <c r="E3451" t="s">
        <v>73</v>
      </c>
      <c r="F3451" t="s">
        <v>419</v>
      </c>
      <c r="G3451" t="s">
        <v>78</v>
      </c>
      <c r="H3451" t="s">
        <v>3634</v>
      </c>
      <c r="I3451" s="2">
        <v>40629</v>
      </c>
      <c r="J3451" t="s">
        <v>106</v>
      </c>
      <c r="K3451" t="s">
        <v>107</v>
      </c>
      <c r="L3451">
        <v>-14.27612051</v>
      </c>
      <c r="M3451">
        <v>-170.54831644999999</v>
      </c>
      <c r="N3451" t="s">
        <v>459</v>
      </c>
      <c r="O3451" t="s">
        <v>459</v>
      </c>
      <c r="P3451">
        <v>2015</v>
      </c>
      <c r="Q3451" t="s">
        <v>109</v>
      </c>
      <c r="R3451">
        <v>0</v>
      </c>
      <c r="S3451">
        <v>16.25</v>
      </c>
      <c r="T3451">
        <v>6.5</v>
      </c>
      <c r="U3451">
        <v>7.5</v>
      </c>
      <c r="V3451">
        <v>37.5</v>
      </c>
      <c r="W3451">
        <v>5</v>
      </c>
      <c r="X3451">
        <v>0.11874999999999999</v>
      </c>
      <c r="Y3451">
        <v>2</v>
      </c>
      <c r="Z3451">
        <v>1</v>
      </c>
    </row>
    <row r="3452" spans="1:26" x14ac:dyDescent="0.2">
      <c r="A3452">
        <v>3451</v>
      </c>
      <c r="B3452">
        <v>8611</v>
      </c>
      <c r="C3452" t="s">
        <v>38</v>
      </c>
      <c r="D3452">
        <v>2015</v>
      </c>
      <c r="E3452" t="s">
        <v>73</v>
      </c>
      <c r="F3452" t="s">
        <v>419</v>
      </c>
      <c r="G3452" t="s">
        <v>78</v>
      </c>
      <c r="H3452" t="s">
        <v>3635</v>
      </c>
      <c r="I3452" s="2">
        <v>40629</v>
      </c>
      <c r="J3452" t="s">
        <v>106</v>
      </c>
      <c r="K3452" t="s">
        <v>111</v>
      </c>
      <c r="L3452">
        <v>-14.276132</v>
      </c>
      <c r="M3452">
        <v>-170.51043478</v>
      </c>
      <c r="N3452" t="s">
        <v>459</v>
      </c>
      <c r="O3452" t="s">
        <v>459</v>
      </c>
      <c r="P3452">
        <v>2015</v>
      </c>
      <c r="Q3452" t="s">
        <v>112</v>
      </c>
      <c r="R3452">
        <v>0</v>
      </c>
      <c r="S3452">
        <v>25.45</v>
      </c>
      <c r="T3452">
        <v>3</v>
      </c>
      <c r="U3452">
        <v>0</v>
      </c>
      <c r="V3452">
        <v>1.5</v>
      </c>
      <c r="W3452">
        <v>5</v>
      </c>
      <c r="X3452">
        <v>1.079</v>
      </c>
      <c r="Y3452">
        <v>2</v>
      </c>
      <c r="Z3452">
        <v>1</v>
      </c>
    </row>
    <row r="3453" spans="1:26" x14ac:dyDescent="0.2">
      <c r="A3453">
        <v>3452</v>
      </c>
      <c r="B3453">
        <v>8612</v>
      </c>
      <c r="C3453" t="s">
        <v>38</v>
      </c>
      <c r="D3453">
        <v>2015</v>
      </c>
      <c r="E3453" t="s">
        <v>73</v>
      </c>
      <c r="F3453" t="s">
        <v>419</v>
      </c>
      <c r="G3453" t="s">
        <v>78</v>
      </c>
      <c r="H3453" t="s">
        <v>3636</v>
      </c>
      <c r="I3453" s="2">
        <v>40629</v>
      </c>
      <c r="J3453" t="s">
        <v>106</v>
      </c>
      <c r="K3453" t="s">
        <v>107</v>
      </c>
      <c r="L3453">
        <v>-14.277023829999999</v>
      </c>
      <c r="M3453">
        <v>-170.54617488</v>
      </c>
      <c r="N3453" t="s">
        <v>459</v>
      </c>
      <c r="O3453" t="s">
        <v>459</v>
      </c>
      <c r="P3453">
        <v>2015</v>
      </c>
      <c r="Q3453" t="s">
        <v>109</v>
      </c>
      <c r="R3453">
        <v>0</v>
      </c>
      <c r="S3453">
        <v>15.4</v>
      </c>
      <c r="T3453">
        <v>10</v>
      </c>
      <c r="U3453">
        <v>3</v>
      </c>
      <c r="V3453">
        <v>1.5</v>
      </c>
      <c r="W3453">
        <v>10</v>
      </c>
      <c r="X3453">
        <v>0.17624999999999999</v>
      </c>
      <c r="Y3453">
        <v>2</v>
      </c>
      <c r="Z3453">
        <v>1</v>
      </c>
    </row>
    <row r="3454" spans="1:26" x14ac:dyDescent="0.2">
      <c r="A3454">
        <v>3453</v>
      </c>
      <c r="B3454">
        <v>8613</v>
      </c>
      <c r="C3454" t="s">
        <v>38</v>
      </c>
      <c r="D3454">
        <v>2015</v>
      </c>
      <c r="E3454" t="s">
        <v>73</v>
      </c>
      <c r="F3454" t="s">
        <v>419</v>
      </c>
      <c r="G3454" t="s">
        <v>78</v>
      </c>
      <c r="H3454" t="s">
        <v>3637</v>
      </c>
      <c r="I3454" s="2">
        <v>40629</v>
      </c>
      <c r="J3454" t="s">
        <v>106</v>
      </c>
      <c r="K3454" t="s">
        <v>107</v>
      </c>
      <c r="L3454">
        <v>-14.27911093</v>
      </c>
      <c r="M3454">
        <v>-170.54459405</v>
      </c>
      <c r="N3454" t="s">
        <v>459</v>
      </c>
      <c r="O3454" t="s">
        <v>459</v>
      </c>
      <c r="P3454">
        <v>2015</v>
      </c>
      <c r="Q3454" t="s">
        <v>109</v>
      </c>
      <c r="R3454">
        <v>0</v>
      </c>
      <c r="S3454">
        <v>17.25</v>
      </c>
      <c r="T3454">
        <v>7.5</v>
      </c>
      <c r="U3454">
        <v>0.5</v>
      </c>
      <c r="V3454">
        <v>2.5</v>
      </c>
      <c r="W3454">
        <v>8.5</v>
      </c>
      <c r="X3454">
        <v>0.15375</v>
      </c>
      <c r="Y3454">
        <v>2</v>
      </c>
      <c r="Z3454">
        <v>1</v>
      </c>
    </row>
    <row r="3455" spans="1:26" x14ac:dyDescent="0.2">
      <c r="A3455">
        <v>3454</v>
      </c>
      <c r="B3455">
        <v>8614</v>
      </c>
      <c r="C3455" t="s">
        <v>38</v>
      </c>
      <c r="D3455">
        <v>2015</v>
      </c>
      <c r="E3455" t="s">
        <v>73</v>
      </c>
      <c r="F3455" t="s">
        <v>419</v>
      </c>
      <c r="G3455" t="s">
        <v>78</v>
      </c>
      <c r="H3455" t="s">
        <v>3638</v>
      </c>
      <c r="I3455" s="2">
        <v>40629</v>
      </c>
      <c r="J3455" t="s">
        <v>106</v>
      </c>
      <c r="K3455" t="s">
        <v>111</v>
      </c>
      <c r="L3455">
        <v>-14.278323950000001</v>
      </c>
      <c r="M3455">
        <v>-170.53590252000001</v>
      </c>
      <c r="N3455" t="s">
        <v>459</v>
      </c>
      <c r="O3455" t="s">
        <v>459</v>
      </c>
      <c r="P3455">
        <v>2015</v>
      </c>
      <c r="Q3455" t="s">
        <v>112</v>
      </c>
      <c r="R3455">
        <v>0</v>
      </c>
      <c r="S3455">
        <v>25.5</v>
      </c>
      <c r="T3455">
        <v>1.5</v>
      </c>
      <c r="U3455">
        <v>39.5</v>
      </c>
      <c r="V3455">
        <v>15</v>
      </c>
      <c r="W3455">
        <v>1.5</v>
      </c>
      <c r="X3455">
        <v>0.10375</v>
      </c>
      <c r="Y3455">
        <v>2</v>
      </c>
      <c r="Z3455">
        <v>1</v>
      </c>
    </row>
    <row r="3456" spans="1:26" x14ac:dyDescent="0.2">
      <c r="A3456">
        <v>3455</v>
      </c>
      <c r="B3456">
        <v>8615</v>
      </c>
      <c r="C3456" t="s">
        <v>38</v>
      </c>
      <c r="D3456">
        <v>2015</v>
      </c>
      <c r="E3456" t="s">
        <v>73</v>
      </c>
      <c r="F3456" t="s">
        <v>419</v>
      </c>
      <c r="G3456" t="s">
        <v>78</v>
      </c>
      <c r="H3456" t="s">
        <v>3639</v>
      </c>
      <c r="I3456" s="2">
        <v>40629</v>
      </c>
      <c r="J3456" t="s">
        <v>106</v>
      </c>
      <c r="K3456" t="s">
        <v>115</v>
      </c>
      <c r="L3456">
        <v>-14.27967737</v>
      </c>
      <c r="M3456">
        <v>-170.54867755000001</v>
      </c>
      <c r="N3456" t="s">
        <v>459</v>
      </c>
      <c r="O3456" t="s">
        <v>459</v>
      </c>
      <c r="P3456">
        <v>2015</v>
      </c>
      <c r="Q3456" t="s">
        <v>116</v>
      </c>
      <c r="R3456">
        <v>0</v>
      </c>
      <c r="S3456">
        <v>4.5999999999999996</v>
      </c>
      <c r="T3456">
        <v>0.5</v>
      </c>
      <c r="U3456">
        <v>0</v>
      </c>
      <c r="V3456">
        <v>2.5</v>
      </c>
      <c r="W3456">
        <v>2.5</v>
      </c>
      <c r="X3456">
        <v>0.11275</v>
      </c>
      <c r="Y3456">
        <v>2</v>
      </c>
      <c r="Z3456">
        <v>1</v>
      </c>
    </row>
    <row r="3457" spans="1:26" x14ac:dyDescent="0.2">
      <c r="A3457">
        <v>3456</v>
      </c>
      <c r="B3457">
        <v>8616</v>
      </c>
      <c r="C3457" t="s">
        <v>38</v>
      </c>
      <c r="D3457">
        <v>2015</v>
      </c>
      <c r="E3457" t="s">
        <v>73</v>
      </c>
      <c r="F3457" t="s">
        <v>419</v>
      </c>
      <c r="G3457" t="s">
        <v>78</v>
      </c>
      <c r="H3457" t="s">
        <v>3640</v>
      </c>
      <c r="I3457" s="2">
        <v>40629</v>
      </c>
      <c r="J3457" t="s">
        <v>106</v>
      </c>
      <c r="K3457" t="s">
        <v>115</v>
      </c>
      <c r="L3457">
        <v>-14.283942339999999</v>
      </c>
      <c r="M3457">
        <v>-170.54528187</v>
      </c>
      <c r="N3457" t="s">
        <v>459</v>
      </c>
      <c r="O3457" t="s">
        <v>459</v>
      </c>
      <c r="P3457">
        <v>2015</v>
      </c>
      <c r="Q3457" t="s">
        <v>116</v>
      </c>
      <c r="R3457">
        <v>0</v>
      </c>
      <c r="S3457">
        <v>5.45</v>
      </c>
      <c r="T3457">
        <v>0.5</v>
      </c>
      <c r="U3457">
        <v>0</v>
      </c>
      <c r="V3457">
        <v>15.5</v>
      </c>
      <c r="W3457">
        <v>1</v>
      </c>
      <c r="X3457">
        <v>0.33500000000000002</v>
      </c>
      <c r="Y3457">
        <v>2</v>
      </c>
      <c r="Z3457">
        <v>1</v>
      </c>
    </row>
    <row r="3458" spans="1:26" x14ac:dyDescent="0.2">
      <c r="A3458">
        <v>3457</v>
      </c>
      <c r="B3458">
        <v>8617</v>
      </c>
      <c r="C3458" t="s">
        <v>38</v>
      </c>
      <c r="D3458">
        <v>2015</v>
      </c>
      <c r="E3458" t="s">
        <v>73</v>
      </c>
      <c r="F3458" t="s">
        <v>419</v>
      </c>
      <c r="G3458" t="s">
        <v>78</v>
      </c>
      <c r="H3458" t="s">
        <v>3641</v>
      </c>
      <c r="I3458" s="2">
        <v>40629</v>
      </c>
      <c r="J3458" t="s">
        <v>106</v>
      </c>
      <c r="K3458" t="s">
        <v>107</v>
      </c>
      <c r="L3458">
        <v>-14.282437030000001</v>
      </c>
      <c r="M3458">
        <v>-170.54547758999999</v>
      </c>
      <c r="N3458" t="s">
        <v>459</v>
      </c>
      <c r="O3458" t="s">
        <v>459</v>
      </c>
      <c r="P3458">
        <v>2015</v>
      </c>
      <c r="Q3458" t="s">
        <v>109</v>
      </c>
      <c r="R3458">
        <v>0</v>
      </c>
      <c r="S3458">
        <v>11.8</v>
      </c>
      <c r="T3458">
        <v>1.5</v>
      </c>
      <c r="U3458">
        <v>1</v>
      </c>
      <c r="V3458">
        <v>31</v>
      </c>
      <c r="W3458">
        <v>0</v>
      </c>
      <c r="X3458">
        <v>0.16375000000000001</v>
      </c>
      <c r="Y3458">
        <v>2</v>
      </c>
      <c r="Z3458">
        <v>1</v>
      </c>
    </row>
    <row r="3459" spans="1:26" x14ac:dyDescent="0.2">
      <c r="A3459">
        <v>3458</v>
      </c>
      <c r="B3459">
        <v>8618</v>
      </c>
      <c r="C3459" t="s">
        <v>38</v>
      </c>
      <c r="D3459">
        <v>2015</v>
      </c>
      <c r="E3459" t="s">
        <v>73</v>
      </c>
      <c r="F3459" t="s">
        <v>419</v>
      </c>
      <c r="G3459" t="s">
        <v>78</v>
      </c>
      <c r="H3459" t="s">
        <v>3642</v>
      </c>
      <c r="I3459" s="2">
        <v>40629</v>
      </c>
      <c r="J3459" t="s">
        <v>106</v>
      </c>
      <c r="K3459" t="s">
        <v>107</v>
      </c>
      <c r="L3459">
        <v>-14.27857289</v>
      </c>
      <c r="M3459">
        <v>-170.54882289</v>
      </c>
      <c r="N3459" t="s">
        <v>459</v>
      </c>
      <c r="O3459" t="s">
        <v>459</v>
      </c>
      <c r="P3459">
        <v>2015</v>
      </c>
      <c r="Q3459" t="s">
        <v>109</v>
      </c>
      <c r="R3459">
        <v>0</v>
      </c>
      <c r="S3459">
        <v>9.1</v>
      </c>
      <c r="T3459">
        <v>5.5</v>
      </c>
      <c r="U3459">
        <v>0</v>
      </c>
      <c r="V3459">
        <v>27.5</v>
      </c>
      <c r="W3459">
        <v>0</v>
      </c>
      <c r="X3459">
        <v>0.15</v>
      </c>
      <c r="Y3459">
        <v>2</v>
      </c>
      <c r="Z3459">
        <v>1</v>
      </c>
    </row>
    <row r="3460" spans="1:26" x14ac:dyDescent="0.2">
      <c r="A3460">
        <v>3459</v>
      </c>
      <c r="B3460">
        <v>8623</v>
      </c>
      <c r="C3460" t="s">
        <v>38</v>
      </c>
      <c r="D3460">
        <v>2015</v>
      </c>
      <c r="E3460" t="s">
        <v>73</v>
      </c>
      <c r="F3460" t="s">
        <v>419</v>
      </c>
      <c r="G3460" t="s">
        <v>78</v>
      </c>
      <c r="H3460" t="s">
        <v>3643</v>
      </c>
      <c r="I3460" s="2">
        <v>40630</v>
      </c>
      <c r="J3460" t="s">
        <v>106</v>
      </c>
      <c r="K3460" t="s">
        <v>111</v>
      </c>
      <c r="L3460">
        <v>-14.274571119999999</v>
      </c>
      <c r="M3460">
        <v>-170.50628506999999</v>
      </c>
      <c r="N3460" t="s">
        <v>459</v>
      </c>
      <c r="O3460" t="s">
        <v>459</v>
      </c>
      <c r="P3460">
        <v>2015</v>
      </c>
      <c r="Q3460" t="s">
        <v>112</v>
      </c>
      <c r="R3460">
        <v>0</v>
      </c>
      <c r="S3460">
        <v>26</v>
      </c>
      <c r="T3460">
        <v>1</v>
      </c>
      <c r="U3460">
        <v>4</v>
      </c>
      <c r="V3460">
        <v>3.5</v>
      </c>
      <c r="W3460">
        <v>8</v>
      </c>
      <c r="X3460">
        <v>0.1125</v>
      </c>
      <c r="Y3460">
        <v>2</v>
      </c>
      <c r="Z3460">
        <v>1</v>
      </c>
    </row>
    <row r="3461" spans="1:26" x14ac:dyDescent="0.2">
      <c r="A3461">
        <v>3460</v>
      </c>
      <c r="B3461">
        <v>8624</v>
      </c>
      <c r="C3461" t="s">
        <v>38</v>
      </c>
      <c r="D3461">
        <v>2015</v>
      </c>
      <c r="E3461" t="s">
        <v>73</v>
      </c>
      <c r="F3461" t="s">
        <v>419</v>
      </c>
      <c r="G3461" t="s">
        <v>78</v>
      </c>
      <c r="H3461" t="s">
        <v>3644</v>
      </c>
      <c r="I3461" s="2">
        <v>40630</v>
      </c>
      <c r="J3461" t="s">
        <v>106</v>
      </c>
      <c r="K3461" t="s">
        <v>111</v>
      </c>
      <c r="L3461">
        <v>-14.277565600000001</v>
      </c>
      <c r="M3461">
        <v>-170.51406589999999</v>
      </c>
      <c r="N3461" t="s">
        <v>459</v>
      </c>
      <c r="O3461" t="s">
        <v>459</v>
      </c>
      <c r="P3461">
        <v>2015</v>
      </c>
      <c r="Q3461" t="s">
        <v>112</v>
      </c>
      <c r="R3461">
        <v>0</v>
      </c>
      <c r="S3461">
        <v>29.85</v>
      </c>
      <c r="T3461">
        <v>7</v>
      </c>
      <c r="U3461">
        <v>6.25</v>
      </c>
      <c r="V3461">
        <v>0.5</v>
      </c>
      <c r="W3461">
        <v>7.5</v>
      </c>
      <c r="X3461">
        <v>0.267625</v>
      </c>
      <c r="Y3461">
        <v>4</v>
      </c>
      <c r="Z3461">
        <v>2</v>
      </c>
    </row>
    <row r="3462" spans="1:26" x14ac:dyDescent="0.2">
      <c r="A3462">
        <v>3461</v>
      </c>
      <c r="B3462">
        <v>8625</v>
      </c>
      <c r="C3462" t="s">
        <v>38</v>
      </c>
      <c r="D3462">
        <v>2015</v>
      </c>
      <c r="E3462" t="s">
        <v>73</v>
      </c>
      <c r="F3462" t="s">
        <v>419</v>
      </c>
      <c r="G3462" t="s">
        <v>78</v>
      </c>
      <c r="H3462" t="s">
        <v>3645</v>
      </c>
      <c r="I3462" s="2">
        <v>40630</v>
      </c>
      <c r="J3462" t="s">
        <v>106</v>
      </c>
      <c r="K3462" t="s">
        <v>111</v>
      </c>
      <c r="L3462">
        <v>-14.282136879999999</v>
      </c>
      <c r="M3462">
        <v>-170.53629907000001</v>
      </c>
      <c r="N3462" t="s">
        <v>459</v>
      </c>
      <c r="O3462" t="s">
        <v>459</v>
      </c>
      <c r="P3462">
        <v>2015</v>
      </c>
      <c r="Q3462" t="s">
        <v>112</v>
      </c>
      <c r="R3462">
        <v>0</v>
      </c>
      <c r="S3462">
        <v>23.85</v>
      </c>
      <c r="T3462">
        <v>1.5</v>
      </c>
      <c r="U3462">
        <v>10</v>
      </c>
      <c r="V3462">
        <v>31.5</v>
      </c>
      <c r="W3462">
        <v>1</v>
      </c>
      <c r="X3462">
        <v>0.10249999999999999</v>
      </c>
      <c r="Y3462">
        <v>2</v>
      </c>
      <c r="Z3462">
        <v>1</v>
      </c>
    </row>
    <row r="3463" spans="1:26" x14ac:dyDescent="0.2">
      <c r="A3463">
        <v>3462</v>
      </c>
      <c r="B3463">
        <v>8626</v>
      </c>
      <c r="C3463" t="s">
        <v>38</v>
      </c>
      <c r="D3463">
        <v>2015</v>
      </c>
      <c r="E3463" t="s">
        <v>73</v>
      </c>
      <c r="F3463" t="s">
        <v>419</v>
      </c>
      <c r="G3463" t="s">
        <v>78</v>
      </c>
      <c r="H3463" t="s">
        <v>3646</v>
      </c>
      <c r="I3463" s="2">
        <v>40630</v>
      </c>
      <c r="J3463" t="s">
        <v>106</v>
      </c>
      <c r="K3463" t="s">
        <v>111</v>
      </c>
      <c r="L3463">
        <v>-14.28530842</v>
      </c>
      <c r="M3463">
        <v>-170.53766725</v>
      </c>
      <c r="N3463" t="s">
        <v>459</v>
      </c>
      <c r="O3463" t="s">
        <v>459</v>
      </c>
      <c r="P3463">
        <v>2015</v>
      </c>
      <c r="Q3463" t="s">
        <v>112</v>
      </c>
      <c r="R3463">
        <v>0</v>
      </c>
      <c r="S3463">
        <v>22.4</v>
      </c>
      <c r="T3463">
        <v>4</v>
      </c>
      <c r="U3463">
        <v>10</v>
      </c>
      <c r="V3463">
        <v>6</v>
      </c>
      <c r="W3463">
        <v>5</v>
      </c>
      <c r="X3463">
        <v>0.115</v>
      </c>
      <c r="Y3463">
        <v>2</v>
      </c>
      <c r="Z3463">
        <v>1</v>
      </c>
    </row>
    <row r="3464" spans="1:26" x14ac:dyDescent="0.2">
      <c r="A3464">
        <v>3463</v>
      </c>
      <c r="B3464">
        <v>8627</v>
      </c>
      <c r="C3464" t="s">
        <v>38</v>
      </c>
      <c r="D3464">
        <v>2015</v>
      </c>
      <c r="E3464" t="s">
        <v>73</v>
      </c>
      <c r="F3464" t="s">
        <v>419</v>
      </c>
      <c r="G3464" t="s">
        <v>78</v>
      </c>
      <c r="H3464" t="s">
        <v>3647</v>
      </c>
      <c r="I3464" s="2">
        <v>40630</v>
      </c>
      <c r="J3464" t="s">
        <v>106</v>
      </c>
      <c r="K3464" t="s">
        <v>115</v>
      </c>
      <c r="L3464">
        <v>-14.286323550000001</v>
      </c>
      <c r="M3464">
        <v>-170.54601880999999</v>
      </c>
      <c r="N3464" t="s">
        <v>449</v>
      </c>
      <c r="O3464" t="s">
        <v>449</v>
      </c>
      <c r="P3464">
        <v>2015</v>
      </c>
      <c r="Q3464" t="s">
        <v>116</v>
      </c>
      <c r="R3464">
        <v>0</v>
      </c>
      <c r="S3464">
        <v>5.45</v>
      </c>
      <c r="T3464">
        <v>1</v>
      </c>
      <c r="U3464">
        <v>0</v>
      </c>
      <c r="V3464">
        <v>41.5</v>
      </c>
      <c r="W3464">
        <v>1</v>
      </c>
      <c r="X3464">
        <v>0.215</v>
      </c>
      <c r="Y3464">
        <v>2</v>
      </c>
      <c r="Z3464">
        <v>1</v>
      </c>
    </row>
    <row r="3465" spans="1:26" x14ac:dyDescent="0.2">
      <c r="A3465">
        <v>3464</v>
      </c>
      <c r="B3465">
        <v>8628</v>
      </c>
      <c r="C3465" t="s">
        <v>38</v>
      </c>
      <c r="D3465">
        <v>2015</v>
      </c>
      <c r="E3465" t="s">
        <v>73</v>
      </c>
      <c r="F3465" t="s">
        <v>419</v>
      </c>
      <c r="G3465" t="s">
        <v>78</v>
      </c>
      <c r="H3465" t="s">
        <v>3648</v>
      </c>
      <c r="I3465" s="2">
        <v>40630</v>
      </c>
      <c r="J3465" t="s">
        <v>106</v>
      </c>
      <c r="K3465" t="s">
        <v>115</v>
      </c>
      <c r="L3465">
        <v>-14.278519579999999</v>
      </c>
      <c r="M3465">
        <v>-170.54976207999999</v>
      </c>
      <c r="N3465" t="s">
        <v>459</v>
      </c>
      <c r="O3465" t="s">
        <v>459</v>
      </c>
      <c r="P3465">
        <v>2015</v>
      </c>
      <c r="Q3465" t="s">
        <v>116</v>
      </c>
      <c r="R3465">
        <v>0</v>
      </c>
      <c r="S3465">
        <v>4.75</v>
      </c>
      <c r="T3465">
        <v>3.5</v>
      </c>
      <c r="U3465">
        <v>0</v>
      </c>
      <c r="V3465">
        <v>4</v>
      </c>
      <c r="W3465">
        <v>7.5</v>
      </c>
      <c r="X3465">
        <v>0.23499999999999999</v>
      </c>
      <c r="Y3465">
        <v>2</v>
      </c>
      <c r="Z3465">
        <v>1</v>
      </c>
    </row>
    <row r="3466" spans="1:26" x14ac:dyDescent="0.2">
      <c r="A3466">
        <v>3465</v>
      </c>
      <c r="B3466">
        <v>8629</v>
      </c>
      <c r="C3466" t="s">
        <v>38</v>
      </c>
      <c r="D3466">
        <v>2015</v>
      </c>
      <c r="E3466" t="s">
        <v>73</v>
      </c>
      <c r="F3466" t="s">
        <v>419</v>
      </c>
      <c r="G3466" t="s">
        <v>78</v>
      </c>
      <c r="H3466" t="s">
        <v>3649</v>
      </c>
      <c r="I3466" s="2">
        <v>40630</v>
      </c>
      <c r="J3466" t="s">
        <v>106</v>
      </c>
      <c r="K3466" t="s">
        <v>107</v>
      </c>
      <c r="L3466">
        <v>-14.27731728</v>
      </c>
      <c r="M3466">
        <v>-170.54777591000001</v>
      </c>
      <c r="N3466" t="s">
        <v>459</v>
      </c>
      <c r="O3466" t="s">
        <v>459</v>
      </c>
      <c r="P3466">
        <v>2015</v>
      </c>
      <c r="Q3466" t="s">
        <v>109</v>
      </c>
      <c r="R3466">
        <v>0</v>
      </c>
      <c r="S3466">
        <v>13.45</v>
      </c>
      <c r="T3466">
        <v>6.5</v>
      </c>
      <c r="U3466">
        <v>11.5</v>
      </c>
      <c r="V3466">
        <v>32.5</v>
      </c>
      <c r="W3466">
        <v>3.5</v>
      </c>
      <c r="X3466">
        <v>0.1245</v>
      </c>
      <c r="Y3466">
        <v>2</v>
      </c>
      <c r="Z3466">
        <v>1</v>
      </c>
    </row>
    <row r="3467" spans="1:26" x14ac:dyDescent="0.2">
      <c r="A3467">
        <v>3466</v>
      </c>
      <c r="B3467">
        <v>8634</v>
      </c>
      <c r="C3467" t="s">
        <v>38</v>
      </c>
      <c r="D3467">
        <v>2015</v>
      </c>
      <c r="E3467" t="s">
        <v>73</v>
      </c>
      <c r="F3467" t="s">
        <v>419</v>
      </c>
      <c r="G3467" t="s">
        <v>78</v>
      </c>
      <c r="H3467" t="s">
        <v>3650</v>
      </c>
      <c r="I3467" s="2">
        <v>40630</v>
      </c>
      <c r="J3467" t="s">
        <v>106</v>
      </c>
      <c r="K3467" t="s">
        <v>107</v>
      </c>
      <c r="L3467">
        <v>-14.279956159999999</v>
      </c>
      <c r="M3467">
        <v>-170.54644938999999</v>
      </c>
      <c r="N3467" t="s">
        <v>459</v>
      </c>
      <c r="O3467" t="s">
        <v>459</v>
      </c>
      <c r="P3467">
        <v>2015</v>
      </c>
      <c r="Q3467" t="s">
        <v>109</v>
      </c>
      <c r="R3467">
        <v>0</v>
      </c>
      <c r="S3467">
        <v>13.25</v>
      </c>
      <c r="T3467">
        <v>22.5</v>
      </c>
      <c r="U3467">
        <v>0</v>
      </c>
      <c r="V3467">
        <v>25</v>
      </c>
      <c r="W3467">
        <v>0</v>
      </c>
      <c r="X3467">
        <v>0.115</v>
      </c>
      <c r="Y3467">
        <v>2</v>
      </c>
      <c r="Z3467">
        <v>1</v>
      </c>
    </row>
    <row r="3468" spans="1:26" x14ac:dyDescent="0.2">
      <c r="A3468">
        <v>3467</v>
      </c>
      <c r="B3468">
        <v>8636</v>
      </c>
      <c r="C3468" t="s">
        <v>38</v>
      </c>
      <c r="D3468">
        <v>2015</v>
      </c>
      <c r="E3468" t="s">
        <v>73</v>
      </c>
      <c r="F3468" t="s">
        <v>419</v>
      </c>
      <c r="G3468" t="s">
        <v>78</v>
      </c>
      <c r="H3468" t="s">
        <v>3651</v>
      </c>
      <c r="I3468" s="2">
        <v>40630</v>
      </c>
      <c r="J3468" t="s">
        <v>106</v>
      </c>
      <c r="K3468" t="s">
        <v>107</v>
      </c>
      <c r="L3468">
        <v>-14.27903046</v>
      </c>
      <c r="M3468">
        <v>-170.54739126000001</v>
      </c>
      <c r="N3468" t="s">
        <v>459</v>
      </c>
      <c r="O3468" t="s">
        <v>459</v>
      </c>
      <c r="P3468">
        <v>2015</v>
      </c>
      <c r="Q3468" t="s">
        <v>109</v>
      </c>
      <c r="R3468">
        <v>0</v>
      </c>
      <c r="S3468">
        <v>12.5</v>
      </c>
      <c r="T3468">
        <v>12.5</v>
      </c>
      <c r="U3468">
        <v>5</v>
      </c>
      <c r="V3468">
        <v>52.5</v>
      </c>
      <c r="W3468">
        <v>0</v>
      </c>
      <c r="X3468">
        <v>0.13875000000000001</v>
      </c>
      <c r="Y3468">
        <v>2</v>
      </c>
      <c r="Z3468">
        <v>1</v>
      </c>
    </row>
    <row r="3469" spans="1:26" x14ac:dyDescent="0.2">
      <c r="A3469">
        <v>3468</v>
      </c>
      <c r="B3469">
        <v>8637</v>
      </c>
      <c r="C3469" t="s">
        <v>38</v>
      </c>
      <c r="D3469">
        <v>2015</v>
      </c>
      <c r="E3469" t="s">
        <v>73</v>
      </c>
      <c r="F3469" t="s">
        <v>419</v>
      </c>
      <c r="G3469" t="s">
        <v>78</v>
      </c>
      <c r="H3469" t="s">
        <v>3652</v>
      </c>
      <c r="I3469" s="2">
        <v>40630</v>
      </c>
      <c r="J3469" t="s">
        <v>106</v>
      </c>
      <c r="K3469" t="s">
        <v>111</v>
      </c>
      <c r="L3469">
        <v>-14.27849947</v>
      </c>
      <c r="M3469">
        <v>-170.53839923999999</v>
      </c>
      <c r="N3469" t="s">
        <v>459</v>
      </c>
      <c r="O3469" t="s">
        <v>459</v>
      </c>
      <c r="P3469">
        <v>2015</v>
      </c>
      <c r="Q3469" t="s">
        <v>112</v>
      </c>
      <c r="R3469">
        <v>0</v>
      </c>
      <c r="S3469">
        <v>24.1</v>
      </c>
      <c r="T3469">
        <v>2</v>
      </c>
      <c r="U3469">
        <v>12.5</v>
      </c>
      <c r="V3469">
        <v>37.5</v>
      </c>
      <c r="W3469">
        <v>2</v>
      </c>
      <c r="X3469">
        <v>0.10625</v>
      </c>
      <c r="Y3469">
        <v>2</v>
      </c>
      <c r="Z3469">
        <v>1</v>
      </c>
    </row>
    <row r="3470" spans="1:26" x14ac:dyDescent="0.2">
      <c r="A3470">
        <v>3469</v>
      </c>
      <c r="B3470">
        <v>8638</v>
      </c>
      <c r="C3470" t="s">
        <v>38</v>
      </c>
      <c r="D3470">
        <v>2015</v>
      </c>
      <c r="E3470" t="s">
        <v>73</v>
      </c>
      <c r="F3470" t="s">
        <v>419</v>
      </c>
      <c r="G3470" t="s">
        <v>78</v>
      </c>
      <c r="H3470" t="s">
        <v>3653</v>
      </c>
      <c r="I3470" s="2">
        <v>40631</v>
      </c>
      <c r="J3470" t="s">
        <v>106</v>
      </c>
      <c r="K3470" t="s">
        <v>107</v>
      </c>
      <c r="L3470">
        <v>-14.36352801</v>
      </c>
      <c r="M3470">
        <v>-170.76284011999999</v>
      </c>
      <c r="N3470" t="s">
        <v>441</v>
      </c>
      <c r="O3470" t="s">
        <v>441</v>
      </c>
      <c r="P3470">
        <v>2015</v>
      </c>
      <c r="Q3470" t="s">
        <v>109</v>
      </c>
      <c r="R3470">
        <v>0</v>
      </c>
      <c r="S3470">
        <v>12</v>
      </c>
      <c r="T3470">
        <v>52.5</v>
      </c>
      <c r="U3470">
        <v>0</v>
      </c>
      <c r="V3470">
        <v>2.5</v>
      </c>
      <c r="W3470">
        <v>27.5</v>
      </c>
      <c r="X3470">
        <v>0.36449999999999999</v>
      </c>
      <c r="Y3470">
        <v>2</v>
      </c>
      <c r="Z3470">
        <v>1</v>
      </c>
    </row>
    <row r="3471" spans="1:26" x14ac:dyDescent="0.2">
      <c r="A3471">
        <v>3470</v>
      </c>
      <c r="B3471">
        <v>8641</v>
      </c>
      <c r="C3471" t="s">
        <v>38</v>
      </c>
      <c r="D3471">
        <v>2015</v>
      </c>
      <c r="E3471" t="s">
        <v>73</v>
      </c>
      <c r="F3471" t="s">
        <v>419</v>
      </c>
      <c r="G3471" t="s">
        <v>78</v>
      </c>
      <c r="H3471" t="s">
        <v>3654</v>
      </c>
      <c r="I3471" s="2">
        <v>40631</v>
      </c>
      <c r="J3471" t="s">
        <v>106</v>
      </c>
      <c r="K3471" t="s">
        <v>107</v>
      </c>
      <c r="L3471">
        <v>-14.34746283</v>
      </c>
      <c r="M3471">
        <v>-170.72124685</v>
      </c>
      <c r="N3471" t="s">
        <v>421</v>
      </c>
      <c r="O3471" t="s">
        <v>421</v>
      </c>
      <c r="P3471">
        <v>2015</v>
      </c>
      <c r="Q3471" t="s">
        <v>109</v>
      </c>
      <c r="R3471">
        <v>0</v>
      </c>
      <c r="S3471">
        <v>13.35</v>
      </c>
      <c r="T3471">
        <v>10</v>
      </c>
      <c r="U3471">
        <v>2.5</v>
      </c>
      <c r="V3471">
        <v>2.5</v>
      </c>
      <c r="W3471">
        <v>45</v>
      </c>
      <c r="X3471">
        <v>0.48499999999999999</v>
      </c>
      <c r="Y3471">
        <v>2</v>
      </c>
      <c r="Z3471">
        <v>1</v>
      </c>
    </row>
    <row r="3472" spans="1:26" x14ac:dyDescent="0.2">
      <c r="A3472">
        <v>3471</v>
      </c>
      <c r="B3472">
        <v>8642</v>
      </c>
      <c r="C3472" t="s">
        <v>38</v>
      </c>
      <c r="D3472">
        <v>2015</v>
      </c>
      <c r="E3472" t="s">
        <v>73</v>
      </c>
      <c r="F3472" t="s">
        <v>419</v>
      </c>
      <c r="G3472" t="s">
        <v>78</v>
      </c>
      <c r="H3472" t="s">
        <v>3655</v>
      </c>
      <c r="I3472" s="2">
        <v>40631</v>
      </c>
      <c r="J3472" t="s">
        <v>106</v>
      </c>
      <c r="K3472" t="s">
        <v>111</v>
      </c>
      <c r="L3472">
        <v>-14.305247380000001</v>
      </c>
      <c r="M3472">
        <v>-170.64041872999999</v>
      </c>
      <c r="N3472" t="s">
        <v>421</v>
      </c>
      <c r="O3472" t="s">
        <v>421</v>
      </c>
      <c r="P3472">
        <v>2015</v>
      </c>
      <c r="Q3472" t="s">
        <v>112</v>
      </c>
      <c r="R3472">
        <v>0</v>
      </c>
      <c r="S3472">
        <v>26.5</v>
      </c>
      <c r="T3472">
        <v>0.5</v>
      </c>
      <c r="U3472">
        <v>17.5</v>
      </c>
      <c r="V3472">
        <v>7</v>
      </c>
      <c r="W3472">
        <v>12.5</v>
      </c>
      <c r="X3472">
        <v>0.16250000000000001</v>
      </c>
      <c r="Y3472">
        <v>2</v>
      </c>
      <c r="Z3472">
        <v>1</v>
      </c>
    </row>
    <row r="3473" spans="1:26" x14ac:dyDescent="0.2">
      <c r="A3473">
        <v>3472</v>
      </c>
      <c r="B3473">
        <v>8643</v>
      </c>
      <c r="C3473" t="s">
        <v>38</v>
      </c>
      <c r="D3473">
        <v>2015</v>
      </c>
      <c r="E3473" t="s">
        <v>73</v>
      </c>
      <c r="F3473" t="s">
        <v>419</v>
      </c>
      <c r="G3473" t="s">
        <v>78</v>
      </c>
      <c r="H3473" t="s">
        <v>3656</v>
      </c>
      <c r="I3473" s="2">
        <v>40631</v>
      </c>
      <c r="J3473" t="s">
        <v>106</v>
      </c>
      <c r="K3473" t="s">
        <v>107</v>
      </c>
      <c r="L3473">
        <v>-14.30618883</v>
      </c>
      <c r="M3473">
        <v>-170.64184089</v>
      </c>
      <c r="N3473" t="s">
        <v>421</v>
      </c>
      <c r="O3473" t="s">
        <v>421</v>
      </c>
      <c r="P3473">
        <v>2015</v>
      </c>
      <c r="Q3473" t="s">
        <v>109</v>
      </c>
      <c r="R3473">
        <v>0</v>
      </c>
      <c r="S3473">
        <v>16.55</v>
      </c>
      <c r="T3473">
        <v>1</v>
      </c>
      <c r="U3473">
        <v>0.5</v>
      </c>
      <c r="V3473">
        <v>0</v>
      </c>
      <c r="W3473">
        <v>7.5</v>
      </c>
      <c r="X3473">
        <v>0.12525</v>
      </c>
      <c r="Y3473">
        <v>2</v>
      </c>
      <c r="Z3473">
        <v>1</v>
      </c>
    </row>
    <row r="3474" spans="1:26" x14ac:dyDescent="0.2">
      <c r="A3474">
        <v>3473</v>
      </c>
      <c r="B3474">
        <v>8644</v>
      </c>
      <c r="C3474" t="s">
        <v>38</v>
      </c>
      <c r="D3474">
        <v>2015</v>
      </c>
      <c r="E3474" t="s">
        <v>73</v>
      </c>
      <c r="F3474" t="s">
        <v>419</v>
      </c>
      <c r="G3474" t="s">
        <v>78</v>
      </c>
      <c r="H3474" t="s">
        <v>3657</v>
      </c>
      <c r="I3474" s="2">
        <v>40631</v>
      </c>
      <c r="J3474" t="s">
        <v>106</v>
      </c>
      <c r="K3474" t="s">
        <v>107</v>
      </c>
      <c r="L3474">
        <v>-14.314727059999999</v>
      </c>
      <c r="M3474">
        <v>-170.65203915000001</v>
      </c>
      <c r="N3474" t="s">
        <v>421</v>
      </c>
      <c r="O3474" t="s">
        <v>421</v>
      </c>
      <c r="P3474">
        <v>2015</v>
      </c>
      <c r="Q3474" t="s">
        <v>109</v>
      </c>
      <c r="R3474">
        <v>0</v>
      </c>
      <c r="S3474">
        <v>14.9</v>
      </c>
      <c r="T3474">
        <v>1</v>
      </c>
      <c r="U3474">
        <v>15</v>
      </c>
      <c r="V3474">
        <v>5.5</v>
      </c>
      <c r="W3474">
        <v>26</v>
      </c>
      <c r="X3474">
        <v>0.44500000000000001</v>
      </c>
      <c r="Y3474">
        <v>2</v>
      </c>
      <c r="Z3474">
        <v>1</v>
      </c>
    </row>
    <row r="3475" spans="1:26" x14ac:dyDescent="0.2">
      <c r="A3475">
        <v>3474</v>
      </c>
      <c r="B3475">
        <v>8685</v>
      </c>
      <c r="C3475" t="s">
        <v>38</v>
      </c>
      <c r="D3475">
        <v>2015</v>
      </c>
      <c r="E3475" t="s">
        <v>64</v>
      </c>
      <c r="F3475" t="s">
        <v>360</v>
      </c>
      <c r="G3475" t="s">
        <v>67</v>
      </c>
      <c r="H3475" t="s">
        <v>3658</v>
      </c>
      <c r="I3475" s="2">
        <v>40640</v>
      </c>
      <c r="J3475" t="s">
        <v>106</v>
      </c>
      <c r="K3475" t="s">
        <v>107</v>
      </c>
      <c r="L3475">
        <v>-0.36929442000000001</v>
      </c>
      <c r="M3475">
        <v>-160.00834404</v>
      </c>
      <c r="N3475" t="s">
        <v>67</v>
      </c>
      <c r="O3475" t="s">
        <v>67</v>
      </c>
      <c r="P3475">
        <v>2015</v>
      </c>
      <c r="Q3475" t="s">
        <v>109</v>
      </c>
      <c r="R3475">
        <v>0</v>
      </c>
      <c r="S3475">
        <v>12.25</v>
      </c>
      <c r="T3475">
        <v>35</v>
      </c>
      <c r="U3475">
        <v>9</v>
      </c>
      <c r="V3475">
        <v>2.5</v>
      </c>
      <c r="W3475">
        <v>17.5</v>
      </c>
      <c r="X3475">
        <v>0.48625000000000002</v>
      </c>
      <c r="Y3475">
        <v>2</v>
      </c>
      <c r="Z3475">
        <v>1</v>
      </c>
    </row>
    <row r="3476" spans="1:26" x14ac:dyDescent="0.2">
      <c r="A3476">
        <v>3475</v>
      </c>
      <c r="B3476">
        <v>8686</v>
      </c>
      <c r="C3476" t="s">
        <v>38</v>
      </c>
      <c r="D3476">
        <v>2015</v>
      </c>
      <c r="E3476" t="s">
        <v>64</v>
      </c>
      <c r="F3476" t="s">
        <v>360</v>
      </c>
      <c r="G3476" t="s">
        <v>67</v>
      </c>
      <c r="H3476" t="s">
        <v>3659</v>
      </c>
      <c r="I3476" s="2">
        <v>40640</v>
      </c>
      <c r="J3476" t="s">
        <v>106</v>
      </c>
      <c r="K3476" t="s">
        <v>107</v>
      </c>
      <c r="L3476">
        <v>-0.3652224</v>
      </c>
      <c r="M3476">
        <v>-160.00610187999999</v>
      </c>
      <c r="N3476" t="s">
        <v>67</v>
      </c>
      <c r="O3476" t="s">
        <v>67</v>
      </c>
      <c r="P3476">
        <v>2015</v>
      </c>
      <c r="Q3476" t="s">
        <v>109</v>
      </c>
      <c r="R3476">
        <v>0</v>
      </c>
      <c r="S3476">
        <v>12.35</v>
      </c>
      <c r="T3476">
        <v>29.5</v>
      </c>
      <c r="U3476">
        <v>1.5</v>
      </c>
      <c r="V3476">
        <v>0.5</v>
      </c>
      <c r="W3476">
        <v>26.5</v>
      </c>
      <c r="X3476">
        <v>0.43874999999999997</v>
      </c>
      <c r="Y3476">
        <v>2</v>
      </c>
      <c r="Z3476">
        <v>1</v>
      </c>
    </row>
    <row r="3477" spans="1:26" x14ac:dyDescent="0.2">
      <c r="A3477">
        <v>3476</v>
      </c>
      <c r="B3477">
        <v>8687</v>
      </c>
      <c r="C3477" t="s">
        <v>38</v>
      </c>
      <c r="D3477">
        <v>2015</v>
      </c>
      <c r="E3477" t="s">
        <v>64</v>
      </c>
      <c r="F3477" t="s">
        <v>360</v>
      </c>
      <c r="G3477" t="s">
        <v>67</v>
      </c>
      <c r="H3477" t="s">
        <v>3660</v>
      </c>
      <c r="I3477" s="2">
        <v>40640</v>
      </c>
      <c r="J3477" t="s">
        <v>106</v>
      </c>
      <c r="K3477" t="s">
        <v>111</v>
      </c>
      <c r="L3477">
        <v>-0.37125301999999999</v>
      </c>
      <c r="M3477">
        <v>-160.01070539</v>
      </c>
      <c r="N3477" t="s">
        <v>67</v>
      </c>
      <c r="O3477" t="s">
        <v>67</v>
      </c>
      <c r="P3477">
        <v>2015</v>
      </c>
      <c r="Q3477" t="s">
        <v>112</v>
      </c>
      <c r="R3477">
        <v>0</v>
      </c>
      <c r="S3477">
        <v>20</v>
      </c>
      <c r="T3477">
        <v>37.5</v>
      </c>
      <c r="U3477">
        <v>7.5</v>
      </c>
      <c r="V3477">
        <v>1.5</v>
      </c>
      <c r="W3477">
        <v>17.5</v>
      </c>
      <c r="X3477">
        <v>0.45874999999999999</v>
      </c>
      <c r="Y3477">
        <v>2</v>
      </c>
      <c r="Z3477">
        <v>1</v>
      </c>
    </row>
    <row r="3478" spans="1:26" x14ac:dyDescent="0.2">
      <c r="A3478">
        <v>3477</v>
      </c>
      <c r="B3478">
        <v>8688</v>
      </c>
      <c r="C3478" t="s">
        <v>38</v>
      </c>
      <c r="D3478">
        <v>2015</v>
      </c>
      <c r="E3478" t="s">
        <v>64</v>
      </c>
      <c r="F3478" t="s">
        <v>360</v>
      </c>
      <c r="G3478" t="s">
        <v>67</v>
      </c>
      <c r="H3478" t="s">
        <v>3661</v>
      </c>
      <c r="I3478" s="2">
        <v>40640</v>
      </c>
      <c r="J3478" t="s">
        <v>106</v>
      </c>
      <c r="K3478" t="s">
        <v>107</v>
      </c>
      <c r="L3478">
        <v>-0.37905128999999999</v>
      </c>
      <c r="M3478">
        <v>-160.015197</v>
      </c>
      <c r="N3478" t="s">
        <v>67</v>
      </c>
      <c r="O3478" t="s">
        <v>67</v>
      </c>
      <c r="P3478">
        <v>2015</v>
      </c>
      <c r="Q3478" t="s">
        <v>109</v>
      </c>
      <c r="R3478">
        <v>0</v>
      </c>
      <c r="S3478">
        <v>9.35</v>
      </c>
      <c r="T3478">
        <v>13</v>
      </c>
      <c r="U3478">
        <v>0.5</v>
      </c>
      <c r="V3478">
        <v>2.5</v>
      </c>
      <c r="W3478">
        <v>11</v>
      </c>
      <c r="X3478">
        <v>0.31874999999999998</v>
      </c>
      <c r="Y3478">
        <v>2</v>
      </c>
      <c r="Z3478">
        <v>1</v>
      </c>
    </row>
    <row r="3479" spans="1:26" x14ac:dyDescent="0.2">
      <c r="A3479">
        <v>3478</v>
      </c>
      <c r="B3479">
        <v>8689</v>
      </c>
      <c r="C3479" t="s">
        <v>38</v>
      </c>
      <c r="D3479">
        <v>2015</v>
      </c>
      <c r="E3479" t="s">
        <v>64</v>
      </c>
      <c r="F3479" t="s">
        <v>360</v>
      </c>
      <c r="G3479" t="s">
        <v>67</v>
      </c>
      <c r="H3479" t="s">
        <v>3662</v>
      </c>
      <c r="I3479" s="2">
        <v>40640</v>
      </c>
      <c r="J3479" t="s">
        <v>106</v>
      </c>
      <c r="K3479" t="s">
        <v>107</v>
      </c>
      <c r="L3479">
        <v>-0.37521187</v>
      </c>
      <c r="M3479">
        <v>-160.01334216000001</v>
      </c>
      <c r="N3479" t="s">
        <v>67</v>
      </c>
      <c r="O3479" t="s">
        <v>67</v>
      </c>
      <c r="P3479">
        <v>2015</v>
      </c>
      <c r="Q3479" t="s">
        <v>109</v>
      </c>
      <c r="R3479">
        <v>0</v>
      </c>
      <c r="S3479">
        <v>11.05</v>
      </c>
      <c r="T3479">
        <v>29</v>
      </c>
      <c r="U3479">
        <v>5</v>
      </c>
      <c r="V3479">
        <v>0</v>
      </c>
      <c r="W3479">
        <v>12.5</v>
      </c>
      <c r="X3479">
        <v>0.66500000000000004</v>
      </c>
      <c r="Y3479">
        <v>2</v>
      </c>
      <c r="Z3479">
        <v>1</v>
      </c>
    </row>
    <row r="3480" spans="1:26" x14ac:dyDescent="0.2">
      <c r="A3480">
        <v>3479</v>
      </c>
      <c r="B3480">
        <v>8698</v>
      </c>
      <c r="C3480" t="s">
        <v>38</v>
      </c>
      <c r="D3480">
        <v>2015</v>
      </c>
      <c r="E3480" t="s">
        <v>64</v>
      </c>
      <c r="F3480" t="s">
        <v>360</v>
      </c>
      <c r="G3480" t="s">
        <v>67</v>
      </c>
      <c r="H3480" t="s">
        <v>3663</v>
      </c>
      <c r="I3480" s="2">
        <v>40641</v>
      </c>
      <c r="J3480" t="s">
        <v>106</v>
      </c>
      <c r="K3480" t="s">
        <v>111</v>
      </c>
      <c r="L3480">
        <v>-0.38146368000000003</v>
      </c>
      <c r="M3480">
        <v>-160.01192578999999</v>
      </c>
      <c r="N3480" t="s">
        <v>67</v>
      </c>
      <c r="O3480" t="s">
        <v>67</v>
      </c>
      <c r="P3480">
        <v>2015</v>
      </c>
      <c r="Q3480" t="s">
        <v>112</v>
      </c>
      <c r="R3480">
        <v>0</v>
      </c>
      <c r="S3480">
        <v>21.4</v>
      </c>
      <c r="T3480">
        <v>19</v>
      </c>
      <c r="U3480">
        <v>3.5</v>
      </c>
      <c r="V3480">
        <v>0</v>
      </c>
      <c r="W3480">
        <v>24.5</v>
      </c>
      <c r="X3480">
        <v>0.375</v>
      </c>
      <c r="Y3480">
        <v>2</v>
      </c>
      <c r="Z3480">
        <v>1</v>
      </c>
    </row>
    <row r="3481" spans="1:26" x14ac:dyDescent="0.2">
      <c r="A3481">
        <v>3480</v>
      </c>
      <c r="B3481">
        <v>8699</v>
      </c>
      <c r="C3481" t="s">
        <v>38</v>
      </c>
      <c r="D3481">
        <v>2015</v>
      </c>
      <c r="E3481" t="s">
        <v>64</v>
      </c>
      <c r="F3481" t="s">
        <v>360</v>
      </c>
      <c r="G3481" t="s">
        <v>67</v>
      </c>
      <c r="H3481" t="s">
        <v>3664</v>
      </c>
      <c r="I3481" s="2">
        <v>40641</v>
      </c>
      <c r="J3481" t="s">
        <v>106</v>
      </c>
      <c r="K3481" t="s">
        <v>107</v>
      </c>
      <c r="L3481">
        <v>-0.38189200000000001</v>
      </c>
      <c r="M3481">
        <v>-160.00114675</v>
      </c>
      <c r="N3481" t="s">
        <v>67</v>
      </c>
      <c r="O3481" t="s">
        <v>67</v>
      </c>
      <c r="P3481">
        <v>2015</v>
      </c>
      <c r="Q3481" t="s">
        <v>109</v>
      </c>
      <c r="R3481">
        <v>0</v>
      </c>
      <c r="S3481">
        <v>10.35</v>
      </c>
      <c r="T3481">
        <v>30.5</v>
      </c>
      <c r="U3481">
        <v>0</v>
      </c>
      <c r="V3481">
        <v>2.5</v>
      </c>
      <c r="W3481">
        <v>22.5</v>
      </c>
      <c r="X3481">
        <v>0.42375000000000002</v>
      </c>
      <c r="Y3481">
        <v>2</v>
      </c>
      <c r="Z3481">
        <v>1</v>
      </c>
    </row>
    <row r="3482" spans="1:26" x14ac:dyDescent="0.2">
      <c r="A3482">
        <v>3481</v>
      </c>
      <c r="B3482">
        <v>8700</v>
      </c>
      <c r="C3482" t="s">
        <v>38</v>
      </c>
      <c r="D3482">
        <v>2015</v>
      </c>
      <c r="E3482" t="s">
        <v>64</v>
      </c>
      <c r="F3482" t="s">
        <v>360</v>
      </c>
      <c r="G3482" t="s">
        <v>67</v>
      </c>
      <c r="H3482" t="s">
        <v>3665</v>
      </c>
      <c r="I3482" s="2">
        <v>40641</v>
      </c>
      <c r="J3482" t="s">
        <v>106</v>
      </c>
      <c r="K3482" t="s">
        <v>107</v>
      </c>
      <c r="L3482">
        <v>-0.38177968000000001</v>
      </c>
      <c r="M3482">
        <v>-159.99149020999999</v>
      </c>
      <c r="N3482" t="s">
        <v>67</v>
      </c>
      <c r="O3482" t="s">
        <v>67</v>
      </c>
      <c r="P3482">
        <v>2015</v>
      </c>
      <c r="Q3482" t="s">
        <v>109</v>
      </c>
      <c r="R3482">
        <v>0</v>
      </c>
      <c r="S3482">
        <v>9.0500000000000007</v>
      </c>
      <c r="T3482">
        <v>22.5</v>
      </c>
      <c r="U3482">
        <v>0.5</v>
      </c>
      <c r="V3482">
        <v>3.5</v>
      </c>
      <c r="W3482">
        <v>20</v>
      </c>
      <c r="X3482">
        <v>0.30499999999999999</v>
      </c>
      <c r="Y3482">
        <v>2</v>
      </c>
      <c r="Z3482">
        <v>1</v>
      </c>
    </row>
    <row r="3483" spans="1:26" x14ac:dyDescent="0.2">
      <c r="A3483">
        <v>3482</v>
      </c>
      <c r="B3483">
        <v>8701</v>
      </c>
      <c r="C3483" t="s">
        <v>38</v>
      </c>
      <c r="D3483">
        <v>2015</v>
      </c>
      <c r="E3483" t="s">
        <v>64</v>
      </c>
      <c r="F3483" t="s">
        <v>360</v>
      </c>
      <c r="G3483" t="s">
        <v>67</v>
      </c>
      <c r="H3483" t="s">
        <v>3666</v>
      </c>
      <c r="I3483" s="2">
        <v>40641</v>
      </c>
      <c r="J3483" t="s">
        <v>106</v>
      </c>
      <c r="K3483" t="s">
        <v>111</v>
      </c>
      <c r="L3483">
        <v>-0.38208269</v>
      </c>
      <c r="M3483">
        <v>-159.98811741</v>
      </c>
      <c r="N3483" t="s">
        <v>67</v>
      </c>
      <c r="O3483" t="s">
        <v>67</v>
      </c>
      <c r="P3483">
        <v>2015</v>
      </c>
      <c r="Q3483" t="s">
        <v>112</v>
      </c>
      <c r="R3483">
        <v>0</v>
      </c>
      <c r="S3483">
        <v>23.4</v>
      </c>
      <c r="T3483">
        <v>13.5</v>
      </c>
      <c r="U3483">
        <v>0</v>
      </c>
      <c r="V3483">
        <v>35.5</v>
      </c>
      <c r="W3483">
        <v>13.5</v>
      </c>
      <c r="X3483">
        <v>0.24625</v>
      </c>
      <c r="Y3483">
        <v>2</v>
      </c>
      <c r="Z3483">
        <v>1</v>
      </c>
    </row>
    <row r="3484" spans="1:26" x14ac:dyDescent="0.2">
      <c r="A3484">
        <v>3483</v>
      </c>
      <c r="B3484">
        <v>8702</v>
      </c>
      <c r="C3484" t="s">
        <v>38</v>
      </c>
      <c r="D3484">
        <v>2015</v>
      </c>
      <c r="E3484" t="s">
        <v>64</v>
      </c>
      <c r="F3484" t="s">
        <v>360</v>
      </c>
      <c r="G3484" t="s">
        <v>67</v>
      </c>
      <c r="H3484" t="s">
        <v>3667</v>
      </c>
      <c r="I3484" s="2">
        <v>40641</v>
      </c>
      <c r="J3484" t="s">
        <v>106</v>
      </c>
      <c r="K3484" t="s">
        <v>107</v>
      </c>
      <c r="L3484">
        <v>-0.38207924999999998</v>
      </c>
      <c r="M3484">
        <v>-159.98366780000001</v>
      </c>
      <c r="N3484" t="s">
        <v>67</v>
      </c>
      <c r="O3484" t="s">
        <v>67</v>
      </c>
      <c r="P3484">
        <v>2015</v>
      </c>
      <c r="Q3484" t="s">
        <v>109</v>
      </c>
      <c r="R3484">
        <v>0</v>
      </c>
      <c r="S3484">
        <v>7.8</v>
      </c>
      <c r="T3484">
        <v>10</v>
      </c>
      <c r="U3484">
        <v>1.5</v>
      </c>
      <c r="V3484">
        <v>17.5</v>
      </c>
      <c r="W3484">
        <v>12.5</v>
      </c>
      <c r="X3484">
        <v>0.315</v>
      </c>
      <c r="Y3484">
        <v>2</v>
      </c>
      <c r="Z3484">
        <v>1</v>
      </c>
    </row>
    <row r="3485" spans="1:26" x14ac:dyDescent="0.2">
      <c r="A3485">
        <v>3484</v>
      </c>
      <c r="B3485">
        <v>8703</v>
      </c>
      <c r="C3485" t="s">
        <v>38</v>
      </c>
      <c r="D3485">
        <v>2015</v>
      </c>
      <c r="E3485" t="s">
        <v>64</v>
      </c>
      <c r="F3485" t="s">
        <v>360</v>
      </c>
      <c r="G3485" t="s">
        <v>67</v>
      </c>
      <c r="H3485" t="s">
        <v>3668</v>
      </c>
      <c r="I3485" s="2">
        <v>40641</v>
      </c>
      <c r="J3485" t="s">
        <v>106</v>
      </c>
      <c r="K3485" t="s">
        <v>115</v>
      </c>
      <c r="L3485">
        <v>-0.38183609000000002</v>
      </c>
      <c r="M3485">
        <v>-160.00488842999999</v>
      </c>
      <c r="N3485" t="s">
        <v>67</v>
      </c>
      <c r="O3485" t="s">
        <v>67</v>
      </c>
      <c r="P3485">
        <v>2015</v>
      </c>
      <c r="Q3485" t="s">
        <v>116</v>
      </c>
      <c r="R3485">
        <v>0</v>
      </c>
      <c r="S3485">
        <v>5</v>
      </c>
      <c r="T3485">
        <v>2</v>
      </c>
      <c r="U3485">
        <v>1</v>
      </c>
      <c r="V3485">
        <v>11</v>
      </c>
      <c r="W3485">
        <v>0.5</v>
      </c>
      <c r="X3485">
        <v>0.38750000000000001</v>
      </c>
      <c r="Y3485">
        <v>2</v>
      </c>
      <c r="Z3485">
        <v>1</v>
      </c>
    </row>
    <row r="3486" spans="1:26" x14ac:dyDescent="0.2">
      <c r="A3486">
        <v>3485</v>
      </c>
      <c r="B3486">
        <v>8704</v>
      </c>
      <c r="C3486" t="s">
        <v>38</v>
      </c>
      <c r="D3486">
        <v>2015</v>
      </c>
      <c r="E3486" t="s">
        <v>64</v>
      </c>
      <c r="F3486" t="s">
        <v>360</v>
      </c>
      <c r="G3486" t="s">
        <v>67</v>
      </c>
      <c r="H3486" t="s">
        <v>3669</v>
      </c>
      <c r="I3486" s="2">
        <v>40641</v>
      </c>
      <c r="J3486" t="s">
        <v>106</v>
      </c>
      <c r="K3486" t="s">
        <v>111</v>
      </c>
      <c r="L3486">
        <v>-0.38243975000000002</v>
      </c>
      <c r="M3486">
        <v>-160.00333669</v>
      </c>
      <c r="N3486" t="s">
        <v>67</v>
      </c>
      <c r="O3486" t="s">
        <v>67</v>
      </c>
      <c r="P3486">
        <v>2015</v>
      </c>
      <c r="Q3486" t="s">
        <v>112</v>
      </c>
      <c r="R3486">
        <v>0</v>
      </c>
      <c r="S3486">
        <v>24</v>
      </c>
      <c r="T3486">
        <v>26.5</v>
      </c>
      <c r="U3486">
        <v>3.5</v>
      </c>
      <c r="V3486">
        <v>11.5</v>
      </c>
      <c r="W3486">
        <v>17.5</v>
      </c>
      <c r="X3486">
        <v>0.44</v>
      </c>
      <c r="Y3486">
        <v>2</v>
      </c>
      <c r="Z3486">
        <v>1</v>
      </c>
    </row>
    <row r="3487" spans="1:26" x14ac:dyDescent="0.2">
      <c r="A3487">
        <v>3486</v>
      </c>
      <c r="B3487">
        <v>8705</v>
      </c>
      <c r="C3487" t="s">
        <v>38</v>
      </c>
      <c r="D3487">
        <v>2015</v>
      </c>
      <c r="E3487" t="s">
        <v>64</v>
      </c>
      <c r="F3487" t="s">
        <v>360</v>
      </c>
      <c r="G3487" t="s">
        <v>67</v>
      </c>
      <c r="H3487" t="s">
        <v>3670</v>
      </c>
      <c r="I3487" s="2">
        <v>40641</v>
      </c>
      <c r="J3487" t="s">
        <v>106</v>
      </c>
      <c r="K3487" t="s">
        <v>107</v>
      </c>
      <c r="L3487">
        <v>-0.38160291000000002</v>
      </c>
      <c r="M3487">
        <v>-160.00727559000001</v>
      </c>
      <c r="N3487" t="s">
        <v>67</v>
      </c>
      <c r="O3487" t="s">
        <v>67</v>
      </c>
      <c r="P3487">
        <v>2015</v>
      </c>
      <c r="Q3487" t="s">
        <v>109</v>
      </c>
      <c r="R3487">
        <v>0</v>
      </c>
      <c r="S3487">
        <v>11.8</v>
      </c>
      <c r="T3487">
        <v>35</v>
      </c>
      <c r="U3487">
        <v>0</v>
      </c>
      <c r="V3487">
        <v>4</v>
      </c>
      <c r="W3487">
        <v>22.5</v>
      </c>
      <c r="X3487">
        <v>0.35249999999999998</v>
      </c>
      <c r="Y3487">
        <v>2</v>
      </c>
      <c r="Z3487">
        <v>1</v>
      </c>
    </row>
    <row r="3488" spans="1:26" x14ac:dyDescent="0.2">
      <c r="A3488">
        <v>3487</v>
      </c>
      <c r="B3488">
        <v>8706</v>
      </c>
      <c r="C3488" t="s">
        <v>38</v>
      </c>
      <c r="D3488">
        <v>2015</v>
      </c>
      <c r="E3488" t="s">
        <v>64</v>
      </c>
      <c r="F3488" t="s">
        <v>360</v>
      </c>
      <c r="G3488" t="s">
        <v>67</v>
      </c>
      <c r="H3488" t="s">
        <v>3671</v>
      </c>
      <c r="I3488" s="2">
        <v>40641</v>
      </c>
      <c r="J3488" t="s">
        <v>106</v>
      </c>
      <c r="K3488" t="s">
        <v>111</v>
      </c>
      <c r="L3488">
        <v>-0.38246306000000002</v>
      </c>
      <c r="M3488">
        <v>-159.97920325999999</v>
      </c>
      <c r="N3488" t="s">
        <v>67</v>
      </c>
      <c r="O3488" t="s">
        <v>67</v>
      </c>
      <c r="P3488">
        <v>2015</v>
      </c>
      <c r="Q3488" t="s">
        <v>112</v>
      </c>
      <c r="R3488">
        <v>0</v>
      </c>
      <c r="S3488">
        <v>22.4</v>
      </c>
      <c r="T3488">
        <v>27.5</v>
      </c>
      <c r="U3488">
        <v>1</v>
      </c>
      <c r="V3488">
        <v>5</v>
      </c>
      <c r="W3488">
        <v>25</v>
      </c>
      <c r="X3488">
        <v>0.45250000000000001</v>
      </c>
      <c r="Y3488">
        <v>2</v>
      </c>
      <c r="Z3488">
        <v>1</v>
      </c>
    </row>
    <row r="3489" spans="1:26" x14ac:dyDescent="0.2">
      <c r="A3489">
        <v>3488</v>
      </c>
      <c r="B3489">
        <v>8707</v>
      </c>
      <c r="C3489" t="s">
        <v>38</v>
      </c>
      <c r="D3489">
        <v>2015</v>
      </c>
      <c r="E3489" t="s">
        <v>64</v>
      </c>
      <c r="F3489" t="s">
        <v>360</v>
      </c>
      <c r="G3489" t="s">
        <v>67</v>
      </c>
      <c r="H3489" t="s">
        <v>3672</v>
      </c>
      <c r="I3489" s="2">
        <v>40641</v>
      </c>
      <c r="J3489" t="s">
        <v>106</v>
      </c>
      <c r="K3489" t="s">
        <v>107</v>
      </c>
      <c r="L3489">
        <v>-0.37346088999999999</v>
      </c>
      <c r="M3489">
        <v>-159.97366223</v>
      </c>
      <c r="N3489" t="s">
        <v>67</v>
      </c>
      <c r="O3489" t="s">
        <v>67</v>
      </c>
      <c r="P3489">
        <v>2015</v>
      </c>
      <c r="Q3489" t="s">
        <v>109</v>
      </c>
      <c r="R3489">
        <v>0</v>
      </c>
      <c r="S3489">
        <v>10.35</v>
      </c>
      <c r="T3489">
        <v>20</v>
      </c>
      <c r="U3489">
        <v>3.5</v>
      </c>
      <c r="V3489">
        <v>2</v>
      </c>
      <c r="W3489">
        <v>47.5</v>
      </c>
      <c r="X3489">
        <v>0.44624999999999998</v>
      </c>
      <c r="Y3489">
        <v>2</v>
      </c>
      <c r="Z3489">
        <v>1</v>
      </c>
    </row>
    <row r="3490" spans="1:26" x14ac:dyDescent="0.2">
      <c r="A3490">
        <v>3489</v>
      </c>
      <c r="B3490">
        <v>8708</v>
      </c>
      <c r="C3490" t="s">
        <v>38</v>
      </c>
      <c r="D3490">
        <v>2015</v>
      </c>
      <c r="E3490" t="s">
        <v>64</v>
      </c>
      <c r="F3490" t="s">
        <v>360</v>
      </c>
      <c r="G3490" t="s">
        <v>67</v>
      </c>
      <c r="H3490" t="s">
        <v>3673</v>
      </c>
      <c r="I3490" s="2">
        <v>40641</v>
      </c>
      <c r="J3490" t="s">
        <v>106</v>
      </c>
      <c r="K3490" t="s">
        <v>107</v>
      </c>
      <c r="L3490">
        <v>-0.37937986000000001</v>
      </c>
      <c r="M3490">
        <v>-159.97496009</v>
      </c>
      <c r="N3490" t="s">
        <v>67</v>
      </c>
      <c r="O3490" t="s">
        <v>67</v>
      </c>
      <c r="P3490">
        <v>2015</v>
      </c>
      <c r="Q3490" t="s">
        <v>109</v>
      </c>
      <c r="R3490">
        <v>0</v>
      </c>
      <c r="S3490">
        <v>10.15</v>
      </c>
      <c r="T3490">
        <v>12.5</v>
      </c>
      <c r="U3490">
        <v>4.5</v>
      </c>
      <c r="V3490">
        <v>1</v>
      </c>
      <c r="W3490">
        <v>25</v>
      </c>
      <c r="X3490">
        <v>0.33</v>
      </c>
      <c r="Y3490">
        <v>2</v>
      </c>
      <c r="Z3490">
        <v>1</v>
      </c>
    </row>
    <row r="3491" spans="1:26" x14ac:dyDescent="0.2">
      <c r="A3491">
        <v>3490</v>
      </c>
      <c r="B3491">
        <v>8709</v>
      </c>
      <c r="C3491" t="s">
        <v>38</v>
      </c>
      <c r="D3491">
        <v>2015</v>
      </c>
      <c r="E3491" t="s">
        <v>64</v>
      </c>
      <c r="F3491" t="s">
        <v>360</v>
      </c>
      <c r="G3491" t="s">
        <v>67</v>
      </c>
      <c r="H3491" t="s">
        <v>3674</v>
      </c>
      <c r="I3491" s="2">
        <v>40641</v>
      </c>
      <c r="J3491" t="s">
        <v>106</v>
      </c>
      <c r="K3491" t="s">
        <v>115</v>
      </c>
      <c r="L3491">
        <v>-0.37598652999999999</v>
      </c>
      <c r="M3491">
        <v>-159.97763677</v>
      </c>
      <c r="N3491" t="s">
        <v>67</v>
      </c>
      <c r="O3491" t="s">
        <v>67</v>
      </c>
      <c r="P3491">
        <v>2015</v>
      </c>
      <c r="Q3491" t="s">
        <v>116</v>
      </c>
      <c r="R3491">
        <v>0</v>
      </c>
      <c r="S3491">
        <v>5.9</v>
      </c>
      <c r="T3491">
        <v>14</v>
      </c>
      <c r="U3491">
        <v>0</v>
      </c>
      <c r="V3491">
        <v>6.5</v>
      </c>
      <c r="W3491">
        <v>47.5</v>
      </c>
      <c r="X3491">
        <v>0.32250000000000001</v>
      </c>
      <c r="Y3491">
        <v>2</v>
      </c>
      <c r="Z3491">
        <v>1</v>
      </c>
    </row>
    <row r="3492" spans="1:26" x14ac:dyDescent="0.2">
      <c r="A3492">
        <v>3491</v>
      </c>
      <c r="B3492">
        <v>8719</v>
      </c>
      <c r="C3492" t="s">
        <v>38</v>
      </c>
      <c r="D3492">
        <v>2015</v>
      </c>
      <c r="E3492" t="s">
        <v>64</v>
      </c>
      <c r="F3492" t="s">
        <v>360</v>
      </c>
      <c r="G3492" t="s">
        <v>67</v>
      </c>
      <c r="H3492" t="s">
        <v>3675</v>
      </c>
      <c r="I3492" s="2">
        <v>40642</v>
      </c>
      <c r="J3492" t="s">
        <v>106</v>
      </c>
      <c r="K3492" t="s">
        <v>111</v>
      </c>
      <c r="L3492">
        <v>-0.36716356999999999</v>
      </c>
      <c r="M3492">
        <v>-159.97937811</v>
      </c>
      <c r="N3492" t="s">
        <v>67</v>
      </c>
      <c r="O3492" t="s">
        <v>67</v>
      </c>
      <c r="P3492">
        <v>2015</v>
      </c>
      <c r="Q3492" t="s">
        <v>112</v>
      </c>
      <c r="R3492">
        <v>0</v>
      </c>
      <c r="S3492">
        <v>15.4</v>
      </c>
      <c r="T3492">
        <v>35</v>
      </c>
      <c r="U3492">
        <v>1.5</v>
      </c>
      <c r="V3492">
        <v>10</v>
      </c>
      <c r="W3492">
        <v>20</v>
      </c>
      <c r="X3492">
        <v>0.38124999999999998</v>
      </c>
      <c r="Y3492">
        <v>2</v>
      </c>
      <c r="Z3492">
        <v>1</v>
      </c>
    </row>
    <row r="3493" spans="1:26" x14ac:dyDescent="0.2">
      <c r="A3493">
        <v>3492</v>
      </c>
      <c r="B3493">
        <v>8720</v>
      </c>
      <c r="C3493" t="s">
        <v>38</v>
      </c>
      <c r="D3493">
        <v>2015</v>
      </c>
      <c r="E3493" t="s">
        <v>64</v>
      </c>
      <c r="F3493" t="s">
        <v>360</v>
      </c>
      <c r="G3493" t="s">
        <v>67</v>
      </c>
      <c r="H3493" t="s">
        <v>3676</v>
      </c>
      <c r="I3493" s="2">
        <v>40642</v>
      </c>
      <c r="J3493" t="s">
        <v>106</v>
      </c>
      <c r="K3493" t="s">
        <v>115</v>
      </c>
      <c r="L3493">
        <v>-0.36843376</v>
      </c>
      <c r="M3493">
        <v>-159.98321224</v>
      </c>
      <c r="N3493" t="s">
        <v>67</v>
      </c>
      <c r="O3493" t="s">
        <v>67</v>
      </c>
      <c r="P3493">
        <v>2015</v>
      </c>
      <c r="Q3493" t="s">
        <v>116</v>
      </c>
      <c r="R3493">
        <v>0</v>
      </c>
      <c r="S3493">
        <v>5.35</v>
      </c>
      <c r="T3493">
        <v>15</v>
      </c>
      <c r="U3493">
        <v>0</v>
      </c>
      <c r="V3493">
        <v>17.5</v>
      </c>
      <c r="W3493">
        <v>40</v>
      </c>
      <c r="X3493">
        <v>0.41249999999999998</v>
      </c>
      <c r="Y3493">
        <v>2</v>
      </c>
      <c r="Z3493">
        <v>1</v>
      </c>
    </row>
    <row r="3494" spans="1:26" x14ac:dyDescent="0.2">
      <c r="A3494">
        <v>3493</v>
      </c>
      <c r="B3494">
        <v>8721</v>
      </c>
      <c r="C3494" t="s">
        <v>38</v>
      </c>
      <c r="D3494">
        <v>2015</v>
      </c>
      <c r="E3494" t="s">
        <v>64</v>
      </c>
      <c r="F3494" t="s">
        <v>360</v>
      </c>
      <c r="G3494" t="s">
        <v>67</v>
      </c>
      <c r="H3494" t="s">
        <v>3677</v>
      </c>
      <c r="I3494" s="2">
        <v>40642</v>
      </c>
      <c r="J3494" t="s">
        <v>106</v>
      </c>
      <c r="K3494" t="s">
        <v>107</v>
      </c>
      <c r="L3494">
        <v>-0.37300902000000002</v>
      </c>
      <c r="M3494">
        <v>-159.98093478999999</v>
      </c>
      <c r="N3494" t="s">
        <v>67</v>
      </c>
      <c r="O3494" t="s">
        <v>67</v>
      </c>
      <c r="P3494">
        <v>2015</v>
      </c>
      <c r="Q3494" t="s">
        <v>109</v>
      </c>
      <c r="R3494">
        <v>0</v>
      </c>
      <c r="S3494">
        <v>7.45</v>
      </c>
      <c r="T3494">
        <v>25</v>
      </c>
      <c r="U3494">
        <v>0</v>
      </c>
      <c r="V3494">
        <v>7.5</v>
      </c>
      <c r="W3494">
        <v>47.5</v>
      </c>
      <c r="X3494">
        <v>0.75749999999999995</v>
      </c>
      <c r="Y3494">
        <v>2</v>
      </c>
      <c r="Z3494">
        <v>1</v>
      </c>
    </row>
    <row r="3495" spans="1:26" x14ac:dyDescent="0.2">
      <c r="A3495">
        <v>3494</v>
      </c>
      <c r="B3495">
        <v>8722</v>
      </c>
      <c r="C3495" t="s">
        <v>38</v>
      </c>
      <c r="D3495">
        <v>2015</v>
      </c>
      <c r="E3495" t="s">
        <v>64</v>
      </c>
      <c r="F3495" t="s">
        <v>360</v>
      </c>
      <c r="G3495" t="s">
        <v>67</v>
      </c>
      <c r="H3495" t="s">
        <v>3678</v>
      </c>
      <c r="I3495" s="2">
        <v>40642</v>
      </c>
      <c r="J3495" t="s">
        <v>106</v>
      </c>
      <c r="K3495" t="s">
        <v>115</v>
      </c>
      <c r="L3495">
        <v>-0.37527263999999999</v>
      </c>
      <c r="M3495">
        <v>-159.97958262</v>
      </c>
      <c r="N3495" t="s">
        <v>67</v>
      </c>
      <c r="O3495" t="s">
        <v>67</v>
      </c>
      <c r="P3495">
        <v>2015</v>
      </c>
      <c r="Q3495" t="s">
        <v>116</v>
      </c>
      <c r="R3495">
        <v>0</v>
      </c>
      <c r="S3495">
        <v>5.05</v>
      </c>
      <c r="T3495">
        <v>7.5</v>
      </c>
      <c r="U3495">
        <v>0</v>
      </c>
      <c r="V3495">
        <v>20</v>
      </c>
      <c r="W3495">
        <v>35</v>
      </c>
      <c r="X3495">
        <v>0.33</v>
      </c>
      <c r="Y3495">
        <v>2</v>
      </c>
      <c r="Z3495">
        <v>1</v>
      </c>
    </row>
    <row r="3496" spans="1:26" x14ac:dyDescent="0.2">
      <c r="A3496">
        <v>3495</v>
      </c>
      <c r="B3496">
        <v>8723</v>
      </c>
      <c r="C3496" t="s">
        <v>38</v>
      </c>
      <c r="D3496">
        <v>2015</v>
      </c>
      <c r="E3496" t="s">
        <v>64</v>
      </c>
      <c r="F3496" t="s">
        <v>360</v>
      </c>
      <c r="G3496" t="s">
        <v>67</v>
      </c>
      <c r="H3496" t="s">
        <v>3679</v>
      </c>
      <c r="I3496" s="2">
        <v>40642</v>
      </c>
      <c r="J3496" t="s">
        <v>106</v>
      </c>
      <c r="K3496" t="s">
        <v>107</v>
      </c>
      <c r="L3496">
        <v>-0.37633034999999998</v>
      </c>
      <c r="M3496">
        <v>-159.97629239</v>
      </c>
      <c r="N3496" t="s">
        <v>67</v>
      </c>
      <c r="O3496" t="s">
        <v>67</v>
      </c>
      <c r="P3496">
        <v>2015</v>
      </c>
      <c r="Q3496" t="s">
        <v>109</v>
      </c>
      <c r="R3496">
        <v>0</v>
      </c>
      <c r="S3496">
        <v>8.8000000000000007</v>
      </c>
      <c r="T3496">
        <v>17.5</v>
      </c>
      <c r="U3496">
        <v>0</v>
      </c>
      <c r="V3496">
        <v>5</v>
      </c>
      <c r="W3496">
        <v>32.5</v>
      </c>
      <c r="X3496">
        <v>0.19500000000000001</v>
      </c>
      <c r="Y3496">
        <v>2</v>
      </c>
      <c r="Z3496">
        <v>1</v>
      </c>
    </row>
    <row r="3497" spans="1:26" x14ac:dyDescent="0.2">
      <c r="A3497">
        <v>3496</v>
      </c>
      <c r="B3497">
        <v>8724</v>
      </c>
      <c r="C3497" t="s">
        <v>38</v>
      </c>
      <c r="D3497">
        <v>2015</v>
      </c>
      <c r="E3497" t="s">
        <v>64</v>
      </c>
      <c r="F3497" t="s">
        <v>360</v>
      </c>
      <c r="G3497" t="s">
        <v>67</v>
      </c>
      <c r="H3497" t="s">
        <v>3680</v>
      </c>
      <c r="I3497" s="2">
        <v>40642</v>
      </c>
      <c r="J3497" t="s">
        <v>106</v>
      </c>
      <c r="K3497" t="s">
        <v>115</v>
      </c>
      <c r="L3497">
        <v>-0.37716149999999998</v>
      </c>
      <c r="M3497">
        <v>-159.98354986000001</v>
      </c>
      <c r="N3497" t="s">
        <v>67</v>
      </c>
      <c r="O3497" t="s">
        <v>67</v>
      </c>
      <c r="P3497">
        <v>2015</v>
      </c>
      <c r="Q3497" t="s">
        <v>116</v>
      </c>
      <c r="R3497">
        <v>0</v>
      </c>
      <c r="S3497">
        <v>3</v>
      </c>
      <c r="T3497">
        <v>6</v>
      </c>
      <c r="U3497">
        <v>7.5</v>
      </c>
      <c r="V3497">
        <v>12.5</v>
      </c>
      <c r="W3497">
        <v>51.5</v>
      </c>
      <c r="X3497">
        <v>0.60499999999999998</v>
      </c>
      <c r="Y3497">
        <v>2</v>
      </c>
      <c r="Z3497">
        <v>1</v>
      </c>
    </row>
    <row r="3498" spans="1:26" x14ac:dyDescent="0.2">
      <c r="A3498">
        <v>3497</v>
      </c>
      <c r="B3498">
        <v>8725</v>
      </c>
      <c r="C3498" t="s">
        <v>38</v>
      </c>
      <c r="D3498">
        <v>2015</v>
      </c>
      <c r="E3498" t="s">
        <v>64</v>
      </c>
      <c r="F3498" t="s">
        <v>360</v>
      </c>
      <c r="G3498" t="s">
        <v>67</v>
      </c>
      <c r="H3498" t="s">
        <v>3681</v>
      </c>
      <c r="I3498" s="2">
        <v>40642</v>
      </c>
      <c r="J3498" t="s">
        <v>106</v>
      </c>
      <c r="K3498" t="s">
        <v>107</v>
      </c>
      <c r="L3498">
        <v>-0.37844737000000001</v>
      </c>
      <c r="M3498">
        <v>-159.97841980000001</v>
      </c>
      <c r="N3498" t="s">
        <v>67</v>
      </c>
      <c r="O3498" t="s">
        <v>67</v>
      </c>
      <c r="P3498">
        <v>2015</v>
      </c>
      <c r="Q3498" t="s">
        <v>109</v>
      </c>
      <c r="R3498">
        <v>0</v>
      </c>
      <c r="S3498">
        <v>6.85</v>
      </c>
      <c r="T3498">
        <v>14</v>
      </c>
      <c r="U3498">
        <v>0</v>
      </c>
      <c r="V3498">
        <v>4.5</v>
      </c>
      <c r="W3498">
        <v>67.5</v>
      </c>
      <c r="X3498">
        <v>0.39500000000000002</v>
      </c>
      <c r="Y3498">
        <v>2</v>
      </c>
      <c r="Z3498">
        <v>1</v>
      </c>
    </row>
    <row r="3499" spans="1:26" x14ac:dyDescent="0.2">
      <c r="A3499">
        <v>3498</v>
      </c>
      <c r="B3499">
        <v>8726</v>
      </c>
      <c r="C3499" t="s">
        <v>38</v>
      </c>
      <c r="D3499">
        <v>2015</v>
      </c>
      <c r="E3499" t="s">
        <v>64</v>
      </c>
      <c r="F3499" t="s">
        <v>360</v>
      </c>
      <c r="G3499" t="s">
        <v>67</v>
      </c>
      <c r="H3499" t="s">
        <v>3682</v>
      </c>
      <c r="I3499" s="2">
        <v>40642</v>
      </c>
      <c r="J3499" t="s">
        <v>106</v>
      </c>
      <c r="K3499" t="s">
        <v>111</v>
      </c>
      <c r="L3499">
        <v>-0.36991350000000001</v>
      </c>
      <c r="M3499">
        <v>-159.97616758999999</v>
      </c>
      <c r="N3499" t="s">
        <v>67</v>
      </c>
      <c r="O3499" t="s">
        <v>67</v>
      </c>
      <c r="P3499">
        <v>2015</v>
      </c>
      <c r="Q3499" t="s">
        <v>112</v>
      </c>
      <c r="R3499">
        <v>0</v>
      </c>
      <c r="S3499">
        <v>22.5</v>
      </c>
      <c r="T3499">
        <v>31</v>
      </c>
      <c r="U3499">
        <v>1.5</v>
      </c>
      <c r="V3499">
        <v>1</v>
      </c>
      <c r="W3499">
        <v>23.5</v>
      </c>
      <c r="X3499">
        <v>0.40375</v>
      </c>
      <c r="Y3499">
        <v>2</v>
      </c>
      <c r="Z3499">
        <v>1</v>
      </c>
    </row>
    <row r="3500" spans="1:26" x14ac:dyDescent="0.2">
      <c r="A3500">
        <v>3499</v>
      </c>
      <c r="B3500">
        <v>8727</v>
      </c>
      <c r="C3500" t="s">
        <v>38</v>
      </c>
      <c r="D3500">
        <v>2015</v>
      </c>
      <c r="E3500" t="s">
        <v>64</v>
      </c>
      <c r="F3500" t="s">
        <v>360</v>
      </c>
      <c r="G3500" t="s">
        <v>67</v>
      </c>
      <c r="H3500" t="s">
        <v>3683</v>
      </c>
      <c r="I3500" s="2">
        <v>40642</v>
      </c>
      <c r="J3500" t="s">
        <v>106</v>
      </c>
      <c r="K3500" t="s">
        <v>115</v>
      </c>
      <c r="L3500">
        <v>-0.37119827999999999</v>
      </c>
      <c r="M3500">
        <v>-159.98261780000001</v>
      </c>
      <c r="N3500" t="s">
        <v>67</v>
      </c>
      <c r="O3500" t="s">
        <v>67</v>
      </c>
      <c r="P3500">
        <v>2015</v>
      </c>
      <c r="Q3500" t="s">
        <v>116</v>
      </c>
      <c r="R3500">
        <v>0</v>
      </c>
      <c r="S3500">
        <v>5.5</v>
      </c>
      <c r="T3500">
        <v>25</v>
      </c>
      <c r="U3500">
        <v>4.5</v>
      </c>
      <c r="V3500">
        <v>9</v>
      </c>
      <c r="W3500">
        <v>52.5</v>
      </c>
      <c r="X3500">
        <v>1.2362500000000001</v>
      </c>
      <c r="Y3500">
        <v>2</v>
      </c>
      <c r="Z3500">
        <v>1</v>
      </c>
    </row>
    <row r="3501" spans="1:26" x14ac:dyDescent="0.2">
      <c r="A3501">
        <v>3500</v>
      </c>
      <c r="B3501">
        <v>8728</v>
      </c>
      <c r="C3501" t="s">
        <v>38</v>
      </c>
      <c r="D3501">
        <v>2015</v>
      </c>
      <c r="E3501" t="s">
        <v>64</v>
      </c>
      <c r="F3501" t="s">
        <v>360</v>
      </c>
      <c r="G3501" t="s">
        <v>67</v>
      </c>
      <c r="H3501" t="s">
        <v>3684</v>
      </c>
      <c r="I3501" s="2">
        <v>40642</v>
      </c>
      <c r="J3501" t="s">
        <v>106</v>
      </c>
      <c r="K3501" t="s">
        <v>107</v>
      </c>
      <c r="L3501">
        <v>-0.37238708999999998</v>
      </c>
      <c r="M3501">
        <v>-159.97595762</v>
      </c>
      <c r="N3501" t="s">
        <v>67</v>
      </c>
      <c r="O3501" t="s">
        <v>67</v>
      </c>
      <c r="P3501">
        <v>2015</v>
      </c>
      <c r="Q3501" t="s">
        <v>109</v>
      </c>
      <c r="R3501">
        <v>0</v>
      </c>
      <c r="S3501">
        <v>9.3000000000000007</v>
      </c>
      <c r="T3501">
        <v>1</v>
      </c>
      <c r="U3501">
        <v>0</v>
      </c>
      <c r="V3501">
        <v>0</v>
      </c>
      <c r="W3501">
        <v>34</v>
      </c>
      <c r="X3501">
        <v>0.10375</v>
      </c>
      <c r="Y3501">
        <v>2</v>
      </c>
      <c r="Z3501">
        <v>1</v>
      </c>
    </row>
    <row r="3502" spans="1:26" x14ac:dyDescent="0.2">
      <c r="A3502">
        <v>3501</v>
      </c>
      <c r="B3502">
        <v>8729</v>
      </c>
      <c r="C3502" t="s">
        <v>38</v>
      </c>
      <c r="D3502">
        <v>2015</v>
      </c>
      <c r="E3502" t="s">
        <v>64</v>
      </c>
      <c r="F3502" t="s">
        <v>360</v>
      </c>
      <c r="G3502" t="s">
        <v>67</v>
      </c>
      <c r="H3502" t="s">
        <v>3685</v>
      </c>
      <c r="I3502" s="2">
        <v>40642</v>
      </c>
      <c r="J3502" t="s">
        <v>106</v>
      </c>
      <c r="K3502" t="s">
        <v>107</v>
      </c>
      <c r="L3502">
        <v>-0.37565175000000001</v>
      </c>
      <c r="M3502">
        <v>-159.97338689</v>
      </c>
      <c r="N3502" t="s">
        <v>67</v>
      </c>
      <c r="O3502" t="s">
        <v>67</v>
      </c>
      <c r="P3502">
        <v>2015</v>
      </c>
      <c r="Q3502" t="s">
        <v>109</v>
      </c>
      <c r="R3502">
        <v>0</v>
      </c>
      <c r="S3502">
        <v>7.3</v>
      </c>
      <c r="T3502">
        <v>8</v>
      </c>
      <c r="U3502">
        <v>0</v>
      </c>
      <c r="V3502">
        <v>2.5</v>
      </c>
      <c r="W3502">
        <v>21</v>
      </c>
      <c r="X3502">
        <v>0.24249999999999999</v>
      </c>
      <c r="Y3502">
        <v>2</v>
      </c>
      <c r="Z3502">
        <v>1</v>
      </c>
    </row>
    <row r="3503" spans="1:26" x14ac:dyDescent="0.2">
      <c r="A3503">
        <v>3502</v>
      </c>
      <c r="B3503">
        <v>8730</v>
      </c>
      <c r="C3503" t="s">
        <v>38</v>
      </c>
      <c r="D3503">
        <v>2015</v>
      </c>
      <c r="E3503" t="s">
        <v>64</v>
      </c>
      <c r="F3503" t="s">
        <v>360</v>
      </c>
      <c r="G3503" t="s">
        <v>67</v>
      </c>
      <c r="H3503" t="s">
        <v>3686</v>
      </c>
      <c r="I3503" s="2">
        <v>40642</v>
      </c>
      <c r="J3503" t="s">
        <v>106</v>
      </c>
      <c r="K3503" t="s">
        <v>115</v>
      </c>
      <c r="L3503">
        <v>-0.37677174000000002</v>
      </c>
      <c r="M3503">
        <v>-159.98102381000001</v>
      </c>
      <c r="N3503" t="s">
        <v>67</v>
      </c>
      <c r="O3503" t="s">
        <v>67</v>
      </c>
      <c r="P3503">
        <v>2015</v>
      </c>
      <c r="Q3503" t="s">
        <v>116</v>
      </c>
      <c r="R3503">
        <v>0</v>
      </c>
      <c r="S3503">
        <v>5.75</v>
      </c>
      <c r="T3503">
        <v>17.5</v>
      </c>
      <c r="U3503">
        <v>0</v>
      </c>
      <c r="V3503">
        <v>11</v>
      </c>
      <c r="W3503">
        <v>60</v>
      </c>
      <c r="X3503">
        <v>0.49625000000000002</v>
      </c>
      <c r="Y3503">
        <v>2</v>
      </c>
      <c r="Z3503">
        <v>1</v>
      </c>
    </row>
    <row r="3504" spans="1:26" x14ac:dyDescent="0.2">
      <c r="A3504">
        <v>3503</v>
      </c>
      <c r="B3504">
        <v>8731</v>
      </c>
      <c r="C3504" t="s">
        <v>38</v>
      </c>
      <c r="D3504">
        <v>2015</v>
      </c>
      <c r="E3504" t="s">
        <v>64</v>
      </c>
      <c r="F3504" t="s">
        <v>360</v>
      </c>
      <c r="G3504" t="s">
        <v>67</v>
      </c>
      <c r="H3504" t="s">
        <v>3687</v>
      </c>
      <c r="I3504" s="2">
        <v>40642</v>
      </c>
      <c r="J3504" t="s">
        <v>106</v>
      </c>
      <c r="K3504" t="s">
        <v>115</v>
      </c>
      <c r="L3504">
        <v>-0.37978747000000002</v>
      </c>
      <c r="M3504">
        <v>-159.98046281000001</v>
      </c>
      <c r="N3504" t="s">
        <v>67</v>
      </c>
      <c r="O3504" t="s">
        <v>67</v>
      </c>
      <c r="P3504">
        <v>2015</v>
      </c>
      <c r="Q3504" t="s">
        <v>116</v>
      </c>
      <c r="R3504">
        <v>0</v>
      </c>
      <c r="S3504">
        <v>6</v>
      </c>
      <c r="T3504">
        <v>3.5</v>
      </c>
      <c r="U3504">
        <v>0</v>
      </c>
      <c r="V3504">
        <v>31</v>
      </c>
      <c r="W3504">
        <v>30.5</v>
      </c>
      <c r="X3504">
        <v>0.19125</v>
      </c>
      <c r="Y3504">
        <v>2</v>
      </c>
      <c r="Z3504">
        <v>1</v>
      </c>
    </row>
    <row r="3505" spans="1:26" x14ac:dyDescent="0.2">
      <c r="A3505">
        <v>3504</v>
      </c>
      <c r="B3505">
        <v>8732</v>
      </c>
      <c r="C3505" t="s">
        <v>38</v>
      </c>
      <c r="D3505">
        <v>2015</v>
      </c>
      <c r="E3505" t="s">
        <v>64</v>
      </c>
      <c r="F3505" t="s">
        <v>360</v>
      </c>
      <c r="G3505" t="s">
        <v>67</v>
      </c>
      <c r="H3505" t="s">
        <v>3688</v>
      </c>
      <c r="I3505" s="2">
        <v>40642</v>
      </c>
      <c r="J3505" t="s">
        <v>106</v>
      </c>
      <c r="K3505" t="s">
        <v>107</v>
      </c>
      <c r="L3505">
        <v>-0.38203038</v>
      </c>
      <c r="M3505">
        <v>-159.97515304000001</v>
      </c>
      <c r="N3505" t="s">
        <v>67</v>
      </c>
      <c r="O3505" t="s">
        <v>67</v>
      </c>
      <c r="P3505">
        <v>2015</v>
      </c>
      <c r="Q3505" t="s">
        <v>109</v>
      </c>
      <c r="R3505">
        <v>0</v>
      </c>
      <c r="S3505">
        <v>10.65</v>
      </c>
      <c r="T3505">
        <v>12.5</v>
      </c>
      <c r="U3505">
        <v>0</v>
      </c>
      <c r="V3505">
        <v>8.5</v>
      </c>
      <c r="W3505">
        <v>36.5</v>
      </c>
      <c r="X3505">
        <v>0.50624999999999998</v>
      </c>
      <c r="Y3505">
        <v>2</v>
      </c>
      <c r="Z3505">
        <v>1</v>
      </c>
    </row>
    <row r="3506" spans="1:26" x14ac:dyDescent="0.2">
      <c r="A3506">
        <v>3505</v>
      </c>
      <c r="B3506">
        <v>8744</v>
      </c>
      <c r="C3506" t="s">
        <v>38</v>
      </c>
      <c r="D3506">
        <v>2015</v>
      </c>
      <c r="E3506" t="s">
        <v>64</v>
      </c>
      <c r="F3506" t="s">
        <v>360</v>
      </c>
      <c r="G3506" t="s">
        <v>67</v>
      </c>
      <c r="H3506" t="s">
        <v>3689</v>
      </c>
      <c r="I3506" s="2">
        <v>40643</v>
      </c>
      <c r="J3506" t="s">
        <v>106</v>
      </c>
      <c r="K3506" t="s">
        <v>111</v>
      </c>
      <c r="L3506">
        <v>-0.36425353999999999</v>
      </c>
      <c r="M3506">
        <v>-159.98602278000001</v>
      </c>
      <c r="N3506" t="s">
        <v>67</v>
      </c>
      <c r="O3506" t="s">
        <v>67</v>
      </c>
      <c r="P3506">
        <v>2015</v>
      </c>
      <c r="Q3506" t="s">
        <v>112</v>
      </c>
      <c r="R3506">
        <v>0</v>
      </c>
      <c r="S3506">
        <v>24.55</v>
      </c>
      <c r="T3506">
        <v>8.5</v>
      </c>
      <c r="U3506">
        <v>0</v>
      </c>
      <c r="V3506">
        <v>19</v>
      </c>
      <c r="W3506">
        <v>32.5</v>
      </c>
      <c r="X3506">
        <v>0.26374999999999998</v>
      </c>
      <c r="Y3506">
        <v>2</v>
      </c>
      <c r="Z3506">
        <v>1</v>
      </c>
    </row>
    <row r="3507" spans="1:26" x14ac:dyDescent="0.2">
      <c r="A3507">
        <v>3506</v>
      </c>
      <c r="B3507">
        <v>8745</v>
      </c>
      <c r="C3507" t="s">
        <v>38</v>
      </c>
      <c r="D3507">
        <v>2015</v>
      </c>
      <c r="E3507" t="s">
        <v>64</v>
      </c>
      <c r="F3507" t="s">
        <v>360</v>
      </c>
      <c r="G3507" t="s">
        <v>67</v>
      </c>
      <c r="H3507" t="s">
        <v>3690</v>
      </c>
      <c r="I3507" s="2">
        <v>40643</v>
      </c>
      <c r="J3507" t="s">
        <v>106</v>
      </c>
      <c r="K3507" t="s">
        <v>115</v>
      </c>
      <c r="L3507">
        <v>-0.36590267999999998</v>
      </c>
      <c r="M3507">
        <v>-159.98351113999999</v>
      </c>
      <c r="N3507" t="s">
        <v>67</v>
      </c>
      <c r="O3507" t="s">
        <v>67</v>
      </c>
      <c r="P3507">
        <v>2015</v>
      </c>
      <c r="Q3507" t="s">
        <v>116</v>
      </c>
      <c r="R3507">
        <v>0</v>
      </c>
      <c r="S3507">
        <v>6</v>
      </c>
      <c r="T3507">
        <v>9</v>
      </c>
      <c r="U3507">
        <v>1</v>
      </c>
      <c r="V3507">
        <v>11</v>
      </c>
      <c r="W3507">
        <v>32.5</v>
      </c>
      <c r="X3507">
        <v>0.34625</v>
      </c>
      <c r="Y3507">
        <v>2</v>
      </c>
      <c r="Z3507">
        <v>1</v>
      </c>
    </row>
    <row r="3508" spans="1:26" x14ac:dyDescent="0.2">
      <c r="A3508">
        <v>3507</v>
      </c>
      <c r="B3508">
        <v>8746</v>
      </c>
      <c r="C3508" t="s">
        <v>38</v>
      </c>
      <c r="D3508">
        <v>2015</v>
      </c>
      <c r="E3508" t="s">
        <v>64</v>
      </c>
      <c r="F3508" t="s">
        <v>360</v>
      </c>
      <c r="G3508" t="s">
        <v>67</v>
      </c>
      <c r="H3508" t="s">
        <v>3691</v>
      </c>
      <c r="I3508" s="2">
        <v>40643</v>
      </c>
      <c r="J3508" t="s">
        <v>106</v>
      </c>
      <c r="K3508" t="s">
        <v>107</v>
      </c>
      <c r="L3508">
        <v>-0.36716758999999999</v>
      </c>
      <c r="M3508">
        <v>-159.98153762000001</v>
      </c>
      <c r="N3508" t="s">
        <v>67</v>
      </c>
      <c r="O3508" t="s">
        <v>67</v>
      </c>
      <c r="P3508">
        <v>2015</v>
      </c>
      <c r="Q3508" t="s">
        <v>109</v>
      </c>
      <c r="R3508">
        <v>0</v>
      </c>
      <c r="S3508">
        <v>8.6999999999999993</v>
      </c>
      <c r="T3508">
        <v>30</v>
      </c>
      <c r="U3508">
        <v>0</v>
      </c>
      <c r="V3508">
        <v>5</v>
      </c>
      <c r="W3508">
        <v>40</v>
      </c>
      <c r="X3508">
        <v>0.36125000000000002</v>
      </c>
      <c r="Y3508">
        <v>2</v>
      </c>
      <c r="Z3508">
        <v>1</v>
      </c>
    </row>
    <row r="3509" spans="1:26" x14ac:dyDescent="0.2">
      <c r="A3509">
        <v>3508</v>
      </c>
      <c r="B3509">
        <v>8747</v>
      </c>
      <c r="C3509" t="s">
        <v>38</v>
      </c>
      <c r="D3509">
        <v>2015</v>
      </c>
      <c r="E3509" t="s">
        <v>64</v>
      </c>
      <c r="F3509" t="s">
        <v>360</v>
      </c>
      <c r="G3509" t="s">
        <v>67</v>
      </c>
      <c r="H3509" t="s">
        <v>3692</v>
      </c>
      <c r="I3509" s="2">
        <v>40643</v>
      </c>
      <c r="J3509" t="s">
        <v>106</v>
      </c>
      <c r="K3509" t="s">
        <v>107</v>
      </c>
      <c r="L3509">
        <v>-0.37758898000000002</v>
      </c>
      <c r="M3509">
        <v>-159.97200991</v>
      </c>
      <c r="N3509" t="s">
        <v>67</v>
      </c>
      <c r="O3509" t="s">
        <v>67</v>
      </c>
      <c r="P3509">
        <v>2015</v>
      </c>
      <c r="Q3509" t="s">
        <v>109</v>
      </c>
      <c r="R3509">
        <v>0</v>
      </c>
      <c r="S3509">
        <v>11.45</v>
      </c>
      <c r="T3509">
        <v>20</v>
      </c>
      <c r="U3509">
        <v>0</v>
      </c>
      <c r="V3509">
        <v>0</v>
      </c>
      <c r="W3509">
        <v>42.5</v>
      </c>
      <c r="X3509">
        <v>0.35499999999999998</v>
      </c>
      <c r="Y3509">
        <v>2</v>
      </c>
      <c r="Z3509">
        <v>1</v>
      </c>
    </row>
    <row r="3510" spans="1:26" x14ac:dyDescent="0.2">
      <c r="A3510">
        <v>3509</v>
      </c>
      <c r="B3510">
        <v>8748</v>
      </c>
      <c r="C3510" t="s">
        <v>38</v>
      </c>
      <c r="D3510">
        <v>2015</v>
      </c>
      <c r="E3510" t="s">
        <v>64</v>
      </c>
      <c r="F3510" t="s">
        <v>360</v>
      </c>
      <c r="G3510" t="s">
        <v>67</v>
      </c>
      <c r="H3510" t="s">
        <v>3693</v>
      </c>
      <c r="I3510" s="2">
        <v>40643</v>
      </c>
      <c r="J3510" t="s">
        <v>106</v>
      </c>
      <c r="K3510" t="s">
        <v>107</v>
      </c>
      <c r="L3510">
        <v>-0.38153107000000003</v>
      </c>
      <c r="M3510">
        <v>-159.9733019</v>
      </c>
      <c r="N3510" t="s">
        <v>67</v>
      </c>
      <c r="O3510" t="s">
        <v>67</v>
      </c>
      <c r="P3510">
        <v>2015</v>
      </c>
      <c r="Q3510" t="s">
        <v>109</v>
      </c>
      <c r="R3510">
        <v>0</v>
      </c>
      <c r="S3510">
        <v>11.05</v>
      </c>
      <c r="T3510">
        <v>22.5</v>
      </c>
      <c r="U3510">
        <v>0</v>
      </c>
      <c r="V3510">
        <v>1.5</v>
      </c>
      <c r="W3510">
        <v>40</v>
      </c>
      <c r="X3510">
        <v>0.47875000000000001</v>
      </c>
      <c r="Y3510">
        <v>2</v>
      </c>
      <c r="Z3510">
        <v>1</v>
      </c>
    </row>
    <row r="3511" spans="1:26" x14ac:dyDescent="0.2">
      <c r="A3511">
        <v>3510</v>
      </c>
      <c r="B3511">
        <v>8749</v>
      </c>
      <c r="C3511" t="s">
        <v>38</v>
      </c>
      <c r="D3511">
        <v>2015</v>
      </c>
      <c r="E3511" t="s">
        <v>64</v>
      </c>
      <c r="F3511" t="s">
        <v>360</v>
      </c>
      <c r="G3511" t="s">
        <v>67</v>
      </c>
      <c r="H3511" t="s">
        <v>3694</v>
      </c>
      <c r="I3511" s="2">
        <v>40643</v>
      </c>
      <c r="J3511" t="s">
        <v>106</v>
      </c>
      <c r="K3511" t="s">
        <v>115</v>
      </c>
      <c r="L3511">
        <v>-0.37977817000000003</v>
      </c>
      <c r="M3511">
        <v>-159.98338751</v>
      </c>
      <c r="N3511" t="s">
        <v>67</v>
      </c>
      <c r="O3511" t="s">
        <v>67</v>
      </c>
      <c r="P3511">
        <v>2015</v>
      </c>
      <c r="Q3511" t="s">
        <v>116</v>
      </c>
      <c r="R3511">
        <v>0</v>
      </c>
      <c r="S3511">
        <v>5.35</v>
      </c>
      <c r="T3511">
        <v>25</v>
      </c>
      <c r="U3511">
        <v>0</v>
      </c>
      <c r="V3511">
        <v>22.5</v>
      </c>
      <c r="W3511">
        <v>22.5</v>
      </c>
      <c r="X3511">
        <v>0.19750000000000001</v>
      </c>
      <c r="Y3511">
        <v>2</v>
      </c>
      <c r="Z3511">
        <v>1</v>
      </c>
    </row>
    <row r="3512" spans="1:26" x14ac:dyDescent="0.2">
      <c r="A3512">
        <v>3511</v>
      </c>
      <c r="B3512">
        <v>8750</v>
      </c>
      <c r="C3512" t="s">
        <v>38</v>
      </c>
      <c r="D3512">
        <v>2015</v>
      </c>
      <c r="E3512" t="s">
        <v>64</v>
      </c>
      <c r="F3512" t="s">
        <v>360</v>
      </c>
      <c r="G3512" t="s">
        <v>67</v>
      </c>
      <c r="H3512" t="s">
        <v>3695</v>
      </c>
      <c r="I3512" s="2">
        <v>40643</v>
      </c>
      <c r="J3512" t="s">
        <v>106</v>
      </c>
      <c r="K3512" t="s">
        <v>111</v>
      </c>
      <c r="L3512">
        <v>-0.36258294000000002</v>
      </c>
      <c r="M3512">
        <v>-159.99244868</v>
      </c>
      <c r="N3512" t="s">
        <v>67</v>
      </c>
      <c r="O3512" t="s">
        <v>67</v>
      </c>
      <c r="P3512">
        <v>2015</v>
      </c>
      <c r="Q3512" t="s">
        <v>112</v>
      </c>
      <c r="R3512">
        <v>0</v>
      </c>
      <c r="S3512">
        <v>21.8</v>
      </c>
      <c r="T3512">
        <v>7</v>
      </c>
      <c r="U3512">
        <v>0</v>
      </c>
      <c r="V3512">
        <v>19.5</v>
      </c>
      <c r="W3512">
        <v>17.5</v>
      </c>
      <c r="X3512">
        <v>0.14374999999999999</v>
      </c>
      <c r="Y3512">
        <v>2</v>
      </c>
      <c r="Z3512">
        <v>1</v>
      </c>
    </row>
    <row r="3513" spans="1:26" x14ac:dyDescent="0.2">
      <c r="A3513">
        <v>3512</v>
      </c>
      <c r="B3513">
        <v>8751</v>
      </c>
      <c r="C3513" t="s">
        <v>38</v>
      </c>
      <c r="D3513">
        <v>2015</v>
      </c>
      <c r="E3513" t="s">
        <v>64</v>
      </c>
      <c r="F3513" t="s">
        <v>360</v>
      </c>
      <c r="G3513" t="s">
        <v>67</v>
      </c>
      <c r="H3513" t="s">
        <v>3696</v>
      </c>
      <c r="I3513" s="2">
        <v>40643</v>
      </c>
      <c r="J3513" t="s">
        <v>106</v>
      </c>
      <c r="K3513" t="s">
        <v>115</v>
      </c>
      <c r="L3513">
        <v>-0.36352758000000002</v>
      </c>
      <c r="M3513">
        <v>-159.99371585</v>
      </c>
      <c r="N3513" t="s">
        <v>67</v>
      </c>
      <c r="O3513" t="s">
        <v>67</v>
      </c>
      <c r="P3513">
        <v>2015</v>
      </c>
      <c r="Q3513" t="s">
        <v>116</v>
      </c>
      <c r="R3513">
        <v>0</v>
      </c>
      <c r="S3513">
        <v>4.9000000000000004</v>
      </c>
      <c r="T3513">
        <v>5.5</v>
      </c>
      <c r="U3513">
        <v>11.5</v>
      </c>
      <c r="V3513">
        <v>7</v>
      </c>
      <c r="W3513">
        <v>20</v>
      </c>
      <c r="X3513">
        <v>0.92749999999999999</v>
      </c>
      <c r="Y3513">
        <v>2</v>
      </c>
      <c r="Z3513">
        <v>1</v>
      </c>
    </row>
    <row r="3514" spans="1:26" x14ac:dyDescent="0.2">
      <c r="A3514">
        <v>3513</v>
      </c>
      <c r="B3514">
        <v>8752</v>
      </c>
      <c r="C3514" t="s">
        <v>38</v>
      </c>
      <c r="D3514">
        <v>2015</v>
      </c>
      <c r="E3514" t="s">
        <v>64</v>
      </c>
      <c r="F3514" t="s">
        <v>360</v>
      </c>
      <c r="G3514" t="s">
        <v>67</v>
      </c>
      <c r="H3514" t="s">
        <v>3697</v>
      </c>
      <c r="I3514" s="2">
        <v>40643</v>
      </c>
      <c r="J3514" t="s">
        <v>106</v>
      </c>
      <c r="K3514" t="s">
        <v>107</v>
      </c>
      <c r="L3514">
        <v>-0.36377978999999999</v>
      </c>
      <c r="M3514">
        <v>-159.98862041000001</v>
      </c>
      <c r="N3514" t="s">
        <v>67</v>
      </c>
      <c r="O3514" t="s">
        <v>67</v>
      </c>
      <c r="P3514">
        <v>2015</v>
      </c>
      <c r="Q3514" t="s">
        <v>109</v>
      </c>
      <c r="R3514">
        <v>0</v>
      </c>
      <c r="S3514">
        <v>10.65</v>
      </c>
      <c r="T3514">
        <v>14</v>
      </c>
      <c r="U3514">
        <v>0</v>
      </c>
      <c r="V3514">
        <v>17.5</v>
      </c>
      <c r="W3514">
        <v>8.5</v>
      </c>
      <c r="X3514">
        <v>0.25624999999999998</v>
      </c>
      <c r="Y3514">
        <v>2</v>
      </c>
      <c r="Z3514">
        <v>1</v>
      </c>
    </row>
    <row r="3515" spans="1:26" x14ac:dyDescent="0.2">
      <c r="A3515">
        <v>3514</v>
      </c>
      <c r="B3515">
        <v>8753</v>
      </c>
      <c r="C3515" t="s">
        <v>38</v>
      </c>
      <c r="D3515">
        <v>2015</v>
      </c>
      <c r="E3515" t="s">
        <v>64</v>
      </c>
      <c r="F3515" t="s">
        <v>360</v>
      </c>
      <c r="G3515" t="s">
        <v>67</v>
      </c>
      <c r="H3515" t="s">
        <v>3698</v>
      </c>
      <c r="I3515" s="2">
        <v>40643</v>
      </c>
      <c r="J3515" t="s">
        <v>106</v>
      </c>
      <c r="K3515" t="s">
        <v>107</v>
      </c>
      <c r="L3515">
        <v>-0.37237970999999997</v>
      </c>
      <c r="M3515">
        <v>-159.97421292999999</v>
      </c>
      <c r="N3515" t="s">
        <v>67</v>
      </c>
      <c r="O3515" t="s">
        <v>67</v>
      </c>
      <c r="P3515">
        <v>2015</v>
      </c>
      <c r="Q3515" t="s">
        <v>109</v>
      </c>
      <c r="R3515">
        <v>0</v>
      </c>
      <c r="S3515">
        <v>10.7</v>
      </c>
      <c r="T3515">
        <v>22.5</v>
      </c>
      <c r="U3515">
        <v>0</v>
      </c>
      <c r="V3515">
        <v>2</v>
      </c>
      <c r="W3515">
        <v>26.5</v>
      </c>
      <c r="X3515">
        <v>0.26</v>
      </c>
      <c r="Y3515">
        <v>2</v>
      </c>
      <c r="Z3515">
        <v>1</v>
      </c>
    </row>
    <row r="3516" spans="1:26" x14ac:dyDescent="0.2">
      <c r="A3516">
        <v>3515</v>
      </c>
      <c r="B3516">
        <v>8754</v>
      </c>
      <c r="C3516" t="s">
        <v>38</v>
      </c>
      <c r="D3516">
        <v>2015</v>
      </c>
      <c r="E3516" t="s">
        <v>64</v>
      </c>
      <c r="F3516" t="s">
        <v>360</v>
      </c>
      <c r="G3516" t="s">
        <v>67</v>
      </c>
      <c r="H3516" t="s">
        <v>3699</v>
      </c>
      <c r="I3516" s="2">
        <v>40643</v>
      </c>
      <c r="J3516" t="s">
        <v>106</v>
      </c>
      <c r="K3516" t="s">
        <v>107</v>
      </c>
      <c r="L3516">
        <v>-0.37299134</v>
      </c>
      <c r="M3516">
        <v>-159.97644342999999</v>
      </c>
      <c r="N3516" t="s">
        <v>67</v>
      </c>
      <c r="O3516" t="s">
        <v>67</v>
      </c>
      <c r="P3516">
        <v>2015</v>
      </c>
      <c r="Q3516" t="s">
        <v>109</v>
      </c>
      <c r="R3516">
        <v>0</v>
      </c>
      <c r="S3516">
        <v>9.25</v>
      </c>
      <c r="T3516">
        <v>16.5</v>
      </c>
      <c r="U3516">
        <v>0</v>
      </c>
      <c r="V3516">
        <v>7</v>
      </c>
      <c r="W3516">
        <v>55</v>
      </c>
      <c r="X3516">
        <v>0.33875</v>
      </c>
      <c r="Y3516">
        <v>2</v>
      </c>
      <c r="Z3516">
        <v>1</v>
      </c>
    </row>
    <row r="3517" spans="1:26" x14ac:dyDescent="0.2">
      <c r="A3517">
        <v>3516</v>
      </c>
      <c r="B3517">
        <v>8755</v>
      </c>
      <c r="C3517" t="s">
        <v>38</v>
      </c>
      <c r="D3517">
        <v>2015</v>
      </c>
      <c r="E3517" t="s">
        <v>64</v>
      </c>
      <c r="F3517" t="s">
        <v>360</v>
      </c>
      <c r="G3517" t="s">
        <v>67</v>
      </c>
      <c r="H3517" t="s">
        <v>3700</v>
      </c>
      <c r="I3517" s="2">
        <v>40643</v>
      </c>
      <c r="J3517" t="s">
        <v>106</v>
      </c>
      <c r="K3517" t="s">
        <v>115</v>
      </c>
      <c r="L3517">
        <v>-0.37175719000000002</v>
      </c>
      <c r="M3517">
        <v>-159.98070286999999</v>
      </c>
      <c r="N3517" t="s">
        <v>67</v>
      </c>
      <c r="O3517" t="s">
        <v>67</v>
      </c>
      <c r="P3517">
        <v>2015</v>
      </c>
      <c r="Q3517" t="s">
        <v>116</v>
      </c>
      <c r="R3517">
        <v>0</v>
      </c>
      <c r="S3517">
        <v>5.25</v>
      </c>
      <c r="T3517">
        <v>8.5</v>
      </c>
      <c r="U3517">
        <v>0</v>
      </c>
      <c r="V3517">
        <v>4</v>
      </c>
      <c r="W3517">
        <v>80.5</v>
      </c>
      <c r="X3517">
        <v>0.26124999999999998</v>
      </c>
      <c r="Y3517">
        <v>2</v>
      </c>
      <c r="Z3517">
        <v>1</v>
      </c>
    </row>
    <row r="3518" spans="1:26" x14ac:dyDescent="0.2">
      <c r="A3518">
        <v>3517</v>
      </c>
      <c r="B3518">
        <v>8764</v>
      </c>
      <c r="C3518" t="s">
        <v>38</v>
      </c>
      <c r="D3518">
        <v>2015</v>
      </c>
      <c r="E3518" t="s">
        <v>64</v>
      </c>
      <c r="F3518" t="s">
        <v>360</v>
      </c>
      <c r="G3518" t="s">
        <v>67</v>
      </c>
      <c r="H3518" t="s">
        <v>3701</v>
      </c>
      <c r="I3518" s="2">
        <v>40644</v>
      </c>
      <c r="J3518" t="s">
        <v>106</v>
      </c>
      <c r="K3518" t="s">
        <v>111</v>
      </c>
      <c r="L3518">
        <v>-0.36327536999999999</v>
      </c>
      <c r="M3518">
        <v>-160.00495237999999</v>
      </c>
      <c r="N3518" t="s">
        <v>67</v>
      </c>
      <c r="O3518" t="s">
        <v>67</v>
      </c>
      <c r="P3518">
        <v>2015</v>
      </c>
      <c r="Q3518" t="s">
        <v>112</v>
      </c>
      <c r="R3518">
        <v>0</v>
      </c>
      <c r="S3518">
        <v>21.1</v>
      </c>
      <c r="T3518">
        <v>22.5</v>
      </c>
      <c r="U3518">
        <v>2.5</v>
      </c>
      <c r="V3518">
        <v>1.5</v>
      </c>
      <c r="W3518">
        <v>27.5</v>
      </c>
      <c r="X3518">
        <v>0.22375</v>
      </c>
      <c r="Y3518">
        <v>2</v>
      </c>
      <c r="Z3518">
        <v>1</v>
      </c>
    </row>
    <row r="3519" spans="1:26" x14ac:dyDescent="0.2">
      <c r="A3519">
        <v>3518</v>
      </c>
      <c r="B3519">
        <v>8765</v>
      </c>
      <c r="C3519" t="s">
        <v>38</v>
      </c>
      <c r="D3519">
        <v>2015</v>
      </c>
      <c r="E3519" t="s">
        <v>64</v>
      </c>
      <c r="F3519" t="s">
        <v>360</v>
      </c>
      <c r="G3519" t="s">
        <v>67</v>
      </c>
      <c r="H3519" t="s">
        <v>3702</v>
      </c>
      <c r="I3519" s="2">
        <v>40644</v>
      </c>
      <c r="J3519" t="s">
        <v>106</v>
      </c>
      <c r="K3519" t="s">
        <v>115</v>
      </c>
      <c r="L3519">
        <v>-0.36619747000000002</v>
      </c>
      <c r="M3519">
        <v>-160.00653824</v>
      </c>
      <c r="N3519" t="s">
        <v>67</v>
      </c>
      <c r="O3519" t="s">
        <v>67</v>
      </c>
      <c r="P3519">
        <v>2015</v>
      </c>
      <c r="Q3519" t="s">
        <v>116</v>
      </c>
      <c r="R3519">
        <v>0</v>
      </c>
      <c r="S3519">
        <v>2.5</v>
      </c>
      <c r="T3519">
        <v>3.5</v>
      </c>
      <c r="U3519">
        <v>2.5</v>
      </c>
      <c r="V3519">
        <v>0.5</v>
      </c>
      <c r="W3519">
        <v>4</v>
      </c>
      <c r="X3519">
        <v>1.3547499999999999</v>
      </c>
      <c r="Y3519">
        <v>2</v>
      </c>
      <c r="Z3519">
        <v>1</v>
      </c>
    </row>
    <row r="3520" spans="1:26" x14ac:dyDescent="0.2">
      <c r="A3520">
        <v>3519</v>
      </c>
      <c r="B3520">
        <v>8766</v>
      </c>
      <c r="C3520" t="s">
        <v>38</v>
      </c>
      <c r="D3520">
        <v>2015</v>
      </c>
      <c r="E3520" t="s">
        <v>64</v>
      </c>
      <c r="F3520" t="s">
        <v>360</v>
      </c>
      <c r="G3520" t="s">
        <v>67</v>
      </c>
      <c r="H3520" t="s">
        <v>3703</v>
      </c>
      <c r="I3520" s="2">
        <v>40644</v>
      </c>
      <c r="J3520" t="s">
        <v>106</v>
      </c>
      <c r="K3520" t="s">
        <v>111</v>
      </c>
      <c r="L3520">
        <v>-0.36118265999999999</v>
      </c>
      <c r="M3520">
        <v>-159.99860627999999</v>
      </c>
      <c r="N3520" t="s">
        <v>67</v>
      </c>
      <c r="O3520" t="s">
        <v>67</v>
      </c>
      <c r="P3520">
        <v>2015</v>
      </c>
      <c r="Q3520" t="s">
        <v>112</v>
      </c>
      <c r="R3520">
        <v>0</v>
      </c>
      <c r="S3520">
        <v>21.8</v>
      </c>
      <c r="T3520">
        <v>2</v>
      </c>
      <c r="U3520">
        <v>0</v>
      </c>
      <c r="V3520">
        <v>17.5</v>
      </c>
      <c r="W3520">
        <v>16</v>
      </c>
      <c r="X3520">
        <v>0.16875000000000001</v>
      </c>
      <c r="Y3520">
        <v>2</v>
      </c>
      <c r="Z3520">
        <v>1</v>
      </c>
    </row>
    <row r="3521" spans="1:26" x14ac:dyDescent="0.2">
      <c r="A3521">
        <v>3520</v>
      </c>
      <c r="B3521">
        <v>8767</v>
      </c>
      <c r="C3521" t="s">
        <v>38</v>
      </c>
      <c r="D3521">
        <v>2015</v>
      </c>
      <c r="E3521" t="s">
        <v>64</v>
      </c>
      <c r="F3521" t="s">
        <v>360</v>
      </c>
      <c r="G3521" t="s">
        <v>67</v>
      </c>
      <c r="H3521" t="s">
        <v>3704</v>
      </c>
      <c r="I3521" s="2">
        <v>40644</v>
      </c>
      <c r="J3521" t="s">
        <v>106</v>
      </c>
      <c r="K3521" t="s">
        <v>107</v>
      </c>
      <c r="L3521">
        <v>-0.36221866000000003</v>
      </c>
      <c r="M3521">
        <v>-159.99578500999999</v>
      </c>
      <c r="N3521" t="s">
        <v>67</v>
      </c>
      <c r="O3521" t="s">
        <v>67</v>
      </c>
      <c r="P3521">
        <v>2015</v>
      </c>
      <c r="Q3521" t="s">
        <v>109</v>
      </c>
      <c r="R3521">
        <v>0</v>
      </c>
      <c r="S3521">
        <v>10.5</v>
      </c>
      <c r="T3521">
        <v>5</v>
      </c>
      <c r="U3521">
        <v>3.5</v>
      </c>
      <c r="V3521">
        <v>5</v>
      </c>
      <c r="W3521">
        <v>12.5</v>
      </c>
      <c r="X3521">
        <v>0.23375000000000001</v>
      </c>
      <c r="Y3521">
        <v>2</v>
      </c>
      <c r="Z3521">
        <v>1</v>
      </c>
    </row>
    <row r="3522" spans="1:26" x14ac:dyDescent="0.2">
      <c r="A3522">
        <v>3521</v>
      </c>
      <c r="B3522">
        <v>8768</v>
      </c>
      <c r="C3522" t="s">
        <v>38</v>
      </c>
      <c r="D3522">
        <v>2015</v>
      </c>
      <c r="E3522" t="s">
        <v>64</v>
      </c>
      <c r="F3522" t="s">
        <v>360</v>
      </c>
      <c r="G3522" t="s">
        <v>67</v>
      </c>
      <c r="H3522" t="s">
        <v>3705</v>
      </c>
      <c r="I3522" s="2">
        <v>40644</v>
      </c>
      <c r="J3522" t="s">
        <v>106</v>
      </c>
      <c r="K3522" t="s">
        <v>115</v>
      </c>
      <c r="L3522">
        <v>-0.36268393999999998</v>
      </c>
      <c r="M3522">
        <v>-159.99760766</v>
      </c>
      <c r="N3522" t="s">
        <v>67</v>
      </c>
      <c r="O3522" t="s">
        <v>67</v>
      </c>
      <c r="P3522">
        <v>2015</v>
      </c>
      <c r="Q3522" t="s">
        <v>116</v>
      </c>
      <c r="R3522">
        <v>0</v>
      </c>
      <c r="S3522">
        <v>4.25</v>
      </c>
      <c r="T3522">
        <v>5</v>
      </c>
      <c r="U3522">
        <v>2.5</v>
      </c>
      <c r="V3522">
        <v>4.5</v>
      </c>
      <c r="W3522">
        <v>17.5</v>
      </c>
      <c r="X3522">
        <v>1.125</v>
      </c>
      <c r="Y3522">
        <v>2</v>
      </c>
      <c r="Z3522">
        <v>1</v>
      </c>
    </row>
    <row r="3523" spans="1:26" x14ac:dyDescent="0.2">
      <c r="A3523">
        <v>3522</v>
      </c>
      <c r="B3523">
        <v>8769</v>
      </c>
      <c r="C3523" t="s">
        <v>38</v>
      </c>
      <c r="D3523">
        <v>2015</v>
      </c>
      <c r="E3523" t="s">
        <v>64</v>
      </c>
      <c r="F3523" t="s">
        <v>360</v>
      </c>
      <c r="G3523" t="s">
        <v>67</v>
      </c>
      <c r="H3523" t="s">
        <v>3706</v>
      </c>
      <c r="I3523" s="2">
        <v>40644</v>
      </c>
      <c r="J3523" t="s">
        <v>106</v>
      </c>
      <c r="K3523" t="s">
        <v>107</v>
      </c>
      <c r="L3523">
        <v>-0.37081354999999999</v>
      </c>
      <c r="M3523">
        <v>-160.00998688999999</v>
      </c>
      <c r="N3523" t="s">
        <v>67</v>
      </c>
      <c r="O3523" t="s">
        <v>67</v>
      </c>
      <c r="P3523">
        <v>2015</v>
      </c>
      <c r="Q3523" t="s">
        <v>109</v>
      </c>
      <c r="R3523">
        <v>0</v>
      </c>
      <c r="S3523">
        <v>11.95</v>
      </c>
      <c r="T3523">
        <v>32.5</v>
      </c>
      <c r="U3523">
        <v>1.5</v>
      </c>
      <c r="V3523">
        <v>7.5</v>
      </c>
      <c r="W3523">
        <v>20</v>
      </c>
      <c r="X3523">
        <v>0.64500000000000002</v>
      </c>
      <c r="Y3523">
        <v>2</v>
      </c>
      <c r="Z3523">
        <v>1</v>
      </c>
    </row>
    <row r="3524" spans="1:26" x14ac:dyDescent="0.2">
      <c r="A3524">
        <v>3523</v>
      </c>
      <c r="B3524">
        <v>8770</v>
      </c>
      <c r="C3524" t="s">
        <v>38</v>
      </c>
      <c r="D3524">
        <v>2015</v>
      </c>
      <c r="E3524" t="s">
        <v>64</v>
      </c>
      <c r="F3524" t="s">
        <v>360</v>
      </c>
      <c r="G3524" t="s">
        <v>67</v>
      </c>
      <c r="H3524" t="s">
        <v>3707</v>
      </c>
      <c r="I3524" s="2">
        <v>40644</v>
      </c>
      <c r="J3524" t="s">
        <v>106</v>
      </c>
      <c r="K3524" t="s">
        <v>111</v>
      </c>
      <c r="L3524">
        <v>-0.36647482999999997</v>
      </c>
      <c r="M3524">
        <v>-160.00688314999999</v>
      </c>
      <c r="N3524" t="s">
        <v>67</v>
      </c>
      <c r="O3524" t="s">
        <v>67</v>
      </c>
      <c r="P3524">
        <v>2015</v>
      </c>
      <c r="Q3524" t="s">
        <v>112</v>
      </c>
      <c r="R3524">
        <v>0</v>
      </c>
      <c r="S3524">
        <v>23.25</v>
      </c>
      <c r="T3524">
        <v>15</v>
      </c>
      <c r="U3524">
        <v>1.5</v>
      </c>
      <c r="V3524">
        <v>2</v>
      </c>
      <c r="W3524">
        <v>16.5</v>
      </c>
      <c r="X3524">
        <v>0.51249999999999996</v>
      </c>
      <c r="Y3524">
        <v>2</v>
      </c>
      <c r="Z3524">
        <v>1</v>
      </c>
    </row>
    <row r="3525" spans="1:26" x14ac:dyDescent="0.2">
      <c r="A3525">
        <v>3524</v>
      </c>
      <c r="B3525">
        <v>8771</v>
      </c>
      <c r="C3525" t="s">
        <v>38</v>
      </c>
      <c r="D3525">
        <v>2015</v>
      </c>
      <c r="E3525" t="s">
        <v>64</v>
      </c>
      <c r="F3525" t="s">
        <v>360</v>
      </c>
      <c r="G3525" t="s">
        <v>67</v>
      </c>
      <c r="H3525" t="s">
        <v>3708</v>
      </c>
      <c r="I3525" s="2">
        <v>40644</v>
      </c>
      <c r="J3525" t="s">
        <v>106</v>
      </c>
      <c r="K3525" t="s">
        <v>115</v>
      </c>
      <c r="L3525">
        <v>-0.36333739999999998</v>
      </c>
      <c r="M3525">
        <v>-160.00472431</v>
      </c>
      <c r="N3525" t="s">
        <v>67</v>
      </c>
      <c r="O3525" t="s">
        <v>67</v>
      </c>
      <c r="P3525">
        <v>2015</v>
      </c>
      <c r="Q3525" t="s">
        <v>116</v>
      </c>
      <c r="R3525">
        <v>0</v>
      </c>
      <c r="S3525">
        <v>3.05</v>
      </c>
      <c r="T3525">
        <v>3.5</v>
      </c>
      <c r="U3525">
        <v>0</v>
      </c>
      <c r="V3525">
        <v>11.5</v>
      </c>
      <c r="W3525">
        <v>4.5</v>
      </c>
      <c r="X3525">
        <v>0.15125</v>
      </c>
      <c r="Y3525">
        <v>2</v>
      </c>
      <c r="Z3525">
        <v>1</v>
      </c>
    </row>
    <row r="3526" spans="1:26" x14ac:dyDescent="0.2">
      <c r="A3526">
        <v>3525</v>
      </c>
      <c r="B3526">
        <v>8772</v>
      </c>
      <c r="C3526" t="s">
        <v>38</v>
      </c>
      <c r="D3526">
        <v>2015</v>
      </c>
      <c r="E3526" t="s">
        <v>64</v>
      </c>
      <c r="F3526" t="s">
        <v>360</v>
      </c>
      <c r="G3526" t="s">
        <v>67</v>
      </c>
      <c r="H3526" t="s">
        <v>3709</v>
      </c>
      <c r="I3526" s="2">
        <v>40644</v>
      </c>
      <c r="J3526" t="s">
        <v>106</v>
      </c>
      <c r="K3526" t="s">
        <v>111</v>
      </c>
      <c r="L3526">
        <v>-0.36170888000000001</v>
      </c>
      <c r="M3526">
        <v>-160.00288162999999</v>
      </c>
      <c r="N3526" t="s">
        <v>67</v>
      </c>
      <c r="O3526" t="s">
        <v>67</v>
      </c>
      <c r="P3526">
        <v>2015</v>
      </c>
      <c r="Q3526" t="s">
        <v>112</v>
      </c>
      <c r="R3526">
        <v>0</v>
      </c>
      <c r="S3526">
        <v>24.85</v>
      </c>
      <c r="T3526">
        <v>6</v>
      </c>
      <c r="U3526">
        <v>0</v>
      </c>
      <c r="V3526">
        <v>12.5</v>
      </c>
      <c r="W3526">
        <v>30</v>
      </c>
      <c r="X3526">
        <v>0.19625000000000001</v>
      </c>
      <c r="Y3526">
        <v>2</v>
      </c>
      <c r="Z3526">
        <v>1</v>
      </c>
    </row>
    <row r="3527" spans="1:26" x14ac:dyDescent="0.2">
      <c r="A3527">
        <v>3526</v>
      </c>
      <c r="B3527">
        <v>8773</v>
      </c>
      <c r="C3527" t="s">
        <v>38</v>
      </c>
      <c r="D3527">
        <v>2015</v>
      </c>
      <c r="E3527" t="s">
        <v>64</v>
      </c>
      <c r="F3527" t="s">
        <v>360</v>
      </c>
      <c r="G3527" t="s">
        <v>67</v>
      </c>
      <c r="H3527" t="s">
        <v>3710</v>
      </c>
      <c r="I3527" s="2">
        <v>40644</v>
      </c>
      <c r="J3527" t="s">
        <v>106</v>
      </c>
      <c r="K3527" t="s">
        <v>107</v>
      </c>
      <c r="L3527">
        <v>-0.36348752000000001</v>
      </c>
      <c r="M3527">
        <v>-159.99096609</v>
      </c>
      <c r="N3527" t="s">
        <v>67</v>
      </c>
      <c r="O3527" t="s">
        <v>67</v>
      </c>
      <c r="P3527">
        <v>2015</v>
      </c>
      <c r="Q3527" t="s">
        <v>109</v>
      </c>
      <c r="R3527">
        <v>0</v>
      </c>
      <c r="S3527">
        <v>9.25</v>
      </c>
      <c r="T3527">
        <v>5.5</v>
      </c>
      <c r="U3527">
        <v>0.5</v>
      </c>
      <c r="V3527">
        <v>6</v>
      </c>
      <c r="W3527">
        <v>9.5</v>
      </c>
      <c r="X3527">
        <v>0.23749999999999999</v>
      </c>
      <c r="Y3527">
        <v>2</v>
      </c>
      <c r="Z3527">
        <v>1</v>
      </c>
    </row>
    <row r="3528" spans="1:26" x14ac:dyDescent="0.2">
      <c r="A3528">
        <v>3527</v>
      </c>
      <c r="B3528">
        <v>8774</v>
      </c>
      <c r="C3528" t="s">
        <v>38</v>
      </c>
      <c r="D3528">
        <v>2015</v>
      </c>
      <c r="E3528" t="s">
        <v>64</v>
      </c>
      <c r="F3528" t="s">
        <v>360</v>
      </c>
      <c r="G3528" t="s">
        <v>67</v>
      </c>
      <c r="H3528" t="s">
        <v>3711</v>
      </c>
      <c r="I3528" s="2">
        <v>40644</v>
      </c>
      <c r="J3528" t="s">
        <v>106</v>
      </c>
      <c r="K3528" t="s">
        <v>107</v>
      </c>
      <c r="L3528">
        <v>-0.36555926999999999</v>
      </c>
      <c r="M3528">
        <v>-159.98269273</v>
      </c>
      <c r="N3528" t="s">
        <v>67</v>
      </c>
      <c r="O3528" t="s">
        <v>67</v>
      </c>
      <c r="P3528">
        <v>2015</v>
      </c>
      <c r="Q3528" t="s">
        <v>109</v>
      </c>
      <c r="R3528">
        <v>0</v>
      </c>
      <c r="S3528">
        <v>13.25</v>
      </c>
      <c r="T3528">
        <v>23.5</v>
      </c>
      <c r="U3528">
        <v>0</v>
      </c>
      <c r="V3528">
        <v>5.5</v>
      </c>
      <c r="W3528">
        <v>26</v>
      </c>
      <c r="X3528">
        <v>0.23</v>
      </c>
      <c r="Y3528">
        <v>2</v>
      </c>
      <c r="Z3528">
        <v>1</v>
      </c>
    </row>
    <row r="3529" spans="1:26" x14ac:dyDescent="0.2">
      <c r="A3529">
        <v>3528</v>
      </c>
      <c r="B3529">
        <v>8775</v>
      </c>
      <c r="C3529" t="s">
        <v>38</v>
      </c>
      <c r="D3529">
        <v>2015</v>
      </c>
      <c r="E3529" t="s">
        <v>64</v>
      </c>
      <c r="F3529" t="s">
        <v>360</v>
      </c>
      <c r="G3529" t="s">
        <v>67</v>
      </c>
      <c r="H3529" t="s">
        <v>3712</v>
      </c>
      <c r="I3529" s="2">
        <v>40644</v>
      </c>
      <c r="J3529" t="s">
        <v>106</v>
      </c>
      <c r="K3529" t="s">
        <v>107</v>
      </c>
      <c r="L3529">
        <v>-0.36256952999999997</v>
      </c>
      <c r="M3529">
        <v>-159.99289250000001</v>
      </c>
      <c r="N3529" t="s">
        <v>67</v>
      </c>
      <c r="O3529" t="s">
        <v>67</v>
      </c>
      <c r="P3529">
        <v>2015</v>
      </c>
      <c r="Q3529" t="s">
        <v>109</v>
      </c>
      <c r="R3529">
        <v>0</v>
      </c>
      <c r="S3529">
        <v>12.15</v>
      </c>
      <c r="T3529">
        <v>17.5</v>
      </c>
      <c r="U3529">
        <v>1.5</v>
      </c>
      <c r="V3529">
        <v>3.5</v>
      </c>
      <c r="W3529">
        <v>25</v>
      </c>
      <c r="X3529">
        <v>0.42499999999999999</v>
      </c>
      <c r="Y3529">
        <v>2</v>
      </c>
      <c r="Z3529">
        <v>1</v>
      </c>
    </row>
    <row r="3530" spans="1:26" x14ac:dyDescent="0.2">
      <c r="A3530">
        <v>3529</v>
      </c>
      <c r="B3530">
        <v>8787</v>
      </c>
      <c r="C3530" t="s">
        <v>38</v>
      </c>
      <c r="D3530">
        <v>2015</v>
      </c>
      <c r="E3530" t="s">
        <v>64</v>
      </c>
      <c r="F3530" t="s">
        <v>360</v>
      </c>
      <c r="G3530" t="s">
        <v>67</v>
      </c>
      <c r="H3530" t="s">
        <v>3713</v>
      </c>
      <c r="I3530" s="2">
        <v>40645</v>
      </c>
      <c r="J3530" t="s">
        <v>106</v>
      </c>
      <c r="K3530" t="s">
        <v>107</v>
      </c>
      <c r="L3530">
        <v>-0.38222056999999998</v>
      </c>
      <c r="M3530">
        <v>-160.00262187999999</v>
      </c>
      <c r="N3530" t="s">
        <v>67</v>
      </c>
      <c r="O3530" t="s">
        <v>67</v>
      </c>
      <c r="P3530">
        <v>2015</v>
      </c>
      <c r="Q3530" t="s">
        <v>109</v>
      </c>
      <c r="R3530">
        <v>0</v>
      </c>
      <c r="S3530">
        <v>12</v>
      </c>
      <c r="T3530">
        <v>30</v>
      </c>
      <c r="U3530">
        <v>0.5</v>
      </c>
      <c r="V3530">
        <v>0</v>
      </c>
      <c r="W3530">
        <v>22.5</v>
      </c>
      <c r="X3530">
        <v>0.36249999999999999</v>
      </c>
      <c r="Y3530">
        <v>2</v>
      </c>
      <c r="Z3530">
        <v>1</v>
      </c>
    </row>
    <row r="3531" spans="1:26" x14ac:dyDescent="0.2">
      <c r="A3531">
        <v>3530</v>
      </c>
      <c r="B3531">
        <v>8788</v>
      </c>
      <c r="C3531" t="s">
        <v>38</v>
      </c>
      <c r="D3531">
        <v>2015</v>
      </c>
      <c r="E3531" t="s">
        <v>64</v>
      </c>
      <c r="F3531" t="s">
        <v>360</v>
      </c>
      <c r="G3531" t="s">
        <v>67</v>
      </c>
      <c r="H3531" t="s">
        <v>3714</v>
      </c>
      <c r="I3531" s="2">
        <v>40645</v>
      </c>
      <c r="J3531" t="s">
        <v>106</v>
      </c>
      <c r="K3531" t="s">
        <v>107</v>
      </c>
      <c r="L3531">
        <v>-0.38178261000000002</v>
      </c>
      <c r="M3531">
        <v>-159.99446226000001</v>
      </c>
      <c r="N3531" t="s">
        <v>67</v>
      </c>
      <c r="O3531" t="s">
        <v>67</v>
      </c>
      <c r="P3531">
        <v>2015</v>
      </c>
      <c r="Q3531" t="s">
        <v>109</v>
      </c>
      <c r="R3531">
        <v>0</v>
      </c>
      <c r="S3531">
        <v>8.6</v>
      </c>
      <c r="T3531">
        <v>9</v>
      </c>
      <c r="U3531">
        <v>0</v>
      </c>
      <c r="V3531">
        <v>4</v>
      </c>
      <c r="W3531">
        <v>2</v>
      </c>
      <c r="X3531">
        <v>0.27250000000000002</v>
      </c>
      <c r="Y3531">
        <v>2</v>
      </c>
      <c r="Z3531">
        <v>1</v>
      </c>
    </row>
    <row r="3532" spans="1:26" x14ac:dyDescent="0.2">
      <c r="A3532">
        <v>3531</v>
      </c>
      <c r="B3532">
        <v>8789</v>
      </c>
      <c r="C3532" t="s">
        <v>38</v>
      </c>
      <c r="D3532">
        <v>2015</v>
      </c>
      <c r="E3532" t="s">
        <v>64</v>
      </c>
      <c r="F3532" t="s">
        <v>360</v>
      </c>
      <c r="G3532" t="s">
        <v>67</v>
      </c>
      <c r="H3532" t="s">
        <v>3715</v>
      </c>
      <c r="I3532" s="2">
        <v>40645</v>
      </c>
      <c r="J3532" t="s">
        <v>106</v>
      </c>
      <c r="K3532" t="s">
        <v>115</v>
      </c>
      <c r="L3532">
        <v>-0.37991580000000003</v>
      </c>
      <c r="M3532">
        <v>-160.01416275</v>
      </c>
      <c r="N3532" t="s">
        <v>67</v>
      </c>
      <c r="O3532" t="s">
        <v>67</v>
      </c>
      <c r="P3532">
        <v>2015</v>
      </c>
      <c r="Q3532" t="s">
        <v>116</v>
      </c>
      <c r="R3532">
        <v>0</v>
      </c>
      <c r="S3532">
        <v>6</v>
      </c>
      <c r="T3532">
        <v>4.5</v>
      </c>
      <c r="U3532">
        <v>1.5</v>
      </c>
      <c r="V3532">
        <v>2.5</v>
      </c>
      <c r="W3532">
        <v>4</v>
      </c>
      <c r="X3532">
        <v>1.155</v>
      </c>
      <c r="Y3532">
        <v>2</v>
      </c>
      <c r="Z3532">
        <v>1</v>
      </c>
    </row>
    <row r="3533" spans="1:26" x14ac:dyDescent="0.2">
      <c r="A3533">
        <v>3532</v>
      </c>
      <c r="B3533">
        <v>8790</v>
      </c>
      <c r="C3533" t="s">
        <v>38</v>
      </c>
      <c r="D3533">
        <v>2015</v>
      </c>
      <c r="E3533" t="s">
        <v>64</v>
      </c>
      <c r="F3533" t="s">
        <v>360</v>
      </c>
      <c r="G3533" t="s">
        <v>67</v>
      </c>
      <c r="H3533" t="s">
        <v>3716</v>
      </c>
      <c r="I3533" s="2">
        <v>40645</v>
      </c>
      <c r="J3533" t="s">
        <v>106</v>
      </c>
      <c r="K3533" t="s">
        <v>107</v>
      </c>
      <c r="L3533">
        <v>-0.37440159000000001</v>
      </c>
      <c r="M3533">
        <v>-160.01279105</v>
      </c>
      <c r="N3533" t="s">
        <v>67</v>
      </c>
      <c r="O3533" t="s">
        <v>67</v>
      </c>
      <c r="P3533">
        <v>2015</v>
      </c>
      <c r="Q3533" t="s">
        <v>109</v>
      </c>
      <c r="R3533">
        <v>0</v>
      </c>
      <c r="S3533">
        <v>7.7</v>
      </c>
      <c r="T3533">
        <v>22.5</v>
      </c>
      <c r="U3533">
        <v>0.5</v>
      </c>
      <c r="V3533">
        <v>4</v>
      </c>
      <c r="W3533">
        <v>12.5</v>
      </c>
      <c r="X3533">
        <v>0.33</v>
      </c>
      <c r="Y3533">
        <v>2</v>
      </c>
      <c r="Z3533">
        <v>1</v>
      </c>
    </row>
    <row r="3534" spans="1:26" x14ac:dyDescent="0.2">
      <c r="A3534">
        <v>3533</v>
      </c>
      <c r="B3534">
        <v>8791</v>
      </c>
      <c r="C3534" t="s">
        <v>38</v>
      </c>
      <c r="D3534">
        <v>2015</v>
      </c>
      <c r="E3534" t="s">
        <v>64</v>
      </c>
      <c r="F3534" t="s">
        <v>360</v>
      </c>
      <c r="G3534" t="s">
        <v>67</v>
      </c>
      <c r="H3534" t="s">
        <v>3717</v>
      </c>
      <c r="I3534" s="2">
        <v>40645</v>
      </c>
      <c r="J3534" t="s">
        <v>106</v>
      </c>
      <c r="K3534" t="s">
        <v>107</v>
      </c>
      <c r="L3534">
        <v>-0.37703970999999997</v>
      </c>
      <c r="M3534">
        <v>-160.01475016000001</v>
      </c>
      <c r="N3534" t="s">
        <v>67</v>
      </c>
      <c r="O3534" t="s">
        <v>67</v>
      </c>
      <c r="P3534">
        <v>2015</v>
      </c>
      <c r="Q3534" t="s">
        <v>109</v>
      </c>
      <c r="R3534">
        <v>0</v>
      </c>
      <c r="S3534">
        <v>13.5</v>
      </c>
      <c r="T3534">
        <v>14</v>
      </c>
      <c r="U3534">
        <v>3</v>
      </c>
      <c r="V3534">
        <v>1.5</v>
      </c>
      <c r="W3534">
        <v>21</v>
      </c>
      <c r="X3534">
        <v>0.32750000000000001</v>
      </c>
      <c r="Y3534">
        <v>2</v>
      </c>
      <c r="Z3534">
        <v>1</v>
      </c>
    </row>
    <row r="3535" spans="1:26" x14ac:dyDescent="0.2">
      <c r="A3535">
        <v>3534</v>
      </c>
      <c r="B3535">
        <v>8792</v>
      </c>
      <c r="C3535" t="s">
        <v>38</v>
      </c>
      <c r="D3535">
        <v>2015</v>
      </c>
      <c r="E3535" t="s">
        <v>64</v>
      </c>
      <c r="F3535" t="s">
        <v>360</v>
      </c>
      <c r="G3535" t="s">
        <v>67</v>
      </c>
      <c r="H3535" t="s">
        <v>3718</v>
      </c>
      <c r="I3535" s="2">
        <v>40645</v>
      </c>
      <c r="J3535" t="s">
        <v>106</v>
      </c>
      <c r="K3535" t="s">
        <v>115</v>
      </c>
      <c r="L3535">
        <v>-0.37108914999999998</v>
      </c>
      <c r="M3535">
        <v>-160.00948129</v>
      </c>
      <c r="N3535" t="s">
        <v>67</v>
      </c>
      <c r="O3535" t="s">
        <v>67</v>
      </c>
      <c r="P3535">
        <v>2015</v>
      </c>
      <c r="Q3535" t="s">
        <v>116</v>
      </c>
      <c r="R3535">
        <v>0</v>
      </c>
      <c r="S3535">
        <v>2.5499999999999998</v>
      </c>
      <c r="T3535">
        <v>10</v>
      </c>
      <c r="U3535">
        <v>2.5</v>
      </c>
      <c r="V3535">
        <v>5</v>
      </c>
      <c r="W3535">
        <v>35</v>
      </c>
      <c r="X3535">
        <v>1.49</v>
      </c>
      <c r="Y3535">
        <v>2</v>
      </c>
      <c r="Z3535">
        <v>1</v>
      </c>
    </row>
    <row r="3536" spans="1:26" x14ac:dyDescent="0.2">
      <c r="A3536">
        <v>3535</v>
      </c>
      <c r="B3536">
        <v>8793</v>
      </c>
      <c r="C3536" t="s">
        <v>38</v>
      </c>
      <c r="D3536">
        <v>2015</v>
      </c>
      <c r="E3536" t="s">
        <v>64</v>
      </c>
      <c r="F3536" t="s">
        <v>360</v>
      </c>
      <c r="G3536" t="s">
        <v>67</v>
      </c>
      <c r="H3536" t="s">
        <v>3719</v>
      </c>
      <c r="I3536" s="2">
        <v>40645</v>
      </c>
      <c r="J3536" t="s">
        <v>106</v>
      </c>
      <c r="K3536" t="s">
        <v>115</v>
      </c>
      <c r="L3536">
        <v>-0.36826410999999998</v>
      </c>
      <c r="M3536">
        <v>-160.00744566</v>
      </c>
      <c r="N3536" t="s">
        <v>67</v>
      </c>
      <c r="O3536" t="s">
        <v>67</v>
      </c>
      <c r="P3536">
        <v>2015</v>
      </c>
      <c r="Q3536" t="s">
        <v>116</v>
      </c>
      <c r="R3536">
        <v>0</v>
      </c>
      <c r="S3536">
        <v>2.7</v>
      </c>
      <c r="T3536">
        <v>9</v>
      </c>
      <c r="U3536">
        <v>3.5</v>
      </c>
      <c r="V3536">
        <v>0</v>
      </c>
      <c r="W3536">
        <v>27.5</v>
      </c>
      <c r="X3536">
        <v>1.7849999999999999</v>
      </c>
      <c r="Y3536">
        <v>2</v>
      </c>
      <c r="Z3536">
        <v>1</v>
      </c>
    </row>
    <row r="3537" spans="1:26" x14ac:dyDescent="0.2">
      <c r="A3537">
        <v>3536</v>
      </c>
      <c r="B3537">
        <v>8799</v>
      </c>
      <c r="C3537" t="s">
        <v>38</v>
      </c>
      <c r="D3537">
        <v>2015</v>
      </c>
      <c r="E3537" t="s">
        <v>64</v>
      </c>
      <c r="F3537" t="s">
        <v>360</v>
      </c>
      <c r="G3537" t="s">
        <v>70</v>
      </c>
      <c r="H3537" t="s">
        <v>3720</v>
      </c>
      <c r="I3537" s="2">
        <v>40647</v>
      </c>
      <c r="J3537" t="s">
        <v>106</v>
      </c>
      <c r="K3537" t="s">
        <v>111</v>
      </c>
      <c r="L3537">
        <v>5.8702158500000001</v>
      </c>
      <c r="M3537">
        <v>-162.00069023</v>
      </c>
      <c r="N3537" t="s">
        <v>70</v>
      </c>
      <c r="O3537" t="s">
        <v>70</v>
      </c>
      <c r="P3537">
        <v>2015</v>
      </c>
      <c r="Q3537" t="s">
        <v>112</v>
      </c>
      <c r="R3537">
        <v>0</v>
      </c>
      <c r="S3537">
        <v>23.05</v>
      </c>
      <c r="T3537">
        <v>32.5</v>
      </c>
      <c r="U3537">
        <v>0</v>
      </c>
      <c r="V3537">
        <v>6.5</v>
      </c>
      <c r="W3537">
        <v>20</v>
      </c>
      <c r="X3537">
        <v>0.47499999999999998</v>
      </c>
      <c r="Y3537">
        <v>2</v>
      </c>
      <c r="Z3537">
        <v>1</v>
      </c>
    </row>
    <row r="3538" spans="1:26" x14ac:dyDescent="0.2">
      <c r="A3538">
        <v>3537</v>
      </c>
      <c r="B3538">
        <v>8800</v>
      </c>
      <c r="C3538" t="s">
        <v>38</v>
      </c>
      <c r="D3538">
        <v>2015</v>
      </c>
      <c r="E3538" t="s">
        <v>64</v>
      </c>
      <c r="F3538" t="s">
        <v>360</v>
      </c>
      <c r="G3538" t="s">
        <v>70</v>
      </c>
      <c r="H3538" t="s">
        <v>3721</v>
      </c>
      <c r="I3538" s="2">
        <v>40647</v>
      </c>
      <c r="J3538" t="s">
        <v>106</v>
      </c>
      <c r="K3538" t="s">
        <v>107</v>
      </c>
      <c r="L3538">
        <v>5.8684422400000003</v>
      </c>
      <c r="M3538">
        <v>-162.00556573</v>
      </c>
      <c r="N3538" t="s">
        <v>70</v>
      </c>
      <c r="O3538" t="s">
        <v>70</v>
      </c>
      <c r="P3538">
        <v>2015</v>
      </c>
      <c r="Q3538" t="s">
        <v>109</v>
      </c>
      <c r="R3538">
        <v>0</v>
      </c>
      <c r="S3538">
        <v>12.3</v>
      </c>
      <c r="T3538">
        <v>42.5</v>
      </c>
      <c r="U3538">
        <v>2.5</v>
      </c>
      <c r="V3538">
        <v>5</v>
      </c>
      <c r="W3538">
        <v>12.5</v>
      </c>
      <c r="X3538">
        <v>0.30249999999999999</v>
      </c>
      <c r="Y3538">
        <v>2</v>
      </c>
      <c r="Z3538">
        <v>1</v>
      </c>
    </row>
    <row r="3539" spans="1:26" x14ac:dyDescent="0.2">
      <c r="A3539">
        <v>3538</v>
      </c>
      <c r="B3539">
        <v>8801</v>
      </c>
      <c r="C3539" t="s">
        <v>38</v>
      </c>
      <c r="D3539">
        <v>2015</v>
      </c>
      <c r="E3539" t="s">
        <v>64</v>
      </c>
      <c r="F3539" t="s">
        <v>360</v>
      </c>
      <c r="G3539" t="s">
        <v>70</v>
      </c>
      <c r="H3539" t="s">
        <v>3722</v>
      </c>
      <c r="I3539" s="2">
        <v>40647</v>
      </c>
      <c r="J3539" t="s">
        <v>106</v>
      </c>
      <c r="K3539" t="s">
        <v>111</v>
      </c>
      <c r="L3539">
        <v>5.8642018299999998</v>
      </c>
      <c r="M3539">
        <v>-162.03498714</v>
      </c>
      <c r="N3539" t="s">
        <v>70</v>
      </c>
      <c r="O3539" t="s">
        <v>70</v>
      </c>
      <c r="P3539">
        <v>2015</v>
      </c>
      <c r="Q3539" t="s">
        <v>112</v>
      </c>
      <c r="R3539">
        <v>0</v>
      </c>
      <c r="S3539">
        <v>22.7</v>
      </c>
      <c r="T3539">
        <v>40</v>
      </c>
      <c r="U3539">
        <v>0</v>
      </c>
      <c r="V3539">
        <v>4</v>
      </c>
      <c r="W3539">
        <v>9</v>
      </c>
      <c r="X3539">
        <v>0.51749999999999996</v>
      </c>
      <c r="Y3539">
        <v>2</v>
      </c>
      <c r="Z3539">
        <v>1</v>
      </c>
    </row>
    <row r="3540" spans="1:26" x14ac:dyDescent="0.2">
      <c r="A3540">
        <v>3539</v>
      </c>
      <c r="B3540">
        <v>8802</v>
      </c>
      <c r="C3540" t="s">
        <v>38</v>
      </c>
      <c r="D3540">
        <v>2015</v>
      </c>
      <c r="E3540" t="s">
        <v>64</v>
      </c>
      <c r="F3540" t="s">
        <v>360</v>
      </c>
      <c r="G3540" t="s">
        <v>70</v>
      </c>
      <c r="H3540" t="s">
        <v>3723</v>
      </c>
      <c r="I3540" s="2">
        <v>40647</v>
      </c>
      <c r="J3540" t="s">
        <v>106</v>
      </c>
      <c r="K3540" t="s">
        <v>115</v>
      </c>
      <c r="L3540">
        <v>5.8667166499999999</v>
      </c>
      <c r="M3540">
        <v>-162.04380817000001</v>
      </c>
      <c r="N3540" t="s">
        <v>70</v>
      </c>
      <c r="O3540" t="s">
        <v>70</v>
      </c>
      <c r="P3540">
        <v>2015</v>
      </c>
      <c r="Q3540" t="s">
        <v>116</v>
      </c>
      <c r="R3540">
        <v>0</v>
      </c>
      <c r="S3540">
        <v>5</v>
      </c>
      <c r="T3540">
        <v>25</v>
      </c>
      <c r="U3540">
        <v>3</v>
      </c>
      <c r="V3540">
        <v>4</v>
      </c>
      <c r="W3540">
        <v>20</v>
      </c>
      <c r="X3540">
        <v>0.45250000000000001</v>
      </c>
      <c r="Y3540">
        <v>2</v>
      </c>
      <c r="Z3540">
        <v>1</v>
      </c>
    </row>
    <row r="3541" spans="1:26" x14ac:dyDescent="0.2">
      <c r="A3541">
        <v>3540</v>
      </c>
      <c r="B3541">
        <v>8803</v>
      </c>
      <c r="C3541" t="s">
        <v>38</v>
      </c>
      <c r="D3541">
        <v>2015</v>
      </c>
      <c r="E3541" t="s">
        <v>64</v>
      </c>
      <c r="F3541" t="s">
        <v>360</v>
      </c>
      <c r="G3541" t="s">
        <v>70</v>
      </c>
      <c r="H3541" t="s">
        <v>3724</v>
      </c>
      <c r="I3541" s="2">
        <v>40647</v>
      </c>
      <c r="J3541" t="s">
        <v>106</v>
      </c>
      <c r="K3541" t="s">
        <v>111</v>
      </c>
      <c r="L3541">
        <v>5.8727115599999999</v>
      </c>
      <c r="M3541">
        <v>-162.00011021</v>
      </c>
      <c r="N3541" t="s">
        <v>70</v>
      </c>
      <c r="O3541" t="s">
        <v>70</v>
      </c>
      <c r="P3541">
        <v>2015</v>
      </c>
      <c r="Q3541" t="s">
        <v>112</v>
      </c>
      <c r="R3541">
        <v>0</v>
      </c>
      <c r="S3541">
        <v>19.55</v>
      </c>
      <c r="T3541">
        <v>32.5</v>
      </c>
      <c r="U3541">
        <v>0.5</v>
      </c>
      <c r="V3541">
        <v>2</v>
      </c>
      <c r="W3541">
        <v>7.5</v>
      </c>
      <c r="X3541">
        <v>0.67874999999999996</v>
      </c>
      <c r="Y3541">
        <v>2</v>
      </c>
      <c r="Z3541">
        <v>1</v>
      </c>
    </row>
    <row r="3542" spans="1:26" x14ac:dyDescent="0.2">
      <c r="A3542">
        <v>3541</v>
      </c>
      <c r="B3542">
        <v>8804</v>
      </c>
      <c r="C3542" t="s">
        <v>38</v>
      </c>
      <c r="D3542">
        <v>2015</v>
      </c>
      <c r="E3542" t="s">
        <v>64</v>
      </c>
      <c r="F3542" t="s">
        <v>360</v>
      </c>
      <c r="G3542" t="s">
        <v>70</v>
      </c>
      <c r="H3542" t="s">
        <v>3725</v>
      </c>
      <c r="I3542" s="2">
        <v>40647</v>
      </c>
      <c r="J3542" t="s">
        <v>106</v>
      </c>
      <c r="K3542" t="s">
        <v>107</v>
      </c>
      <c r="L3542">
        <v>5.8753630100000001</v>
      </c>
      <c r="M3542">
        <v>-162.01011728</v>
      </c>
      <c r="N3542" t="s">
        <v>70</v>
      </c>
      <c r="O3542" t="s">
        <v>70</v>
      </c>
      <c r="P3542">
        <v>2015</v>
      </c>
      <c r="Q3542" t="s">
        <v>109</v>
      </c>
      <c r="R3542">
        <v>0</v>
      </c>
      <c r="S3542">
        <v>8.65</v>
      </c>
      <c r="T3542">
        <v>47</v>
      </c>
      <c r="U3542">
        <v>0</v>
      </c>
      <c r="V3542">
        <v>1.5</v>
      </c>
      <c r="W3542">
        <v>13</v>
      </c>
      <c r="X3542">
        <v>0.12125</v>
      </c>
      <c r="Y3542">
        <v>2</v>
      </c>
      <c r="Z3542">
        <v>1</v>
      </c>
    </row>
    <row r="3543" spans="1:26" x14ac:dyDescent="0.2">
      <c r="A3543">
        <v>3542</v>
      </c>
      <c r="B3543">
        <v>8805</v>
      </c>
      <c r="C3543" t="s">
        <v>38</v>
      </c>
      <c r="D3543">
        <v>2015</v>
      </c>
      <c r="E3543" t="s">
        <v>64</v>
      </c>
      <c r="F3543" t="s">
        <v>360</v>
      </c>
      <c r="G3543" t="s">
        <v>70</v>
      </c>
      <c r="H3543" t="s">
        <v>3726</v>
      </c>
      <c r="I3543" s="2">
        <v>40647</v>
      </c>
      <c r="J3543" t="s">
        <v>106</v>
      </c>
      <c r="K3543" t="s">
        <v>111</v>
      </c>
      <c r="L3543">
        <v>5.8749973000000004</v>
      </c>
      <c r="M3543">
        <v>-162.00065369000001</v>
      </c>
      <c r="N3543" t="s">
        <v>70</v>
      </c>
      <c r="O3543" t="s">
        <v>70</v>
      </c>
      <c r="P3543">
        <v>2015</v>
      </c>
      <c r="Q3543" t="s">
        <v>112</v>
      </c>
      <c r="R3543">
        <v>0</v>
      </c>
      <c r="S3543">
        <v>23.3</v>
      </c>
      <c r="T3543">
        <v>22</v>
      </c>
      <c r="U3543">
        <v>2.5</v>
      </c>
      <c r="V3543">
        <v>3.5</v>
      </c>
      <c r="W3543">
        <v>6</v>
      </c>
      <c r="X3543">
        <v>0.72</v>
      </c>
      <c r="Y3543">
        <v>2</v>
      </c>
      <c r="Z3543">
        <v>1</v>
      </c>
    </row>
    <row r="3544" spans="1:26" x14ac:dyDescent="0.2">
      <c r="A3544">
        <v>3543</v>
      </c>
      <c r="B3544">
        <v>8806</v>
      </c>
      <c r="C3544" t="s">
        <v>38</v>
      </c>
      <c r="D3544">
        <v>2015</v>
      </c>
      <c r="E3544" t="s">
        <v>64</v>
      </c>
      <c r="F3544" t="s">
        <v>360</v>
      </c>
      <c r="G3544" t="s">
        <v>70</v>
      </c>
      <c r="H3544" t="s">
        <v>3727</v>
      </c>
      <c r="I3544" s="2">
        <v>40647</v>
      </c>
      <c r="J3544" t="s">
        <v>106</v>
      </c>
      <c r="K3544" t="s">
        <v>107</v>
      </c>
      <c r="L3544">
        <v>5.87034593</v>
      </c>
      <c r="M3544">
        <v>-162.00663743999999</v>
      </c>
      <c r="N3544" t="s">
        <v>70</v>
      </c>
      <c r="O3544" t="s">
        <v>70</v>
      </c>
      <c r="P3544">
        <v>2015</v>
      </c>
      <c r="Q3544" t="s">
        <v>109</v>
      </c>
      <c r="R3544">
        <v>0</v>
      </c>
      <c r="S3544">
        <v>10.6</v>
      </c>
      <c r="T3544">
        <v>52.5</v>
      </c>
      <c r="U3544">
        <v>0</v>
      </c>
      <c r="V3544">
        <v>0.5</v>
      </c>
      <c r="W3544">
        <v>10</v>
      </c>
      <c r="X3544">
        <v>0.12125</v>
      </c>
      <c r="Y3544">
        <v>2</v>
      </c>
      <c r="Z3544">
        <v>1</v>
      </c>
    </row>
    <row r="3545" spans="1:26" x14ac:dyDescent="0.2">
      <c r="A3545">
        <v>3544</v>
      </c>
      <c r="B3545">
        <v>8807</v>
      </c>
      <c r="C3545" t="s">
        <v>38</v>
      </c>
      <c r="D3545">
        <v>2015</v>
      </c>
      <c r="E3545" t="s">
        <v>64</v>
      </c>
      <c r="F3545" t="s">
        <v>360</v>
      </c>
      <c r="G3545" t="s">
        <v>70</v>
      </c>
      <c r="H3545" t="s">
        <v>3728</v>
      </c>
      <c r="I3545" s="2">
        <v>40647</v>
      </c>
      <c r="J3545" t="s">
        <v>106</v>
      </c>
      <c r="K3545" t="s">
        <v>107</v>
      </c>
      <c r="L3545">
        <v>5.8705288299999996</v>
      </c>
      <c r="M3545">
        <v>-162.01739436</v>
      </c>
      <c r="N3545" t="s">
        <v>70</v>
      </c>
      <c r="O3545" t="s">
        <v>70</v>
      </c>
      <c r="P3545">
        <v>2015</v>
      </c>
      <c r="Q3545" t="s">
        <v>109</v>
      </c>
      <c r="R3545">
        <v>0</v>
      </c>
      <c r="S3545">
        <v>9.3000000000000007</v>
      </c>
      <c r="T3545">
        <v>11</v>
      </c>
      <c r="U3545">
        <v>0</v>
      </c>
      <c r="V3545">
        <v>2</v>
      </c>
      <c r="W3545">
        <v>7.5</v>
      </c>
      <c r="X3545">
        <v>0.11874999999999999</v>
      </c>
      <c r="Y3545">
        <v>2</v>
      </c>
      <c r="Z3545">
        <v>1</v>
      </c>
    </row>
    <row r="3546" spans="1:26" x14ac:dyDescent="0.2">
      <c r="A3546">
        <v>3545</v>
      </c>
      <c r="B3546">
        <v>8808</v>
      </c>
      <c r="C3546" t="s">
        <v>38</v>
      </c>
      <c r="D3546">
        <v>2015</v>
      </c>
      <c r="E3546" t="s">
        <v>64</v>
      </c>
      <c r="F3546" t="s">
        <v>360</v>
      </c>
      <c r="G3546" t="s">
        <v>70</v>
      </c>
      <c r="H3546" t="s">
        <v>3729</v>
      </c>
      <c r="I3546" s="2">
        <v>40647</v>
      </c>
      <c r="J3546" t="s">
        <v>106</v>
      </c>
      <c r="K3546" t="s">
        <v>107</v>
      </c>
      <c r="L3546">
        <v>5.8707976300000002</v>
      </c>
      <c r="M3546">
        <v>-162.02577844000001</v>
      </c>
      <c r="N3546" t="s">
        <v>70</v>
      </c>
      <c r="O3546" t="s">
        <v>70</v>
      </c>
      <c r="P3546">
        <v>2015</v>
      </c>
      <c r="Q3546" t="s">
        <v>109</v>
      </c>
      <c r="R3546">
        <v>0</v>
      </c>
      <c r="S3546">
        <v>7.4</v>
      </c>
      <c r="T3546">
        <v>11.5</v>
      </c>
      <c r="U3546">
        <v>11.5</v>
      </c>
      <c r="V3546">
        <v>1.5</v>
      </c>
      <c r="W3546">
        <v>7.5</v>
      </c>
      <c r="X3546">
        <v>0.19875000000000001</v>
      </c>
      <c r="Y3546">
        <v>2</v>
      </c>
      <c r="Z3546">
        <v>1</v>
      </c>
    </row>
    <row r="3547" spans="1:26" x14ac:dyDescent="0.2">
      <c r="A3547">
        <v>3546</v>
      </c>
      <c r="B3547">
        <v>8809</v>
      </c>
      <c r="C3547" t="s">
        <v>38</v>
      </c>
      <c r="D3547">
        <v>2015</v>
      </c>
      <c r="E3547" t="s">
        <v>64</v>
      </c>
      <c r="F3547" t="s">
        <v>360</v>
      </c>
      <c r="G3547" t="s">
        <v>70</v>
      </c>
      <c r="H3547" t="s">
        <v>3730</v>
      </c>
      <c r="I3547" s="2">
        <v>40647</v>
      </c>
      <c r="J3547" t="s">
        <v>106</v>
      </c>
      <c r="K3547" t="s">
        <v>107</v>
      </c>
      <c r="L3547">
        <v>5.8635559199999996</v>
      </c>
      <c r="M3547">
        <v>-162.01928842000001</v>
      </c>
      <c r="N3547" t="s">
        <v>70</v>
      </c>
      <c r="O3547" t="s">
        <v>70</v>
      </c>
      <c r="P3547">
        <v>2015</v>
      </c>
      <c r="Q3547" t="s">
        <v>109</v>
      </c>
      <c r="R3547">
        <v>0</v>
      </c>
      <c r="S3547">
        <v>9.9499999999999993</v>
      </c>
      <c r="T3547">
        <v>15</v>
      </c>
      <c r="U3547">
        <v>0.5</v>
      </c>
      <c r="V3547">
        <v>2</v>
      </c>
      <c r="W3547">
        <v>12.5</v>
      </c>
      <c r="X3547">
        <v>0.19025</v>
      </c>
      <c r="Y3547">
        <v>2</v>
      </c>
      <c r="Z3547">
        <v>1</v>
      </c>
    </row>
    <row r="3548" spans="1:26" x14ac:dyDescent="0.2">
      <c r="A3548">
        <v>3547</v>
      </c>
      <c r="B3548">
        <v>8816</v>
      </c>
      <c r="C3548" t="s">
        <v>38</v>
      </c>
      <c r="D3548">
        <v>2015</v>
      </c>
      <c r="E3548" t="s">
        <v>64</v>
      </c>
      <c r="F3548" t="s">
        <v>360</v>
      </c>
      <c r="G3548" t="s">
        <v>70</v>
      </c>
      <c r="H3548" t="s">
        <v>3731</v>
      </c>
      <c r="I3548" s="2">
        <v>40648</v>
      </c>
      <c r="J3548" t="s">
        <v>106</v>
      </c>
      <c r="K3548" t="s">
        <v>111</v>
      </c>
      <c r="L3548">
        <v>5.8988550000000002</v>
      </c>
      <c r="M3548">
        <v>-162.06424200000001</v>
      </c>
      <c r="N3548" t="s">
        <v>70</v>
      </c>
      <c r="O3548" t="s">
        <v>70</v>
      </c>
      <c r="P3548">
        <v>2015</v>
      </c>
      <c r="Q3548" t="s">
        <v>112</v>
      </c>
      <c r="R3548">
        <v>0</v>
      </c>
      <c r="S3548">
        <v>20.8</v>
      </c>
      <c r="T3548">
        <v>15</v>
      </c>
      <c r="U3548">
        <v>10</v>
      </c>
      <c r="V3548">
        <v>7.5</v>
      </c>
      <c r="W3548">
        <v>4</v>
      </c>
      <c r="X3548">
        <v>0.44</v>
      </c>
      <c r="Y3548">
        <v>2</v>
      </c>
      <c r="Z3548">
        <v>1</v>
      </c>
    </row>
    <row r="3549" spans="1:26" x14ac:dyDescent="0.2">
      <c r="A3549">
        <v>3548</v>
      </c>
      <c r="B3549">
        <v>8817</v>
      </c>
      <c r="C3549" t="s">
        <v>38</v>
      </c>
      <c r="D3549">
        <v>2015</v>
      </c>
      <c r="E3549" t="s">
        <v>64</v>
      </c>
      <c r="F3549" t="s">
        <v>360</v>
      </c>
      <c r="G3549" t="s">
        <v>70</v>
      </c>
      <c r="H3549" t="s">
        <v>3732</v>
      </c>
      <c r="I3549" s="2">
        <v>40648</v>
      </c>
      <c r="J3549" t="s">
        <v>106</v>
      </c>
      <c r="K3549" t="s">
        <v>107</v>
      </c>
      <c r="L3549">
        <v>5.8951190000000002</v>
      </c>
      <c r="M3549">
        <v>-162.05614600000001</v>
      </c>
      <c r="N3549" t="s">
        <v>70</v>
      </c>
      <c r="O3549" t="s">
        <v>70</v>
      </c>
      <c r="P3549">
        <v>2015</v>
      </c>
      <c r="Q3549" t="s">
        <v>109</v>
      </c>
      <c r="R3549">
        <v>0</v>
      </c>
      <c r="S3549">
        <v>13.95</v>
      </c>
      <c r="T3549">
        <v>19</v>
      </c>
      <c r="U3549">
        <v>8.5</v>
      </c>
      <c r="V3549">
        <v>6.5</v>
      </c>
      <c r="W3549">
        <v>15</v>
      </c>
      <c r="X3549">
        <v>0.53625</v>
      </c>
      <c r="Y3549">
        <v>2</v>
      </c>
      <c r="Z3549">
        <v>1</v>
      </c>
    </row>
    <row r="3550" spans="1:26" x14ac:dyDescent="0.2">
      <c r="A3550">
        <v>3549</v>
      </c>
      <c r="B3550">
        <v>8818</v>
      </c>
      <c r="C3550" t="s">
        <v>38</v>
      </c>
      <c r="D3550">
        <v>2015</v>
      </c>
      <c r="E3550" t="s">
        <v>64</v>
      </c>
      <c r="F3550" t="s">
        <v>360</v>
      </c>
      <c r="G3550" t="s">
        <v>70</v>
      </c>
      <c r="H3550" t="s">
        <v>3733</v>
      </c>
      <c r="I3550" s="2">
        <v>40648</v>
      </c>
      <c r="J3550" t="s">
        <v>106</v>
      </c>
      <c r="K3550" t="s">
        <v>115</v>
      </c>
      <c r="L3550">
        <v>5.8915569999999997</v>
      </c>
      <c r="M3550">
        <v>-162.052391</v>
      </c>
      <c r="N3550" t="s">
        <v>70</v>
      </c>
      <c r="O3550" t="s">
        <v>70</v>
      </c>
      <c r="P3550">
        <v>2015</v>
      </c>
      <c r="Q3550" t="s">
        <v>116</v>
      </c>
      <c r="R3550">
        <v>0</v>
      </c>
      <c r="S3550">
        <v>5.2</v>
      </c>
      <c r="T3550">
        <v>17.5</v>
      </c>
      <c r="U3550">
        <v>7.5</v>
      </c>
      <c r="V3550">
        <v>5</v>
      </c>
      <c r="W3550">
        <v>42.5</v>
      </c>
      <c r="X3550">
        <v>1.2150000000000001</v>
      </c>
      <c r="Y3550">
        <v>2</v>
      </c>
      <c r="Z3550">
        <v>1</v>
      </c>
    </row>
    <row r="3551" spans="1:26" x14ac:dyDescent="0.2">
      <c r="A3551">
        <v>3550</v>
      </c>
      <c r="B3551">
        <v>8819</v>
      </c>
      <c r="C3551" t="s">
        <v>38</v>
      </c>
      <c r="D3551">
        <v>2015</v>
      </c>
      <c r="E3551" t="s">
        <v>64</v>
      </c>
      <c r="F3551" t="s">
        <v>360</v>
      </c>
      <c r="G3551" t="s">
        <v>70</v>
      </c>
      <c r="H3551" t="s">
        <v>3734</v>
      </c>
      <c r="I3551" s="2">
        <v>40648</v>
      </c>
      <c r="J3551" t="s">
        <v>106</v>
      </c>
      <c r="K3551" t="s">
        <v>115</v>
      </c>
      <c r="L3551">
        <v>5.8899889999999999</v>
      </c>
      <c r="M3551">
        <v>-162.04998900000001</v>
      </c>
      <c r="N3551" t="s">
        <v>70</v>
      </c>
      <c r="O3551" t="s">
        <v>70</v>
      </c>
      <c r="P3551">
        <v>2015</v>
      </c>
      <c r="Q3551" t="s">
        <v>116</v>
      </c>
      <c r="R3551">
        <v>0</v>
      </c>
      <c r="S3551">
        <v>5.75</v>
      </c>
      <c r="T3551">
        <v>9</v>
      </c>
      <c r="U3551">
        <v>9</v>
      </c>
      <c r="V3551">
        <v>3.5</v>
      </c>
      <c r="W3551">
        <v>30</v>
      </c>
      <c r="X3551">
        <v>0.79125000000000001</v>
      </c>
      <c r="Y3551">
        <v>2</v>
      </c>
      <c r="Z3551">
        <v>1</v>
      </c>
    </row>
    <row r="3552" spans="1:26" x14ac:dyDescent="0.2">
      <c r="A3552">
        <v>3551</v>
      </c>
      <c r="B3552">
        <v>8820</v>
      </c>
      <c r="C3552" t="s">
        <v>38</v>
      </c>
      <c r="D3552">
        <v>2015</v>
      </c>
      <c r="E3552" t="s">
        <v>64</v>
      </c>
      <c r="F3552" t="s">
        <v>360</v>
      </c>
      <c r="G3552" t="s">
        <v>70</v>
      </c>
      <c r="H3552" t="s">
        <v>3735</v>
      </c>
      <c r="I3552" s="2">
        <v>40648</v>
      </c>
      <c r="J3552" t="s">
        <v>106</v>
      </c>
      <c r="K3552" t="s">
        <v>115</v>
      </c>
      <c r="L3552">
        <v>5.8818520000000003</v>
      </c>
      <c r="M3552">
        <v>-162.035741</v>
      </c>
      <c r="N3552" t="s">
        <v>70</v>
      </c>
      <c r="O3552" t="s">
        <v>70</v>
      </c>
      <c r="P3552">
        <v>2015</v>
      </c>
      <c r="Q3552" t="s">
        <v>116</v>
      </c>
      <c r="R3552">
        <v>0</v>
      </c>
      <c r="S3552">
        <v>5.15</v>
      </c>
      <c r="T3552">
        <v>17.5</v>
      </c>
      <c r="U3552">
        <v>7.5</v>
      </c>
      <c r="V3552">
        <v>5</v>
      </c>
      <c r="W3552">
        <v>20</v>
      </c>
      <c r="X3552">
        <v>0.59750000000000003</v>
      </c>
      <c r="Y3552">
        <v>2</v>
      </c>
      <c r="Z3552">
        <v>1</v>
      </c>
    </row>
    <row r="3553" spans="1:26" x14ac:dyDescent="0.2">
      <c r="A3553">
        <v>3552</v>
      </c>
      <c r="B3553">
        <v>8821</v>
      </c>
      <c r="C3553" t="s">
        <v>38</v>
      </c>
      <c r="D3553">
        <v>2015</v>
      </c>
      <c r="E3553" t="s">
        <v>64</v>
      </c>
      <c r="F3553" t="s">
        <v>360</v>
      </c>
      <c r="G3553" t="s">
        <v>70</v>
      </c>
      <c r="H3553" t="s">
        <v>3736</v>
      </c>
      <c r="I3553" s="2">
        <v>40648</v>
      </c>
      <c r="J3553" t="s">
        <v>106</v>
      </c>
      <c r="K3553" t="s">
        <v>111</v>
      </c>
      <c r="L3553">
        <v>5.8805389999999997</v>
      </c>
      <c r="M3553">
        <v>-162.02569739</v>
      </c>
      <c r="N3553" t="s">
        <v>70</v>
      </c>
      <c r="O3553" t="s">
        <v>70</v>
      </c>
      <c r="P3553">
        <v>2015</v>
      </c>
      <c r="Q3553" t="s">
        <v>112</v>
      </c>
      <c r="R3553">
        <v>0</v>
      </c>
      <c r="S3553">
        <v>24.15</v>
      </c>
      <c r="T3553">
        <v>10</v>
      </c>
      <c r="U3553">
        <v>4</v>
      </c>
      <c r="V3553">
        <v>7.5</v>
      </c>
      <c r="W3553">
        <v>16</v>
      </c>
      <c r="X3553">
        <v>0.42625000000000002</v>
      </c>
      <c r="Y3553">
        <v>2</v>
      </c>
      <c r="Z3553">
        <v>1</v>
      </c>
    </row>
    <row r="3554" spans="1:26" x14ac:dyDescent="0.2">
      <c r="A3554">
        <v>3553</v>
      </c>
      <c r="B3554">
        <v>8822</v>
      </c>
      <c r="C3554" t="s">
        <v>38</v>
      </c>
      <c r="D3554">
        <v>2015</v>
      </c>
      <c r="E3554" t="s">
        <v>64</v>
      </c>
      <c r="F3554" t="s">
        <v>360</v>
      </c>
      <c r="G3554" t="s">
        <v>70</v>
      </c>
      <c r="H3554" t="s">
        <v>3737</v>
      </c>
      <c r="I3554" s="2">
        <v>40648</v>
      </c>
      <c r="J3554" t="s">
        <v>106</v>
      </c>
      <c r="K3554" t="s">
        <v>111</v>
      </c>
      <c r="L3554">
        <v>5.8800327299999999</v>
      </c>
      <c r="M3554">
        <v>-162.02309799</v>
      </c>
      <c r="N3554" t="s">
        <v>70</v>
      </c>
      <c r="O3554" t="s">
        <v>70</v>
      </c>
      <c r="P3554">
        <v>2015</v>
      </c>
      <c r="Q3554" t="s">
        <v>112</v>
      </c>
      <c r="R3554">
        <v>0</v>
      </c>
      <c r="S3554">
        <v>21</v>
      </c>
      <c r="T3554">
        <v>16</v>
      </c>
      <c r="U3554">
        <v>0</v>
      </c>
      <c r="V3554">
        <v>7</v>
      </c>
      <c r="W3554">
        <v>9</v>
      </c>
      <c r="X3554">
        <v>0.54625000000000001</v>
      </c>
      <c r="Y3554">
        <v>2</v>
      </c>
      <c r="Z3554">
        <v>1</v>
      </c>
    </row>
    <row r="3555" spans="1:26" x14ac:dyDescent="0.2">
      <c r="A3555">
        <v>3554</v>
      </c>
      <c r="B3555">
        <v>8823</v>
      </c>
      <c r="C3555" t="s">
        <v>38</v>
      </c>
      <c r="D3555">
        <v>2015</v>
      </c>
      <c r="E3555" t="s">
        <v>64</v>
      </c>
      <c r="F3555" t="s">
        <v>360</v>
      </c>
      <c r="G3555" t="s">
        <v>70</v>
      </c>
      <c r="H3555" t="s">
        <v>3738</v>
      </c>
      <c r="I3555" s="2">
        <v>40648</v>
      </c>
      <c r="J3555" t="s">
        <v>106</v>
      </c>
      <c r="K3555" t="s">
        <v>111</v>
      </c>
      <c r="L3555">
        <v>5.8755495900000003</v>
      </c>
      <c r="M3555">
        <v>-162.00135416000001</v>
      </c>
      <c r="N3555" t="s">
        <v>70</v>
      </c>
      <c r="O3555" t="s">
        <v>70</v>
      </c>
      <c r="P3555">
        <v>2015</v>
      </c>
      <c r="Q3555" t="s">
        <v>112</v>
      </c>
      <c r="R3555">
        <v>0</v>
      </c>
      <c r="S3555">
        <v>21.55</v>
      </c>
      <c r="T3555">
        <v>22.5</v>
      </c>
      <c r="U3555">
        <v>5</v>
      </c>
      <c r="V3555">
        <v>3</v>
      </c>
      <c r="W3555">
        <v>5.5</v>
      </c>
      <c r="X3555">
        <v>0.46625</v>
      </c>
      <c r="Y3555">
        <v>2</v>
      </c>
      <c r="Z3555">
        <v>1</v>
      </c>
    </row>
    <row r="3556" spans="1:26" x14ac:dyDescent="0.2">
      <c r="A3556">
        <v>3555</v>
      </c>
      <c r="B3556">
        <v>8824</v>
      </c>
      <c r="C3556" t="s">
        <v>38</v>
      </c>
      <c r="D3556">
        <v>2015</v>
      </c>
      <c r="E3556" t="s">
        <v>64</v>
      </c>
      <c r="F3556" t="s">
        <v>360</v>
      </c>
      <c r="G3556" t="s">
        <v>70</v>
      </c>
      <c r="H3556" t="s">
        <v>3739</v>
      </c>
      <c r="I3556" s="2">
        <v>40648</v>
      </c>
      <c r="J3556" t="s">
        <v>106</v>
      </c>
      <c r="K3556" t="s">
        <v>107</v>
      </c>
      <c r="L3556">
        <v>5.8729327600000003</v>
      </c>
      <c r="M3556">
        <v>-162.00327780999999</v>
      </c>
      <c r="N3556" t="s">
        <v>70</v>
      </c>
      <c r="O3556" t="s">
        <v>70</v>
      </c>
      <c r="P3556">
        <v>2015</v>
      </c>
      <c r="Q3556" t="s">
        <v>109</v>
      </c>
      <c r="R3556">
        <v>0</v>
      </c>
      <c r="S3556">
        <v>13.2</v>
      </c>
      <c r="T3556">
        <v>22.5</v>
      </c>
      <c r="U3556">
        <v>1</v>
      </c>
      <c r="V3556">
        <v>0</v>
      </c>
      <c r="W3556">
        <v>10</v>
      </c>
      <c r="X3556">
        <v>0.215</v>
      </c>
      <c r="Y3556">
        <v>2</v>
      </c>
      <c r="Z3556">
        <v>1</v>
      </c>
    </row>
    <row r="3557" spans="1:26" x14ac:dyDescent="0.2">
      <c r="A3557">
        <v>3556</v>
      </c>
      <c r="B3557">
        <v>8825</v>
      </c>
      <c r="C3557" t="s">
        <v>38</v>
      </c>
      <c r="D3557">
        <v>2015</v>
      </c>
      <c r="E3557" t="s">
        <v>64</v>
      </c>
      <c r="F3557" t="s">
        <v>360</v>
      </c>
      <c r="G3557" t="s">
        <v>70</v>
      </c>
      <c r="H3557" t="s">
        <v>3740</v>
      </c>
      <c r="I3557" s="2">
        <v>40648</v>
      </c>
      <c r="J3557" t="s">
        <v>106</v>
      </c>
      <c r="K3557" t="s">
        <v>107</v>
      </c>
      <c r="L3557">
        <v>5.87516704</v>
      </c>
      <c r="M3557">
        <v>-162.00593613000001</v>
      </c>
      <c r="N3557" t="s">
        <v>70</v>
      </c>
      <c r="O3557" t="s">
        <v>70</v>
      </c>
      <c r="P3557">
        <v>2015</v>
      </c>
      <c r="Q3557" t="s">
        <v>109</v>
      </c>
      <c r="R3557">
        <v>0</v>
      </c>
      <c r="S3557">
        <v>12.5</v>
      </c>
      <c r="T3557">
        <v>37</v>
      </c>
      <c r="U3557">
        <v>1</v>
      </c>
      <c r="V3557">
        <v>1.5</v>
      </c>
      <c r="W3557">
        <v>6.5</v>
      </c>
      <c r="X3557">
        <v>0.32250000000000001</v>
      </c>
      <c r="Y3557">
        <v>2</v>
      </c>
      <c r="Z3557">
        <v>1</v>
      </c>
    </row>
    <row r="3558" spans="1:26" x14ac:dyDescent="0.2">
      <c r="A3558">
        <v>3557</v>
      </c>
      <c r="B3558">
        <v>8826</v>
      </c>
      <c r="C3558" t="s">
        <v>38</v>
      </c>
      <c r="D3558">
        <v>2015</v>
      </c>
      <c r="E3558" t="s">
        <v>64</v>
      </c>
      <c r="F3558" t="s">
        <v>360</v>
      </c>
      <c r="G3558" t="s">
        <v>70</v>
      </c>
      <c r="H3558" t="s">
        <v>3741</v>
      </c>
      <c r="I3558" s="2">
        <v>40648</v>
      </c>
      <c r="J3558" t="s">
        <v>106</v>
      </c>
      <c r="K3558" t="s">
        <v>107</v>
      </c>
      <c r="L3558">
        <v>5.8689978700000003</v>
      </c>
      <c r="M3558">
        <v>-162.01174889999999</v>
      </c>
      <c r="N3558" t="s">
        <v>70</v>
      </c>
      <c r="O3558" t="s">
        <v>70</v>
      </c>
      <c r="P3558">
        <v>2015</v>
      </c>
      <c r="Q3558" t="s">
        <v>109</v>
      </c>
      <c r="R3558">
        <v>0</v>
      </c>
      <c r="S3558">
        <v>9.9</v>
      </c>
      <c r="T3558">
        <v>19</v>
      </c>
      <c r="U3558">
        <v>0</v>
      </c>
      <c r="V3558">
        <v>2</v>
      </c>
      <c r="W3558">
        <v>20</v>
      </c>
      <c r="X3558">
        <v>0.15</v>
      </c>
      <c r="Y3558">
        <v>2</v>
      </c>
      <c r="Z3558">
        <v>1</v>
      </c>
    </row>
    <row r="3559" spans="1:26" x14ac:dyDescent="0.2">
      <c r="A3559">
        <v>3558</v>
      </c>
      <c r="B3559">
        <v>8827</v>
      </c>
      <c r="C3559" t="s">
        <v>38</v>
      </c>
      <c r="D3559">
        <v>2015</v>
      </c>
      <c r="E3559" t="s">
        <v>64</v>
      </c>
      <c r="F3559" t="s">
        <v>360</v>
      </c>
      <c r="G3559" t="s">
        <v>70</v>
      </c>
      <c r="H3559" t="s">
        <v>3742</v>
      </c>
      <c r="I3559" s="2">
        <v>40648</v>
      </c>
      <c r="J3559" t="s">
        <v>106</v>
      </c>
      <c r="K3559" t="s">
        <v>107</v>
      </c>
      <c r="L3559">
        <v>5.8641318399999998</v>
      </c>
      <c r="M3559">
        <v>-162.02506305</v>
      </c>
      <c r="N3559" t="s">
        <v>70</v>
      </c>
      <c r="O3559" t="s">
        <v>70</v>
      </c>
      <c r="P3559">
        <v>2015</v>
      </c>
      <c r="Q3559" t="s">
        <v>109</v>
      </c>
      <c r="R3559">
        <v>0</v>
      </c>
      <c r="S3559">
        <v>10.1</v>
      </c>
      <c r="T3559">
        <v>6.5</v>
      </c>
      <c r="U3559">
        <v>0</v>
      </c>
      <c r="V3559">
        <v>1</v>
      </c>
      <c r="W3559">
        <v>3</v>
      </c>
      <c r="X3559">
        <v>0.18875</v>
      </c>
      <c r="Y3559">
        <v>2</v>
      </c>
      <c r="Z3559">
        <v>1</v>
      </c>
    </row>
    <row r="3560" spans="1:26" x14ac:dyDescent="0.2">
      <c r="A3560">
        <v>3559</v>
      </c>
      <c r="B3560">
        <v>8838</v>
      </c>
      <c r="C3560" t="s">
        <v>38</v>
      </c>
      <c r="D3560">
        <v>2015</v>
      </c>
      <c r="E3560" t="s">
        <v>64</v>
      </c>
      <c r="F3560" t="s">
        <v>360</v>
      </c>
      <c r="G3560" t="s">
        <v>70</v>
      </c>
      <c r="H3560" t="s">
        <v>3743</v>
      </c>
      <c r="I3560" s="2">
        <v>40649</v>
      </c>
      <c r="J3560" t="s">
        <v>106</v>
      </c>
      <c r="K3560" t="s">
        <v>111</v>
      </c>
      <c r="L3560">
        <v>5.8978850100000004</v>
      </c>
      <c r="M3560">
        <v>-162.07765547</v>
      </c>
      <c r="N3560" t="s">
        <v>70</v>
      </c>
      <c r="O3560" t="s">
        <v>70</v>
      </c>
      <c r="P3560">
        <v>2015</v>
      </c>
      <c r="Q3560" t="s">
        <v>112</v>
      </c>
      <c r="R3560">
        <v>0</v>
      </c>
      <c r="S3560">
        <v>25.55</v>
      </c>
      <c r="T3560">
        <v>11</v>
      </c>
      <c r="U3560">
        <v>7.5</v>
      </c>
      <c r="V3560">
        <v>12.5</v>
      </c>
      <c r="W3560">
        <v>9</v>
      </c>
      <c r="X3560">
        <v>0.53749999999999998</v>
      </c>
      <c r="Y3560">
        <v>2</v>
      </c>
      <c r="Z3560">
        <v>1</v>
      </c>
    </row>
    <row r="3561" spans="1:26" x14ac:dyDescent="0.2">
      <c r="A3561">
        <v>3560</v>
      </c>
      <c r="B3561">
        <v>8839</v>
      </c>
      <c r="C3561" t="s">
        <v>38</v>
      </c>
      <c r="D3561">
        <v>2015</v>
      </c>
      <c r="E3561" t="s">
        <v>64</v>
      </c>
      <c r="F3561" t="s">
        <v>360</v>
      </c>
      <c r="G3561" t="s">
        <v>70</v>
      </c>
      <c r="H3561" t="s">
        <v>3744</v>
      </c>
      <c r="I3561" s="2">
        <v>40649</v>
      </c>
      <c r="J3561" t="s">
        <v>106</v>
      </c>
      <c r="K3561" t="s">
        <v>107</v>
      </c>
      <c r="L3561">
        <v>5.8988619199999999</v>
      </c>
      <c r="M3561">
        <v>-162.07215954</v>
      </c>
      <c r="N3561" t="s">
        <v>70</v>
      </c>
      <c r="O3561" t="s">
        <v>70</v>
      </c>
      <c r="P3561">
        <v>2015</v>
      </c>
      <c r="Q3561" t="s">
        <v>109</v>
      </c>
      <c r="R3561">
        <v>0</v>
      </c>
      <c r="S3561">
        <v>11.75</v>
      </c>
      <c r="T3561">
        <v>21.5</v>
      </c>
      <c r="U3561">
        <v>4</v>
      </c>
      <c r="V3561">
        <v>4</v>
      </c>
      <c r="W3561">
        <v>9</v>
      </c>
      <c r="X3561">
        <v>0.35125000000000001</v>
      </c>
      <c r="Y3561">
        <v>2</v>
      </c>
      <c r="Z3561">
        <v>1</v>
      </c>
    </row>
    <row r="3562" spans="1:26" x14ac:dyDescent="0.2">
      <c r="A3562">
        <v>3561</v>
      </c>
      <c r="B3562">
        <v>8840</v>
      </c>
      <c r="C3562" t="s">
        <v>38</v>
      </c>
      <c r="D3562">
        <v>2015</v>
      </c>
      <c r="E3562" t="s">
        <v>64</v>
      </c>
      <c r="F3562" t="s">
        <v>360</v>
      </c>
      <c r="G3562" t="s">
        <v>70</v>
      </c>
      <c r="H3562" t="s">
        <v>3745</v>
      </c>
      <c r="I3562" s="2">
        <v>40649</v>
      </c>
      <c r="J3562" t="s">
        <v>106</v>
      </c>
      <c r="K3562" t="s">
        <v>115</v>
      </c>
      <c r="L3562">
        <v>5.8958820699999999</v>
      </c>
      <c r="M3562">
        <v>-162.08007330999999</v>
      </c>
      <c r="N3562" t="s">
        <v>70</v>
      </c>
      <c r="O3562" t="s">
        <v>70</v>
      </c>
      <c r="P3562">
        <v>2015</v>
      </c>
      <c r="Q3562" t="s">
        <v>116</v>
      </c>
      <c r="R3562">
        <v>0</v>
      </c>
      <c r="S3562">
        <v>5.35</v>
      </c>
      <c r="T3562">
        <v>14</v>
      </c>
      <c r="U3562">
        <v>1.5</v>
      </c>
      <c r="V3562">
        <v>12.5</v>
      </c>
      <c r="W3562">
        <v>22.5</v>
      </c>
      <c r="X3562">
        <v>0.50124999999999997</v>
      </c>
      <c r="Y3562">
        <v>2</v>
      </c>
      <c r="Z3562">
        <v>1</v>
      </c>
    </row>
    <row r="3563" spans="1:26" x14ac:dyDescent="0.2">
      <c r="A3563">
        <v>3562</v>
      </c>
      <c r="B3563">
        <v>8841</v>
      </c>
      <c r="C3563" t="s">
        <v>38</v>
      </c>
      <c r="D3563">
        <v>2015</v>
      </c>
      <c r="E3563" t="s">
        <v>64</v>
      </c>
      <c r="F3563" t="s">
        <v>360</v>
      </c>
      <c r="G3563" t="s">
        <v>70</v>
      </c>
      <c r="H3563" t="s">
        <v>3746</v>
      </c>
      <c r="I3563" s="2">
        <v>40649</v>
      </c>
      <c r="J3563" t="s">
        <v>106</v>
      </c>
      <c r="K3563" t="s">
        <v>107</v>
      </c>
      <c r="L3563">
        <v>5.8954442</v>
      </c>
      <c r="M3563">
        <v>-162.08686911000001</v>
      </c>
      <c r="N3563" t="s">
        <v>70</v>
      </c>
      <c r="O3563" t="s">
        <v>70</v>
      </c>
      <c r="P3563">
        <v>2015</v>
      </c>
      <c r="Q3563" t="s">
        <v>109</v>
      </c>
      <c r="R3563">
        <v>0</v>
      </c>
      <c r="S3563">
        <v>11.75</v>
      </c>
      <c r="T3563">
        <v>12</v>
      </c>
      <c r="U3563">
        <v>11</v>
      </c>
      <c r="V3563">
        <v>8</v>
      </c>
      <c r="W3563">
        <v>14</v>
      </c>
      <c r="X3563">
        <v>0.44624999999999998</v>
      </c>
      <c r="Y3563">
        <v>2</v>
      </c>
      <c r="Z3563">
        <v>1</v>
      </c>
    </row>
    <row r="3564" spans="1:26" x14ac:dyDescent="0.2">
      <c r="A3564">
        <v>3563</v>
      </c>
      <c r="B3564">
        <v>8842</v>
      </c>
      <c r="C3564" t="s">
        <v>38</v>
      </c>
      <c r="D3564">
        <v>2015</v>
      </c>
      <c r="E3564" t="s">
        <v>64</v>
      </c>
      <c r="F3564" t="s">
        <v>360</v>
      </c>
      <c r="G3564" t="s">
        <v>70</v>
      </c>
      <c r="H3564" t="s">
        <v>3747</v>
      </c>
      <c r="I3564" s="2">
        <v>40649</v>
      </c>
      <c r="J3564" t="s">
        <v>106</v>
      </c>
      <c r="K3564" t="s">
        <v>111</v>
      </c>
      <c r="L3564">
        <v>5.8979168599999996</v>
      </c>
      <c r="M3564">
        <v>-162.09368803999999</v>
      </c>
      <c r="N3564" t="s">
        <v>70</v>
      </c>
      <c r="O3564" t="s">
        <v>70</v>
      </c>
      <c r="P3564">
        <v>2015</v>
      </c>
      <c r="Q3564" t="s">
        <v>112</v>
      </c>
      <c r="R3564">
        <v>0</v>
      </c>
      <c r="S3564">
        <v>22.95</v>
      </c>
      <c r="T3564">
        <v>12.5</v>
      </c>
      <c r="U3564">
        <v>13.5</v>
      </c>
      <c r="V3564">
        <v>18.5</v>
      </c>
      <c r="W3564">
        <v>11.5</v>
      </c>
      <c r="X3564">
        <v>0.37874999999999998</v>
      </c>
      <c r="Y3564">
        <v>2</v>
      </c>
      <c r="Z3564">
        <v>1</v>
      </c>
    </row>
    <row r="3565" spans="1:26" x14ac:dyDescent="0.2">
      <c r="A3565">
        <v>3564</v>
      </c>
      <c r="B3565">
        <v>8843</v>
      </c>
      <c r="C3565" t="s">
        <v>38</v>
      </c>
      <c r="D3565">
        <v>2015</v>
      </c>
      <c r="E3565" t="s">
        <v>64</v>
      </c>
      <c r="F3565" t="s">
        <v>360</v>
      </c>
      <c r="G3565" t="s">
        <v>70</v>
      </c>
      <c r="H3565" t="s">
        <v>3748</v>
      </c>
      <c r="I3565" s="2">
        <v>40649</v>
      </c>
      <c r="J3565" t="s">
        <v>106</v>
      </c>
      <c r="K3565" t="s">
        <v>115</v>
      </c>
      <c r="L3565">
        <v>5.8963080400000001</v>
      </c>
      <c r="M3565">
        <v>-162.09885363000001</v>
      </c>
      <c r="N3565" t="s">
        <v>70</v>
      </c>
      <c r="O3565" t="s">
        <v>70</v>
      </c>
      <c r="P3565">
        <v>2015</v>
      </c>
      <c r="Q3565" t="s">
        <v>116</v>
      </c>
      <c r="R3565">
        <v>0</v>
      </c>
      <c r="S3565">
        <v>5.0999999999999996</v>
      </c>
      <c r="T3565">
        <v>21.5</v>
      </c>
      <c r="U3565">
        <v>1.5</v>
      </c>
      <c r="V3565">
        <v>4.5</v>
      </c>
      <c r="W3565">
        <v>24.5</v>
      </c>
      <c r="X3565">
        <v>0.69625000000000004</v>
      </c>
      <c r="Y3565">
        <v>2</v>
      </c>
      <c r="Z3565">
        <v>1</v>
      </c>
    </row>
    <row r="3566" spans="1:26" x14ac:dyDescent="0.2">
      <c r="A3566">
        <v>3565</v>
      </c>
      <c r="B3566">
        <v>8844</v>
      </c>
      <c r="C3566" t="s">
        <v>38</v>
      </c>
      <c r="D3566">
        <v>2015</v>
      </c>
      <c r="E3566" t="s">
        <v>64</v>
      </c>
      <c r="F3566" t="s">
        <v>360</v>
      </c>
      <c r="G3566" t="s">
        <v>70</v>
      </c>
      <c r="H3566" t="s">
        <v>3749</v>
      </c>
      <c r="I3566" s="2">
        <v>40649</v>
      </c>
      <c r="J3566" t="s">
        <v>106</v>
      </c>
      <c r="K3566" t="s">
        <v>107</v>
      </c>
      <c r="L3566">
        <v>5.8967069399999996</v>
      </c>
      <c r="M3566">
        <v>-162.10725296999999</v>
      </c>
      <c r="N3566" t="s">
        <v>70</v>
      </c>
      <c r="O3566" t="s">
        <v>70</v>
      </c>
      <c r="P3566">
        <v>2015</v>
      </c>
      <c r="Q3566" t="s">
        <v>109</v>
      </c>
      <c r="R3566">
        <v>0</v>
      </c>
      <c r="S3566">
        <v>8</v>
      </c>
      <c r="T3566">
        <v>17.5</v>
      </c>
      <c r="U3566">
        <v>0.5</v>
      </c>
      <c r="V3566">
        <v>5</v>
      </c>
      <c r="W3566">
        <v>20</v>
      </c>
      <c r="X3566">
        <v>0.27650000000000002</v>
      </c>
      <c r="Y3566">
        <v>2</v>
      </c>
      <c r="Z3566">
        <v>1</v>
      </c>
    </row>
    <row r="3567" spans="1:26" x14ac:dyDescent="0.2">
      <c r="A3567">
        <v>3566</v>
      </c>
      <c r="B3567">
        <v>8845</v>
      </c>
      <c r="C3567" t="s">
        <v>38</v>
      </c>
      <c r="D3567">
        <v>2015</v>
      </c>
      <c r="E3567" t="s">
        <v>64</v>
      </c>
      <c r="F3567" t="s">
        <v>360</v>
      </c>
      <c r="G3567" t="s">
        <v>70</v>
      </c>
      <c r="H3567" t="s">
        <v>3750</v>
      </c>
      <c r="I3567" s="2">
        <v>40649</v>
      </c>
      <c r="J3567" t="s">
        <v>106</v>
      </c>
      <c r="K3567" t="s">
        <v>111</v>
      </c>
      <c r="L3567">
        <v>5.8647769099999998</v>
      </c>
      <c r="M3567">
        <v>-162.03891959000001</v>
      </c>
      <c r="N3567" t="s">
        <v>70</v>
      </c>
      <c r="O3567" t="s">
        <v>70</v>
      </c>
      <c r="P3567">
        <v>2015</v>
      </c>
      <c r="Q3567" t="s">
        <v>112</v>
      </c>
      <c r="R3567">
        <v>0</v>
      </c>
      <c r="S3567">
        <v>23.1</v>
      </c>
      <c r="T3567">
        <v>20</v>
      </c>
      <c r="U3567">
        <v>8.5</v>
      </c>
      <c r="V3567">
        <v>9</v>
      </c>
      <c r="W3567">
        <v>9</v>
      </c>
      <c r="X3567">
        <v>0.59375</v>
      </c>
      <c r="Y3567">
        <v>2</v>
      </c>
      <c r="Z3567">
        <v>1</v>
      </c>
    </row>
    <row r="3568" spans="1:26" x14ac:dyDescent="0.2">
      <c r="A3568">
        <v>3567</v>
      </c>
      <c r="B3568">
        <v>8846</v>
      </c>
      <c r="C3568" t="s">
        <v>38</v>
      </c>
      <c r="D3568">
        <v>2015</v>
      </c>
      <c r="E3568" t="s">
        <v>64</v>
      </c>
      <c r="F3568" t="s">
        <v>360</v>
      </c>
      <c r="G3568" t="s">
        <v>70</v>
      </c>
      <c r="H3568" t="s">
        <v>3751</v>
      </c>
      <c r="I3568" s="2">
        <v>40649</v>
      </c>
      <c r="J3568" t="s">
        <v>106</v>
      </c>
      <c r="K3568" t="s">
        <v>115</v>
      </c>
      <c r="L3568">
        <v>5.8671082600000002</v>
      </c>
      <c r="M3568">
        <v>-162.05882502</v>
      </c>
      <c r="N3568" t="s">
        <v>70</v>
      </c>
      <c r="O3568" t="s">
        <v>70</v>
      </c>
      <c r="P3568">
        <v>2015</v>
      </c>
      <c r="Q3568" t="s">
        <v>116</v>
      </c>
      <c r="R3568">
        <v>0</v>
      </c>
      <c r="S3568">
        <v>2.9</v>
      </c>
      <c r="T3568">
        <v>27.5</v>
      </c>
      <c r="U3568">
        <v>2.5</v>
      </c>
      <c r="V3568">
        <v>4.5</v>
      </c>
      <c r="W3568">
        <v>10.5</v>
      </c>
      <c r="X3568">
        <v>0.59750000000000003</v>
      </c>
      <c r="Y3568">
        <v>2</v>
      </c>
      <c r="Z3568">
        <v>1</v>
      </c>
    </row>
    <row r="3569" spans="1:26" x14ac:dyDescent="0.2">
      <c r="A3569">
        <v>3568</v>
      </c>
      <c r="B3569">
        <v>8847</v>
      </c>
      <c r="C3569" t="s">
        <v>38</v>
      </c>
      <c r="D3569">
        <v>2015</v>
      </c>
      <c r="E3569" t="s">
        <v>64</v>
      </c>
      <c r="F3569" t="s">
        <v>360</v>
      </c>
      <c r="G3569" t="s">
        <v>70</v>
      </c>
      <c r="H3569" t="s">
        <v>3752</v>
      </c>
      <c r="I3569" s="2">
        <v>40649</v>
      </c>
      <c r="J3569" t="s">
        <v>106</v>
      </c>
      <c r="K3569" t="s">
        <v>107</v>
      </c>
      <c r="L3569">
        <v>5.8665444899999999</v>
      </c>
      <c r="M3569">
        <v>-162.06026704000001</v>
      </c>
      <c r="N3569" t="s">
        <v>70</v>
      </c>
      <c r="O3569" t="s">
        <v>70</v>
      </c>
      <c r="P3569">
        <v>2015</v>
      </c>
      <c r="Q3569" t="s">
        <v>109</v>
      </c>
      <c r="R3569">
        <v>0</v>
      </c>
      <c r="S3569">
        <v>10.35</v>
      </c>
      <c r="T3569">
        <v>25</v>
      </c>
      <c r="U3569">
        <v>0</v>
      </c>
      <c r="V3569">
        <v>10.5</v>
      </c>
      <c r="W3569">
        <v>35</v>
      </c>
      <c r="X3569">
        <v>0.46899999999999997</v>
      </c>
      <c r="Y3569">
        <v>2</v>
      </c>
      <c r="Z3569">
        <v>1</v>
      </c>
    </row>
    <row r="3570" spans="1:26" x14ac:dyDescent="0.2">
      <c r="A3570">
        <v>3569</v>
      </c>
      <c r="B3570">
        <v>8848</v>
      </c>
      <c r="C3570" t="s">
        <v>38</v>
      </c>
      <c r="D3570">
        <v>2015</v>
      </c>
      <c r="E3570" t="s">
        <v>64</v>
      </c>
      <c r="F3570" t="s">
        <v>360</v>
      </c>
      <c r="G3570" t="s">
        <v>70</v>
      </c>
      <c r="H3570" t="s">
        <v>3753</v>
      </c>
      <c r="I3570" s="2">
        <v>40649</v>
      </c>
      <c r="J3570" t="s">
        <v>106</v>
      </c>
      <c r="K3570" t="s">
        <v>115</v>
      </c>
      <c r="L3570">
        <v>5.8684275699999997</v>
      </c>
      <c r="M3570">
        <v>-162.06878222</v>
      </c>
      <c r="N3570" t="s">
        <v>70</v>
      </c>
      <c r="O3570" t="s">
        <v>70</v>
      </c>
      <c r="P3570">
        <v>2015</v>
      </c>
      <c r="Q3570" t="s">
        <v>116</v>
      </c>
      <c r="R3570">
        <v>0</v>
      </c>
      <c r="S3570">
        <v>5.0999999999999996</v>
      </c>
      <c r="T3570">
        <v>30</v>
      </c>
      <c r="U3570">
        <v>5</v>
      </c>
      <c r="V3570">
        <v>6.5</v>
      </c>
      <c r="W3570">
        <v>6.5</v>
      </c>
      <c r="X3570">
        <v>0.87</v>
      </c>
      <c r="Y3570">
        <v>2</v>
      </c>
      <c r="Z3570">
        <v>1</v>
      </c>
    </row>
    <row r="3571" spans="1:26" x14ac:dyDescent="0.2">
      <c r="A3571">
        <v>3570</v>
      </c>
      <c r="B3571">
        <v>8849</v>
      </c>
      <c r="C3571" t="s">
        <v>38</v>
      </c>
      <c r="D3571">
        <v>2015</v>
      </c>
      <c r="E3571" t="s">
        <v>64</v>
      </c>
      <c r="F3571" t="s">
        <v>360</v>
      </c>
      <c r="G3571" t="s">
        <v>70</v>
      </c>
      <c r="H3571" t="s">
        <v>3754</v>
      </c>
      <c r="I3571" s="2">
        <v>40649</v>
      </c>
      <c r="J3571" t="s">
        <v>106</v>
      </c>
      <c r="K3571" t="s">
        <v>107</v>
      </c>
      <c r="L3571">
        <v>5.8698798200000004</v>
      </c>
      <c r="M3571">
        <v>-162.07974540999999</v>
      </c>
      <c r="N3571" t="s">
        <v>70</v>
      </c>
      <c r="O3571" t="s">
        <v>70</v>
      </c>
      <c r="P3571">
        <v>2015</v>
      </c>
      <c r="Q3571" t="s">
        <v>109</v>
      </c>
      <c r="R3571">
        <v>0</v>
      </c>
      <c r="S3571">
        <v>11.75</v>
      </c>
      <c r="T3571">
        <v>22</v>
      </c>
      <c r="U3571">
        <v>0</v>
      </c>
      <c r="V3571">
        <v>10</v>
      </c>
      <c r="W3571">
        <v>17</v>
      </c>
      <c r="X3571">
        <v>0.64</v>
      </c>
      <c r="Y3571">
        <v>2</v>
      </c>
      <c r="Z3571">
        <v>1</v>
      </c>
    </row>
    <row r="3572" spans="1:26" x14ac:dyDescent="0.2">
      <c r="A3572">
        <v>3571</v>
      </c>
      <c r="B3572">
        <v>8858</v>
      </c>
      <c r="C3572" t="s">
        <v>38</v>
      </c>
      <c r="D3572">
        <v>2015</v>
      </c>
      <c r="E3572" t="s">
        <v>64</v>
      </c>
      <c r="F3572" t="s">
        <v>360</v>
      </c>
      <c r="G3572" t="s">
        <v>70</v>
      </c>
      <c r="H3572" t="s">
        <v>3755</v>
      </c>
      <c r="I3572" s="2">
        <v>40650</v>
      </c>
      <c r="J3572" t="s">
        <v>106</v>
      </c>
      <c r="K3572" t="s">
        <v>111</v>
      </c>
      <c r="L3572">
        <v>5.8685950399999998</v>
      </c>
      <c r="M3572">
        <v>-162.13635528</v>
      </c>
      <c r="N3572" t="s">
        <v>70</v>
      </c>
      <c r="O3572" t="s">
        <v>70</v>
      </c>
      <c r="P3572">
        <v>2015</v>
      </c>
      <c r="Q3572" t="s">
        <v>112</v>
      </c>
      <c r="R3572">
        <v>0</v>
      </c>
      <c r="S3572">
        <v>22.15</v>
      </c>
      <c r="T3572">
        <v>22.5</v>
      </c>
      <c r="U3572">
        <v>15</v>
      </c>
      <c r="V3572">
        <v>3.5</v>
      </c>
      <c r="W3572">
        <v>12.5</v>
      </c>
      <c r="X3572">
        <v>0.48875000000000002</v>
      </c>
      <c r="Y3572">
        <v>2</v>
      </c>
      <c r="Z3572">
        <v>1</v>
      </c>
    </row>
    <row r="3573" spans="1:26" x14ac:dyDescent="0.2">
      <c r="A3573">
        <v>3572</v>
      </c>
      <c r="B3573">
        <v>8859</v>
      </c>
      <c r="C3573" t="s">
        <v>38</v>
      </c>
      <c r="D3573">
        <v>2015</v>
      </c>
      <c r="E3573" t="s">
        <v>64</v>
      </c>
      <c r="F3573" t="s">
        <v>360</v>
      </c>
      <c r="G3573" t="s">
        <v>70</v>
      </c>
      <c r="H3573" t="s">
        <v>3756</v>
      </c>
      <c r="I3573" s="2">
        <v>40650</v>
      </c>
      <c r="J3573" t="s">
        <v>106</v>
      </c>
      <c r="K3573" t="s">
        <v>107</v>
      </c>
      <c r="L3573">
        <v>5.8688550399999997</v>
      </c>
      <c r="M3573">
        <v>-162.14253936</v>
      </c>
      <c r="N3573" t="s">
        <v>70</v>
      </c>
      <c r="O3573" t="s">
        <v>70</v>
      </c>
      <c r="P3573">
        <v>2015</v>
      </c>
      <c r="Q3573" t="s">
        <v>109</v>
      </c>
      <c r="R3573">
        <v>0</v>
      </c>
      <c r="S3573">
        <v>14.75</v>
      </c>
      <c r="T3573">
        <v>14</v>
      </c>
      <c r="U3573">
        <v>17.5</v>
      </c>
      <c r="V3573">
        <v>0.5</v>
      </c>
      <c r="W3573">
        <v>0</v>
      </c>
      <c r="X3573">
        <v>0.2525</v>
      </c>
      <c r="Y3573">
        <v>2</v>
      </c>
      <c r="Z3573">
        <v>1</v>
      </c>
    </row>
    <row r="3574" spans="1:26" x14ac:dyDescent="0.2">
      <c r="A3574">
        <v>3573</v>
      </c>
      <c r="B3574">
        <v>8860</v>
      </c>
      <c r="C3574" t="s">
        <v>38</v>
      </c>
      <c r="D3574">
        <v>2015</v>
      </c>
      <c r="E3574" t="s">
        <v>64</v>
      </c>
      <c r="F3574" t="s">
        <v>360</v>
      </c>
      <c r="G3574" t="s">
        <v>70</v>
      </c>
      <c r="H3574" t="s">
        <v>3757</v>
      </c>
      <c r="I3574" s="2">
        <v>40650</v>
      </c>
      <c r="J3574" t="s">
        <v>106</v>
      </c>
      <c r="K3574" t="s">
        <v>107</v>
      </c>
      <c r="L3574">
        <v>5.8626330700000002</v>
      </c>
      <c r="M3574">
        <v>-162.13436583000001</v>
      </c>
      <c r="N3574" t="s">
        <v>70</v>
      </c>
      <c r="O3574" t="s">
        <v>70</v>
      </c>
      <c r="P3574">
        <v>2015</v>
      </c>
      <c r="Q3574" t="s">
        <v>109</v>
      </c>
      <c r="R3574">
        <v>0</v>
      </c>
      <c r="S3574">
        <v>13.65</v>
      </c>
      <c r="T3574">
        <v>20</v>
      </c>
      <c r="U3574">
        <v>5</v>
      </c>
      <c r="V3574">
        <v>2.5</v>
      </c>
      <c r="W3574">
        <v>17.5</v>
      </c>
      <c r="X3574">
        <v>0.49</v>
      </c>
      <c r="Y3574">
        <v>2</v>
      </c>
      <c r="Z3574">
        <v>1</v>
      </c>
    </row>
    <row r="3575" spans="1:26" x14ac:dyDescent="0.2">
      <c r="A3575">
        <v>3574</v>
      </c>
      <c r="B3575">
        <v>8861</v>
      </c>
      <c r="C3575" t="s">
        <v>38</v>
      </c>
      <c r="D3575">
        <v>2015</v>
      </c>
      <c r="E3575" t="s">
        <v>64</v>
      </c>
      <c r="F3575" t="s">
        <v>360</v>
      </c>
      <c r="G3575" t="s">
        <v>70</v>
      </c>
      <c r="H3575" t="s">
        <v>3758</v>
      </c>
      <c r="I3575" s="2">
        <v>40650</v>
      </c>
      <c r="J3575" t="s">
        <v>106</v>
      </c>
      <c r="K3575" t="s">
        <v>107</v>
      </c>
      <c r="L3575">
        <v>5.8637031100000003</v>
      </c>
      <c r="M3575">
        <v>-162.12715832000001</v>
      </c>
      <c r="N3575" t="s">
        <v>70</v>
      </c>
      <c r="O3575" t="s">
        <v>70</v>
      </c>
      <c r="P3575">
        <v>2015</v>
      </c>
      <c r="Q3575" t="s">
        <v>109</v>
      </c>
      <c r="R3575">
        <v>0</v>
      </c>
      <c r="S3575">
        <v>15.6</v>
      </c>
      <c r="T3575">
        <v>40</v>
      </c>
      <c r="U3575">
        <v>7</v>
      </c>
      <c r="V3575">
        <v>5</v>
      </c>
      <c r="W3575">
        <v>12.5</v>
      </c>
      <c r="X3575">
        <v>0.46375</v>
      </c>
      <c r="Y3575">
        <v>2</v>
      </c>
      <c r="Z3575">
        <v>1</v>
      </c>
    </row>
    <row r="3576" spans="1:26" x14ac:dyDescent="0.2">
      <c r="A3576">
        <v>3575</v>
      </c>
      <c r="B3576">
        <v>8862</v>
      </c>
      <c r="C3576" t="s">
        <v>38</v>
      </c>
      <c r="D3576">
        <v>2015</v>
      </c>
      <c r="E3576" t="s">
        <v>64</v>
      </c>
      <c r="F3576" t="s">
        <v>360</v>
      </c>
      <c r="G3576" t="s">
        <v>70</v>
      </c>
      <c r="H3576" t="s">
        <v>3759</v>
      </c>
      <c r="I3576" s="2">
        <v>40650</v>
      </c>
      <c r="J3576" t="s">
        <v>106</v>
      </c>
      <c r="K3576" t="s">
        <v>111</v>
      </c>
      <c r="L3576">
        <v>5.8785799799999996</v>
      </c>
      <c r="M3576">
        <v>-162.15737449</v>
      </c>
      <c r="N3576" t="s">
        <v>70</v>
      </c>
      <c r="O3576" t="s">
        <v>70</v>
      </c>
      <c r="P3576">
        <v>2015</v>
      </c>
      <c r="Q3576" t="s">
        <v>112</v>
      </c>
      <c r="R3576">
        <v>0</v>
      </c>
      <c r="S3576">
        <v>20.5</v>
      </c>
      <c r="T3576">
        <v>15.5</v>
      </c>
      <c r="U3576">
        <v>21.5</v>
      </c>
      <c r="V3576">
        <v>3.5</v>
      </c>
      <c r="W3576">
        <v>4.5</v>
      </c>
      <c r="X3576">
        <v>0.36875000000000002</v>
      </c>
      <c r="Y3576">
        <v>2</v>
      </c>
      <c r="Z3576">
        <v>1</v>
      </c>
    </row>
    <row r="3577" spans="1:26" x14ac:dyDescent="0.2">
      <c r="A3577">
        <v>3576</v>
      </c>
      <c r="B3577">
        <v>8863</v>
      </c>
      <c r="C3577" t="s">
        <v>38</v>
      </c>
      <c r="D3577">
        <v>2015</v>
      </c>
      <c r="E3577" t="s">
        <v>64</v>
      </c>
      <c r="F3577" t="s">
        <v>360</v>
      </c>
      <c r="G3577" t="s">
        <v>70</v>
      </c>
      <c r="H3577" t="s">
        <v>3760</v>
      </c>
      <c r="I3577" s="2">
        <v>40650</v>
      </c>
      <c r="J3577" t="s">
        <v>106</v>
      </c>
      <c r="K3577" t="s">
        <v>107</v>
      </c>
      <c r="L3577">
        <v>5.8849127599999997</v>
      </c>
      <c r="M3577">
        <v>-162.16122773000001</v>
      </c>
      <c r="N3577" t="s">
        <v>70</v>
      </c>
      <c r="O3577" t="s">
        <v>70</v>
      </c>
      <c r="P3577">
        <v>2015</v>
      </c>
      <c r="Q3577" t="s">
        <v>109</v>
      </c>
      <c r="R3577">
        <v>0</v>
      </c>
      <c r="S3577">
        <v>15.35</v>
      </c>
      <c r="T3577">
        <v>16</v>
      </c>
      <c r="U3577">
        <v>0</v>
      </c>
      <c r="V3577">
        <v>3</v>
      </c>
      <c r="W3577">
        <v>3.5</v>
      </c>
      <c r="X3577">
        <v>0.26500000000000001</v>
      </c>
      <c r="Y3577">
        <v>2</v>
      </c>
      <c r="Z3577">
        <v>1</v>
      </c>
    </row>
    <row r="3578" spans="1:26" x14ac:dyDescent="0.2">
      <c r="A3578">
        <v>3577</v>
      </c>
      <c r="B3578">
        <v>8864</v>
      </c>
      <c r="C3578" t="s">
        <v>38</v>
      </c>
      <c r="D3578">
        <v>2015</v>
      </c>
      <c r="E3578" t="s">
        <v>64</v>
      </c>
      <c r="F3578" t="s">
        <v>360</v>
      </c>
      <c r="G3578" t="s">
        <v>70</v>
      </c>
      <c r="H3578" t="s">
        <v>3761</v>
      </c>
      <c r="I3578" s="2">
        <v>40650</v>
      </c>
      <c r="J3578" t="s">
        <v>106</v>
      </c>
      <c r="K3578" t="s">
        <v>111</v>
      </c>
      <c r="L3578">
        <v>5.8888996100000002</v>
      </c>
      <c r="M3578">
        <v>-162.1643401</v>
      </c>
      <c r="N3578" t="s">
        <v>70</v>
      </c>
      <c r="O3578" t="s">
        <v>70</v>
      </c>
      <c r="P3578">
        <v>2015</v>
      </c>
      <c r="Q3578" t="s">
        <v>112</v>
      </c>
      <c r="R3578">
        <v>0</v>
      </c>
      <c r="S3578">
        <v>21.95</v>
      </c>
      <c r="T3578">
        <v>32.5</v>
      </c>
      <c r="U3578">
        <v>0.5</v>
      </c>
      <c r="V3578">
        <v>5</v>
      </c>
      <c r="W3578">
        <v>9</v>
      </c>
      <c r="X3578">
        <v>0.41875000000000001</v>
      </c>
      <c r="Y3578">
        <v>2</v>
      </c>
      <c r="Z3578">
        <v>1</v>
      </c>
    </row>
    <row r="3579" spans="1:26" x14ac:dyDescent="0.2">
      <c r="A3579">
        <v>3578</v>
      </c>
      <c r="B3579">
        <v>8865</v>
      </c>
      <c r="C3579" t="s">
        <v>38</v>
      </c>
      <c r="D3579">
        <v>2015</v>
      </c>
      <c r="E3579" t="s">
        <v>64</v>
      </c>
      <c r="F3579" t="s">
        <v>360</v>
      </c>
      <c r="G3579" t="s">
        <v>70</v>
      </c>
      <c r="H3579" t="s">
        <v>3762</v>
      </c>
      <c r="I3579" s="2">
        <v>40650</v>
      </c>
      <c r="J3579" t="s">
        <v>106</v>
      </c>
      <c r="K3579" t="s">
        <v>107</v>
      </c>
      <c r="L3579">
        <v>5.8844694400000002</v>
      </c>
      <c r="M3579">
        <v>-162.16745313999999</v>
      </c>
      <c r="N3579" t="s">
        <v>70</v>
      </c>
      <c r="O3579" t="s">
        <v>70</v>
      </c>
      <c r="P3579">
        <v>2015</v>
      </c>
      <c r="Q3579" t="s">
        <v>109</v>
      </c>
      <c r="R3579">
        <v>0</v>
      </c>
      <c r="S3579">
        <v>16</v>
      </c>
      <c r="T3579">
        <v>17</v>
      </c>
      <c r="U3579">
        <v>6.5</v>
      </c>
      <c r="V3579">
        <v>3</v>
      </c>
      <c r="W3579">
        <v>3.5</v>
      </c>
      <c r="X3579">
        <v>0.45500000000000002</v>
      </c>
      <c r="Y3579">
        <v>2</v>
      </c>
      <c r="Z3579">
        <v>1</v>
      </c>
    </row>
    <row r="3580" spans="1:26" x14ac:dyDescent="0.2">
      <c r="A3580">
        <v>3579</v>
      </c>
      <c r="B3580">
        <v>8866</v>
      </c>
      <c r="C3580" t="s">
        <v>38</v>
      </c>
      <c r="D3580">
        <v>2015</v>
      </c>
      <c r="E3580" t="s">
        <v>64</v>
      </c>
      <c r="F3580" t="s">
        <v>360</v>
      </c>
      <c r="G3580" t="s">
        <v>70</v>
      </c>
      <c r="H3580" t="s">
        <v>3763</v>
      </c>
      <c r="I3580" s="2">
        <v>40650</v>
      </c>
      <c r="J3580" t="s">
        <v>106</v>
      </c>
      <c r="K3580" t="s">
        <v>111</v>
      </c>
      <c r="L3580">
        <v>5.8738548499999998</v>
      </c>
      <c r="M3580">
        <v>-162.16298130999999</v>
      </c>
      <c r="N3580" t="s">
        <v>70</v>
      </c>
      <c r="O3580" t="s">
        <v>70</v>
      </c>
      <c r="P3580">
        <v>2015</v>
      </c>
      <c r="Q3580" t="s">
        <v>112</v>
      </c>
      <c r="R3580">
        <v>0</v>
      </c>
      <c r="S3580">
        <v>19.45</v>
      </c>
      <c r="T3580">
        <v>38.5</v>
      </c>
      <c r="U3580">
        <v>0</v>
      </c>
      <c r="V3580">
        <v>4.5</v>
      </c>
      <c r="W3580">
        <v>8.5</v>
      </c>
      <c r="X3580">
        <v>0.40875</v>
      </c>
      <c r="Y3580">
        <v>2</v>
      </c>
      <c r="Z3580">
        <v>1</v>
      </c>
    </row>
    <row r="3581" spans="1:26" x14ac:dyDescent="0.2">
      <c r="A3581">
        <v>3580</v>
      </c>
      <c r="B3581">
        <v>8869</v>
      </c>
      <c r="C3581" t="s">
        <v>38</v>
      </c>
      <c r="D3581">
        <v>2015</v>
      </c>
      <c r="E3581" t="s">
        <v>64</v>
      </c>
      <c r="F3581" t="s">
        <v>360</v>
      </c>
      <c r="G3581" t="s">
        <v>70</v>
      </c>
      <c r="H3581" t="s">
        <v>3764</v>
      </c>
      <c r="I3581" s="2">
        <v>40651</v>
      </c>
      <c r="J3581" t="s">
        <v>106</v>
      </c>
      <c r="K3581" t="s">
        <v>111</v>
      </c>
      <c r="L3581">
        <v>5.8721865199999996</v>
      </c>
      <c r="M3581">
        <v>-162.15377118999999</v>
      </c>
      <c r="N3581" t="s">
        <v>70</v>
      </c>
      <c r="O3581" t="s">
        <v>70</v>
      </c>
      <c r="P3581">
        <v>2015</v>
      </c>
      <c r="Q3581" t="s">
        <v>112</v>
      </c>
      <c r="R3581">
        <v>0</v>
      </c>
      <c r="S3581">
        <v>21.5</v>
      </c>
      <c r="T3581">
        <v>17</v>
      </c>
      <c r="U3581">
        <v>0</v>
      </c>
      <c r="V3581">
        <v>3.5</v>
      </c>
      <c r="W3581">
        <v>4</v>
      </c>
      <c r="X3581">
        <v>0.64</v>
      </c>
      <c r="Y3581">
        <v>2</v>
      </c>
      <c r="Z3581">
        <v>1</v>
      </c>
    </row>
    <row r="3582" spans="1:26" x14ac:dyDescent="0.2">
      <c r="A3582">
        <v>3581</v>
      </c>
      <c r="B3582">
        <v>8870</v>
      </c>
      <c r="C3582" t="s">
        <v>38</v>
      </c>
      <c r="D3582">
        <v>2015</v>
      </c>
      <c r="E3582" t="s">
        <v>64</v>
      </c>
      <c r="F3582" t="s">
        <v>360</v>
      </c>
      <c r="G3582" t="s">
        <v>70</v>
      </c>
      <c r="H3582" t="s">
        <v>3765</v>
      </c>
      <c r="I3582" s="2">
        <v>40651</v>
      </c>
      <c r="J3582" t="s">
        <v>106</v>
      </c>
      <c r="K3582" t="s">
        <v>107</v>
      </c>
      <c r="L3582">
        <v>5.8752398799999996</v>
      </c>
      <c r="M3582">
        <v>-162.16586896000001</v>
      </c>
      <c r="N3582" t="s">
        <v>70</v>
      </c>
      <c r="O3582" t="s">
        <v>70</v>
      </c>
      <c r="P3582">
        <v>2015</v>
      </c>
      <c r="Q3582" t="s">
        <v>109</v>
      </c>
      <c r="R3582">
        <v>0</v>
      </c>
      <c r="S3582">
        <v>16.95</v>
      </c>
      <c r="T3582">
        <v>11.5</v>
      </c>
      <c r="U3582">
        <v>0</v>
      </c>
      <c r="V3582">
        <v>1</v>
      </c>
      <c r="W3582">
        <v>10.5</v>
      </c>
      <c r="X3582">
        <v>0.17399999999999999</v>
      </c>
      <c r="Y3582">
        <v>2</v>
      </c>
      <c r="Z3582">
        <v>1</v>
      </c>
    </row>
    <row r="3583" spans="1:26" x14ac:dyDescent="0.2">
      <c r="A3583">
        <v>3582</v>
      </c>
      <c r="B3583">
        <v>8871</v>
      </c>
      <c r="C3583" t="s">
        <v>38</v>
      </c>
      <c r="D3583">
        <v>2015</v>
      </c>
      <c r="E3583" t="s">
        <v>64</v>
      </c>
      <c r="F3583" t="s">
        <v>360</v>
      </c>
      <c r="G3583" t="s">
        <v>70</v>
      </c>
      <c r="H3583" t="s">
        <v>3766</v>
      </c>
      <c r="I3583" s="2">
        <v>40651</v>
      </c>
      <c r="J3583" t="s">
        <v>106</v>
      </c>
      <c r="K3583" t="s">
        <v>111</v>
      </c>
      <c r="L3583">
        <v>5.87615292</v>
      </c>
      <c r="M3583">
        <v>-162.14345139</v>
      </c>
      <c r="N3583" t="s">
        <v>70</v>
      </c>
      <c r="O3583" t="s">
        <v>70</v>
      </c>
      <c r="P3583">
        <v>2015</v>
      </c>
      <c r="Q3583" t="s">
        <v>112</v>
      </c>
      <c r="R3583">
        <v>0</v>
      </c>
      <c r="S3583">
        <v>24.65</v>
      </c>
      <c r="T3583">
        <v>12</v>
      </c>
      <c r="U3583">
        <v>32.5</v>
      </c>
      <c r="V3583">
        <v>4.5</v>
      </c>
      <c r="W3583">
        <v>8</v>
      </c>
      <c r="X3583">
        <v>0.43625000000000003</v>
      </c>
      <c r="Y3583">
        <v>2</v>
      </c>
      <c r="Z3583">
        <v>1</v>
      </c>
    </row>
    <row r="3584" spans="1:26" x14ac:dyDescent="0.2">
      <c r="A3584">
        <v>3583</v>
      </c>
      <c r="B3584">
        <v>8872</v>
      </c>
      <c r="C3584" t="s">
        <v>38</v>
      </c>
      <c r="D3584">
        <v>2015</v>
      </c>
      <c r="E3584" t="s">
        <v>64</v>
      </c>
      <c r="F3584" t="s">
        <v>360</v>
      </c>
      <c r="G3584" t="s">
        <v>70</v>
      </c>
      <c r="H3584" t="s">
        <v>3767</v>
      </c>
      <c r="I3584" s="2">
        <v>40651</v>
      </c>
      <c r="J3584" t="s">
        <v>106</v>
      </c>
      <c r="K3584" t="s">
        <v>107</v>
      </c>
      <c r="L3584">
        <v>5.8776406999999997</v>
      </c>
      <c r="M3584">
        <v>-162.14082576000001</v>
      </c>
      <c r="N3584" t="s">
        <v>70</v>
      </c>
      <c r="O3584" t="s">
        <v>70</v>
      </c>
      <c r="P3584">
        <v>2015</v>
      </c>
      <c r="Q3584" t="s">
        <v>109</v>
      </c>
      <c r="R3584">
        <v>0</v>
      </c>
      <c r="S3584">
        <v>17.3</v>
      </c>
      <c r="T3584">
        <v>16.5</v>
      </c>
      <c r="U3584">
        <v>11.5</v>
      </c>
      <c r="V3584">
        <v>7</v>
      </c>
      <c r="W3584">
        <v>11</v>
      </c>
      <c r="X3584">
        <v>0.30499999999999999</v>
      </c>
      <c r="Y3584">
        <v>2</v>
      </c>
      <c r="Z3584">
        <v>1</v>
      </c>
    </row>
    <row r="3585" spans="1:26" x14ac:dyDescent="0.2">
      <c r="A3585">
        <v>3584</v>
      </c>
      <c r="B3585">
        <v>8873</v>
      </c>
      <c r="C3585" t="s">
        <v>38</v>
      </c>
      <c r="D3585">
        <v>2015</v>
      </c>
      <c r="E3585" t="s">
        <v>64</v>
      </c>
      <c r="F3585" t="s">
        <v>360</v>
      </c>
      <c r="G3585" t="s">
        <v>70</v>
      </c>
      <c r="H3585" t="s">
        <v>3768</v>
      </c>
      <c r="I3585" s="2">
        <v>40651</v>
      </c>
      <c r="J3585" t="s">
        <v>106</v>
      </c>
      <c r="K3585" t="s">
        <v>111</v>
      </c>
      <c r="L3585">
        <v>5.8607605600000001</v>
      </c>
      <c r="M3585">
        <v>-162.12833320999999</v>
      </c>
      <c r="N3585" t="s">
        <v>70</v>
      </c>
      <c r="O3585" t="s">
        <v>70</v>
      </c>
      <c r="P3585">
        <v>2015</v>
      </c>
      <c r="Q3585" t="s">
        <v>112</v>
      </c>
      <c r="R3585">
        <v>0</v>
      </c>
      <c r="S3585">
        <v>20.3</v>
      </c>
      <c r="T3585">
        <v>45</v>
      </c>
      <c r="U3585">
        <v>4.5</v>
      </c>
      <c r="V3585">
        <v>4.5</v>
      </c>
      <c r="W3585">
        <v>8.5</v>
      </c>
      <c r="X3585">
        <v>0.75624999999999998</v>
      </c>
      <c r="Y3585">
        <v>2</v>
      </c>
      <c r="Z3585">
        <v>1</v>
      </c>
    </row>
    <row r="3586" spans="1:26" x14ac:dyDescent="0.2">
      <c r="A3586">
        <v>3585</v>
      </c>
      <c r="B3586">
        <v>8874</v>
      </c>
      <c r="C3586" t="s">
        <v>38</v>
      </c>
      <c r="D3586">
        <v>2015</v>
      </c>
      <c r="E3586" t="s">
        <v>64</v>
      </c>
      <c r="F3586" t="s">
        <v>360</v>
      </c>
      <c r="G3586" t="s">
        <v>70</v>
      </c>
      <c r="H3586" t="s">
        <v>3769</v>
      </c>
      <c r="I3586" s="2">
        <v>40651</v>
      </c>
      <c r="J3586" t="s">
        <v>106</v>
      </c>
      <c r="K3586" t="s">
        <v>111</v>
      </c>
      <c r="L3586">
        <v>5.8661827300000002</v>
      </c>
      <c r="M3586">
        <v>-162.11963187000001</v>
      </c>
      <c r="N3586" t="s">
        <v>70</v>
      </c>
      <c r="O3586" t="s">
        <v>70</v>
      </c>
      <c r="P3586">
        <v>2015</v>
      </c>
      <c r="Q3586" t="s">
        <v>112</v>
      </c>
      <c r="R3586">
        <v>0</v>
      </c>
      <c r="S3586">
        <v>20.100000000000001</v>
      </c>
      <c r="T3586">
        <v>14</v>
      </c>
      <c r="U3586">
        <v>6.5</v>
      </c>
      <c r="V3586">
        <v>12</v>
      </c>
      <c r="W3586">
        <v>11.5</v>
      </c>
      <c r="X3586">
        <v>0.60750000000000004</v>
      </c>
      <c r="Y3586">
        <v>2</v>
      </c>
      <c r="Z3586">
        <v>1</v>
      </c>
    </row>
    <row r="3587" spans="1:26" x14ac:dyDescent="0.2">
      <c r="A3587">
        <v>3586</v>
      </c>
      <c r="B3587">
        <v>8875</v>
      </c>
      <c r="C3587" t="s">
        <v>38</v>
      </c>
      <c r="D3587">
        <v>2015</v>
      </c>
      <c r="E3587" t="s">
        <v>64</v>
      </c>
      <c r="F3587" t="s">
        <v>360</v>
      </c>
      <c r="G3587" t="s">
        <v>70</v>
      </c>
      <c r="H3587" t="s">
        <v>3770</v>
      </c>
      <c r="I3587" s="2">
        <v>40651</v>
      </c>
      <c r="J3587" t="s">
        <v>106</v>
      </c>
      <c r="K3587" t="s">
        <v>111</v>
      </c>
      <c r="L3587">
        <v>5.8724969800000002</v>
      </c>
      <c r="M3587">
        <v>-162.13563174999999</v>
      </c>
      <c r="N3587" t="s">
        <v>70</v>
      </c>
      <c r="O3587" t="s">
        <v>70</v>
      </c>
      <c r="P3587">
        <v>2015</v>
      </c>
      <c r="Q3587" t="s">
        <v>112</v>
      </c>
      <c r="R3587">
        <v>0</v>
      </c>
      <c r="S3587">
        <v>20.05</v>
      </c>
      <c r="T3587">
        <v>14</v>
      </c>
      <c r="U3587">
        <v>10</v>
      </c>
      <c r="V3587">
        <v>4</v>
      </c>
      <c r="W3587">
        <v>9</v>
      </c>
      <c r="X3587">
        <v>0.22950000000000001</v>
      </c>
      <c r="Y3587">
        <v>2</v>
      </c>
      <c r="Z3587">
        <v>1</v>
      </c>
    </row>
    <row r="3588" spans="1:26" x14ac:dyDescent="0.2">
      <c r="A3588">
        <v>3587</v>
      </c>
      <c r="B3588">
        <v>8876</v>
      </c>
      <c r="C3588" t="s">
        <v>38</v>
      </c>
      <c r="D3588">
        <v>2015</v>
      </c>
      <c r="E3588" t="s">
        <v>64</v>
      </c>
      <c r="F3588" t="s">
        <v>360</v>
      </c>
      <c r="G3588" t="s">
        <v>70</v>
      </c>
      <c r="H3588" t="s">
        <v>3771</v>
      </c>
      <c r="I3588" s="2">
        <v>40651</v>
      </c>
      <c r="J3588" t="s">
        <v>106</v>
      </c>
      <c r="K3588" t="s">
        <v>107</v>
      </c>
      <c r="L3588">
        <v>5.8739945799999997</v>
      </c>
      <c r="M3588">
        <v>-162.13165211</v>
      </c>
      <c r="N3588" t="s">
        <v>70</v>
      </c>
      <c r="O3588" t="s">
        <v>70</v>
      </c>
      <c r="P3588">
        <v>2015</v>
      </c>
      <c r="Q3588" t="s">
        <v>109</v>
      </c>
      <c r="R3588">
        <v>0</v>
      </c>
      <c r="S3588">
        <v>16.25</v>
      </c>
      <c r="T3588">
        <v>34</v>
      </c>
      <c r="U3588">
        <v>1</v>
      </c>
      <c r="V3588">
        <v>15</v>
      </c>
      <c r="W3588">
        <v>22.5</v>
      </c>
      <c r="X3588">
        <v>0.65249999999999997</v>
      </c>
      <c r="Y3588">
        <v>2</v>
      </c>
      <c r="Z3588">
        <v>1</v>
      </c>
    </row>
    <row r="3589" spans="1:26" x14ac:dyDescent="0.2">
      <c r="A3589">
        <v>3588</v>
      </c>
      <c r="B3589">
        <v>8877</v>
      </c>
      <c r="C3589" t="s">
        <v>38</v>
      </c>
      <c r="D3589">
        <v>2015</v>
      </c>
      <c r="E3589" t="s">
        <v>64</v>
      </c>
      <c r="F3589" t="s">
        <v>360</v>
      </c>
      <c r="G3589" t="s">
        <v>70</v>
      </c>
      <c r="H3589" t="s">
        <v>3772</v>
      </c>
      <c r="I3589" s="2">
        <v>40651</v>
      </c>
      <c r="J3589" t="s">
        <v>106</v>
      </c>
      <c r="K3589" t="s">
        <v>111</v>
      </c>
      <c r="L3589">
        <v>5.8679345400000003</v>
      </c>
      <c r="M3589">
        <v>-162.13424914999999</v>
      </c>
      <c r="N3589" t="s">
        <v>70</v>
      </c>
      <c r="O3589" t="s">
        <v>70</v>
      </c>
      <c r="P3589">
        <v>2015</v>
      </c>
      <c r="Q3589" t="s">
        <v>112</v>
      </c>
      <c r="R3589">
        <v>0</v>
      </c>
      <c r="S3589">
        <v>24.55</v>
      </c>
      <c r="T3589">
        <v>22.5</v>
      </c>
      <c r="U3589">
        <v>20</v>
      </c>
      <c r="V3589">
        <v>7.5</v>
      </c>
      <c r="W3589">
        <v>20</v>
      </c>
      <c r="X3589">
        <v>0.47249999999999998</v>
      </c>
      <c r="Y3589">
        <v>2</v>
      </c>
      <c r="Z3589">
        <v>1</v>
      </c>
    </row>
    <row r="3590" spans="1:26" x14ac:dyDescent="0.2">
      <c r="A3590">
        <v>3589</v>
      </c>
      <c r="B3590">
        <v>8878</v>
      </c>
      <c r="C3590" t="s">
        <v>38</v>
      </c>
      <c r="D3590">
        <v>2015</v>
      </c>
      <c r="E3590" t="s">
        <v>64</v>
      </c>
      <c r="F3590" t="s">
        <v>360</v>
      </c>
      <c r="G3590" t="s">
        <v>70</v>
      </c>
      <c r="H3590" t="s">
        <v>3773</v>
      </c>
      <c r="I3590" s="2">
        <v>40651</v>
      </c>
      <c r="J3590" t="s">
        <v>106</v>
      </c>
      <c r="K3590" t="s">
        <v>107</v>
      </c>
      <c r="L3590">
        <v>5.8759572000000002</v>
      </c>
      <c r="M3590">
        <v>-162.12631400999999</v>
      </c>
      <c r="N3590" t="s">
        <v>70</v>
      </c>
      <c r="O3590" t="s">
        <v>70</v>
      </c>
      <c r="P3590">
        <v>2015</v>
      </c>
      <c r="Q3590" t="s">
        <v>109</v>
      </c>
      <c r="R3590">
        <v>0</v>
      </c>
      <c r="S3590">
        <v>8.85</v>
      </c>
      <c r="T3590">
        <v>21.5</v>
      </c>
      <c r="U3590">
        <v>0</v>
      </c>
      <c r="V3590">
        <v>12.5</v>
      </c>
      <c r="W3590">
        <v>27.5</v>
      </c>
      <c r="X3590">
        <v>0.60624999999999996</v>
      </c>
      <c r="Y3590">
        <v>2</v>
      </c>
      <c r="Z3590">
        <v>1</v>
      </c>
    </row>
    <row r="3591" spans="1:26" x14ac:dyDescent="0.2">
      <c r="A3591">
        <v>3590</v>
      </c>
      <c r="B3591">
        <v>8883</v>
      </c>
      <c r="C3591" t="s">
        <v>38</v>
      </c>
      <c r="D3591">
        <v>2015</v>
      </c>
      <c r="E3591" t="s">
        <v>64</v>
      </c>
      <c r="F3591" t="s">
        <v>360</v>
      </c>
      <c r="G3591" t="s">
        <v>70</v>
      </c>
      <c r="H3591" t="s">
        <v>3774</v>
      </c>
      <c r="I3591" s="2">
        <v>40652</v>
      </c>
      <c r="J3591" t="s">
        <v>106</v>
      </c>
      <c r="K3591" t="s">
        <v>111</v>
      </c>
      <c r="L3591">
        <v>5.8847777299999997</v>
      </c>
      <c r="M3591">
        <v>-162.14457926</v>
      </c>
      <c r="N3591" t="s">
        <v>70</v>
      </c>
      <c r="O3591" t="s">
        <v>70</v>
      </c>
      <c r="P3591">
        <v>2015</v>
      </c>
      <c r="Q3591" t="s">
        <v>112</v>
      </c>
      <c r="R3591">
        <v>0</v>
      </c>
      <c r="S3591">
        <v>21.65</v>
      </c>
      <c r="T3591">
        <v>17.5</v>
      </c>
      <c r="U3591">
        <v>2</v>
      </c>
      <c r="V3591">
        <v>12.5</v>
      </c>
      <c r="W3591">
        <v>12.5</v>
      </c>
      <c r="X3591">
        <v>1.0137499999999999</v>
      </c>
      <c r="Y3591">
        <v>2</v>
      </c>
      <c r="Z3591">
        <v>1</v>
      </c>
    </row>
    <row r="3592" spans="1:26" x14ac:dyDescent="0.2">
      <c r="A3592">
        <v>3591</v>
      </c>
      <c r="B3592">
        <v>8884</v>
      </c>
      <c r="C3592" t="s">
        <v>38</v>
      </c>
      <c r="D3592">
        <v>2015</v>
      </c>
      <c r="E3592" t="s">
        <v>64</v>
      </c>
      <c r="F3592" t="s">
        <v>360</v>
      </c>
      <c r="G3592" t="s">
        <v>70</v>
      </c>
      <c r="H3592" t="s">
        <v>3775</v>
      </c>
      <c r="I3592" s="2">
        <v>40652</v>
      </c>
      <c r="J3592" t="s">
        <v>106</v>
      </c>
      <c r="K3592" t="s">
        <v>107</v>
      </c>
      <c r="L3592">
        <v>5.8815761699999998</v>
      </c>
      <c r="M3592">
        <v>-162.13164531999999</v>
      </c>
      <c r="N3592" t="s">
        <v>70</v>
      </c>
      <c r="O3592" t="s">
        <v>70</v>
      </c>
      <c r="P3592">
        <v>2015</v>
      </c>
      <c r="Q3592" t="s">
        <v>109</v>
      </c>
      <c r="R3592">
        <v>0</v>
      </c>
      <c r="S3592">
        <v>13.75</v>
      </c>
      <c r="T3592">
        <v>15</v>
      </c>
      <c r="U3592">
        <v>12.5</v>
      </c>
      <c r="V3592">
        <v>12.5</v>
      </c>
      <c r="W3592">
        <v>20</v>
      </c>
      <c r="X3592">
        <v>0.90375000000000005</v>
      </c>
      <c r="Y3592">
        <v>2</v>
      </c>
      <c r="Z3592">
        <v>1</v>
      </c>
    </row>
    <row r="3593" spans="1:26" x14ac:dyDescent="0.2">
      <c r="A3593">
        <v>3592</v>
      </c>
      <c r="B3593">
        <v>8885</v>
      </c>
      <c r="C3593" t="s">
        <v>38</v>
      </c>
      <c r="D3593">
        <v>2015</v>
      </c>
      <c r="E3593" t="s">
        <v>64</v>
      </c>
      <c r="F3593" t="s">
        <v>360</v>
      </c>
      <c r="G3593" t="s">
        <v>70</v>
      </c>
      <c r="H3593" t="s">
        <v>3776</v>
      </c>
      <c r="I3593" s="2">
        <v>40652</v>
      </c>
      <c r="J3593" t="s">
        <v>106</v>
      </c>
      <c r="K3593" t="s">
        <v>111</v>
      </c>
      <c r="L3593">
        <v>5.8899029299999999</v>
      </c>
      <c r="M3593">
        <v>-162.13647044000001</v>
      </c>
      <c r="N3593" t="s">
        <v>70</v>
      </c>
      <c r="O3593" t="s">
        <v>70</v>
      </c>
      <c r="P3593">
        <v>2015</v>
      </c>
      <c r="Q3593" t="s">
        <v>112</v>
      </c>
      <c r="R3593">
        <v>0</v>
      </c>
      <c r="S3593">
        <v>22.45</v>
      </c>
      <c r="T3593">
        <v>34</v>
      </c>
      <c r="U3593">
        <v>0</v>
      </c>
      <c r="V3593">
        <v>6</v>
      </c>
      <c r="W3593">
        <v>12</v>
      </c>
      <c r="X3593">
        <v>0.92500000000000004</v>
      </c>
      <c r="Y3593">
        <v>2</v>
      </c>
      <c r="Z3593">
        <v>1</v>
      </c>
    </row>
    <row r="3594" spans="1:26" x14ac:dyDescent="0.2">
      <c r="A3594">
        <v>3593</v>
      </c>
      <c r="B3594">
        <v>8886</v>
      </c>
      <c r="C3594" t="s">
        <v>38</v>
      </c>
      <c r="D3594">
        <v>2015</v>
      </c>
      <c r="E3594" t="s">
        <v>64</v>
      </c>
      <c r="F3594" t="s">
        <v>360</v>
      </c>
      <c r="G3594" t="s">
        <v>70</v>
      </c>
      <c r="H3594" t="s">
        <v>3777</v>
      </c>
      <c r="I3594" s="2">
        <v>40652</v>
      </c>
      <c r="J3594" t="s">
        <v>106</v>
      </c>
      <c r="K3594" t="s">
        <v>115</v>
      </c>
      <c r="L3594">
        <v>5.88297721</v>
      </c>
      <c r="M3594">
        <v>-162.12601888</v>
      </c>
      <c r="N3594" t="s">
        <v>70</v>
      </c>
      <c r="O3594" t="s">
        <v>70</v>
      </c>
      <c r="P3594">
        <v>2015</v>
      </c>
      <c r="Q3594" t="s">
        <v>116</v>
      </c>
      <c r="R3594">
        <v>0</v>
      </c>
      <c r="S3594">
        <v>5.15</v>
      </c>
      <c r="T3594">
        <v>32.5</v>
      </c>
      <c r="U3594">
        <v>0</v>
      </c>
      <c r="V3594">
        <v>12.5</v>
      </c>
      <c r="W3594">
        <v>20</v>
      </c>
      <c r="X3594">
        <v>0.9325</v>
      </c>
      <c r="Y3594">
        <v>2</v>
      </c>
      <c r="Z3594">
        <v>1</v>
      </c>
    </row>
    <row r="3595" spans="1:26" x14ac:dyDescent="0.2">
      <c r="A3595">
        <v>3594</v>
      </c>
      <c r="B3595">
        <v>8887</v>
      </c>
      <c r="C3595" t="s">
        <v>38</v>
      </c>
      <c r="D3595">
        <v>2015</v>
      </c>
      <c r="E3595" t="s">
        <v>64</v>
      </c>
      <c r="F3595" t="s">
        <v>360</v>
      </c>
      <c r="G3595" t="s">
        <v>70</v>
      </c>
      <c r="H3595" t="s">
        <v>3778</v>
      </c>
      <c r="I3595" s="2">
        <v>40652</v>
      </c>
      <c r="J3595" t="s">
        <v>106</v>
      </c>
      <c r="K3595" t="s">
        <v>115</v>
      </c>
      <c r="L3595">
        <v>5.8854004199999999</v>
      </c>
      <c r="M3595">
        <v>-162.11748836999999</v>
      </c>
      <c r="N3595" t="s">
        <v>70</v>
      </c>
      <c r="O3595" t="s">
        <v>70</v>
      </c>
      <c r="P3595">
        <v>2015</v>
      </c>
      <c r="Q3595" t="s">
        <v>116</v>
      </c>
      <c r="R3595">
        <v>0</v>
      </c>
      <c r="S3595">
        <v>3.9</v>
      </c>
      <c r="T3595">
        <v>20</v>
      </c>
      <c r="U3595">
        <v>17.5</v>
      </c>
      <c r="V3595">
        <v>12.5</v>
      </c>
      <c r="W3595">
        <v>7.5</v>
      </c>
      <c r="X3595">
        <v>1.03</v>
      </c>
      <c r="Y3595">
        <v>2</v>
      </c>
      <c r="Z3595">
        <v>1</v>
      </c>
    </row>
    <row r="3596" spans="1:26" x14ac:dyDescent="0.2">
      <c r="A3596">
        <v>3595</v>
      </c>
      <c r="B3596">
        <v>8888</v>
      </c>
      <c r="C3596" t="s">
        <v>38</v>
      </c>
      <c r="D3596">
        <v>2015</v>
      </c>
      <c r="E3596" t="s">
        <v>64</v>
      </c>
      <c r="F3596" t="s">
        <v>360</v>
      </c>
      <c r="G3596" t="s">
        <v>70</v>
      </c>
      <c r="H3596" t="s">
        <v>3779</v>
      </c>
      <c r="I3596" s="2">
        <v>40652</v>
      </c>
      <c r="J3596" t="s">
        <v>106</v>
      </c>
      <c r="K3596" t="s">
        <v>115</v>
      </c>
      <c r="L3596">
        <v>5.8772090400000003</v>
      </c>
      <c r="M3596">
        <v>-162.11904489</v>
      </c>
      <c r="N3596" t="s">
        <v>70</v>
      </c>
      <c r="O3596" t="s">
        <v>70</v>
      </c>
      <c r="P3596">
        <v>2015</v>
      </c>
      <c r="Q3596" t="s">
        <v>116</v>
      </c>
      <c r="R3596">
        <v>0</v>
      </c>
      <c r="S3596">
        <v>4</v>
      </c>
      <c r="T3596">
        <v>5</v>
      </c>
      <c r="U3596">
        <v>2.5</v>
      </c>
      <c r="V3596">
        <v>20</v>
      </c>
      <c r="W3596">
        <v>3.5</v>
      </c>
      <c r="X3596">
        <v>0.53</v>
      </c>
      <c r="Y3596">
        <v>2</v>
      </c>
      <c r="Z3596">
        <v>1</v>
      </c>
    </row>
    <row r="3597" spans="1:26" x14ac:dyDescent="0.2">
      <c r="A3597">
        <v>3596</v>
      </c>
      <c r="B3597">
        <v>8896</v>
      </c>
      <c r="C3597" t="s">
        <v>38</v>
      </c>
      <c r="D3597">
        <v>2015</v>
      </c>
      <c r="E3597" t="s">
        <v>64</v>
      </c>
      <c r="F3597" t="s">
        <v>360</v>
      </c>
      <c r="G3597" t="s">
        <v>70</v>
      </c>
      <c r="H3597" t="s">
        <v>3780</v>
      </c>
      <c r="I3597" s="2">
        <v>40652</v>
      </c>
      <c r="J3597" t="s">
        <v>106</v>
      </c>
      <c r="K3597" t="s">
        <v>111</v>
      </c>
      <c r="L3597">
        <v>5.87652222</v>
      </c>
      <c r="M3597">
        <v>-162.14960085999999</v>
      </c>
      <c r="N3597" t="s">
        <v>70</v>
      </c>
      <c r="O3597" t="s">
        <v>70</v>
      </c>
      <c r="P3597">
        <v>2015</v>
      </c>
      <c r="Q3597" t="s">
        <v>112</v>
      </c>
      <c r="R3597">
        <v>0</v>
      </c>
      <c r="S3597">
        <v>21.8</v>
      </c>
      <c r="T3597">
        <v>20</v>
      </c>
      <c r="U3597">
        <v>4</v>
      </c>
      <c r="V3597">
        <v>6.5</v>
      </c>
      <c r="W3597">
        <v>11.5</v>
      </c>
      <c r="X3597">
        <v>0.3725</v>
      </c>
      <c r="Y3597">
        <v>2</v>
      </c>
      <c r="Z3597">
        <v>1</v>
      </c>
    </row>
    <row r="3598" spans="1:26" x14ac:dyDescent="0.2">
      <c r="A3598">
        <v>3597</v>
      </c>
      <c r="B3598">
        <v>8897</v>
      </c>
      <c r="C3598" t="s">
        <v>38</v>
      </c>
      <c r="D3598">
        <v>2015</v>
      </c>
      <c r="E3598" t="s">
        <v>64</v>
      </c>
      <c r="F3598" t="s">
        <v>360</v>
      </c>
      <c r="G3598" t="s">
        <v>70</v>
      </c>
      <c r="H3598" t="s">
        <v>3781</v>
      </c>
      <c r="I3598" s="2">
        <v>40652</v>
      </c>
      <c r="J3598" t="s">
        <v>106</v>
      </c>
      <c r="K3598" t="s">
        <v>111</v>
      </c>
      <c r="L3598">
        <v>5.8807400000000003</v>
      </c>
      <c r="M3598">
        <v>-162.15143289</v>
      </c>
      <c r="N3598" t="s">
        <v>70</v>
      </c>
      <c r="O3598" t="s">
        <v>70</v>
      </c>
      <c r="P3598">
        <v>2015</v>
      </c>
      <c r="Q3598" t="s">
        <v>112</v>
      </c>
      <c r="R3598">
        <v>0</v>
      </c>
      <c r="S3598">
        <v>20.100000000000001</v>
      </c>
      <c r="T3598">
        <v>17.5</v>
      </c>
      <c r="U3598">
        <v>2</v>
      </c>
      <c r="V3598">
        <v>1</v>
      </c>
      <c r="W3598">
        <v>10</v>
      </c>
      <c r="X3598">
        <v>0.27250000000000002</v>
      </c>
      <c r="Y3598">
        <v>2</v>
      </c>
      <c r="Z3598">
        <v>1</v>
      </c>
    </row>
    <row r="3599" spans="1:26" x14ac:dyDescent="0.2">
      <c r="A3599">
        <v>3598</v>
      </c>
      <c r="B3599">
        <v>8898</v>
      </c>
      <c r="C3599" t="s">
        <v>38</v>
      </c>
      <c r="D3599">
        <v>2015</v>
      </c>
      <c r="E3599" t="s">
        <v>64</v>
      </c>
      <c r="F3599" t="s">
        <v>360</v>
      </c>
      <c r="G3599" t="s">
        <v>70</v>
      </c>
      <c r="H3599" t="s">
        <v>3782</v>
      </c>
      <c r="I3599" s="2">
        <v>40652</v>
      </c>
      <c r="J3599" t="s">
        <v>106</v>
      </c>
      <c r="K3599" t="s">
        <v>111</v>
      </c>
      <c r="L3599">
        <v>5.8842834499999999</v>
      </c>
      <c r="M3599">
        <v>-162.1509159</v>
      </c>
      <c r="N3599" t="s">
        <v>70</v>
      </c>
      <c r="O3599" t="s">
        <v>70</v>
      </c>
      <c r="P3599">
        <v>2015</v>
      </c>
      <c r="Q3599" t="s">
        <v>112</v>
      </c>
      <c r="R3599">
        <v>0</v>
      </c>
      <c r="S3599">
        <v>25.65</v>
      </c>
      <c r="T3599">
        <v>30</v>
      </c>
      <c r="U3599">
        <v>10</v>
      </c>
      <c r="V3599">
        <v>7.5</v>
      </c>
      <c r="W3599">
        <v>9</v>
      </c>
      <c r="X3599">
        <v>0.56999999999999995</v>
      </c>
      <c r="Y3599">
        <v>2</v>
      </c>
      <c r="Z3599">
        <v>1</v>
      </c>
    </row>
    <row r="3600" spans="1:26" x14ac:dyDescent="0.2">
      <c r="A3600">
        <v>3599</v>
      </c>
      <c r="B3600">
        <v>8899</v>
      </c>
      <c r="C3600" t="s">
        <v>38</v>
      </c>
      <c r="D3600">
        <v>2015</v>
      </c>
      <c r="E3600" t="s">
        <v>64</v>
      </c>
      <c r="F3600" t="s">
        <v>360</v>
      </c>
      <c r="G3600" t="s">
        <v>70</v>
      </c>
      <c r="H3600" t="s">
        <v>3783</v>
      </c>
      <c r="I3600" s="2">
        <v>40652</v>
      </c>
      <c r="J3600" t="s">
        <v>106</v>
      </c>
      <c r="K3600" t="s">
        <v>111</v>
      </c>
      <c r="L3600">
        <v>5.8865206600000004</v>
      </c>
      <c r="M3600">
        <v>-162.15602852000001</v>
      </c>
      <c r="N3600" t="s">
        <v>70</v>
      </c>
      <c r="O3600" t="s">
        <v>70</v>
      </c>
      <c r="P3600">
        <v>2015</v>
      </c>
      <c r="Q3600" t="s">
        <v>112</v>
      </c>
      <c r="R3600">
        <v>0</v>
      </c>
      <c r="S3600">
        <v>18.899999999999999</v>
      </c>
      <c r="T3600">
        <v>22.5</v>
      </c>
      <c r="U3600">
        <v>2.5</v>
      </c>
      <c r="V3600">
        <v>2.5</v>
      </c>
      <c r="W3600">
        <v>7.5</v>
      </c>
      <c r="X3600">
        <v>0.41749999999999998</v>
      </c>
      <c r="Y3600">
        <v>2</v>
      </c>
      <c r="Z3600">
        <v>1</v>
      </c>
    </row>
    <row r="3601" spans="1:26" x14ac:dyDescent="0.2">
      <c r="A3601">
        <v>3600</v>
      </c>
      <c r="B3601">
        <v>8900</v>
      </c>
      <c r="C3601" t="s">
        <v>38</v>
      </c>
      <c r="D3601">
        <v>2015</v>
      </c>
      <c r="E3601" t="s">
        <v>64</v>
      </c>
      <c r="F3601" t="s">
        <v>360</v>
      </c>
      <c r="G3601" t="s">
        <v>70</v>
      </c>
      <c r="H3601" t="s">
        <v>3784</v>
      </c>
      <c r="I3601" s="2">
        <v>40652</v>
      </c>
      <c r="J3601" t="s">
        <v>106</v>
      </c>
      <c r="K3601" t="s">
        <v>107</v>
      </c>
      <c r="L3601">
        <v>5.8797794300000001</v>
      </c>
      <c r="M3601">
        <v>-162.13889692000001</v>
      </c>
      <c r="N3601" t="s">
        <v>70</v>
      </c>
      <c r="O3601" t="s">
        <v>70</v>
      </c>
      <c r="P3601">
        <v>2015</v>
      </c>
      <c r="Q3601" t="s">
        <v>109</v>
      </c>
      <c r="R3601">
        <v>0</v>
      </c>
      <c r="S3601">
        <v>16.649999999999999</v>
      </c>
      <c r="T3601">
        <v>14</v>
      </c>
      <c r="U3601">
        <v>30</v>
      </c>
      <c r="V3601">
        <v>1</v>
      </c>
      <c r="W3601">
        <v>14</v>
      </c>
      <c r="X3601">
        <v>0.2525</v>
      </c>
      <c r="Y3601">
        <v>2</v>
      </c>
      <c r="Z3601">
        <v>1</v>
      </c>
    </row>
    <row r="3602" spans="1:26" x14ac:dyDescent="0.2">
      <c r="A3602">
        <v>3601</v>
      </c>
      <c r="B3602">
        <v>8901</v>
      </c>
      <c r="C3602" t="s">
        <v>38</v>
      </c>
      <c r="D3602">
        <v>2015</v>
      </c>
      <c r="E3602" t="s">
        <v>64</v>
      </c>
      <c r="F3602" t="s">
        <v>360</v>
      </c>
      <c r="G3602" t="s">
        <v>70</v>
      </c>
      <c r="H3602" t="s">
        <v>3785</v>
      </c>
      <c r="I3602" s="2">
        <v>40652</v>
      </c>
      <c r="J3602" t="s">
        <v>106</v>
      </c>
      <c r="K3602" t="s">
        <v>115</v>
      </c>
      <c r="L3602">
        <v>5.8842555299999999</v>
      </c>
      <c r="M3602">
        <v>-162.11995977000001</v>
      </c>
      <c r="N3602" t="s">
        <v>70</v>
      </c>
      <c r="O3602" t="s">
        <v>70</v>
      </c>
      <c r="P3602">
        <v>2015</v>
      </c>
      <c r="Q3602" t="s">
        <v>116</v>
      </c>
      <c r="R3602">
        <v>0</v>
      </c>
      <c r="S3602">
        <v>4.5</v>
      </c>
      <c r="T3602">
        <v>30</v>
      </c>
      <c r="U3602">
        <v>5</v>
      </c>
      <c r="V3602">
        <v>7.5</v>
      </c>
      <c r="W3602">
        <v>10</v>
      </c>
      <c r="X3602">
        <v>0.9425</v>
      </c>
      <c r="Y3602">
        <v>2</v>
      </c>
      <c r="Z3602">
        <v>1</v>
      </c>
    </row>
    <row r="3603" spans="1:26" x14ac:dyDescent="0.2">
      <c r="A3603">
        <v>3602</v>
      </c>
      <c r="B3603">
        <v>8906</v>
      </c>
      <c r="C3603" t="s">
        <v>38</v>
      </c>
      <c r="D3603">
        <v>2015</v>
      </c>
      <c r="E3603" t="s">
        <v>64</v>
      </c>
      <c r="F3603" t="s">
        <v>360</v>
      </c>
      <c r="G3603" t="s">
        <v>70</v>
      </c>
      <c r="H3603" t="s">
        <v>3786</v>
      </c>
      <c r="I3603" s="2">
        <v>40653</v>
      </c>
      <c r="J3603" t="s">
        <v>106</v>
      </c>
      <c r="K3603" t="s">
        <v>111</v>
      </c>
      <c r="L3603">
        <v>5.8872534099999996</v>
      </c>
      <c r="M3603">
        <v>-162.14055468999999</v>
      </c>
      <c r="N3603" t="s">
        <v>70</v>
      </c>
      <c r="O3603" t="s">
        <v>70</v>
      </c>
      <c r="P3603">
        <v>2015</v>
      </c>
      <c r="Q3603" t="s">
        <v>112</v>
      </c>
      <c r="R3603">
        <v>0</v>
      </c>
      <c r="S3603">
        <v>23.05</v>
      </c>
      <c r="T3603">
        <v>17.5</v>
      </c>
      <c r="U3603">
        <v>25</v>
      </c>
      <c r="V3603">
        <v>2.5</v>
      </c>
      <c r="W3603">
        <v>12.5</v>
      </c>
      <c r="X3603">
        <v>0.29499999999999998</v>
      </c>
      <c r="Y3603">
        <v>2</v>
      </c>
      <c r="Z3603">
        <v>1</v>
      </c>
    </row>
    <row r="3604" spans="1:26" x14ac:dyDescent="0.2">
      <c r="A3604">
        <v>3603</v>
      </c>
      <c r="B3604">
        <v>8907</v>
      </c>
      <c r="C3604" t="s">
        <v>38</v>
      </c>
      <c r="D3604">
        <v>2015</v>
      </c>
      <c r="E3604" t="s">
        <v>64</v>
      </c>
      <c r="F3604" t="s">
        <v>360</v>
      </c>
      <c r="G3604" t="s">
        <v>70</v>
      </c>
      <c r="H3604" t="s">
        <v>3787</v>
      </c>
      <c r="I3604" s="2">
        <v>40653</v>
      </c>
      <c r="J3604" t="s">
        <v>106</v>
      </c>
      <c r="K3604" t="s">
        <v>111</v>
      </c>
      <c r="L3604">
        <v>5.8918983200000001</v>
      </c>
      <c r="M3604">
        <v>-162.15954574</v>
      </c>
      <c r="N3604" t="s">
        <v>70</v>
      </c>
      <c r="O3604" t="s">
        <v>70</v>
      </c>
      <c r="P3604">
        <v>2015</v>
      </c>
      <c r="Q3604" t="s">
        <v>112</v>
      </c>
      <c r="R3604">
        <v>0</v>
      </c>
      <c r="S3604">
        <v>21.85</v>
      </c>
      <c r="T3604">
        <v>20</v>
      </c>
      <c r="U3604">
        <v>3</v>
      </c>
      <c r="V3604">
        <v>4</v>
      </c>
      <c r="W3604">
        <v>5.5</v>
      </c>
      <c r="X3604">
        <v>0.58875</v>
      </c>
      <c r="Y3604">
        <v>2</v>
      </c>
      <c r="Z3604">
        <v>1</v>
      </c>
    </row>
    <row r="3605" spans="1:26" x14ac:dyDescent="0.2">
      <c r="A3605">
        <v>3604</v>
      </c>
      <c r="B3605">
        <v>8908</v>
      </c>
      <c r="C3605" t="s">
        <v>38</v>
      </c>
      <c r="D3605">
        <v>2015</v>
      </c>
      <c r="E3605" t="s">
        <v>64</v>
      </c>
      <c r="F3605" t="s">
        <v>360</v>
      </c>
      <c r="G3605" t="s">
        <v>70</v>
      </c>
      <c r="H3605" t="s">
        <v>3788</v>
      </c>
      <c r="I3605" s="2">
        <v>40653</v>
      </c>
      <c r="J3605" t="s">
        <v>106</v>
      </c>
      <c r="K3605" t="s">
        <v>107</v>
      </c>
      <c r="L3605">
        <v>5.8880087000000003</v>
      </c>
      <c r="M3605">
        <v>-162.13203540999999</v>
      </c>
      <c r="N3605" t="s">
        <v>70</v>
      </c>
      <c r="O3605" t="s">
        <v>70</v>
      </c>
      <c r="P3605">
        <v>2015</v>
      </c>
      <c r="Q3605" t="s">
        <v>109</v>
      </c>
      <c r="R3605">
        <v>0</v>
      </c>
      <c r="S3605">
        <v>11.8</v>
      </c>
      <c r="T3605">
        <v>30</v>
      </c>
      <c r="U3605">
        <v>6</v>
      </c>
      <c r="V3605">
        <v>10</v>
      </c>
      <c r="W3605">
        <v>27.5</v>
      </c>
      <c r="X3605">
        <v>0.80874999999999997</v>
      </c>
      <c r="Y3605">
        <v>2</v>
      </c>
      <c r="Z3605">
        <v>1</v>
      </c>
    </row>
    <row r="3606" spans="1:26" x14ac:dyDescent="0.2">
      <c r="A3606">
        <v>3605</v>
      </c>
      <c r="B3606">
        <v>8909</v>
      </c>
      <c r="C3606" t="s">
        <v>38</v>
      </c>
      <c r="D3606">
        <v>2015</v>
      </c>
      <c r="E3606" t="s">
        <v>64</v>
      </c>
      <c r="F3606" t="s">
        <v>360</v>
      </c>
      <c r="G3606" t="s">
        <v>70</v>
      </c>
      <c r="H3606" t="s">
        <v>3789</v>
      </c>
      <c r="I3606" s="2">
        <v>40653</v>
      </c>
      <c r="J3606" t="s">
        <v>106</v>
      </c>
      <c r="K3606" t="s">
        <v>115</v>
      </c>
      <c r="L3606">
        <v>5.8883223500000001</v>
      </c>
      <c r="M3606">
        <v>-162.13031469000001</v>
      </c>
      <c r="N3606" t="s">
        <v>70</v>
      </c>
      <c r="O3606" t="s">
        <v>70</v>
      </c>
      <c r="P3606">
        <v>2015</v>
      </c>
      <c r="Q3606" t="s">
        <v>116</v>
      </c>
      <c r="R3606">
        <v>0</v>
      </c>
      <c r="S3606">
        <v>5.5</v>
      </c>
      <c r="T3606">
        <v>21.5</v>
      </c>
      <c r="U3606">
        <v>0</v>
      </c>
      <c r="V3606">
        <v>8</v>
      </c>
      <c r="W3606">
        <v>43.5</v>
      </c>
      <c r="X3606">
        <v>1.1225000000000001</v>
      </c>
      <c r="Y3606">
        <v>2</v>
      </c>
      <c r="Z3606">
        <v>1</v>
      </c>
    </row>
    <row r="3607" spans="1:26" x14ac:dyDescent="0.2">
      <c r="A3607">
        <v>3606</v>
      </c>
      <c r="B3607">
        <v>8910</v>
      </c>
      <c r="C3607" t="s">
        <v>38</v>
      </c>
      <c r="D3607">
        <v>2015</v>
      </c>
      <c r="E3607" t="s">
        <v>64</v>
      </c>
      <c r="F3607" t="s">
        <v>360</v>
      </c>
      <c r="G3607" t="s">
        <v>70</v>
      </c>
      <c r="H3607" t="s">
        <v>3790</v>
      </c>
      <c r="I3607" s="2">
        <v>40653</v>
      </c>
      <c r="J3607" t="s">
        <v>106</v>
      </c>
      <c r="K3607" t="s">
        <v>111</v>
      </c>
      <c r="L3607">
        <v>5.8662072800000002</v>
      </c>
      <c r="M3607">
        <v>-162.10680798000001</v>
      </c>
      <c r="N3607" t="s">
        <v>70</v>
      </c>
      <c r="O3607" t="s">
        <v>70</v>
      </c>
      <c r="P3607">
        <v>2015</v>
      </c>
      <c r="Q3607" t="s">
        <v>112</v>
      </c>
      <c r="R3607">
        <v>0</v>
      </c>
      <c r="S3607">
        <v>22.25</v>
      </c>
      <c r="T3607">
        <v>17.5</v>
      </c>
      <c r="U3607">
        <v>4</v>
      </c>
      <c r="V3607">
        <v>8.5</v>
      </c>
      <c r="W3607">
        <v>17.5</v>
      </c>
      <c r="X3607">
        <v>0.4975</v>
      </c>
      <c r="Y3607">
        <v>2</v>
      </c>
      <c r="Z3607">
        <v>1</v>
      </c>
    </row>
    <row r="3608" spans="1:26" x14ac:dyDescent="0.2">
      <c r="A3608">
        <v>3607</v>
      </c>
      <c r="B3608">
        <v>8911</v>
      </c>
      <c r="C3608" t="s">
        <v>38</v>
      </c>
      <c r="D3608">
        <v>2015</v>
      </c>
      <c r="E3608" t="s">
        <v>64</v>
      </c>
      <c r="F3608" t="s">
        <v>360</v>
      </c>
      <c r="G3608" t="s">
        <v>70</v>
      </c>
      <c r="H3608" t="s">
        <v>3791</v>
      </c>
      <c r="I3608" s="2">
        <v>40653</v>
      </c>
      <c r="J3608" t="s">
        <v>106</v>
      </c>
      <c r="K3608" t="s">
        <v>115</v>
      </c>
      <c r="L3608">
        <v>5.86701958</v>
      </c>
      <c r="M3608">
        <v>-162.10860154</v>
      </c>
      <c r="N3608" t="s">
        <v>70</v>
      </c>
      <c r="O3608" t="s">
        <v>70</v>
      </c>
      <c r="P3608">
        <v>2015</v>
      </c>
      <c r="Q3608" t="s">
        <v>116</v>
      </c>
      <c r="R3608">
        <v>0</v>
      </c>
      <c r="S3608">
        <v>4.9000000000000004</v>
      </c>
      <c r="T3608">
        <v>16</v>
      </c>
      <c r="U3608">
        <v>2</v>
      </c>
      <c r="V3608">
        <v>3.5</v>
      </c>
      <c r="W3608">
        <v>29</v>
      </c>
      <c r="X3608">
        <v>0.33200000000000002</v>
      </c>
      <c r="Y3608">
        <v>2</v>
      </c>
      <c r="Z3608">
        <v>1</v>
      </c>
    </row>
    <row r="3609" spans="1:26" x14ac:dyDescent="0.2">
      <c r="A3609">
        <v>3608</v>
      </c>
      <c r="B3609">
        <v>8912</v>
      </c>
      <c r="C3609" t="s">
        <v>38</v>
      </c>
      <c r="D3609">
        <v>2015</v>
      </c>
      <c r="E3609" t="s">
        <v>64</v>
      </c>
      <c r="F3609" t="s">
        <v>360</v>
      </c>
      <c r="G3609" t="s">
        <v>70</v>
      </c>
      <c r="H3609" t="s">
        <v>3792</v>
      </c>
      <c r="I3609" s="2">
        <v>40653</v>
      </c>
      <c r="J3609" t="s">
        <v>106</v>
      </c>
      <c r="K3609" t="s">
        <v>107</v>
      </c>
      <c r="L3609">
        <v>5.8681350400000003</v>
      </c>
      <c r="M3609">
        <v>-162.12949251000001</v>
      </c>
      <c r="N3609" t="s">
        <v>70</v>
      </c>
      <c r="O3609" t="s">
        <v>70</v>
      </c>
      <c r="P3609">
        <v>2015</v>
      </c>
      <c r="Q3609" t="s">
        <v>109</v>
      </c>
      <c r="R3609">
        <v>0</v>
      </c>
      <c r="S3609">
        <v>15.9</v>
      </c>
      <c r="T3609">
        <v>3</v>
      </c>
      <c r="U3609">
        <v>11.5</v>
      </c>
      <c r="V3609">
        <v>3.5</v>
      </c>
      <c r="W3609">
        <v>17.5</v>
      </c>
      <c r="X3609">
        <v>0.154</v>
      </c>
      <c r="Y3609">
        <v>2</v>
      </c>
      <c r="Z3609">
        <v>1</v>
      </c>
    </row>
    <row r="3610" spans="1:26" x14ac:dyDescent="0.2">
      <c r="A3610">
        <v>3609</v>
      </c>
      <c r="B3610">
        <v>8913</v>
      </c>
      <c r="C3610" t="s">
        <v>38</v>
      </c>
      <c r="D3610">
        <v>2015</v>
      </c>
      <c r="E3610" t="s">
        <v>64</v>
      </c>
      <c r="F3610" t="s">
        <v>360</v>
      </c>
      <c r="G3610" t="s">
        <v>70</v>
      </c>
      <c r="H3610" t="s">
        <v>3793</v>
      </c>
      <c r="I3610" s="2">
        <v>40653</v>
      </c>
      <c r="J3610" t="s">
        <v>106</v>
      </c>
      <c r="K3610" t="s">
        <v>115</v>
      </c>
      <c r="L3610">
        <v>5.8864805899999997</v>
      </c>
      <c r="M3610">
        <v>-162.12933735999999</v>
      </c>
      <c r="N3610" t="s">
        <v>70</v>
      </c>
      <c r="O3610" t="s">
        <v>70</v>
      </c>
      <c r="P3610">
        <v>2015</v>
      </c>
      <c r="Q3610" t="s">
        <v>116</v>
      </c>
      <c r="R3610">
        <v>0</v>
      </c>
      <c r="S3610">
        <v>5.8</v>
      </c>
      <c r="T3610">
        <v>25</v>
      </c>
      <c r="U3610">
        <v>0.5</v>
      </c>
      <c r="V3610">
        <v>9</v>
      </c>
      <c r="W3610">
        <v>30</v>
      </c>
      <c r="X3610">
        <v>1.0049999999999999</v>
      </c>
      <c r="Y3610">
        <v>2</v>
      </c>
      <c r="Z3610">
        <v>1</v>
      </c>
    </row>
    <row r="3611" spans="1:26" x14ac:dyDescent="0.2">
      <c r="A3611">
        <v>3610</v>
      </c>
      <c r="B3611">
        <v>8918</v>
      </c>
      <c r="C3611" t="s">
        <v>38</v>
      </c>
      <c r="D3611">
        <v>2015</v>
      </c>
      <c r="E3611" t="s">
        <v>64</v>
      </c>
      <c r="F3611" t="s">
        <v>360</v>
      </c>
      <c r="G3611" t="s">
        <v>70</v>
      </c>
      <c r="H3611" t="s">
        <v>3794</v>
      </c>
      <c r="I3611" s="2">
        <v>40654</v>
      </c>
      <c r="J3611" t="s">
        <v>106</v>
      </c>
      <c r="K3611" t="s">
        <v>107</v>
      </c>
      <c r="L3611">
        <v>5.8665548000000003</v>
      </c>
      <c r="M3611">
        <v>-162.13644697000001</v>
      </c>
      <c r="N3611" t="s">
        <v>70</v>
      </c>
      <c r="O3611" t="s">
        <v>70</v>
      </c>
      <c r="P3611">
        <v>2015</v>
      </c>
      <c r="Q3611" t="s">
        <v>109</v>
      </c>
      <c r="R3611">
        <v>0</v>
      </c>
      <c r="S3611">
        <v>15.05</v>
      </c>
      <c r="T3611">
        <v>4</v>
      </c>
      <c r="U3611">
        <v>30</v>
      </c>
      <c r="V3611">
        <v>0.5</v>
      </c>
      <c r="W3611">
        <v>6</v>
      </c>
      <c r="X3611">
        <v>0.189</v>
      </c>
      <c r="Y3611">
        <v>2</v>
      </c>
      <c r="Z3611">
        <v>1</v>
      </c>
    </row>
    <row r="3612" spans="1:26" x14ac:dyDescent="0.2">
      <c r="A3612">
        <v>3611</v>
      </c>
      <c r="B3612">
        <v>8919</v>
      </c>
      <c r="C3612" t="s">
        <v>38</v>
      </c>
      <c r="D3612">
        <v>2015</v>
      </c>
      <c r="E3612" t="s">
        <v>64</v>
      </c>
      <c r="F3612" t="s">
        <v>360</v>
      </c>
      <c r="G3612" t="s">
        <v>70</v>
      </c>
      <c r="H3612" t="s">
        <v>3795</v>
      </c>
      <c r="I3612" s="2">
        <v>40654</v>
      </c>
      <c r="J3612" t="s">
        <v>106</v>
      </c>
      <c r="K3612" t="s">
        <v>111</v>
      </c>
      <c r="L3612">
        <v>5.8742345499999997</v>
      </c>
      <c r="M3612">
        <v>-162.14867759000001</v>
      </c>
      <c r="N3612" t="s">
        <v>70</v>
      </c>
      <c r="O3612" t="s">
        <v>70</v>
      </c>
      <c r="P3612">
        <v>2015</v>
      </c>
      <c r="Q3612" t="s">
        <v>112</v>
      </c>
      <c r="R3612">
        <v>0</v>
      </c>
      <c r="S3612">
        <v>20.55</v>
      </c>
      <c r="T3612">
        <v>17.5</v>
      </c>
      <c r="U3612">
        <v>12.5</v>
      </c>
      <c r="V3612">
        <v>2.5</v>
      </c>
      <c r="W3612">
        <v>7.5</v>
      </c>
      <c r="X3612">
        <v>0.36</v>
      </c>
      <c r="Y3612">
        <v>2</v>
      </c>
      <c r="Z3612">
        <v>1</v>
      </c>
    </row>
    <row r="3613" spans="1:26" x14ac:dyDescent="0.2">
      <c r="A3613">
        <v>3612</v>
      </c>
      <c r="B3613">
        <v>8924</v>
      </c>
      <c r="C3613" t="s">
        <v>38</v>
      </c>
      <c r="D3613">
        <v>2015</v>
      </c>
      <c r="E3613" t="s">
        <v>64</v>
      </c>
      <c r="F3613" t="s">
        <v>360</v>
      </c>
      <c r="G3613" t="s">
        <v>70</v>
      </c>
      <c r="H3613" t="s">
        <v>3796</v>
      </c>
      <c r="I3613" s="2">
        <v>40654</v>
      </c>
      <c r="J3613" t="s">
        <v>106</v>
      </c>
      <c r="K3613" t="s">
        <v>111</v>
      </c>
      <c r="L3613">
        <v>5.87315831</v>
      </c>
      <c r="M3613">
        <v>-162.14295066</v>
      </c>
      <c r="N3613" t="s">
        <v>70</v>
      </c>
      <c r="O3613" t="s">
        <v>70</v>
      </c>
      <c r="P3613">
        <v>2015</v>
      </c>
      <c r="Q3613" t="s">
        <v>112</v>
      </c>
      <c r="R3613">
        <v>0</v>
      </c>
      <c r="S3613">
        <v>24.6</v>
      </c>
      <c r="T3613">
        <v>24</v>
      </c>
      <c r="U3613">
        <v>5</v>
      </c>
      <c r="V3613">
        <v>6.5</v>
      </c>
      <c r="W3613">
        <v>8</v>
      </c>
      <c r="X3613">
        <v>0.47249999999999998</v>
      </c>
      <c r="Y3613">
        <v>2</v>
      </c>
      <c r="Z3613">
        <v>1</v>
      </c>
    </row>
    <row r="3614" spans="1:26" x14ac:dyDescent="0.2">
      <c r="A3614">
        <v>3613</v>
      </c>
      <c r="B3614">
        <v>8925</v>
      </c>
      <c r="C3614" t="s">
        <v>38</v>
      </c>
      <c r="D3614">
        <v>2015</v>
      </c>
      <c r="E3614" t="s">
        <v>64</v>
      </c>
      <c r="F3614" t="s">
        <v>360</v>
      </c>
      <c r="G3614" t="s">
        <v>70</v>
      </c>
      <c r="H3614" t="s">
        <v>3797</v>
      </c>
      <c r="I3614" s="2">
        <v>40654</v>
      </c>
      <c r="J3614" t="s">
        <v>106</v>
      </c>
      <c r="K3614" t="s">
        <v>111</v>
      </c>
      <c r="L3614">
        <v>5.8753153999999999</v>
      </c>
      <c r="M3614">
        <v>-162.15195173000001</v>
      </c>
      <c r="N3614" t="s">
        <v>70</v>
      </c>
      <c r="O3614" t="s">
        <v>70</v>
      </c>
      <c r="P3614">
        <v>2015</v>
      </c>
      <c r="Q3614" t="s">
        <v>112</v>
      </c>
      <c r="R3614">
        <v>0</v>
      </c>
      <c r="S3614">
        <v>19.45</v>
      </c>
      <c r="T3614">
        <v>18.5</v>
      </c>
      <c r="U3614">
        <v>4.5</v>
      </c>
      <c r="V3614">
        <v>4.5</v>
      </c>
      <c r="W3614">
        <v>7.5</v>
      </c>
      <c r="X3614">
        <v>0.4425</v>
      </c>
      <c r="Y3614">
        <v>2</v>
      </c>
      <c r="Z3614">
        <v>1</v>
      </c>
    </row>
    <row r="3615" spans="1:26" x14ac:dyDescent="0.2">
      <c r="A3615">
        <v>3614</v>
      </c>
      <c r="B3615">
        <v>8931</v>
      </c>
      <c r="C3615" t="s">
        <v>38</v>
      </c>
      <c r="D3615">
        <v>2015</v>
      </c>
      <c r="E3615" t="s">
        <v>64</v>
      </c>
      <c r="F3615" t="s">
        <v>360</v>
      </c>
      <c r="G3615" t="s">
        <v>69</v>
      </c>
      <c r="H3615" t="s">
        <v>3798</v>
      </c>
      <c r="I3615" s="2">
        <v>40656</v>
      </c>
      <c r="J3615" t="s">
        <v>106</v>
      </c>
      <c r="K3615" t="s">
        <v>111</v>
      </c>
      <c r="L3615">
        <v>6.3821525699999997</v>
      </c>
      <c r="M3615">
        <v>-162.38445517</v>
      </c>
      <c r="N3615" t="s">
        <v>69</v>
      </c>
      <c r="O3615" t="s">
        <v>69</v>
      </c>
      <c r="P3615">
        <v>2015</v>
      </c>
      <c r="Q3615" t="s">
        <v>112</v>
      </c>
      <c r="R3615">
        <v>0</v>
      </c>
      <c r="S3615">
        <v>23.35</v>
      </c>
      <c r="T3615">
        <v>11.5</v>
      </c>
      <c r="U3615">
        <v>12.5</v>
      </c>
      <c r="V3615">
        <v>10</v>
      </c>
      <c r="W3615">
        <v>3.5</v>
      </c>
      <c r="X3615">
        <v>0.45250000000000001</v>
      </c>
      <c r="Y3615">
        <v>2</v>
      </c>
      <c r="Z3615">
        <v>1</v>
      </c>
    </row>
    <row r="3616" spans="1:26" x14ac:dyDescent="0.2">
      <c r="A3616">
        <v>3615</v>
      </c>
      <c r="B3616">
        <v>8932</v>
      </c>
      <c r="C3616" t="s">
        <v>38</v>
      </c>
      <c r="D3616">
        <v>2015</v>
      </c>
      <c r="E3616" t="s">
        <v>64</v>
      </c>
      <c r="F3616" t="s">
        <v>360</v>
      </c>
      <c r="G3616" t="s">
        <v>69</v>
      </c>
      <c r="H3616" t="s">
        <v>3799</v>
      </c>
      <c r="I3616" s="2">
        <v>40656</v>
      </c>
      <c r="J3616" t="s">
        <v>106</v>
      </c>
      <c r="K3616" t="s">
        <v>107</v>
      </c>
      <c r="L3616">
        <v>6.3807009099999998</v>
      </c>
      <c r="M3616">
        <v>-162.37374980000001</v>
      </c>
      <c r="N3616" t="s">
        <v>69</v>
      </c>
      <c r="O3616" t="s">
        <v>69</v>
      </c>
      <c r="P3616">
        <v>2015</v>
      </c>
      <c r="Q3616" t="s">
        <v>109</v>
      </c>
      <c r="R3616">
        <v>0</v>
      </c>
      <c r="S3616">
        <v>15.8</v>
      </c>
      <c r="T3616">
        <v>32.5</v>
      </c>
      <c r="U3616">
        <v>5</v>
      </c>
      <c r="V3616">
        <v>10</v>
      </c>
      <c r="W3616">
        <v>10</v>
      </c>
      <c r="X3616">
        <v>0.54625000000000001</v>
      </c>
      <c r="Y3616">
        <v>2</v>
      </c>
      <c r="Z3616">
        <v>1</v>
      </c>
    </row>
    <row r="3617" spans="1:26" x14ac:dyDescent="0.2">
      <c r="A3617">
        <v>3616</v>
      </c>
      <c r="B3617">
        <v>8933</v>
      </c>
      <c r="C3617" t="s">
        <v>38</v>
      </c>
      <c r="D3617">
        <v>2015</v>
      </c>
      <c r="E3617" t="s">
        <v>64</v>
      </c>
      <c r="F3617" t="s">
        <v>360</v>
      </c>
      <c r="G3617" t="s">
        <v>69</v>
      </c>
      <c r="H3617" t="s">
        <v>3800</v>
      </c>
      <c r="I3617" s="2">
        <v>40656</v>
      </c>
      <c r="J3617" t="s">
        <v>106</v>
      </c>
      <c r="K3617" t="s">
        <v>107</v>
      </c>
      <c r="L3617">
        <v>6.3815416999999997</v>
      </c>
      <c r="M3617">
        <v>-162.35284089000001</v>
      </c>
      <c r="N3617" t="s">
        <v>69</v>
      </c>
      <c r="O3617" t="s">
        <v>69</v>
      </c>
      <c r="P3617">
        <v>2015</v>
      </c>
      <c r="Q3617" t="s">
        <v>109</v>
      </c>
      <c r="R3617">
        <v>0</v>
      </c>
      <c r="S3617">
        <v>8.25</v>
      </c>
      <c r="T3617">
        <v>57.5</v>
      </c>
      <c r="U3617">
        <v>0</v>
      </c>
      <c r="V3617">
        <v>1</v>
      </c>
      <c r="W3617">
        <v>20</v>
      </c>
      <c r="X3617">
        <v>0.51875000000000004</v>
      </c>
      <c r="Y3617">
        <v>2</v>
      </c>
      <c r="Z3617">
        <v>1</v>
      </c>
    </row>
    <row r="3618" spans="1:26" x14ac:dyDescent="0.2">
      <c r="A3618">
        <v>3617</v>
      </c>
      <c r="B3618">
        <v>8934</v>
      </c>
      <c r="C3618" t="s">
        <v>38</v>
      </c>
      <c r="D3618">
        <v>2015</v>
      </c>
      <c r="E3618" t="s">
        <v>64</v>
      </c>
      <c r="F3618" t="s">
        <v>360</v>
      </c>
      <c r="G3618" t="s">
        <v>69</v>
      </c>
      <c r="H3618" t="s">
        <v>3801</v>
      </c>
      <c r="I3618" s="2">
        <v>40656</v>
      </c>
      <c r="J3618" t="s">
        <v>106</v>
      </c>
      <c r="K3618" t="s">
        <v>115</v>
      </c>
      <c r="L3618">
        <v>6.3840091599999997</v>
      </c>
      <c r="M3618">
        <v>-162.39300764000001</v>
      </c>
      <c r="N3618" t="s">
        <v>69</v>
      </c>
      <c r="O3618" t="s">
        <v>69</v>
      </c>
      <c r="P3618">
        <v>2015</v>
      </c>
      <c r="Q3618" t="s">
        <v>116</v>
      </c>
      <c r="R3618">
        <v>0</v>
      </c>
      <c r="S3618">
        <v>4.4000000000000004</v>
      </c>
      <c r="T3618">
        <v>2</v>
      </c>
      <c r="U3618">
        <v>6</v>
      </c>
      <c r="V3618">
        <v>0.5</v>
      </c>
      <c r="W3618">
        <v>4</v>
      </c>
      <c r="X3618">
        <v>0.2475</v>
      </c>
      <c r="Y3618">
        <v>2</v>
      </c>
      <c r="Z3618">
        <v>1</v>
      </c>
    </row>
    <row r="3619" spans="1:26" x14ac:dyDescent="0.2">
      <c r="A3619">
        <v>3618</v>
      </c>
      <c r="B3619">
        <v>8935</v>
      </c>
      <c r="C3619" t="s">
        <v>38</v>
      </c>
      <c r="D3619">
        <v>2015</v>
      </c>
      <c r="E3619" t="s">
        <v>64</v>
      </c>
      <c r="F3619" t="s">
        <v>360</v>
      </c>
      <c r="G3619" t="s">
        <v>69</v>
      </c>
      <c r="H3619" t="s">
        <v>3802</v>
      </c>
      <c r="I3619" s="2">
        <v>40656</v>
      </c>
      <c r="J3619" t="s">
        <v>106</v>
      </c>
      <c r="K3619" t="s">
        <v>107</v>
      </c>
      <c r="L3619">
        <v>6.3821393300000002</v>
      </c>
      <c r="M3619">
        <v>-162.34299039000001</v>
      </c>
      <c r="N3619" t="s">
        <v>69</v>
      </c>
      <c r="O3619" t="s">
        <v>69</v>
      </c>
      <c r="P3619">
        <v>2015</v>
      </c>
      <c r="Q3619" t="s">
        <v>109</v>
      </c>
      <c r="R3619">
        <v>0</v>
      </c>
      <c r="S3619">
        <v>10.050000000000001</v>
      </c>
      <c r="T3619">
        <v>17.5</v>
      </c>
      <c r="U3619">
        <v>0</v>
      </c>
      <c r="V3619">
        <v>2.5</v>
      </c>
      <c r="W3619">
        <v>11</v>
      </c>
      <c r="X3619">
        <v>0.36875000000000002</v>
      </c>
      <c r="Y3619">
        <v>2</v>
      </c>
      <c r="Z3619">
        <v>1</v>
      </c>
    </row>
    <row r="3620" spans="1:26" x14ac:dyDescent="0.2">
      <c r="A3620">
        <v>3619</v>
      </c>
      <c r="B3620">
        <v>8936</v>
      </c>
      <c r="C3620" t="s">
        <v>38</v>
      </c>
      <c r="D3620">
        <v>2015</v>
      </c>
      <c r="E3620" t="s">
        <v>64</v>
      </c>
      <c r="F3620" t="s">
        <v>360</v>
      </c>
      <c r="G3620" t="s">
        <v>69</v>
      </c>
      <c r="H3620" t="s">
        <v>3803</v>
      </c>
      <c r="I3620" s="2">
        <v>40656</v>
      </c>
      <c r="J3620" t="s">
        <v>106</v>
      </c>
      <c r="K3620" t="s">
        <v>111</v>
      </c>
      <c r="L3620">
        <v>6.3797504800000002</v>
      </c>
      <c r="M3620">
        <v>-162.3599293</v>
      </c>
      <c r="N3620" t="s">
        <v>69</v>
      </c>
      <c r="O3620" t="s">
        <v>69</v>
      </c>
      <c r="P3620">
        <v>2015</v>
      </c>
      <c r="Q3620" t="s">
        <v>112</v>
      </c>
      <c r="R3620">
        <v>0</v>
      </c>
      <c r="S3620">
        <v>19.8</v>
      </c>
      <c r="T3620">
        <v>32.5</v>
      </c>
      <c r="U3620">
        <v>4</v>
      </c>
      <c r="V3620">
        <v>4</v>
      </c>
      <c r="W3620">
        <v>7.5</v>
      </c>
      <c r="X3620">
        <v>0.70625000000000004</v>
      </c>
      <c r="Y3620">
        <v>2</v>
      </c>
      <c r="Z3620">
        <v>1</v>
      </c>
    </row>
    <row r="3621" spans="1:26" x14ac:dyDescent="0.2">
      <c r="A3621">
        <v>3620</v>
      </c>
      <c r="B3621">
        <v>8937</v>
      </c>
      <c r="C3621" t="s">
        <v>38</v>
      </c>
      <c r="D3621">
        <v>2015</v>
      </c>
      <c r="E3621" t="s">
        <v>64</v>
      </c>
      <c r="F3621" t="s">
        <v>360</v>
      </c>
      <c r="G3621" t="s">
        <v>69</v>
      </c>
      <c r="H3621" t="s">
        <v>3804</v>
      </c>
      <c r="I3621" s="2">
        <v>40656</v>
      </c>
      <c r="J3621" t="s">
        <v>106</v>
      </c>
      <c r="K3621" t="s">
        <v>115</v>
      </c>
      <c r="L3621">
        <v>6.38362695</v>
      </c>
      <c r="M3621">
        <v>-162.39474781000001</v>
      </c>
      <c r="N3621" t="s">
        <v>69</v>
      </c>
      <c r="O3621" t="s">
        <v>69</v>
      </c>
      <c r="P3621">
        <v>2015</v>
      </c>
      <c r="Q3621" t="s">
        <v>116</v>
      </c>
      <c r="R3621">
        <v>0</v>
      </c>
      <c r="S3621">
        <v>5.35</v>
      </c>
      <c r="T3621">
        <v>3</v>
      </c>
      <c r="U3621">
        <v>1.5</v>
      </c>
      <c r="V3621">
        <v>0.5</v>
      </c>
      <c r="W3621">
        <v>4.5</v>
      </c>
      <c r="X3621">
        <v>0.28749999999999998</v>
      </c>
      <c r="Y3621">
        <v>2</v>
      </c>
      <c r="Z3621">
        <v>1</v>
      </c>
    </row>
    <row r="3622" spans="1:26" x14ac:dyDescent="0.2">
      <c r="A3622">
        <v>3621</v>
      </c>
      <c r="B3622">
        <v>8938</v>
      </c>
      <c r="C3622" t="s">
        <v>38</v>
      </c>
      <c r="D3622">
        <v>2015</v>
      </c>
      <c r="E3622" t="s">
        <v>64</v>
      </c>
      <c r="F3622" t="s">
        <v>360</v>
      </c>
      <c r="G3622" t="s">
        <v>69</v>
      </c>
      <c r="H3622" t="s">
        <v>3805</v>
      </c>
      <c r="I3622" s="2">
        <v>40656</v>
      </c>
      <c r="J3622" t="s">
        <v>106</v>
      </c>
      <c r="K3622" t="s">
        <v>107</v>
      </c>
      <c r="L3622">
        <v>6.3811436400000003</v>
      </c>
      <c r="M3622">
        <v>-162.4094925</v>
      </c>
      <c r="N3622" t="s">
        <v>69</v>
      </c>
      <c r="O3622" t="s">
        <v>69</v>
      </c>
      <c r="P3622">
        <v>2015</v>
      </c>
      <c r="Q3622" t="s">
        <v>109</v>
      </c>
      <c r="R3622">
        <v>0</v>
      </c>
      <c r="S3622">
        <v>8.5</v>
      </c>
      <c r="T3622">
        <v>24</v>
      </c>
      <c r="U3622">
        <v>0</v>
      </c>
      <c r="V3622">
        <v>1.5</v>
      </c>
      <c r="W3622">
        <v>9</v>
      </c>
      <c r="X3622">
        <v>0.36249999999999999</v>
      </c>
      <c r="Y3622">
        <v>2</v>
      </c>
      <c r="Z3622">
        <v>1</v>
      </c>
    </row>
    <row r="3623" spans="1:26" x14ac:dyDescent="0.2">
      <c r="A3623">
        <v>3622</v>
      </c>
      <c r="B3623">
        <v>8939</v>
      </c>
      <c r="C3623" t="s">
        <v>38</v>
      </c>
      <c r="D3623">
        <v>2015</v>
      </c>
      <c r="E3623" t="s">
        <v>64</v>
      </c>
      <c r="F3623" t="s">
        <v>360</v>
      </c>
      <c r="G3623" t="s">
        <v>69</v>
      </c>
      <c r="H3623" t="s">
        <v>3806</v>
      </c>
      <c r="I3623" s="2">
        <v>40656</v>
      </c>
      <c r="J3623" t="s">
        <v>106</v>
      </c>
      <c r="K3623" t="s">
        <v>107</v>
      </c>
      <c r="L3623">
        <v>6.3789587299999999</v>
      </c>
      <c r="M3623">
        <v>-162.41833908999999</v>
      </c>
      <c r="N3623" t="s">
        <v>69</v>
      </c>
      <c r="O3623" t="s">
        <v>69</v>
      </c>
      <c r="P3623">
        <v>2015</v>
      </c>
      <c r="Q3623" t="s">
        <v>109</v>
      </c>
      <c r="R3623">
        <v>0</v>
      </c>
      <c r="S3623">
        <v>8.9</v>
      </c>
      <c r="T3623">
        <v>50</v>
      </c>
      <c r="U3623">
        <v>0</v>
      </c>
      <c r="V3623">
        <v>3</v>
      </c>
      <c r="W3623">
        <v>10</v>
      </c>
      <c r="X3623">
        <v>0.46</v>
      </c>
      <c r="Y3623">
        <v>2</v>
      </c>
      <c r="Z3623">
        <v>1</v>
      </c>
    </row>
    <row r="3624" spans="1:26" x14ac:dyDescent="0.2">
      <c r="A3624">
        <v>3623</v>
      </c>
      <c r="B3624">
        <v>8940</v>
      </c>
      <c r="C3624" t="s">
        <v>38</v>
      </c>
      <c r="D3624">
        <v>2015</v>
      </c>
      <c r="E3624" t="s">
        <v>64</v>
      </c>
      <c r="F3624" t="s">
        <v>360</v>
      </c>
      <c r="G3624" t="s">
        <v>69</v>
      </c>
      <c r="H3624" t="s">
        <v>3807</v>
      </c>
      <c r="I3624" s="2">
        <v>40656</v>
      </c>
      <c r="J3624" t="s">
        <v>106</v>
      </c>
      <c r="K3624" t="s">
        <v>107</v>
      </c>
      <c r="L3624">
        <v>6.3824612700000003</v>
      </c>
      <c r="M3624">
        <v>-162.42673701000001</v>
      </c>
      <c r="N3624" t="s">
        <v>69</v>
      </c>
      <c r="O3624" t="s">
        <v>69</v>
      </c>
      <c r="P3624">
        <v>2015</v>
      </c>
      <c r="Q3624" t="s">
        <v>109</v>
      </c>
      <c r="R3624">
        <v>0</v>
      </c>
      <c r="S3624">
        <v>9.75</v>
      </c>
      <c r="T3624">
        <v>17.5</v>
      </c>
      <c r="U3624">
        <v>27.5</v>
      </c>
      <c r="V3624">
        <v>1.5</v>
      </c>
      <c r="W3624">
        <v>5.5</v>
      </c>
      <c r="X3624">
        <v>0.40125</v>
      </c>
      <c r="Y3624">
        <v>2</v>
      </c>
      <c r="Z3624">
        <v>1</v>
      </c>
    </row>
    <row r="3625" spans="1:26" x14ac:dyDescent="0.2">
      <c r="A3625">
        <v>3624</v>
      </c>
      <c r="B3625">
        <v>8949</v>
      </c>
      <c r="C3625" t="s">
        <v>38</v>
      </c>
      <c r="D3625">
        <v>2015</v>
      </c>
      <c r="E3625" t="s">
        <v>64</v>
      </c>
      <c r="F3625" t="s">
        <v>360</v>
      </c>
      <c r="G3625" t="s">
        <v>69</v>
      </c>
      <c r="H3625" t="s">
        <v>3808</v>
      </c>
      <c r="I3625" s="2">
        <v>40657</v>
      </c>
      <c r="J3625" t="s">
        <v>106</v>
      </c>
      <c r="K3625" t="s">
        <v>111</v>
      </c>
      <c r="L3625">
        <v>6.4008562800000002</v>
      </c>
      <c r="M3625">
        <v>-162.33912525</v>
      </c>
      <c r="N3625" t="s">
        <v>69</v>
      </c>
      <c r="O3625" t="s">
        <v>69</v>
      </c>
      <c r="P3625">
        <v>2015</v>
      </c>
      <c r="Q3625" t="s">
        <v>112</v>
      </c>
      <c r="R3625">
        <v>0</v>
      </c>
      <c r="S3625">
        <v>21.5</v>
      </c>
      <c r="T3625">
        <v>23.5</v>
      </c>
      <c r="U3625">
        <v>5.5</v>
      </c>
      <c r="V3625">
        <v>4.5</v>
      </c>
      <c r="W3625">
        <v>5</v>
      </c>
      <c r="X3625">
        <v>0.35499999999999998</v>
      </c>
      <c r="Y3625">
        <v>2</v>
      </c>
      <c r="Z3625">
        <v>1</v>
      </c>
    </row>
    <row r="3626" spans="1:26" x14ac:dyDescent="0.2">
      <c r="A3626">
        <v>3625</v>
      </c>
      <c r="B3626">
        <v>8950</v>
      </c>
      <c r="C3626" t="s">
        <v>38</v>
      </c>
      <c r="D3626">
        <v>2015</v>
      </c>
      <c r="E3626" t="s">
        <v>64</v>
      </c>
      <c r="F3626" t="s">
        <v>360</v>
      </c>
      <c r="G3626" t="s">
        <v>69</v>
      </c>
      <c r="H3626" t="s">
        <v>3809</v>
      </c>
      <c r="I3626" s="2">
        <v>40657</v>
      </c>
      <c r="J3626" t="s">
        <v>106</v>
      </c>
      <c r="K3626" t="s">
        <v>115</v>
      </c>
      <c r="L3626">
        <v>6.40161392</v>
      </c>
      <c r="M3626">
        <v>-162.34198046</v>
      </c>
      <c r="N3626" t="s">
        <v>69</v>
      </c>
      <c r="O3626" t="s">
        <v>69</v>
      </c>
      <c r="P3626">
        <v>2015</v>
      </c>
      <c r="Q3626" t="s">
        <v>116</v>
      </c>
      <c r="R3626">
        <v>0</v>
      </c>
      <c r="S3626">
        <v>4.55</v>
      </c>
      <c r="T3626">
        <v>19</v>
      </c>
      <c r="U3626">
        <v>2.5</v>
      </c>
      <c r="V3626">
        <v>1.5</v>
      </c>
      <c r="W3626">
        <v>21</v>
      </c>
      <c r="X3626">
        <v>0.53125</v>
      </c>
      <c r="Y3626">
        <v>2</v>
      </c>
      <c r="Z3626">
        <v>1</v>
      </c>
    </row>
    <row r="3627" spans="1:26" x14ac:dyDescent="0.2">
      <c r="A3627">
        <v>3626</v>
      </c>
      <c r="B3627">
        <v>8951</v>
      </c>
      <c r="C3627" t="s">
        <v>38</v>
      </c>
      <c r="D3627">
        <v>2015</v>
      </c>
      <c r="E3627" t="s">
        <v>64</v>
      </c>
      <c r="F3627" t="s">
        <v>360</v>
      </c>
      <c r="G3627" t="s">
        <v>69</v>
      </c>
      <c r="H3627" t="s">
        <v>3810</v>
      </c>
      <c r="I3627" s="2">
        <v>40657</v>
      </c>
      <c r="J3627" t="s">
        <v>106</v>
      </c>
      <c r="K3627" t="s">
        <v>107</v>
      </c>
      <c r="L3627">
        <v>6.4231591000000003</v>
      </c>
      <c r="M3627">
        <v>-162.36547653</v>
      </c>
      <c r="N3627" t="s">
        <v>69</v>
      </c>
      <c r="O3627" t="s">
        <v>69</v>
      </c>
      <c r="P3627">
        <v>2015</v>
      </c>
      <c r="Q3627" t="s">
        <v>109</v>
      </c>
      <c r="R3627">
        <v>0</v>
      </c>
      <c r="S3627">
        <v>7.25</v>
      </c>
      <c r="T3627">
        <v>27.5</v>
      </c>
      <c r="U3627">
        <v>0</v>
      </c>
      <c r="V3627">
        <v>4</v>
      </c>
      <c r="W3627">
        <v>41</v>
      </c>
      <c r="X3627">
        <v>0.41375000000000001</v>
      </c>
      <c r="Y3627">
        <v>2</v>
      </c>
      <c r="Z3627">
        <v>1</v>
      </c>
    </row>
    <row r="3628" spans="1:26" x14ac:dyDescent="0.2">
      <c r="A3628">
        <v>3627</v>
      </c>
      <c r="B3628">
        <v>8952</v>
      </c>
      <c r="C3628" t="s">
        <v>38</v>
      </c>
      <c r="D3628">
        <v>2015</v>
      </c>
      <c r="E3628" t="s">
        <v>64</v>
      </c>
      <c r="F3628" t="s">
        <v>360</v>
      </c>
      <c r="G3628" t="s">
        <v>69</v>
      </c>
      <c r="H3628" t="s">
        <v>3811</v>
      </c>
      <c r="I3628" s="2">
        <v>40657</v>
      </c>
      <c r="J3628" t="s">
        <v>106</v>
      </c>
      <c r="K3628" t="s">
        <v>107</v>
      </c>
      <c r="L3628">
        <v>6.3991585300000002</v>
      </c>
      <c r="M3628">
        <v>-162.33827650000001</v>
      </c>
      <c r="N3628" t="s">
        <v>69</v>
      </c>
      <c r="O3628" t="s">
        <v>69</v>
      </c>
      <c r="P3628">
        <v>2015</v>
      </c>
      <c r="Q3628" t="s">
        <v>109</v>
      </c>
      <c r="R3628">
        <v>0</v>
      </c>
      <c r="S3628">
        <v>11.2</v>
      </c>
      <c r="T3628">
        <v>35</v>
      </c>
      <c r="U3628">
        <v>0</v>
      </c>
      <c r="V3628">
        <v>2</v>
      </c>
      <c r="W3628">
        <v>24</v>
      </c>
      <c r="X3628">
        <v>0.34875</v>
      </c>
      <c r="Y3628">
        <v>2</v>
      </c>
      <c r="Z3628">
        <v>1</v>
      </c>
    </row>
    <row r="3629" spans="1:26" x14ac:dyDescent="0.2">
      <c r="A3629">
        <v>3628</v>
      </c>
      <c r="B3629">
        <v>8953</v>
      </c>
      <c r="C3629" t="s">
        <v>38</v>
      </c>
      <c r="D3629">
        <v>2015</v>
      </c>
      <c r="E3629" t="s">
        <v>64</v>
      </c>
      <c r="F3629" t="s">
        <v>360</v>
      </c>
      <c r="G3629" t="s">
        <v>69</v>
      </c>
      <c r="H3629" t="s">
        <v>3812</v>
      </c>
      <c r="I3629" s="2">
        <v>40657</v>
      </c>
      <c r="J3629" t="s">
        <v>106</v>
      </c>
      <c r="K3629" t="s">
        <v>111</v>
      </c>
      <c r="L3629">
        <v>6.4062735100000001</v>
      </c>
      <c r="M3629">
        <v>-162.34459158999999</v>
      </c>
      <c r="N3629" t="s">
        <v>69</v>
      </c>
      <c r="O3629" t="s">
        <v>69</v>
      </c>
      <c r="P3629">
        <v>2015</v>
      </c>
      <c r="Q3629" t="s">
        <v>112</v>
      </c>
      <c r="R3629">
        <v>0</v>
      </c>
      <c r="S3629">
        <v>21.45</v>
      </c>
      <c r="T3629">
        <v>21.5</v>
      </c>
      <c r="U3629">
        <v>2.5</v>
      </c>
      <c r="V3629">
        <v>3.5</v>
      </c>
      <c r="W3629">
        <v>6.5</v>
      </c>
      <c r="X3629">
        <v>0.46625</v>
      </c>
      <c r="Y3629">
        <v>2</v>
      </c>
      <c r="Z3629">
        <v>1</v>
      </c>
    </row>
    <row r="3630" spans="1:26" x14ac:dyDescent="0.2">
      <c r="A3630">
        <v>3629</v>
      </c>
      <c r="B3630">
        <v>8954</v>
      </c>
      <c r="C3630" t="s">
        <v>38</v>
      </c>
      <c r="D3630">
        <v>2015</v>
      </c>
      <c r="E3630" t="s">
        <v>64</v>
      </c>
      <c r="F3630" t="s">
        <v>360</v>
      </c>
      <c r="G3630" t="s">
        <v>69</v>
      </c>
      <c r="H3630" t="s">
        <v>3813</v>
      </c>
      <c r="I3630" s="2">
        <v>40657</v>
      </c>
      <c r="J3630" t="s">
        <v>106</v>
      </c>
      <c r="K3630" t="s">
        <v>107</v>
      </c>
      <c r="L3630">
        <v>6.4177561299999999</v>
      </c>
      <c r="M3630">
        <v>-162.35695892000001</v>
      </c>
      <c r="N3630" t="s">
        <v>69</v>
      </c>
      <c r="O3630" t="s">
        <v>69</v>
      </c>
      <c r="P3630">
        <v>2015</v>
      </c>
      <c r="Q3630" t="s">
        <v>109</v>
      </c>
      <c r="R3630">
        <v>0</v>
      </c>
      <c r="S3630">
        <v>12.9</v>
      </c>
      <c r="T3630">
        <v>31.5</v>
      </c>
      <c r="U3630">
        <v>0</v>
      </c>
      <c r="V3630">
        <v>3.5</v>
      </c>
      <c r="W3630">
        <v>22.5</v>
      </c>
      <c r="X3630">
        <v>0.48875000000000002</v>
      </c>
      <c r="Y3630">
        <v>2</v>
      </c>
      <c r="Z3630">
        <v>1</v>
      </c>
    </row>
    <row r="3631" spans="1:26" x14ac:dyDescent="0.2">
      <c r="A3631">
        <v>3630</v>
      </c>
      <c r="B3631">
        <v>8955</v>
      </c>
      <c r="C3631" t="s">
        <v>38</v>
      </c>
      <c r="D3631">
        <v>2015</v>
      </c>
      <c r="E3631" t="s">
        <v>64</v>
      </c>
      <c r="F3631" t="s">
        <v>360</v>
      </c>
      <c r="G3631" t="s">
        <v>69</v>
      </c>
      <c r="H3631" t="s">
        <v>3814</v>
      </c>
      <c r="I3631" s="2">
        <v>40657</v>
      </c>
      <c r="J3631" t="s">
        <v>106</v>
      </c>
      <c r="K3631" t="s">
        <v>115</v>
      </c>
      <c r="L3631">
        <v>6.4310172999999997</v>
      </c>
      <c r="M3631">
        <v>-162.37716509000001</v>
      </c>
      <c r="N3631" t="s">
        <v>69</v>
      </c>
      <c r="O3631" t="s">
        <v>69</v>
      </c>
      <c r="P3631">
        <v>2015</v>
      </c>
      <c r="Q3631" t="s">
        <v>116</v>
      </c>
      <c r="R3631">
        <v>0</v>
      </c>
      <c r="S3631">
        <v>5.75</v>
      </c>
      <c r="T3631">
        <v>17.5</v>
      </c>
      <c r="U3631">
        <v>0.5</v>
      </c>
      <c r="V3631">
        <v>0.5</v>
      </c>
      <c r="W3631">
        <v>27.5</v>
      </c>
      <c r="X3631">
        <v>0.64749999999999996</v>
      </c>
      <c r="Y3631">
        <v>2</v>
      </c>
      <c r="Z3631">
        <v>1</v>
      </c>
    </row>
    <row r="3632" spans="1:26" x14ac:dyDescent="0.2">
      <c r="A3632">
        <v>3631</v>
      </c>
      <c r="B3632">
        <v>8956</v>
      </c>
      <c r="C3632" t="s">
        <v>38</v>
      </c>
      <c r="D3632">
        <v>2015</v>
      </c>
      <c r="E3632" t="s">
        <v>64</v>
      </c>
      <c r="F3632" t="s">
        <v>360</v>
      </c>
      <c r="G3632" t="s">
        <v>69</v>
      </c>
      <c r="H3632" t="s">
        <v>3815</v>
      </c>
      <c r="I3632" s="2">
        <v>40657</v>
      </c>
      <c r="J3632" t="s">
        <v>106</v>
      </c>
      <c r="K3632" t="s">
        <v>111</v>
      </c>
      <c r="L3632">
        <v>6.4410905100000004</v>
      </c>
      <c r="M3632">
        <v>-162.39007439</v>
      </c>
      <c r="N3632" t="s">
        <v>69</v>
      </c>
      <c r="O3632" t="s">
        <v>69</v>
      </c>
      <c r="P3632">
        <v>2015</v>
      </c>
      <c r="Q3632" t="s">
        <v>112</v>
      </c>
      <c r="R3632">
        <v>0</v>
      </c>
      <c r="S3632">
        <v>23.75</v>
      </c>
      <c r="T3632">
        <v>22.5</v>
      </c>
      <c r="U3632">
        <v>0.5</v>
      </c>
      <c r="V3632">
        <v>4</v>
      </c>
      <c r="W3632">
        <v>12.5</v>
      </c>
      <c r="X3632">
        <v>0.65874999999999995</v>
      </c>
      <c r="Y3632">
        <v>2</v>
      </c>
      <c r="Z3632">
        <v>1</v>
      </c>
    </row>
    <row r="3633" spans="1:26" x14ac:dyDescent="0.2">
      <c r="A3633">
        <v>3632</v>
      </c>
      <c r="B3633">
        <v>8957</v>
      </c>
      <c r="C3633" t="s">
        <v>38</v>
      </c>
      <c r="D3633">
        <v>2015</v>
      </c>
      <c r="E3633" t="s">
        <v>64</v>
      </c>
      <c r="F3633" t="s">
        <v>360</v>
      </c>
      <c r="G3633" t="s">
        <v>69</v>
      </c>
      <c r="H3633" t="s">
        <v>3816</v>
      </c>
      <c r="I3633" s="2">
        <v>40657</v>
      </c>
      <c r="J3633" t="s">
        <v>106</v>
      </c>
      <c r="K3633" t="s">
        <v>107</v>
      </c>
      <c r="L3633">
        <v>6.44780248</v>
      </c>
      <c r="M3633">
        <v>-162.40010358999999</v>
      </c>
      <c r="N3633" t="s">
        <v>69</v>
      </c>
      <c r="O3633" t="s">
        <v>69</v>
      </c>
      <c r="P3633">
        <v>2015</v>
      </c>
      <c r="Q3633" t="s">
        <v>109</v>
      </c>
      <c r="R3633">
        <v>0</v>
      </c>
      <c r="S3633">
        <v>11.45</v>
      </c>
      <c r="T3633">
        <v>15</v>
      </c>
      <c r="U3633">
        <v>1.5</v>
      </c>
      <c r="V3633">
        <v>1</v>
      </c>
      <c r="W3633">
        <v>5.5</v>
      </c>
      <c r="X3633">
        <v>0.23250000000000001</v>
      </c>
      <c r="Y3633">
        <v>2</v>
      </c>
      <c r="Z3633">
        <v>1</v>
      </c>
    </row>
    <row r="3634" spans="1:26" x14ac:dyDescent="0.2">
      <c r="A3634">
        <v>3633</v>
      </c>
      <c r="B3634">
        <v>8961</v>
      </c>
      <c r="C3634" t="s">
        <v>38</v>
      </c>
      <c r="D3634">
        <v>2015</v>
      </c>
      <c r="E3634" t="s">
        <v>64</v>
      </c>
      <c r="F3634" t="s">
        <v>360</v>
      </c>
      <c r="G3634" t="s">
        <v>69</v>
      </c>
      <c r="H3634" t="s">
        <v>3817</v>
      </c>
      <c r="I3634" s="2">
        <v>40658</v>
      </c>
      <c r="J3634" t="s">
        <v>106</v>
      </c>
      <c r="K3634" t="s">
        <v>111</v>
      </c>
      <c r="L3634">
        <v>6.4314368200000001</v>
      </c>
      <c r="M3634">
        <v>-162.42910967</v>
      </c>
      <c r="N3634" t="s">
        <v>69</v>
      </c>
      <c r="O3634" t="s">
        <v>69</v>
      </c>
      <c r="P3634">
        <v>2015</v>
      </c>
      <c r="Q3634" t="s">
        <v>112</v>
      </c>
      <c r="R3634">
        <v>0</v>
      </c>
      <c r="S3634">
        <v>20.5</v>
      </c>
      <c r="T3634">
        <v>50</v>
      </c>
      <c r="U3634">
        <v>3</v>
      </c>
      <c r="V3634">
        <v>3</v>
      </c>
      <c r="W3634">
        <v>5</v>
      </c>
      <c r="X3634">
        <v>0.6875</v>
      </c>
      <c r="Y3634">
        <v>2</v>
      </c>
      <c r="Z3634">
        <v>1</v>
      </c>
    </row>
    <row r="3635" spans="1:26" x14ac:dyDescent="0.2">
      <c r="A3635">
        <v>3634</v>
      </c>
      <c r="B3635">
        <v>8962</v>
      </c>
      <c r="C3635" t="s">
        <v>38</v>
      </c>
      <c r="D3635">
        <v>2015</v>
      </c>
      <c r="E3635" t="s">
        <v>64</v>
      </c>
      <c r="F3635" t="s">
        <v>360</v>
      </c>
      <c r="G3635" t="s">
        <v>69</v>
      </c>
      <c r="H3635" t="s">
        <v>3818</v>
      </c>
      <c r="I3635" s="2">
        <v>40658</v>
      </c>
      <c r="J3635" t="s">
        <v>106</v>
      </c>
      <c r="K3635" t="s">
        <v>107</v>
      </c>
      <c r="L3635">
        <v>6.4221664299999999</v>
      </c>
      <c r="M3635">
        <v>-162.43432480999999</v>
      </c>
      <c r="N3635" t="s">
        <v>69</v>
      </c>
      <c r="O3635" t="s">
        <v>69</v>
      </c>
      <c r="P3635">
        <v>2015</v>
      </c>
      <c r="Q3635" t="s">
        <v>109</v>
      </c>
      <c r="R3635">
        <v>0</v>
      </c>
      <c r="S3635">
        <v>17</v>
      </c>
      <c r="T3635">
        <v>27.5</v>
      </c>
      <c r="U3635">
        <v>12.5</v>
      </c>
      <c r="V3635">
        <v>4</v>
      </c>
      <c r="W3635">
        <v>10</v>
      </c>
      <c r="X3635">
        <v>0.46124999999999999</v>
      </c>
      <c r="Y3635">
        <v>2</v>
      </c>
      <c r="Z3635">
        <v>1</v>
      </c>
    </row>
    <row r="3636" spans="1:26" x14ac:dyDescent="0.2">
      <c r="A3636">
        <v>3635</v>
      </c>
      <c r="B3636">
        <v>8963</v>
      </c>
      <c r="C3636" t="s">
        <v>38</v>
      </c>
      <c r="D3636">
        <v>2015</v>
      </c>
      <c r="E3636" t="s">
        <v>64</v>
      </c>
      <c r="F3636" t="s">
        <v>360</v>
      </c>
      <c r="G3636" t="s">
        <v>69</v>
      </c>
      <c r="H3636" t="s">
        <v>3819</v>
      </c>
      <c r="I3636" s="2">
        <v>40658</v>
      </c>
      <c r="J3636" t="s">
        <v>106</v>
      </c>
      <c r="K3636" t="s">
        <v>107</v>
      </c>
      <c r="L3636">
        <v>6.4089120499999996</v>
      </c>
      <c r="M3636">
        <v>-162.45087672</v>
      </c>
      <c r="N3636" t="s">
        <v>69</v>
      </c>
      <c r="O3636" t="s">
        <v>69</v>
      </c>
      <c r="P3636">
        <v>2015</v>
      </c>
      <c r="Q3636" t="s">
        <v>109</v>
      </c>
      <c r="R3636">
        <v>0</v>
      </c>
      <c r="S3636">
        <v>9.5</v>
      </c>
      <c r="T3636">
        <v>37.5</v>
      </c>
      <c r="U3636">
        <v>2.5</v>
      </c>
      <c r="V3636">
        <v>0</v>
      </c>
      <c r="W3636">
        <v>7.5</v>
      </c>
      <c r="X3636">
        <v>0.39750000000000002</v>
      </c>
      <c r="Y3636">
        <v>2</v>
      </c>
      <c r="Z3636">
        <v>1</v>
      </c>
    </row>
    <row r="3637" spans="1:26" x14ac:dyDescent="0.2">
      <c r="A3637">
        <v>3636</v>
      </c>
      <c r="B3637">
        <v>8964</v>
      </c>
      <c r="C3637" t="s">
        <v>38</v>
      </c>
      <c r="D3637">
        <v>2015</v>
      </c>
      <c r="E3637" t="s">
        <v>64</v>
      </c>
      <c r="F3637" t="s">
        <v>360</v>
      </c>
      <c r="G3637" t="s">
        <v>69</v>
      </c>
      <c r="H3637" t="s">
        <v>3820</v>
      </c>
      <c r="I3637" s="2">
        <v>40658</v>
      </c>
      <c r="J3637" t="s">
        <v>106</v>
      </c>
      <c r="K3637" t="s">
        <v>111</v>
      </c>
      <c r="L3637">
        <v>6.4026569699999998</v>
      </c>
      <c r="M3637">
        <v>-162.45493758000001</v>
      </c>
      <c r="N3637" t="s">
        <v>69</v>
      </c>
      <c r="O3637" t="s">
        <v>69</v>
      </c>
      <c r="P3637">
        <v>2015</v>
      </c>
      <c r="Q3637" t="s">
        <v>112</v>
      </c>
      <c r="R3637">
        <v>0</v>
      </c>
      <c r="S3637">
        <v>20.6</v>
      </c>
      <c r="T3637">
        <v>4.5</v>
      </c>
      <c r="U3637">
        <v>0.5</v>
      </c>
      <c r="V3637">
        <v>0</v>
      </c>
      <c r="W3637">
        <v>7.5</v>
      </c>
      <c r="X3637">
        <v>0.15875</v>
      </c>
      <c r="Y3637">
        <v>2</v>
      </c>
      <c r="Z3637">
        <v>1</v>
      </c>
    </row>
    <row r="3638" spans="1:26" x14ac:dyDescent="0.2">
      <c r="A3638">
        <v>3637</v>
      </c>
      <c r="B3638">
        <v>8965</v>
      </c>
      <c r="C3638" t="s">
        <v>38</v>
      </c>
      <c r="D3638">
        <v>2015</v>
      </c>
      <c r="E3638" t="s">
        <v>64</v>
      </c>
      <c r="F3638" t="s">
        <v>360</v>
      </c>
      <c r="G3638" t="s">
        <v>69</v>
      </c>
      <c r="H3638" t="s">
        <v>3821</v>
      </c>
      <c r="I3638" s="2">
        <v>40658</v>
      </c>
      <c r="J3638" t="s">
        <v>106</v>
      </c>
      <c r="K3638" t="s">
        <v>111</v>
      </c>
      <c r="L3638">
        <v>6.4497469199999999</v>
      </c>
      <c r="M3638">
        <v>-162.41384631</v>
      </c>
      <c r="N3638" t="s">
        <v>69</v>
      </c>
      <c r="O3638" t="s">
        <v>69</v>
      </c>
      <c r="P3638">
        <v>2015</v>
      </c>
      <c r="Q3638" t="s">
        <v>112</v>
      </c>
      <c r="R3638">
        <v>0</v>
      </c>
      <c r="S3638">
        <v>22.45</v>
      </c>
      <c r="T3638">
        <v>17.5</v>
      </c>
      <c r="U3638">
        <v>5</v>
      </c>
      <c r="V3638">
        <v>5</v>
      </c>
      <c r="W3638">
        <v>3.5</v>
      </c>
      <c r="X3638">
        <v>0.50124999999999997</v>
      </c>
      <c r="Y3638">
        <v>2</v>
      </c>
      <c r="Z3638">
        <v>1</v>
      </c>
    </row>
    <row r="3639" spans="1:26" x14ac:dyDescent="0.2">
      <c r="A3639">
        <v>3638</v>
      </c>
      <c r="B3639">
        <v>8966</v>
      </c>
      <c r="C3639" t="s">
        <v>38</v>
      </c>
      <c r="D3639">
        <v>2015</v>
      </c>
      <c r="E3639" t="s">
        <v>64</v>
      </c>
      <c r="F3639" t="s">
        <v>360</v>
      </c>
      <c r="G3639" t="s">
        <v>69</v>
      </c>
      <c r="H3639" t="s">
        <v>3822</v>
      </c>
      <c r="I3639" s="2">
        <v>40658</v>
      </c>
      <c r="J3639" t="s">
        <v>106</v>
      </c>
      <c r="K3639" t="s">
        <v>107</v>
      </c>
      <c r="L3639">
        <v>6.44454276</v>
      </c>
      <c r="M3639">
        <v>-162.41144195999999</v>
      </c>
      <c r="N3639" t="s">
        <v>69</v>
      </c>
      <c r="O3639" t="s">
        <v>69</v>
      </c>
      <c r="P3639">
        <v>2015</v>
      </c>
      <c r="Q3639" t="s">
        <v>109</v>
      </c>
      <c r="R3639">
        <v>0</v>
      </c>
      <c r="S3639">
        <v>11.9</v>
      </c>
      <c r="T3639">
        <v>31.5</v>
      </c>
      <c r="U3639">
        <v>4</v>
      </c>
      <c r="V3639">
        <v>2</v>
      </c>
      <c r="W3639">
        <v>3.5</v>
      </c>
      <c r="X3639">
        <v>0.36749999999999999</v>
      </c>
      <c r="Y3639">
        <v>2</v>
      </c>
      <c r="Z3639">
        <v>1</v>
      </c>
    </row>
    <row r="3640" spans="1:26" x14ac:dyDescent="0.2">
      <c r="A3640">
        <v>3639</v>
      </c>
      <c r="B3640">
        <v>8967</v>
      </c>
      <c r="C3640" t="s">
        <v>38</v>
      </c>
      <c r="D3640">
        <v>2015</v>
      </c>
      <c r="E3640" t="s">
        <v>64</v>
      </c>
      <c r="F3640" t="s">
        <v>360</v>
      </c>
      <c r="G3640" t="s">
        <v>69</v>
      </c>
      <c r="H3640" t="s">
        <v>3823</v>
      </c>
      <c r="I3640" s="2">
        <v>40658</v>
      </c>
      <c r="J3640" t="s">
        <v>106</v>
      </c>
      <c r="K3640" t="s">
        <v>107</v>
      </c>
      <c r="L3640">
        <v>6.4360394899999998</v>
      </c>
      <c r="M3640">
        <v>-162.42374433000001</v>
      </c>
      <c r="N3640" t="s">
        <v>69</v>
      </c>
      <c r="O3640" t="s">
        <v>69</v>
      </c>
      <c r="P3640">
        <v>2015</v>
      </c>
      <c r="Q3640" t="s">
        <v>109</v>
      </c>
      <c r="R3640">
        <v>0</v>
      </c>
      <c r="S3640">
        <v>14.25</v>
      </c>
      <c r="T3640">
        <v>17.5</v>
      </c>
      <c r="U3640">
        <v>1</v>
      </c>
      <c r="V3640">
        <v>1.5</v>
      </c>
      <c r="W3640">
        <v>3.5</v>
      </c>
      <c r="X3640">
        <v>0.375</v>
      </c>
      <c r="Y3640">
        <v>2</v>
      </c>
      <c r="Z3640">
        <v>1</v>
      </c>
    </row>
    <row r="3641" spans="1:26" x14ac:dyDescent="0.2">
      <c r="A3641">
        <v>3640</v>
      </c>
      <c r="B3641">
        <v>8979</v>
      </c>
      <c r="C3641" t="s">
        <v>38</v>
      </c>
      <c r="D3641">
        <v>2015</v>
      </c>
      <c r="E3641" t="s">
        <v>64</v>
      </c>
      <c r="F3641" t="s">
        <v>360</v>
      </c>
      <c r="G3641" t="s">
        <v>69</v>
      </c>
      <c r="H3641" t="s">
        <v>3824</v>
      </c>
      <c r="I3641" s="2">
        <v>40659</v>
      </c>
      <c r="J3641" t="s">
        <v>106</v>
      </c>
      <c r="K3641" t="s">
        <v>107</v>
      </c>
      <c r="L3641">
        <v>6.4124506300000004</v>
      </c>
      <c r="M3641">
        <v>-162.43715638</v>
      </c>
      <c r="N3641" t="s">
        <v>69</v>
      </c>
      <c r="O3641" t="s">
        <v>69</v>
      </c>
      <c r="P3641">
        <v>2015</v>
      </c>
      <c r="Q3641" t="s">
        <v>109</v>
      </c>
      <c r="R3641">
        <v>0</v>
      </c>
      <c r="S3641">
        <v>9.25</v>
      </c>
      <c r="T3641">
        <v>15</v>
      </c>
      <c r="U3641">
        <v>3.5</v>
      </c>
      <c r="V3641">
        <v>2.5</v>
      </c>
      <c r="W3641">
        <v>7.5</v>
      </c>
      <c r="X3641">
        <v>0.29499999999999998</v>
      </c>
      <c r="Y3641">
        <v>2</v>
      </c>
      <c r="Z3641">
        <v>1</v>
      </c>
    </row>
    <row r="3642" spans="1:26" x14ac:dyDescent="0.2">
      <c r="A3642">
        <v>3641</v>
      </c>
      <c r="B3642">
        <v>8981</v>
      </c>
      <c r="C3642" t="s">
        <v>38</v>
      </c>
      <c r="D3642">
        <v>2015</v>
      </c>
      <c r="E3642" t="s">
        <v>64</v>
      </c>
      <c r="F3642" t="s">
        <v>360</v>
      </c>
      <c r="G3642" t="s">
        <v>69</v>
      </c>
      <c r="H3642" t="s">
        <v>3825</v>
      </c>
      <c r="I3642" s="2">
        <v>40659</v>
      </c>
      <c r="J3642" t="s">
        <v>106</v>
      </c>
      <c r="K3642" t="s">
        <v>107</v>
      </c>
      <c r="L3642">
        <v>6.3925365699999999</v>
      </c>
      <c r="M3642">
        <v>-162.46092268000001</v>
      </c>
      <c r="N3642" t="s">
        <v>69</v>
      </c>
      <c r="O3642" t="s">
        <v>69</v>
      </c>
      <c r="P3642">
        <v>2015</v>
      </c>
      <c r="Q3642" t="s">
        <v>109</v>
      </c>
      <c r="R3642">
        <v>0</v>
      </c>
      <c r="S3642">
        <v>19.649999999999999</v>
      </c>
      <c r="T3642">
        <v>22.5</v>
      </c>
      <c r="U3642">
        <v>6.5</v>
      </c>
      <c r="V3642">
        <v>2</v>
      </c>
      <c r="W3642">
        <v>6.5</v>
      </c>
      <c r="X3642">
        <v>0.59750000000000003</v>
      </c>
      <c r="Y3642">
        <v>2</v>
      </c>
      <c r="Z3642">
        <v>1</v>
      </c>
    </row>
    <row r="3643" spans="1:26" x14ac:dyDescent="0.2">
      <c r="A3643">
        <v>3642</v>
      </c>
      <c r="B3643">
        <v>8982</v>
      </c>
      <c r="C3643" t="s">
        <v>38</v>
      </c>
      <c r="D3643">
        <v>2015</v>
      </c>
      <c r="E3643" t="s">
        <v>64</v>
      </c>
      <c r="F3643" t="s">
        <v>360</v>
      </c>
      <c r="G3643" t="s">
        <v>69</v>
      </c>
      <c r="H3643" t="s">
        <v>3826</v>
      </c>
      <c r="I3643" s="2">
        <v>40659</v>
      </c>
      <c r="J3643" t="s">
        <v>106</v>
      </c>
      <c r="K3643" t="s">
        <v>107</v>
      </c>
      <c r="L3643">
        <v>6.39581482</v>
      </c>
      <c r="M3643">
        <v>-162.46358838</v>
      </c>
      <c r="N3643" t="s">
        <v>69</v>
      </c>
      <c r="O3643" t="s">
        <v>69</v>
      </c>
      <c r="P3643">
        <v>2015</v>
      </c>
      <c r="Q3643" t="s">
        <v>109</v>
      </c>
      <c r="R3643">
        <v>0</v>
      </c>
      <c r="S3643">
        <v>15.1</v>
      </c>
      <c r="T3643">
        <v>15</v>
      </c>
      <c r="U3643">
        <v>4</v>
      </c>
      <c r="V3643">
        <v>0.5</v>
      </c>
      <c r="W3643">
        <v>6</v>
      </c>
      <c r="X3643">
        <v>0.46500000000000002</v>
      </c>
      <c r="Y3643">
        <v>2</v>
      </c>
      <c r="Z3643">
        <v>1</v>
      </c>
    </row>
    <row r="3644" spans="1:26" x14ac:dyDescent="0.2">
      <c r="A3644">
        <v>3643</v>
      </c>
      <c r="B3644">
        <v>8983</v>
      </c>
      <c r="C3644" t="s">
        <v>38</v>
      </c>
      <c r="D3644">
        <v>2015</v>
      </c>
      <c r="E3644" t="s">
        <v>64</v>
      </c>
      <c r="F3644" t="s">
        <v>360</v>
      </c>
      <c r="G3644" t="s">
        <v>69</v>
      </c>
      <c r="H3644" t="s">
        <v>3827</v>
      </c>
      <c r="I3644" s="2">
        <v>40659</v>
      </c>
      <c r="J3644" t="s">
        <v>106</v>
      </c>
      <c r="K3644" t="s">
        <v>107</v>
      </c>
      <c r="L3644">
        <v>6.38809643</v>
      </c>
      <c r="M3644">
        <v>-162.46478966999999</v>
      </c>
      <c r="N3644" t="s">
        <v>69</v>
      </c>
      <c r="O3644" t="s">
        <v>69</v>
      </c>
      <c r="P3644">
        <v>2015</v>
      </c>
      <c r="Q3644" t="s">
        <v>109</v>
      </c>
      <c r="R3644">
        <v>0</v>
      </c>
      <c r="S3644">
        <v>15.95</v>
      </c>
      <c r="T3644">
        <v>7</v>
      </c>
      <c r="U3644">
        <v>3</v>
      </c>
      <c r="V3644">
        <v>3</v>
      </c>
      <c r="W3644">
        <v>3</v>
      </c>
      <c r="X3644">
        <v>0.28000000000000003</v>
      </c>
      <c r="Y3644">
        <v>2</v>
      </c>
      <c r="Z3644">
        <v>1</v>
      </c>
    </row>
    <row r="3645" spans="1:26" x14ac:dyDescent="0.2">
      <c r="A3645">
        <v>3644</v>
      </c>
      <c r="B3645">
        <v>8990</v>
      </c>
      <c r="C3645" t="s">
        <v>38</v>
      </c>
      <c r="D3645">
        <v>2015</v>
      </c>
      <c r="E3645" t="s">
        <v>64</v>
      </c>
      <c r="F3645" t="s">
        <v>360</v>
      </c>
      <c r="G3645" t="s">
        <v>69</v>
      </c>
      <c r="H3645" t="s">
        <v>3828</v>
      </c>
      <c r="I3645" s="2">
        <v>40659</v>
      </c>
      <c r="J3645" t="s">
        <v>106</v>
      </c>
      <c r="K3645" t="s">
        <v>107</v>
      </c>
      <c r="L3645">
        <v>6.3808666199999999</v>
      </c>
      <c r="M3645">
        <v>-162.45830384000001</v>
      </c>
      <c r="N3645" t="s">
        <v>69</v>
      </c>
      <c r="O3645" t="s">
        <v>69</v>
      </c>
      <c r="P3645">
        <v>2015</v>
      </c>
      <c r="Q3645" t="s">
        <v>109</v>
      </c>
      <c r="R3645">
        <v>0</v>
      </c>
      <c r="S3645">
        <v>14</v>
      </c>
      <c r="T3645">
        <v>16.5</v>
      </c>
      <c r="U3645">
        <v>0</v>
      </c>
      <c r="V3645">
        <v>3.5</v>
      </c>
      <c r="W3645">
        <v>6</v>
      </c>
      <c r="X3645">
        <v>0.22</v>
      </c>
      <c r="Y3645">
        <v>2</v>
      </c>
      <c r="Z3645">
        <v>1</v>
      </c>
    </row>
    <row r="3646" spans="1:26" x14ac:dyDescent="0.2">
      <c r="A3646">
        <v>3645</v>
      </c>
      <c r="B3646">
        <v>8991</v>
      </c>
      <c r="C3646" t="s">
        <v>38</v>
      </c>
      <c r="D3646">
        <v>2015</v>
      </c>
      <c r="E3646" t="s">
        <v>64</v>
      </c>
      <c r="F3646" t="s">
        <v>360</v>
      </c>
      <c r="G3646" t="s">
        <v>69</v>
      </c>
      <c r="H3646" t="s">
        <v>3829</v>
      </c>
      <c r="I3646" s="2">
        <v>40659</v>
      </c>
      <c r="J3646" t="s">
        <v>106</v>
      </c>
      <c r="K3646" t="s">
        <v>107</v>
      </c>
      <c r="L3646">
        <v>6.3880438699999997</v>
      </c>
      <c r="M3646">
        <v>-162.47382167999999</v>
      </c>
      <c r="N3646" t="s">
        <v>69</v>
      </c>
      <c r="O3646" t="s">
        <v>69</v>
      </c>
      <c r="P3646">
        <v>2015</v>
      </c>
      <c r="Q3646" t="s">
        <v>109</v>
      </c>
      <c r="R3646">
        <v>0</v>
      </c>
      <c r="S3646">
        <v>13.9</v>
      </c>
      <c r="T3646">
        <v>17.5</v>
      </c>
      <c r="U3646">
        <v>6.5</v>
      </c>
      <c r="V3646">
        <v>2</v>
      </c>
      <c r="W3646">
        <v>2</v>
      </c>
      <c r="X3646">
        <v>0.35249999999999998</v>
      </c>
      <c r="Y3646">
        <v>2</v>
      </c>
      <c r="Z3646">
        <v>1</v>
      </c>
    </row>
    <row r="3647" spans="1:26" x14ac:dyDescent="0.2">
      <c r="A3647">
        <v>3646</v>
      </c>
      <c r="B3647">
        <v>8992</v>
      </c>
      <c r="C3647" t="s">
        <v>38</v>
      </c>
      <c r="D3647">
        <v>2015</v>
      </c>
      <c r="E3647" t="s">
        <v>64</v>
      </c>
      <c r="F3647" t="s">
        <v>360</v>
      </c>
      <c r="G3647" t="s">
        <v>69</v>
      </c>
      <c r="H3647" t="s">
        <v>3830</v>
      </c>
      <c r="I3647" s="2">
        <v>40659</v>
      </c>
      <c r="J3647" t="s">
        <v>106</v>
      </c>
      <c r="K3647" t="s">
        <v>111</v>
      </c>
      <c r="L3647">
        <v>6.3924001199999996</v>
      </c>
      <c r="M3647">
        <v>-162.47924921000001</v>
      </c>
      <c r="N3647" t="s">
        <v>69</v>
      </c>
      <c r="O3647" t="s">
        <v>69</v>
      </c>
      <c r="P3647">
        <v>2015</v>
      </c>
      <c r="Q3647" t="s">
        <v>112</v>
      </c>
      <c r="R3647">
        <v>0</v>
      </c>
      <c r="S3647">
        <v>21.9</v>
      </c>
      <c r="T3647">
        <v>50</v>
      </c>
      <c r="U3647">
        <v>0.5</v>
      </c>
      <c r="V3647">
        <v>5</v>
      </c>
      <c r="W3647">
        <v>4</v>
      </c>
      <c r="X3647">
        <v>0.41249999999999998</v>
      </c>
      <c r="Y3647">
        <v>2</v>
      </c>
      <c r="Z3647">
        <v>1</v>
      </c>
    </row>
    <row r="3648" spans="1:26" x14ac:dyDescent="0.2">
      <c r="A3648">
        <v>3647</v>
      </c>
      <c r="B3648">
        <v>8993</v>
      </c>
      <c r="C3648" t="s">
        <v>38</v>
      </c>
      <c r="D3648">
        <v>2015</v>
      </c>
      <c r="E3648" t="s">
        <v>64</v>
      </c>
      <c r="F3648" t="s">
        <v>360</v>
      </c>
      <c r="G3648" t="s">
        <v>69</v>
      </c>
      <c r="H3648" t="s">
        <v>3831</v>
      </c>
      <c r="I3648" s="2">
        <v>40659</v>
      </c>
      <c r="J3648" t="s">
        <v>106</v>
      </c>
      <c r="K3648" t="s">
        <v>111</v>
      </c>
      <c r="L3648">
        <v>6.4043015800000003</v>
      </c>
      <c r="M3648">
        <v>-162.46983005000001</v>
      </c>
      <c r="N3648" t="s">
        <v>69</v>
      </c>
      <c r="O3648" t="s">
        <v>69</v>
      </c>
      <c r="P3648">
        <v>2015</v>
      </c>
      <c r="Q3648" t="s">
        <v>112</v>
      </c>
      <c r="R3648">
        <v>0</v>
      </c>
      <c r="S3648">
        <v>25.8</v>
      </c>
      <c r="T3648">
        <v>40.5</v>
      </c>
      <c r="U3648">
        <v>1</v>
      </c>
      <c r="V3648">
        <v>3.5</v>
      </c>
      <c r="W3648">
        <v>4.5</v>
      </c>
      <c r="X3648">
        <v>0.4325</v>
      </c>
      <c r="Y3648">
        <v>2</v>
      </c>
      <c r="Z3648">
        <v>1</v>
      </c>
    </row>
    <row r="3649" spans="1:26" x14ac:dyDescent="0.2">
      <c r="A3649">
        <v>3648</v>
      </c>
      <c r="B3649">
        <v>9027</v>
      </c>
      <c r="C3649" t="s">
        <v>38</v>
      </c>
      <c r="D3649">
        <v>2015</v>
      </c>
      <c r="E3649" t="s">
        <v>56</v>
      </c>
      <c r="F3649" t="s">
        <v>184</v>
      </c>
      <c r="G3649" t="s">
        <v>57</v>
      </c>
      <c r="H3649" t="s">
        <v>3832</v>
      </c>
      <c r="I3649" s="2">
        <v>40753</v>
      </c>
      <c r="J3649" t="s">
        <v>106</v>
      </c>
      <c r="K3649" t="s">
        <v>111</v>
      </c>
      <c r="L3649">
        <v>23.639012999999998</v>
      </c>
      <c r="M3649">
        <v>-166.09125499999999</v>
      </c>
      <c r="N3649" t="s">
        <v>57</v>
      </c>
      <c r="O3649" t="s">
        <v>57</v>
      </c>
      <c r="P3649">
        <v>2015</v>
      </c>
      <c r="Q3649" t="s">
        <v>112</v>
      </c>
      <c r="R3649">
        <v>0</v>
      </c>
      <c r="S3649">
        <v>22.45</v>
      </c>
      <c r="T3649">
        <v>1</v>
      </c>
      <c r="U3649">
        <v>10</v>
      </c>
      <c r="V3649">
        <v>30</v>
      </c>
      <c r="W3649">
        <v>7.5</v>
      </c>
      <c r="X3649">
        <v>0.1</v>
      </c>
      <c r="Y3649">
        <v>2</v>
      </c>
      <c r="Z3649">
        <v>1</v>
      </c>
    </row>
    <row r="3650" spans="1:26" x14ac:dyDescent="0.2">
      <c r="A3650">
        <v>3649</v>
      </c>
      <c r="B3650">
        <v>9028</v>
      </c>
      <c r="C3650" t="s">
        <v>38</v>
      </c>
      <c r="D3650">
        <v>2015</v>
      </c>
      <c r="E3650" t="s">
        <v>56</v>
      </c>
      <c r="F3650" t="s">
        <v>184</v>
      </c>
      <c r="G3650" t="s">
        <v>57</v>
      </c>
      <c r="H3650" t="s">
        <v>3833</v>
      </c>
      <c r="I3650" s="2">
        <v>40753</v>
      </c>
      <c r="J3650" t="s">
        <v>106</v>
      </c>
      <c r="K3650" t="s">
        <v>111</v>
      </c>
      <c r="L3650">
        <v>23.644129</v>
      </c>
      <c r="M3650">
        <v>-166.086826</v>
      </c>
      <c r="N3650" t="s">
        <v>57</v>
      </c>
      <c r="O3650" t="s">
        <v>57</v>
      </c>
      <c r="P3650">
        <v>2015</v>
      </c>
      <c r="Q3650" t="s">
        <v>112</v>
      </c>
      <c r="R3650">
        <v>0</v>
      </c>
      <c r="S3650">
        <v>23</v>
      </c>
      <c r="T3650">
        <v>2</v>
      </c>
      <c r="U3650">
        <v>15</v>
      </c>
      <c r="V3650">
        <v>27.5</v>
      </c>
      <c r="W3650">
        <v>8.5</v>
      </c>
      <c r="X3650">
        <v>0.1125</v>
      </c>
      <c r="Y3650">
        <v>2</v>
      </c>
      <c r="Z3650">
        <v>1</v>
      </c>
    </row>
    <row r="3651" spans="1:26" x14ac:dyDescent="0.2">
      <c r="A3651">
        <v>3650</v>
      </c>
      <c r="B3651">
        <v>9029</v>
      </c>
      <c r="C3651" t="s">
        <v>38</v>
      </c>
      <c r="D3651">
        <v>2015</v>
      </c>
      <c r="E3651" t="s">
        <v>56</v>
      </c>
      <c r="F3651" t="s">
        <v>184</v>
      </c>
      <c r="G3651" t="s">
        <v>57</v>
      </c>
      <c r="H3651" t="s">
        <v>3834</v>
      </c>
      <c r="I3651" s="2">
        <v>40753</v>
      </c>
      <c r="J3651" t="s">
        <v>106</v>
      </c>
      <c r="K3651" t="s">
        <v>107</v>
      </c>
      <c r="L3651">
        <v>23.710356999999998</v>
      </c>
      <c r="M3651">
        <v>-166.056714</v>
      </c>
      <c r="N3651" t="s">
        <v>57</v>
      </c>
      <c r="O3651" t="s">
        <v>57</v>
      </c>
      <c r="P3651">
        <v>2015</v>
      </c>
      <c r="Q3651" t="s">
        <v>109</v>
      </c>
      <c r="R3651">
        <v>0</v>
      </c>
      <c r="S3651">
        <v>13.6</v>
      </c>
      <c r="T3651">
        <v>1</v>
      </c>
      <c r="U3651">
        <v>6</v>
      </c>
      <c r="V3651">
        <v>37.5</v>
      </c>
      <c r="W3651">
        <v>1</v>
      </c>
      <c r="X3651">
        <v>0.125</v>
      </c>
      <c r="Y3651">
        <v>2</v>
      </c>
      <c r="Z3651">
        <v>1</v>
      </c>
    </row>
    <row r="3652" spans="1:26" x14ac:dyDescent="0.2">
      <c r="A3652">
        <v>3651</v>
      </c>
      <c r="B3652">
        <v>9030</v>
      </c>
      <c r="C3652" t="s">
        <v>38</v>
      </c>
      <c r="D3652">
        <v>2015</v>
      </c>
      <c r="E3652" t="s">
        <v>56</v>
      </c>
      <c r="F3652" t="s">
        <v>184</v>
      </c>
      <c r="G3652" t="s">
        <v>57</v>
      </c>
      <c r="H3652" t="s">
        <v>3835</v>
      </c>
      <c r="I3652" s="2">
        <v>40753</v>
      </c>
      <c r="J3652" t="s">
        <v>186</v>
      </c>
      <c r="K3652" t="s">
        <v>115</v>
      </c>
      <c r="L3652">
        <v>23.64612</v>
      </c>
      <c r="M3652">
        <v>-166.21938</v>
      </c>
      <c r="N3652" t="s">
        <v>57</v>
      </c>
      <c r="O3652" t="s">
        <v>57</v>
      </c>
      <c r="P3652">
        <v>2015</v>
      </c>
      <c r="Q3652" t="s">
        <v>3836</v>
      </c>
      <c r="R3652">
        <v>0</v>
      </c>
      <c r="S3652">
        <v>6</v>
      </c>
      <c r="T3652">
        <v>5</v>
      </c>
      <c r="U3652">
        <v>12.5</v>
      </c>
      <c r="V3652">
        <v>3.5</v>
      </c>
      <c r="W3652">
        <v>3</v>
      </c>
      <c r="X3652">
        <v>0.23749999999999999</v>
      </c>
      <c r="Y3652">
        <v>2</v>
      </c>
      <c r="Z3652">
        <v>1</v>
      </c>
    </row>
    <row r="3653" spans="1:26" x14ac:dyDescent="0.2">
      <c r="A3653">
        <v>3652</v>
      </c>
      <c r="B3653">
        <v>9038</v>
      </c>
      <c r="C3653" t="s">
        <v>38</v>
      </c>
      <c r="D3653">
        <v>2015</v>
      </c>
      <c r="E3653" t="s">
        <v>56</v>
      </c>
      <c r="F3653" t="s">
        <v>184</v>
      </c>
      <c r="G3653" t="s">
        <v>57</v>
      </c>
      <c r="H3653" t="s">
        <v>3837</v>
      </c>
      <c r="I3653" s="2">
        <v>40754</v>
      </c>
      <c r="J3653" t="s">
        <v>186</v>
      </c>
      <c r="K3653" t="s">
        <v>111</v>
      </c>
      <c r="L3653">
        <v>23.814193</v>
      </c>
      <c r="M3653">
        <v>-166.32131699999999</v>
      </c>
      <c r="N3653" t="s">
        <v>57</v>
      </c>
      <c r="O3653" t="s">
        <v>57</v>
      </c>
      <c r="P3653">
        <v>2015</v>
      </c>
      <c r="Q3653" t="s">
        <v>193</v>
      </c>
      <c r="R3653">
        <v>0</v>
      </c>
      <c r="S3653">
        <v>29.75</v>
      </c>
      <c r="T3653">
        <v>2</v>
      </c>
      <c r="U3653">
        <v>22.5</v>
      </c>
      <c r="V3653">
        <v>20</v>
      </c>
      <c r="W3653">
        <v>2.5</v>
      </c>
      <c r="X3653">
        <v>0.11375</v>
      </c>
      <c r="Y3653">
        <v>2</v>
      </c>
      <c r="Z3653">
        <v>1</v>
      </c>
    </row>
    <row r="3654" spans="1:26" x14ac:dyDescent="0.2">
      <c r="A3654">
        <v>3653</v>
      </c>
      <c r="B3654">
        <v>9039</v>
      </c>
      <c r="C3654" t="s">
        <v>38</v>
      </c>
      <c r="D3654">
        <v>2015</v>
      </c>
      <c r="E3654" t="s">
        <v>56</v>
      </c>
      <c r="F3654" t="s">
        <v>184</v>
      </c>
      <c r="G3654" t="s">
        <v>57</v>
      </c>
      <c r="H3654" t="s">
        <v>3838</v>
      </c>
      <c r="I3654" s="2">
        <v>40754</v>
      </c>
      <c r="J3654" t="s">
        <v>106</v>
      </c>
      <c r="K3654" t="s">
        <v>107</v>
      </c>
      <c r="L3654">
        <v>23.883078000000001</v>
      </c>
      <c r="M3654">
        <v>-166.25113099999999</v>
      </c>
      <c r="N3654" t="s">
        <v>57</v>
      </c>
      <c r="O3654" t="s">
        <v>57</v>
      </c>
      <c r="P3654">
        <v>2015</v>
      </c>
      <c r="Q3654" t="s">
        <v>109</v>
      </c>
      <c r="R3654">
        <v>0</v>
      </c>
      <c r="S3654">
        <v>15.2</v>
      </c>
      <c r="T3654">
        <v>3</v>
      </c>
      <c r="U3654">
        <v>3.5</v>
      </c>
      <c r="V3654">
        <v>3</v>
      </c>
      <c r="W3654">
        <v>5.5</v>
      </c>
      <c r="X3654">
        <v>1.6112500000000001</v>
      </c>
      <c r="Y3654">
        <v>2</v>
      </c>
      <c r="Z3654">
        <v>1</v>
      </c>
    </row>
    <row r="3655" spans="1:26" x14ac:dyDescent="0.2">
      <c r="A3655">
        <v>3654</v>
      </c>
      <c r="B3655">
        <v>9040</v>
      </c>
      <c r="C3655" t="s">
        <v>38</v>
      </c>
      <c r="D3655">
        <v>2015</v>
      </c>
      <c r="E3655" t="s">
        <v>56</v>
      </c>
      <c r="F3655" t="s">
        <v>184</v>
      </c>
      <c r="G3655" t="s">
        <v>57</v>
      </c>
      <c r="H3655" t="s">
        <v>3839</v>
      </c>
      <c r="I3655" s="2">
        <v>40754</v>
      </c>
      <c r="J3655" t="s">
        <v>106</v>
      </c>
      <c r="K3655" t="s">
        <v>115</v>
      </c>
      <c r="L3655">
        <v>23.879401999999999</v>
      </c>
      <c r="M3655">
        <v>-166.25026500000001</v>
      </c>
      <c r="N3655" t="s">
        <v>57</v>
      </c>
      <c r="O3655" t="s">
        <v>57</v>
      </c>
      <c r="P3655">
        <v>2015</v>
      </c>
      <c r="Q3655" t="s">
        <v>116</v>
      </c>
      <c r="R3655">
        <v>0</v>
      </c>
      <c r="S3655">
        <v>4.9000000000000004</v>
      </c>
      <c r="T3655">
        <v>9.5</v>
      </c>
      <c r="U3655">
        <v>7.5</v>
      </c>
      <c r="V3655">
        <v>7.5</v>
      </c>
      <c r="W3655">
        <v>12.5</v>
      </c>
      <c r="X3655">
        <v>0.33624999999999999</v>
      </c>
      <c r="Y3655">
        <v>2</v>
      </c>
      <c r="Z3655">
        <v>1</v>
      </c>
    </row>
    <row r="3656" spans="1:26" x14ac:dyDescent="0.2">
      <c r="A3656">
        <v>3655</v>
      </c>
      <c r="B3656">
        <v>9041</v>
      </c>
      <c r="C3656" t="s">
        <v>38</v>
      </c>
      <c r="D3656">
        <v>2015</v>
      </c>
      <c r="E3656" t="s">
        <v>56</v>
      </c>
      <c r="F3656" t="s">
        <v>184</v>
      </c>
      <c r="G3656" t="s">
        <v>57</v>
      </c>
      <c r="H3656" t="s">
        <v>3840</v>
      </c>
      <c r="I3656" s="2">
        <v>40754</v>
      </c>
      <c r="J3656" t="s">
        <v>106</v>
      </c>
      <c r="K3656" t="s">
        <v>107</v>
      </c>
      <c r="L3656">
        <v>23.877309</v>
      </c>
      <c r="M3656">
        <v>-166.292711</v>
      </c>
      <c r="N3656" t="s">
        <v>57</v>
      </c>
      <c r="O3656" t="s">
        <v>57</v>
      </c>
      <c r="P3656">
        <v>2015</v>
      </c>
      <c r="Q3656" t="s">
        <v>109</v>
      </c>
      <c r="R3656">
        <v>0</v>
      </c>
      <c r="S3656">
        <v>15.8</v>
      </c>
      <c r="T3656">
        <v>22.5</v>
      </c>
      <c r="U3656">
        <v>8</v>
      </c>
      <c r="V3656">
        <v>1.5</v>
      </c>
      <c r="W3656">
        <v>13.5</v>
      </c>
      <c r="X3656">
        <v>1.4775</v>
      </c>
      <c r="Y3656">
        <v>2</v>
      </c>
      <c r="Z3656">
        <v>1</v>
      </c>
    </row>
    <row r="3657" spans="1:26" x14ac:dyDescent="0.2">
      <c r="A3657">
        <v>3656</v>
      </c>
      <c r="B3657">
        <v>9045</v>
      </c>
      <c r="C3657" t="s">
        <v>38</v>
      </c>
      <c r="D3657">
        <v>2015</v>
      </c>
      <c r="E3657" t="s">
        <v>56</v>
      </c>
      <c r="F3657" t="s">
        <v>184</v>
      </c>
      <c r="G3657" t="s">
        <v>61</v>
      </c>
      <c r="H3657" t="s">
        <v>3841</v>
      </c>
      <c r="I3657" s="2">
        <v>40756</v>
      </c>
      <c r="J3657" t="s">
        <v>106</v>
      </c>
      <c r="K3657" t="s">
        <v>107</v>
      </c>
      <c r="L3657">
        <v>25.460927000000002</v>
      </c>
      <c r="M3657">
        <v>-170.522764</v>
      </c>
      <c r="N3657" t="s">
        <v>61</v>
      </c>
      <c r="O3657" t="s">
        <v>61</v>
      </c>
      <c r="P3657">
        <v>2015</v>
      </c>
      <c r="Q3657" t="s">
        <v>109</v>
      </c>
      <c r="R3657">
        <v>0</v>
      </c>
      <c r="S3657">
        <v>15.55</v>
      </c>
      <c r="T3657">
        <v>22.5</v>
      </c>
      <c r="U3657">
        <v>2</v>
      </c>
      <c r="V3657">
        <v>6.5</v>
      </c>
      <c r="W3657">
        <v>15</v>
      </c>
      <c r="X3657">
        <v>0.77249999999999996</v>
      </c>
      <c r="Y3657">
        <v>2</v>
      </c>
      <c r="Z3657">
        <v>1</v>
      </c>
    </row>
    <row r="3658" spans="1:26" x14ac:dyDescent="0.2">
      <c r="A3658">
        <v>3657</v>
      </c>
      <c r="B3658">
        <v>9046</v>
      </c>
      <c r="C3658" t="s">
        <v>38</v>
      </c>
      <c r="D3658">
        <v>2015</v>
      </c>
      <c r="E3658" t="s">
        <v>56</v>
      </c>
      <c r="F3658" t="s">
        <v>184</v>
      </c>
      <c r="G3658" t="s">
        <v>61</v>
      </c>
      <c r="H3658" t="s">
        <v>3842</v>
      </c>
      <c r="I3658" s="2">
        <v>40756</v>
      </c>
      <c r="J3658" t="s">
        <v>106</v>
      </c>
      <c r="K3658" t="s">
        <v>107</v>
      </c>
      <c r="L3658">
        <v>25.440933999999999</v>
      </c>
      <c r="M3658">
        <v>-170.510087</v>
      </c>
      <c r="N3658" t="s">
        <v>61</v>
      </c>
      <c r="O3658" t="s">
        <v>61</v>
      </c>
      <c r="P3658">
        <v>2015</v>
      </c>
      <c r="Q3658" t="s">
        <v>109</v>
      </c>
      <c r="R3658">
        <v>0</v>
      </c>
      <c r="S3658">
        <v>14</v>
      </c>
      <c r="T3658">
        <v>30</v>
      </c>
      <c r="U3658">
        <v>0</v>
      </c>
      <c r="V3658">
        <v>15</v>
      </c>
      <c r="W3658">
        <v>3</v>
      </c>
      <c r="X3658">
        <v>0.6925</v>
      </c>
      <c r="Y3658">
        <v>2</v>
      </c>
      <c r="Z3658">
        <v>1</v>
      </c>
    </row>
    <row r="3659" spans="1:26" x14ac:dyDescent="0.2">
      <c r="A3659">
        <v>3658</v>
      </c>
      <c r="B3659">
        <v>9047</v>
      </c>
      <c r="C3659" t="s">
        <v>38</v>
      </c>
      <c r="D3659">
        <v>2015</v>
      </c>
      <c r="E3659" t="s">
        <v>56</v>
      </c>
      <c r="F3659" t="s">
        <v>184</v>
      </c>
      <c r="G3659" t="s">
        <v>61</v>
      </c>
      <c r="H3659" t="s">
        <v>3843</v>
      </c>
      <c r="I3659" s="2">
        <v>40756</v>
      </c>
      <c r="J3659" t="s">
        <v>106</v>
      </c>
      <c r="K3659" t="s">
        <v>107</v>
      </c>
      <c r="L3659">
        <v>25.433702</v>
      </c>
      <c r="M3659">
        <v>-170.48922400000001</v>
      </c>
      <c r="N3659" t="s">
        <v>61</v>
      </c>
      <c r="O3659" t="s">
        <v>61</v>
      </c>
      <c r="P3659">
        <v>2015</v>
      </c>
      <c r="Q3659" t="s">
        <v>109</v>
      </c>
      <c r="R3659">
        <v>0</v>
      </c>
      <c r="S3659">
        <v>13.4</v>
      </c>
      <c r="T3659">
        <v>40</v>
      </c>
      <c r="U3659">
        <v>3.5</v>
      </c>
      <c r="V3659">
        <v>7.5</v>
      </c>
      <c r="W3659">
        <v>6</v>
      </c>
      <c r="X3659">
        <v>0.53625</v>
      </c>
      <c r="Y3659">
        <v>2</v>
      </c>
      <c r="Z3659">
        <v>1</v>
      </c>
    </row>
    <row r="3660" spans="1:26" x14ac:dyDescent="0.2">
      <c r="A3660">
        <v>3659</v>
      </c>
      <c r="B3660">
        <v>9048</v>
      </c>
      <c r="C3660" t="s">
        <v>38</v>
      </c>
      <c r="D3660">
        <v>2015</v>
      </c>
      <c r="E3660" t="s">
        <v>56</v>
      </c>
      <c r="F3660" t="s">
        <v>184</v>
      </c>
      <c r="G3660" t="s">
        <v>61</v>
      </c>
      <c r="H3660" t="s">
        <v>3844</v>
      </c>
      <c r="I3660" s="2">
        <v>40756</v>
      </c>
      <c r="J3660" t="s">
        <v>106</v>
      </c>
      <c r="K3660" t="s">
        <v>107</v>
      </c>
      <c r="L3660">
        <v>25.422792000000001</v>
      </c>
      <c r="M3660">
        <v>-170.503345</v>
      </c>
      <c r="N3660" t="s">
        <v>61</v>
      </c>
      <c r="O3660" t="s">
        <v>61</v>
      </c>
      <c r="P3660">
        <v>2015</v>
      </c>
      <c r="Q3660" t="s">
        <v>109</v>
      </c>
      <c r="R3660">
        <v>0</v>
      </c>
      <c r="S3660">
        <v>13.65</v>
      </c>
      <c r="T3660">
        <v>27.5</v>
      </c>
      <c r="U3660">
        <v>0</v>
      </c>
      <c r="V3660">
        <v>30</v>
      </c>
      <c r="W3660">
        <v>7.5</v>
      </c>
      <c r="X3660">
        <v>0.90874999999999995</v>
      </c>
      <c r="Y3660">
        <v>2</v>
      </c>
      <c r="Z3660">
        <v>1</v>
      </c>
    </row>
    <row r="3661" spans="1:26" x14ac:dyDescent="0.2">
      <c r="A3661">
        <v>3660</v>
      </c>
      <c r="B3661">
        <v>9049</v>
      </c>
      <c r="C3661" t="s">
        <v>38</v>
      </c>
      <c r="D3661">
        <v>2015</v>
      </c>
      <c r="E3661" t="s">
        <v>56</v>
      </c>
      <c r="F3661" t="s">
        <v>184</v>
      </c>
      <c r="G3661" t="s">
        <v>61</v>
      </c>
      <c r="H3661" t="s">
        <v>3845</v>
      </c>
      <c r="I3661" s="2">
        <v>40756</v>
      </c>
      <c r="J3661" t="s">
        <v>106</v>
      </c>
      <c r="K3661" t="s">
        <v>115</v>
      </c>
      <c r="L3661">
        <v>25.409976</v>
      </c>
      <c r="M3661">
        <v>-170.50315699999999</v>
      </c>
      <c r="N3661" t="s">
        <v>61</v>
      </c>
      <c r="O3661" t="s">
        <v>61</v>
      </c>
      <c r="P3661">
        <v>2015</v>
      </c>
      <c r="Q3661" t="s">
        <v>116</v>
      </c>
      <c r="R3661">
        <v>0</v>
      </c>
      <c r="S3661">
        <v>5.45</v>
      </c>
      <c r="T3661">
        <v>14</v>
      </c>
      <c r="U3661">
        <v>2.5</v>
      </c>
      <c r="V3661">
        <v>9.5</v>
      </c>
      <c r="W3661">
        <v>15</v>
      </c>
      <c r="X3661">
        <v>0.44374999999999998</v>
      </c>
      <c r="Y3661">
        <v>2</v>
      </c>
      <c r="Z3661">
        <v>1</v>
      </c>
    </row>
    <row r="3662" spans="1:26" x14ac:dyDescent="0.2">
      <c r="A3662">
        <v>3661</v>
      </c>
      <c r="B3662">
        <v>9050</v>
      </c>
      <c r="C3662" t="s">
        <v>38</v>
      </c>
      <c r="D3662">
        <v>2015</v>
      </c>
      <c r="E3662" t="s">
        <v>56</v>
      </c>
      <c r="F3662" t="s">
        <v>184</v>
      </c>
      <c r="G3662" t="s">
        <v>61</v>
      </c>
      <c r="H3662" t="s">
        <v>3846</v>
      </c>
      <c r="I3662" s="2">
        <v>40756</v>
      </c>
      <c r="J3662" t="s">
        <v>106</v>
      </c>
      <c r="K3662" t="s">
        <v>107</v>
      </c>
      <c r="L3662">
        <v>25.403945</v>
      </c>
      <c r="M3662">
        <v>-170.49526</v>
      </c>
      <c r="N3662" t="s">
        <v>61</v>
      </c>
      <c r="O3662" t="s">
        <v>61</v>
      </c>
      <c r="P3662">
        <v>2015</v>
      </c>
      <c r="Q3662" t="s">
        <v>109</v>
      </c>
      <c r="R3662">
        <v>0</v>
      </c>
      <c r="S3662">
        <v>9.25</v>
      </c>
      <c r="T3662">
        <v>45</v>
      </c>
      <c r="U3662">
        <v>0</v>
      </c>
      <c r="V3662">
        <v>16.5</v>
      </c>
      <c r="W3662">
        <v>6</v>
      </c>
      <c r="X3662">
        <v>0.46750000000000003</v>
      </c>
      <c r="Y3662">
        <v>2</v>
      </c>
      <c r="Z3662">
        <v>1</v>
      </c>
    </row>
    <row r="3663" spans="1:26" x14ac:dyDescent="0.2">
      <c r="A3663">
        <v>3662</v>
      </c>
      <c r="B3663">
        <v>9054</v>
      </c>
      <c r="C3663" t="s">
        <v>38</v>
      </c>
      <c r="D3663">
        <v>2015</v>
      </c>
      <c r="E3663" t="s">
        <v>56</v>
      </c>
      <c r="F3663" t="s">
        <v>184</v>
      </c>
      <c r="G3663" t="s">
        <v>61</v>
      </c>
      <c r="H3663" t="s">
        <v>3847</v>
      </c>
      <c r="I3663" s="2">
        <v>40757</v>
      </c>
      <c r="J3663" t="s">
        <v>106</v>
      </c>
      <c r="K3663" t="s">
        <v>111</v>
      </c>
      <c r="L3663">
        <v>25.327767000000001</v>
      </c>
      <c r="M3663">
        <v>-170.61080899999999</v>
      </c>
      <c r="N3663" t="s">
        <v>61</v>
      </c>
      <c r="O3663" t="s">
        <v>61</v>
      </c>
      <c r="P3663">
        <v>2015</v>
      </c>
      <c r="Q3663" t="s">
        <v>112</v>
      </c>
      <c r="R3663">
        <v>0</v>
      </c>
      <c r="S3663">
        <v>28.55</v>
      </c>
      <c r="T3663">
        <v>1</v>
      </c>
      <c r="U3663">
        <v>30</v>
      </c>
      <c r="V3663">
        <v>45</v>
      </c>
      <c r="W3663">
        <v>0</v>
      </c>
      <c r="X3663">
        <v>0.10125000000000001</v>
      </c>
      <c r="Y3663">
        <v>2</v>
      </c>
      <c r="Z3663">
        <v>1</v>
      </c>
    </row>
    <row r="3664" spans="1:26" x14ac:dyDescent="0.2">
      <c r="A3664">
        <v>3663</v>
      </c>
      <c r="B3664">
        <v>9055</v>
      </c>
      <c r="C3664" t="s">
        <v>38</v>
      </c>
      <c r="D3664">
        <v>2015</v>
      </c>
      <c r="E3664" t="s">
        <v>56</v>
      </c>
      <c r="F3664" t="s">
        <v>184</v>
      </c>
      <c r="G3664" t="s">
        <v>61</v>
      </c>
      <c r="H3664" t="s">
        <v>3848</v>
      </c>
      <c r="I3664" s="2">
        <v>40757</v>
      </c>
      <c r="J3664" t="s">
        <v>106</v>
      </c>
      <c r="K3664" t="s">
        <v>111</v>
      </c>
      <c r="L3664">
        <v>25.317464000000001</v>
      </c>
      <c r="M3664">
        <v>-170.515806</v>
      </c>
      <c r="N3664" t="s">
        <v>61</v>
      </c>
      <c r="O3664" t="s">
        <v>61</v>
      </c>
      <c r="P3664">
        <v>2015</v>
      </c>
      <c r="Q3664" t="s">
        <v>112</v>
      </c>
      <c r="R3664">
        <v>0</v>
      </c>
      <c r="S3664">
        <v>27.25</v>
      </c>
      <c r="T3664">
        <v>3</v>
      </c>
      <c r="U3664">
        <v>11.5</v>
      </c>
      <c r="V3664">
        <v>45</v>
      </c>
      <c r="W3664">
        <v>5.5</v>
      </c>
      <c r="X3664">
        <v>0.10125000000000001</v>
      </c>
      <c r="Y3664">
        <v>2</v>
      </c>
      <c r="Z3664">
        <v>1</v>
      </c>
    </row>
    <row r="3665" spans="1:26" x14ac:dyDescent="0.2">
      <c r="A3665">
        <v>3664</v>
      </c>
      <c r="B3665">
        <v>9056</v>
      </c>
      <c r="C3665" t="s">
        <v>38</v>
      </c>
      <c r="D3665">
        <v>2015</v>
      </c>
      <c r="E3665" t="s">
        <v>56</v>
      </c>
      <c r="F3665" t="s">
        <v>184</v>
      </c>
      <c r="G3665" t="s">
        <v>61</v>
      </c>
      <c r="H3665" t="s">
        <v>3849</v>
      </c>
      <c r="I3665" s="2">
        <v>40757</v>
      </c>
      <c r="J3665" t="s">
        <v>106</v>
      </c>
      <c r="K3665" t="s">
        <v>107</v>
      </c>
      <c r="L3665">
        <v>25.343440000000001</v>
      </c>
      <c r="M3665">
        <v>-170.48630800000001</v>
      </c>
      <c r="N3665" t="s">
        <v>61</v>
      </c>
      <c r="O3665" t="s">
        <v>61</v>
      </c>
      <c r="P3665">
        <v>2015</v>
      </c>
      <c r="Q3665" t="s">
        <v>109</v>
      </c>
      <c r="R3665">
        <v>0</v>
      </c>
      <c r="S3665">
        <v>12.5</v>
      </c>
      <c r="T3665">
        <v>22.5</v>
      </c>
      <c r="U3665">
        <v>1</v>
      </c>
      <c r="V3665">
        <v>17.5</v>
      </c>
      <c r="W3665">
        <v>4.5</v>
      </c>
      <c r="X3665">
        <v>0.23250000000000001</v>
      </c>
      <c r="Y3665">
        <v>2</v>
      </c>
      <c r="Z3665">
        <v>1</v>
      </c>
    </row>
    <row r="3666" spans="1:26" x14ac:dyDescent="0.2">
      <c r="A3666">
        <v>3665</v>
      </c>
      <c r="B3666">
        <v>9057</v>
      </c>
      <c r="C3666" t="s">
        <v>38</v>
      </c>
      <c r="D3666">
        <v>2015</v>
      </c>
      <c r="E3666" t="s">
        <v>56</v>
      </c>
      <c r="F3666" t="s">
        <v>184</v>
      </c>
      <c r="G3666" t="s">
        <v>61</v>
      </c>
      <c r="H3666" t="s">
        <v>3850</v>
      </c>
      <c r="I3666" s="2">
        <v>40757</v>
      </c>
      <c r="J3666" t="s">
        <v>106</v>
      </c>
      <c r="K3666" t="s">
        <v>107</v>
      </c>
      <c r="L3666">
        <v>25.356282</v>
      </c>
      <c r="M3666">
        <v>-170.510684</v>
      </c>
      <c r="N3666" t="s">
        <v>61</v>
      </c>
      <c r="O3666" t="s">
        <v>61</v>
      </c>
      <c r="P3666">
        <v>2015</v>
      </c>
      <c r="Q3666" t="s">
        <v>109</v>
      </c>
      <c r="R3666">
        <v>0</v>
      </c>
      <c r="S3666">
        <v>11.75</v>
      </c>
      <c r="T3666">
        <v>13</v>
      </c>
      <c r="U3666">
        <v>9.5</v>
      </c>
      <c r="V3666">
        <v>13.5</v>
      </c>
      <c r="W3666">
        <v>14</v>
      </c>
      <c r="X3666">
        <v>1.8912500000000001</v>
      </c>
      <c r="Y3666">
        <v>2</v>
      </c>
      <c r="Z3666">
        <v>1</v>
      </c>
    </row>
    <row r="3667" spans="1:26" x14ac:dyDescent="0.2">
      <c r="A3667">
        <v>3666</v>
      </c>
      <c r="B3667">
        <v>9058</v>
      </c>
      <c r="C3667" t="s">
        <v>38</v>
      </c>
      <c r="D3667">
        <v>2015</v>
      </c>
      <c r="E3667" t="s">
        <v>56</v>
      </c>
      <c r="F3667" t="s">
        <v>184</v>
      </c>
      <c r="G3667" t="s">
        <v>61</v>
      </c>
      <c r="H3667" t="s">
        <v>3851</v>
      </c>
      <c r="I3667" s="2">
        <v>40757</v>
      </c>
      <c r="J3667" t="s">
        <v>106</v>
      </c>
      <c r="K3667" t="s">
        <v>107</v>
      </c>
      <c r="L3667">
        <v>25.336604000000001</v>
      </c>
      <c r="M3667">
        <v>-170.51376099999999</v>
      </c>
      <c r="N3667" t="s">
        <v>61</v>
      </c>
      <c r="O3667" t="s">
        <v>61</v>
      </c>
      <c r="P3667">
        <v>2015</v>
      </c>
      <c r="Q3667" t="s">
        <v>109</v>
      </c>
      <c r="R3667">
        <v>0</v>
      </c>
      <c r="S3667">
        <v>11.35</v>
      </c>
      <c r="T3667">
        <v>37.5</v>
      </c>
      <c r="U3667">
        <v>2</v>
      </c>
      <c r="V3667">
        <v>7.5</v>
      </c>
      <c r="W3667">
        <v>7.5</v>
      </c>
      <c r="X3667">
        <v>0.35</v>
      </c>
      <c r="Y3667">
        <v>2</v>
      </c>
      <c r="Z3667">
        <v>1</v>
      </c>
    </row>
    <row r="3668" spans="1:26" x14ac:dyDescent="0.2">
      <c r="A3668">
        <v>3667</v>
      </c>
      <c r="B3668">
        <v>9063</v>
      </c>
      <c r="C3668" t="s">
        <v>38</v>
      </c>
      <c r="D3668">
        <v>2015</v>
      </c>
      <c r="E3668" t="s">
        <v>56</v>
      </c>
      <c r="F3668" t="s">
        <v>184</v>
      </c>
      <c r="G3668" t="s">
        <v>61</v>
      </c>
      <c r="H3668" t="s">
        <v>3852</v>
      </c>
      <c r="I3668" s="2">
        <v>40758</v>
      </c>
      <c r="J3668" t="s">
        <v>106</v>
      </c>
      <c r="K3668" t="s">
        <v>111</v>
      </c>
      <c r="L3668">
        <v>25.389744</v>
      </c>
      <c r="M3668">
        <v>-170.624549</v>
      </c>
      <c r="N3668" t="s">
        <v>61</v>
      </c>
      <c r="O3668" t="s">
        <v>61</v>
      </c>
      <c r="P3668">
        <v>2015</v>
      </c>
      <c r="Q3668" t="s">
        <v>112</v>
      </c>
      <c r="R3668">
        <v>0</v>
      </c>
      <c r="S3668">
        <v>21.8</v>
      </c>
      <c r="T3668">
        <v>25</v>
      </c>
      <c r="U3668">
        <v>6</v>
      </c>
      <c r="V3668">
        <v>6.5</v>
      </c>
      <c r="W3668">
        <v>12.5</v>
      </c>
      <c r="X3668">
        <v>1.1299999999999999</v>
      </c>
      <c r="Y3668">
        <v>2</v>
      </c>
      <c r="Z3668">
        <v>1</v>
      </c>
    </row>
    <row r="3669" spans="1:26" x14ac:dyDescent="0.2">
      <c r="A3669">
        <v>3668</v>
      </c>
      <c r="B3669">
        <v>9064</v>
      </c>
      <c r="C3669" t="s">
        <v>38</v>
      </c>
      <c r="D3669">
        <v>2015</v>
      </c>
      <c r="E3669" t="s">
        <v>56</v>
      </c>
      <c r="F3669" t="s">
        <v>184</v>
      </c>
      <c r="G3669" t="s">
        <v>61</v>
      </c>
      <c r="H3669" t="s">
        <v>3853</v>
      </c>
      <c r="I3669" s="2">
        <v>40758</v>
      </c>
      <c r="J3669" t="s">
        <v>106</v>
      </c>
      <c r="K3669" t="s">
        <v>107</v>
      </c>
      <c r="L3669">
        <v>25.422118999999999</v>
      </c>
      <c r="M3669">
        <v>-170.59116599999999</v>
      </c>
      <c r="N3669" t="s">
        <v>61</v>
      </c>
      <c r="O3669" t="s">
        <v>61</v>
      </c>
      <c r="P3669">
        <v>2015</v>
      </c>
      <c r="Q3669" t="s">
        <v>109</v>
      </c>
      <c r="R3669">
        <v>0</v>
      </c>
      <c r="S3669">
        <v>7.95</v>
      </c>
      <c r="T3669">
        <v>9</v>
      </c>
      <c r="U3669">
        <v>32.5</v>
      </c>
      <c r="V3669">
        <v>6.5</v>
      </c>
      <c r="W3669">
        <v>3</v>
      </c>
      <c r="X3669">
        <v>0.86624999999999996</v>
      </c>
      <c r="Y3669">
        <v>2</v>
      </c>
      <c r="Z3669">
        <v>1</v>
      </c>
    </row>
    <row r="3670" spans="1:26" x14ac:dyDescent="0.2">
      <c r="A3670">
        <v>3669</v>
      </c>
      <c r="B3670">
        <v>9065</v>
      </c>
      <c r="C3670" t="s">
        <v>38</v>
      </c>
      <c r="D3670">
        <v>2015</v>
      </c>
      <c r="E3670" t="s">
        <v>56</v>
      </c>
      <c r="F3670" t="s">
        <v>184</v>
      </c>
      <c r="G3670" t="s">
        <v>61</v>
      </c>
      <c r="H3670" t="s">
        <v>3854</v>
      </c>
      <c r="I3670" s="2">
        <v>40758</v>
      </c>
      <c r="J3670" t="s">
        <v>106</v>
      </c>
      <c r="K3670" t="s">
        <v>107</v>
      </c>
      <c r="L3670">
        <v>25.414760999999999</v>
      </c>
      <c r="M3670">
        <v>-170.58587499999999</v>
      </c>
      <c r="N3670" t="s">
        <v>61</v>
      </c>
      <c r="O3670" t="s">
        <v>61</v>
      </c>
      <c r="P3670">
        <v>2015</v>
      </c>
      <c r="Q3670" t="s">
        <v>109</v>
      </c>
      <c r="R3670">
        <v>0</v>
      </c>
      <c r="S3670">
        <v>12.95</v>
      </c>
      <c r="T3670">
        <v>14</v>
      </c>
      <c r="U3670">
        <v>8.5</v>
      </c>
      <c r="V3670">
        <v>5</v>
      </c>
      <c r="W3670">
        <v>11</v>
      </c>
      <c r="X3670">
        <v>2.4712499999999999</v>
      </c>
      <c r="Y3670">
        <v>2</v>
      </c>
      <c r="Z3670">
        <v>1</v>
      </c>
    </row>
    <row r="3671" spans="1:26" x14ac:dyDescent="0.2">
      <c r="A3671">
        <v>3670</v>
      </c>
      <c r="B3671">
        <v>9066</v>
      </c>
      <c r="C3671" t="s">
        <v>38</v>
      </c>
      <c r="D3671">
        <v>2015</v>
      </c>
      <c r="E3671" t="s">
        <v>56</v>
      </c>
      <c r="F3671" t="s">
        <v>184</v>
      </c>
      <c r="G3671" t="s">
        <v>61</v>
      </c>
      <c r="H3671" t="s">
        <v>3855</v>
      </c>
      <c r="I3671" s="2">
        <v>40758</v>
      </c>
      <c r="J3671" t="s">
        <v>106</v>
      </c>
      <c r="K3671" t="s">
        <v>115</v>
      </c>
      <c r="L3671">
        <v>25.417162000000001</v>
      </c>
      <c r="M3671">
        <v>-170.58623800000001</v>
      </c>
      <c r="N3671" t="s">
        <v>61</v>
      </c>
      <c r="O3671" t="s">
        <v>61</v>
      </c>
      <c r="P3671">
        <v>2015</v>
      </c>
      <c r="Q3671" t="s">
        <v>116</v>
      </c>
      <c r="R3671">
        <v>0</v>
      </c>
      <c r="S3671">
        <v>3.9</v>
      </c>
      <c r="T3671">
        <v>15</v>
      </c>
      <c r="U3671">
        <v>7.5</v>
      </c>
      <c r="V3671">
        <v>9</v>
      </c>
      <c r="W3671">
        <v>7.5</v>
      </c>
      <c r="X3671">
        <v>1.01</v>
      </c>
      <c r="Y3671">
        <v>2</v>
      </c>
      <c r="Z3671">
        <v>1</v>
      </c>
    </row>
    <row r="3672" spans="1:26" x14ac:dyDescent="0.2">
      <c r="A3672">
        <v>3671</v>
      </c>
      <c r="B3672">
        <v>9067</v>
      </c>
      <c r="C3672" t="s">
        <v>38</v>
      </c>
      <c r="D3672">
        <v>2015</v>
      </c>
      <c r="E3672" t="s">
        <v>56</v>
      </c>
      <c r="F3672" t="s">
        <v>184</v>
      </c>
      <c r="G3672" t="s">
        <v>61</v>
      </c>
      <c r="H3672" t="s">
        <v>3856</v>
      </c>
      <c r="I3672" s="2">
        <v>40758</v>
      </c>
      <c r="J3672" t="s">
        <v>106</v>
      </c>
      <c r="K3672" t="s">
        <v>115</v>
      </c>
      <c r="L3672">
        <v>25.406317000000001</v>
      </c>
      <c r="M3672">
        <v>-170.595617</v>
      </c>
      <c r="N3672" t="s">
        <v>61</v>
      </c>
      <c r="O3672" t="s">
        <v>61</v>
      </c>
      <c r="P3672">
        <v>2015</v>
      </c>
      <c r="Q3672" t="s">
        <v>116</v>
      </c>
      <c r="R3672">
        <v>0</v>
      </c>
      <c r="S3672">
        <v>4.1500000000000004</v>
      </c>
      <c r="T3672">
        <v>25</v>
      </c>
      <c r="U3672">
        <v>4</v>
      </c>
      <c r="V3672">
        <v>10</v>
      </c>
      <c r="W3672">
        <v>16.5</v>
      </c>
      <c r="X3672">
        <v>0.76500000000000001</v>
      </c>
      <c r="Y3672">
        <v>2</v>
      </c>
      <c r="Z3672">
        <v>1</v>
      </c>
    </row>
    <row r="3673" spans="1:26" x14ac:dyDescent="0.2">
      <c r="A3673">
        <v>3672</v>
      </c>
      <c r="B3673">
        <v>9068</v>
      </c>
      <c r="C3673" t="s">
        <v>38</v>
      </c>
      <c r="D3673">
        <v>2015</v>
      </c>
      <c r="E3673" t="s">
        <v>56</v>
      </c>
      <c r="F3673" t="s">
        <v>184</v>
      </c>
      <c r="G3673" t="s">
        <v>61</v>
      </c>
      <c r="H3673" t="s">
        <v>3857</v>
      </c>
      <c r="I3673" s="2">
        <v>40758</v>
      </c>
      <c r="J3673" t="s">
        <v>106</v>
      </c>
      <c r="K3673" t="s">
        <v>107</v>
      </c>
      <c r="L3673">
        <v>25.402536999999999</v>
      </c>
      <c r="M3673">
        <v>-170.63242199999999</v>
      </c>
      <c r="N3673" t="s">
        <v>61</v>
      </c>
      <c r="O3673" t="s">
        <v>61</v>
      </c>
      <c r="P3673">
        <v>2015</v>
      </c>
      <c r="Q3673" t="s">
        <v>109</v>
      </c>
      <c r="R3673">
        <v>0</v>
      </c>
      <c r="S3673">
        <v>8.1999999999999993</v>
      </c>
      <c r="T3673">
        <v>40</v>
      </c>
      <c r="U3673">
        <v>1</v>
      </c>
      <c r="V3673">
        <v>4.5</v>
      </c>
      <c r="W3673">
        <v>5</v>
      </c>
      <c r="X3673">
        <v>0.36499999999999999</v>
      </c>
      <c r="Y3673">
        <v>2</v>
      </c>
      <c r="Z3673">
        <v>1</v>
      </c>
    </row>
    <row r="3674" spans="1:26" x14ac:dyDescent="0.2">
      <c r="A3674">
        <v>3673</v>
      </c>
      <c r="B3674">
        <v>9076</v>
      </c>
      <c r="C3674" t="s">
        <v>38</v>
      </c>
      <c r="D3674">
        <v>2015</v>
      </c>
      <c r="E3674" t="s">
        <v>56</v>
      </c>
      <c r="F3674" t="s">
        <v>184</v>
      </c>
      <c r="G3674" t="s">
        <v>63</v>
      </c>
      <c r="H3674" t="s">
        <v>3858</v>
      </c>
      <c r="I3674" s="2">
        <v>40760</v>
      </c>
      <c r="J3674" t="s">
        <v>106</v>
      </c>
      <c r="K3674" t="s">
        <v>111</v>
      </c>
      <c r="L3674">
        <v>27.949570000000001</v>
      </c>
      <c r="M3674">
        <v>-175.85205199999999</v>
      </c>
      <c r="N3674" t="s">
        <v>63</v>
      </c>
      <c r="O3674" t="s">
        <v>63</v>
      </c>
      <c r="P3674">
        <v>2015</v>
      </c>
      <c r="Q3674" t="s">
        <v>112</v>
      </c>
      <c r="R3674">
        <v>0</v>
      </c>
      <c r="S3674">
        <v>23.7</v>
      </c>
      <c r="T3674">
        <v>3</v>
      </c>
      <c r="U3674">
        <v>4</v>
      </c>
      <c r="V3674">
        <v>15</v>
      </c>
      <c r="W3674">
        <v>12.5</v>
      </c>
      <c r="X3674">
        <v>0.40749999999999997</v>
      </c>
      <c r="Y3674">
        <v>2</v>
      </c>
      <c r="Z3674">
        <v>1</v>
      </c>
    </row>
    <row r="3675" spans="1:26" x14ac:dyDescent="0.2">
      <c r="A3675">
        <v>3674</v>
      </c>
      <c r="B3675">
        <v>9077</v>
      </c>
      <c r="C3675" t="s">
        <v>38</v>
      </c>
      <c r="D3675">
        <v>2015</v>
      </c>
      <c r="E3675" t="s">
        <v>56</v>
      </c>
      <c r="F3675" t="s">
        <v>184</v>
      </c>
      <c r="G3675" t="s">
        <v>63</v>
      </c>
      <c r="H3675" t="s">
        <v>3859</v>
      </c>
      <c r="I3675" s="2">
        <v>40760</v>
      </c>
      <c r="J3675" t="s">
        <v>106</v>
      </c>
      <c r="K3675" t="s">
        <v>107</v>
      </c>
      <c r="L3675">
        <v>27.962813000000001</v>
      </c>
      <c r="M3675">
        <v>-175.80117200000001</v>
      </c>
      <c r="N3675" t="s">
        <v>63</v>
      </c>
      <c r="O3675" t="s">
        <v>63</v>
      </c>
      <c r="P3675">
        <v>2015</v>
      </c>
      <c r="Q3675" t="s">
        <v>109</v>
      </c>
      <c r="R3675">
        <v>0</v>
      </c>
      <c r="S3675">
        <v>12.15</v>
      </c>
      <c r="T3675">
        <v>1</v>
      </c>
      <c r="U3675">
        <v>4.5</v>
      </c>
      <c r="V3675">
        <v>6.5</v>
      </c>
      <c r="W3675">
        <v>14</v>
      </c>
      <c r="X3675">
        <v>1.0125</v>
      </c>
      <c r="Y3675">
        <v>2</v>
      </c>
      <c r="Z3675">
        <v>1</v>
      </c>
    </row>
    <row r="3676" spans="1:26" x14ac:dyDescent="0.2">
      <c r="A3676">
        <v>3675</v>
      </c>
      <c r="B3676">
        <v>9078</v>
      </c>
      <c r="C3676" t="s">
        <v>38</v>
      </c>
      <c r="D3676">
        <v>2015</v>
      </c>
      <c r="E3676" t="s">
        <v>56</v>
      </c>
      <c r="F3676" t="s">
        <v>184</v>
      </c>
      <c r="G3676" t="s">
        <v>63</v>
      </c>
      <c r="H3676" t="s">
        <v>3860</v>
      </c>
      <c r="I3676" s="2">
        <v>40760</v>
      </c>
      <c r="J3676" t="s">
        <v>106</v>
      </c>
      <c r="K3676" t="s">
        <v>115</v>
      </c>
      <c r="L3676">
        <v>27.963134</v>
      </c>
      <c r="M3676">
        <v>-175.78371799999999</v>
      </c>
      <c r="N3676" t="s">
        <v>63</v>
      </c>
      <c r="O3676" t="s">
        <v>63</v>
      </c>
      <c r="P3676">
        <v>2015</v>
      </c>
      <c r="Q3676" t="s">
        <v>116</v>
      </c>
      <c r="R3676">
        <v>0</v>
      </c>
      <c r="S3676">
        <v>4.95</v>
      </c>
      <c r="T3676">
        <v>3.5</v>
      </c>
      <c r="U3676">
        <v>3.5</v>
      </c>
      <c r="V3676">
        <v>4</v>
      </c>
      <c r="W3676">
        <v>17.5</v>
      </c>
      <c r="X3676">
        <v>1.07125</v>
      </c>
      <c r="Y3676">
        <v>2</v>
      </c>
      <c r="Z3676">
        <v>1</v>
      </c>
    </row>
    <row r="3677" spans="1:26" x14ac:dyDescent="0.2">
      <c r="A3677">
        <v>3676</v>
      </c>
      <c r="B3677">
        <v>9080</v>
      </c>
      <c r="C3677" t="s">
        <v>38</v>
      </c>
      <c r="D3677">
        <v>2015</v>
      </c>
      <c r="E3677" t="s">
        <v>56</v>
      </c>
      <c r="F3677" t="s">
        <v>184</v>
      </c>
      <c r="G3677" t="s">
        <v>63</v>
      </c>
      <c r="H3677" t="s">
        <v>3861</v>
      </c>
      <c r="I3677" s="2">
        <v>40760</v>
      </c>
      <c r="J3677" t="s">
        <v>106</v>
      </c>
      <c r="K3677" t="s">
        <v>107</v>
      </c>
      <c r="L3677">
        <v>27.912489000000001</v>
      </c>
      <c r="M3677">
        <v>-175.90181200000001</v>
      </c>
      <c r="N3677" t="s">
        <v>63</v>
      </c>
      <c r="O3677" t="s">
        <v>63</v>
      </c>
      <c r="P3677">
        <v>2015</v>
      </c>
      <c r="Q3677" t="s">
        <v>109</v>
      </c>
      <c r="R3677">
        <v>0</v>
      </c>
      <c r="S3677">
        <v>13.7</v>
      </c>
      <c r="T3677">
        <v>7.5</v>
      </c>
      <c r="U3677">
        <v>4</v>
      </c>
      <c r="V3677">
        <v>6.5</v>
      </c>
      <c r="W3677">
        <v>12</v>
      </c>
      <c r="X3677">
        <v>0.44974999999999998</v>
      </c>
      <c r="Y3677">
        <v>2</v>
      </c>
      <c r="Z3677">
        <v>1</v>
      </c>
    </row>
    <row r="3678" spans="1:26" x14ac:dyDescent="0.2">
      <c r="A3678">
        <v>3677</v>
      </c>
      <c r="B3678">
        <v>9083</v>
      </c>
      <c r="C3678" t="s">
        <v>38</v>
      </c>
      <c r="D3678">
        <v>2015</v>
      </c>
      <c r="E3678" t="s">
        <v>56</v>
      </c>
      <c r="F3678" t="s">
        <v>184</v>
      </c>
      <c r="G3678" t="s">
        <v>63</v>
      </c>
      <c r="H3678" t="s">
        <v>3862</v>
      </c>
      <c r="I3678" s="2">
        <v>40761</v>
      </c>
      <c r="J3678" t="s">
        <v>106</v>
      </c>
      <c r="K3678" t="s">
        <v>111</v>
      </c>
      <c r="L3678">
        <v>27.823288000000002</v>
      </c>
      <c r="M3678">
        <v>-175.74596700000001</v>
      </c>
      <c r="N3678" t="s">
        <v>63</v>
      </c>
      <c r="O3678" t="s">
        <v>63</v>
      </c>
      <c r="P3678">
        <v>2015</v>
      </c>
      <c r="Q3678" t="s">
        <v>112</v>
      </c>
      <c r="R3678">
        <v>0</v>
      </c>
      <c r="S3678">
        <v>23.6</v>
      </c>
      <c r="T3678">
        <v>1</v>
      </c>
      <c r="U3678">
        <v>17.5</v>
      </c>
      <c r="V3678">
        <v>56</v>
      </c>
      <c r="W3678">
        <v>0.5</v>
      </c>
      <c r="X3678">
        <v>0.125</v>
      </c>
      <c r="Y3678">
        <v>2</v>
      </c>
      <c r="Z3678">
        <v>1</v>
      </c>
    </row>
    <row r="3679" spans="1:26" x14ac:dyDescent="0.2">
      <c r="A3679">
        <v>3678</v>
      </c>
      <c r="B3679">
        <v>9084</v>
      </c>
      <c r="C3679" t="s">
        <v>38</v>
      </c>
      <c r="D3679">
        <v>2015</v>
      </c>
      <c r="E3679" t="s">
        <v>56</v>
      </c>
      <c r="F3679" t="s">
        <v>184</v>
      </c>
      <c r="G3679" t="s">
        <v>63</v>
      </c>
      <c r="H3679" t="s">
        <v>3863</v>
      </c>
      <c r="I3679" s="2">
        <v>40761</v>
      </c>
      <c r="J3679" t="s">
        <v>106</v>
      </c>
      <c r="K3679" t="s">
        <v>111</v>
      </c>
      <c r="L3679">
        <v>27.876200999999998</v>
      </c>
      <c r="M3679">
        <v>-175.728024</v>
      </c>
      <c r="N3679" t="s">
        <v>63</v>
      </c>
      <c r="O3679" t="s">
        <v>63</v>
      </c>
      <c r="P3679">
        <v>2015</v>
      </c>
      <c r="Q3679" t="s">
        <v>112</v>
      </c>
      <c r="R3679">
        <v>0</v>
      </c>
      <c r="S3679">
        <v>23.4</v>
      </c>
      <c r="T3679">
        <v>3</v>
      </c>
      <c r="U3679">
        <v>25</v>
      </c>
      <c r="V3679">
        <v>30</v>
      </c>
      <c r="W3679">
        <v>8</v>
      </c>
      <c r="X3679">
        <v>0.29749999999999999</v>
      </c>
      <c r="Y3679">
        <v>2</v>
      </c>
      <c r="Z3679">
        <v>1</v>
      </c>
    </row>
    <row r="3680" spans="1:26" x14ac:dyDescent="0.2">
      <c r="A3680">
        <v>3679</v>
      </c>
      <c r="B3680">
        <v>9085</v>
      </c>
      <c r="C3680" t="s">
        <v>38</v>
      </c>
      <c r="D3680">
        <v>2015</v>
      </c>
      <c r="E3680" t="s">
        <v>56</v>
      </c>
      <c r="F3680" t="s">
        <v>184</v>
      </c>
      <c r="G3680" t="s">
        <v>63</v>
      </c>
      <c r="H3680" t="s">
        <v>3864</v>
      </c>
      <c r="I3680" s="2">
        <v>40761</v>
      </c>
      <c r="J3680" t="s">
        <v>106</v>
      </c>
      <c r="K3680" t="s">
        <v>107</v>
      </c>
      <c r="L3680">
        <v>27.893284000000001</v>
      </c>
      <c r="M3680">
        <v>-175.725122</v>
      </c>
      <c r="N3680" t="s">
        <v>63</v>
      </c>
      <c r="O3680" t="s">
        <v>63</v>
      </c>
      <c r="P3680">
        <v>2015</v>
      </c>
      <c r="Q3680" t="s">
        <v>109</v>
      </c>
      <c r="R3680">
        <v>0</v>
      </c>
      <c r="S3680">
        <v>11.7</v>
      </c>
      <c r="T3680">
        <v>1.5</v>
      </c>
      <c r="U3680">
        <v>2.5</v>
      </c>
      <c r="V3680">
        <v>17</v>
      </c>
      <c r="W3680">
        <v>2</v>
      </c>
      <c r="X3680">
        <v>1.07125</v>
      </c>
      <c r="Y3680">
        <v>2</v>
      </c>
      <c r="Z3680">
        <v>1</v>
      </c>
    </row>
    <row r="3681" spans="1:26" x14ac:dyDescent="0.2">
      <c r="A3681">
        <v>3680</v>
      </c>
      <c r="B3681">
        <v>9086</v>
      </c>
      <c r="C3681" t="s">
        <v>38</v>
      </c>
      <c r="D3681">
        <v>2015</v>
      </c>
      <c r="E3681" t="s">
        <v>56</v>
      </c>
      <c r="F3681" t="s">
        <v>184</v>
      </c>
      <c r="G3681" t="s">
        <v>63</v>
      </c>
      <c r="H3681" t="s">
        <v>3865</v>
      </c>
      <c r="I3681" s="2">
        <v>40761</v>
      </c>
      <c r="J3681" t="s">
        <v>106</v>
      </c>
      <c r="K3681" t="s">
        <v>107</v>
      </c>
      <c r="L3681">
        <v>27.833500000000001</v>
      </c>
      <c r="M3681">
        <v>-175.74863300000001</v>
      </c>
      <c r="N3681" t="s">
        <v>63</v>
      </c>
      <c r="O3681" t="s">
        <v>63</v>
      </c>
      <c r="P3681">
        <v>2015</v>
      </c>
      <c r="Q3681" t="s">
        <v>109</v>
      </c>
      <c r="R3681">
        <v>0</v>
      </c>
      <c r="S3681">
        <v>11.95</v>
      </c>
      <c r="T3681">
        <v>1.5</v>
      </c>
      <c r="U3681">
        <v>3</v>
      </c>
      <c r="V3681">
        <v>69</v>
      </c>
      <c r="W3681">
        <v>5</v>
      </c>
      <c r="X3681">
        <v>0.44</v>
      </c>
      <c r="Y3681">
        <v>2</v>
      </c>
      <c r="Z3681">
        <v>1</v>
      </c>
    </row>
    <row r="3682" spans="1:26" x14ac:dyDescent="0.2">
      <c r="A3682">
        <v>3681</v>
      </c>
      <c r="B3682">
        <v>9087</v>
      </c>
      <c r="C3682" t="s">
        <v>38</v>
      </c>
      <c r="D3682">
        <v>2015</v>
      </c>
      <c r="E3682" t="s">
        <v>56</v>
      </c>
      <c r="F3682" t="s">
        <v>184</v>
      </c>
      <c r="G3682" t="s">
        <v>63</v>
      </c>
      <c r="H3682" t="s">
        <v>3866</v>
      </c>
      <c r="I3682" s="2">
        <v>40761</v>
      </c>
      <c r="J3682" t="s">
        <v>106</v>
      </c>
      <c r="K3682" t="s">
        <v>107</v>
      </c>
      <c r="L3682">
        <v>27.7806</v>
      </c>
      <c r="M3682">
        <v>-175.793395</v>
      </c>
      <c r="N3682" t="s">
        <v>63</v>
      </c>
      <c r="O3682" t="s">
        <v>63</v>
      </c>
      <c r="P3682">
        <v>2015</v>
      </c>
      <c r="Q3682" t="s">
        <v>109</v>
      </c>
      <c r="R3682">
        <v>0</v>
      </c>
      <c r="S3682">
        <v>15.5</v>
      </c>
      <c r="T3682">
        <v>1</v>
      </c>
      <c r="U3682">
        <v>7.5</v>
      </c>
      <c r="V3682">
        <v>62</v>
      </c>
      <c r="W3682">
        <v>0.5</v>
      </c>
      <c r="X3682">
        <v>0.1275</v>
      </c>
      <c r="Y3682">
        <v>2</v>
      </c>
      <c r="Z3682">
        <v>1</v>
      </c>
    </row>
    <row r="3683" spans="1:26" x14ac:dyDescent="0.2">
      <c r="A3683">
        <v>3682</v>
      </c>
      <c r="B3683">
        <v>9088</v>
      </c>
      <c r="C3683" t="s">
        <v>38</v>
      </c>
      <c r="D3683">
        <v>2015</v>
      </c>
      <c r="E3683" t="s">
        <v>56</v>
      </c>
      <c r="F3683" t="s">
        <v>184</v>
      </c>
      <c r="G3683" t="s">
        <v>63</v>
      </c>
      <c r="H3683" t="s">
        <v>3867</v>
      </c>
      <c r="I3683" s="2">
        <v>40761</v>
      </c>
      <c r="J3683" t="s">
        <v>106</v>
      </c>
      <c r="K3683" t="s">
        <v>107</v>
      </c>
      <c r="L3683">
        <v>27.780259999999998</v>
      </c>
      <c r="M3683">
        <v>-175.80870899999999</v>
      </c>
      <c r="N3683" t="s">
        <v>63</v>
      </c>
      <c r="O3683" t="s">
        <v>63</v>
      </c>
      <c r="P3683">
        <v>2015</v>
      </c>
      <c r="Q3683" t="s">
        <v>109</v>
      </c>
      <c r="R3683">
        <v>0</v>
      </c>
      <c r="S3683">
        <v>13</v>
      </c>
      <c r="T3683">
        <v>1</v>
      </c>
      <c r="U3683">
        <v>20</v>
      </c>
      <c r="V3683">
        <v>17.5</v>
      </c>
      <c r="W3683">
        <v>7.5</v>
      </c>
      <c r="X3683">
        <v>0.45874999999999999</v>
      </c>
      <c r="Y3683">
        <v>2</v>
      </c>
      <c r="Z3683">
        <v>1</v>
      </c>
    </row>
    <row r="3684" spans="1:26" x14ac:dyDescent="0.2">
      <c r="A3684">
        <v>3683</v>
      </c>
      <c r="B3684">
        <v>9093</v>
      </c>
      <c r="C3684" t="s">
        <v>38</v>
      </c>
      <c r="D3684">
        <v>2015</v>
      </c>
      <c r="E3684" t="s">
        <v>56</v>
      </c>
      <c r="F3684" t="s">
        <v>184</v>
      </c>
      <c r="G3684" t="s">
        <v>63</v>
      </c>
      <c r="H3684" t="s">
        <v>3868</v>
      </c>
      <c r="I3684" s="2">
        <v>40762</v>
      </c>
      <c r="J3684" t="s">
        <v>106</v>
      </c>
      <c r="K3684" t="s">
        <v>111</v>
      </c>
      <c r="L3684">
        <v>27.789216</v>
      </c>
      <c r="M3684">
        <v>-175.86103900000001</v>
      </c>
      <c r="N3684" t="s">
        <v>63</v>
      </c>
      <c r="O3684" t="s">
        <v>63</v>
      </c>
      <c r="P3684">
        <v>2015</v>
      </c>
      <c r="Q3684" t="s">
        <v>112</v>
      </c>
      <c r="R3684">
        <v>0</v>
      </c>
      <c r="S3684">
        <v>22.35</v>
      </c>
      <c r="T3684">
        <v>1</v>
      </c>
      <c r="U3684">
        <v>20</v>
      </c>
      <c r="V3684">
        <v>54</v>
      </c>
      <c r="W3684">
        <v>2</v>
      </c>
      <c r="X3684">
        <v>0.22750000000000001</v>
      </c>
      <c r="Y3684">
        <v>2</v>
      </c>
      <c r="Z3684">
        <v>1</v>
      </c>
    </row>
    <row r="3685" spans="1:26" x14ac:dyDescent="0.2">
      <c r="A3685">
        <v>3684</v>
      </c>
      <c r="B3685">
        <v>9094</v>
      </c>
      <c r="C3685" t="s">
        <v>38</v>
      </c>
      <c r="D3685">
        <v>2015</v>
      </c>
      <c r="E3685" t="s">
        <v>56</v>
      </c>
      <c r="F3685" t="s">
        <v>184</v>
      </c>
      <c r="G3685" t="s">
        <v>63</v>
      </c>
      <c r="H3685" t="s">
        <v>3869</v>
      </c>
      <c r="I3685" s="2">
        <v>40762</v>
      </c>
      <c r="J3685" t="s">
        <v>106</v>
      </c>
      <c r="K3685" t="s">
        <v>107</v>
      </c>
      <c r="L3685">
        <v>27.784334000000001</v>
      </c>
      <c r="M3685">
        <v>-175.879267</v>
      </c>
      <c r="N3685" t="s">
        <v>63</v>
      </c>
      <c r="O3685" t="s">
        <v>63</v>
      </c>
      <c r="P3685">
        <v>2015</v>
      </c>
      <c r="Q3685" t="s">
        <v>109</v>
      </c>
      <c r="R3685">
        <v>0</v>
      </c>
      <c r="S3685">
        <v>14.15</v>
      </c>
      <c r="T3685">
        <v>1</v>
      </c>
      <c r="U3685">
        <v>4</v>
      </c>
      <c r="V3685">
        <v>42.5</v>
      </c>
      <c r="W3685">
        <v>12</v>
      </c>
      <c r="X3685">
        <v>0.38250000000000001</v>
      </c>
      <c r="Y3685">
        <v>2</v>
      </c>
      <c r="Z3685">
        <v>1</v>
      </c>
    </row>
    <row r="3686" spans="1:26" x14ac:dyDescent="0.2">
      <c r="A3686">
        <v>3685</v>
      </c>
      <c r="B3686">
        <v>9095</v>
      </c>
      <c r="C3686" t="s">
        <v>38</v>
      </c>
      <c r="D3686">
        <v>2015</v>
      </c>
      <c r="E3686" t="s">
        <v>56</v>
      </c>
      <c r="F3686" t="s">
        <v>184</v>
      </c>
      <c r="G3686" t="s">
        <v>63</v>
      </c>
      <c r="H3686" t="s">
        <v>3870</v>
      </c>
      <c r="I3686" s="2">
        <v>40762</v>
      </c>
      <c r="J3686" t="s">
        <v>106</v>
      </c>
      <c r="K3686" t="s">
        <v>115</v>
      </c>
      <c r="L3686">
        <v>27.755772</v>
      </c>
      <c r="M3686">
        <v>-175.94105300000001</v>
      </c>
      <c r="N3686" t="s">
        <v>63</v>
      </c>
      <c r="O3686" t="s">
        <v>63</v>
      </c>
      <c r="P3686">
        <v>2015</v>
      </c>
      <c r="Q3686" t="s">
        <v>116</v>
      </c>
      <c r="R3686">
        <v>0</v>
      </c>
      <c r="S3686">
        <v>5.7</v>
      </c>
      <c r="T3686">
        <v>1</v>
      </c>
      <c r="U3686">
        <v>2</v>
      </c>
      <c r="V3686">
        <v>10</v>
      </c>
      <c r="W3686">
        <v>17.5</v>
      </c>
      <c r="X3686">
        <v>0.88624999999999998</v>
      </c>
      <c r="Y3686">
        <v>2</v>
      </c>
      <c r="Z3686">
        <v>1</v>
      </c>
    </row>
    <row r="3687" spans="1:26" x14ac:dyDescent="0.2">
      <c r="A3687">
        <v>3686</v>
      </c>
      <c r="B3687">
        <v>9096</v>
      </c>
      <c r="C3687" t="s">
        <v>38</v>
      </c>
      <c r="D3687">
        <v>2015</v>
      </c>
      <c r="E3687" t="s">
        <v>56</v>
      </c>
      <c r="F3687" t="s">
        <v>184</v>
      </c>
      <c r="G3687" t="s">
        <v>63</v>
      </c>
      <c r="H3687" t="s">
        <v>3871</v>
      </c>
      <c r="I3687" s="2">
        <v>40762</v>
      </c>
      <c r="J3687" t="s">
        <v>106</v>
      </c>
      <c r="K3687" t="s">
        <v>107</v>
      </c>
      <c r="L3687">
        <v>27.754180000000002</v>
      </c>
      <c r="M3687">
        <v>-175.95775</v>
      </c>
      <c r="N3687" t="s">
        <v>63</v>
      </c>
      <c r="O3687" t="s">
        <v>63</v>
      </c>
      <c r="P3687">
        <v>2015</v>
      </c>
      <c r="Q3687" t="s">
        <v>109</v>
      </c>
      <c r="R3687">
        <v>0</v>
      </c>
      <c r="S3687">
        <v>15.65</v>
      </c>
      <c r="T3687">
        <v>1</v>
      </c>
      <c r="U3687">
        <v>46</v>
      </c>
      <c r="V3687">
        <v>2.5</v>
      </c>
      <c r="W3687">
        <v>17.5</v>
      </c>
      <c r="X3687">
        <v>1.345</v>
      </c>
      <c r="Y3687">
        <v>2</v>
      </c>
      <c r="Z3687">
        <v>1</v>
      </c>
    </row>
    <row r="3688" spans="1:26" x14ac:dyDescent="0.2">
      <c r="A3688">
        <v>3687</v>
      </c>
      <c r="B3688">
        <v>9097</v>
      </c>
      <c r="C3688" t="s">
        <v>38</v>
      </c>
      <c r="D3688">
        <v>2015</v>
      </c>
      <c r="E3688" t="s">
        <v>56</v>
      </c>
      <c r="F3688" t="s">
        <v>184</v>
      </c>
      <c r="G3688" t="s">
        <v>63</v>
      </c>
      <c r="H3688" t="s">
        <v>3872</v>
      </c>
      <c r="I3688" s="2">
        <v>40762</v>
      </c>
      <c r="J3688" t="s">
        <v>106</v>
      </c>
      <c r="K3688" t="s">
        <v>111</v>
      </c>
      <c r="L3688">
        <v>27.760971000000001</v>
      </c>
      <c r="M3688">
        <v>-175.97666699999999</v>
      </c>
      <c r="N3688" t="s">
        <v>63</v>
      </c>
      <c r="O3688" t="s">
        <v>63</v>
      </c>
      <c r="P3688">
        <v>2015</v>
      </c>
      <c r="Q3688" t="s">
        <v>112</v>
      </c>
      <c r="R3688">
        <v>0</v>
      </c>
      <c r="S3688">
        <v>22.15</v>
      </c>
      <c r="T3688">
        <v>2</v>
      </c>
      <c r="U3688">
        <v>1.5</v>
      </c>
      <c r="V3688">
        <v>6</v>
      </c>
      <c r="W3688">
        <v>7.5</v>
      </c>
      <c r="X3688">
        <v>1.2837499999999999</v>
      </c>
      <c r="Y3688">
        <v>2</v>
      </c>
      <c r="Z3688">
        <v>1</v>
      </c>
    </row>
    <row r="3689" spans="1:26" x14ac:dyDescent="0.2">
      <c r="A3689">
        <v>3688</v>
      </c>
      <c r="B3689">
        <v>9098</v>
      </c>
      <c r="C3689" t="s">
        <v>38</v>
      </c>
      <c r="D3689">
        <v>2015</v>
      </c>
      <c r="E3689" t="s">
        <v>56</v>
      </c>
      <c r="F3689" t="s">
        <v>184</v>
      </c>
      <c r="G3689" t="s">
        <v>63</v>
      </c>
      <c r="H3689" t="s">
        <v>3873</v>
      </c>
      <c r="I3689" s="2">
        <v>40762</v>
      </c>
      <c r="J3689" t="s">
        <v>106</v>
      </c>
      <c r="K3689" t="s">
        <v>115</v>
      </c>
      <c r="L3689">
        <v>27.77572</v>
      </c>
      <c r="M3689">
        <v>-175.984095</v>
      </c>
      <c r="N3689" t="s">
        <v>63</v>
      </c>
      <c r="O3689" t="s">
        <v>63</v>
      </c>
      <c r="P3689">
        <v>2015</v>
      </c>
      <c r="Q3689" t="s">
        <v>116</v>
      </c>
      <c r="R3689">
        <v>0</v>
      </c>
      <c r="S3689">
        <v>5.8</v>
      </c>
      <c r="T3689">
        <v>2</v>
      </c>
      <c r="U3689">
        <v>3.5</v>
      </c>
      <c r="V3689">
        <v>6</v>
      </c>
      <c r="W3689">
        <v>32.5</v>
      </c>
      <c r="X3689">
        <v>0.89375000000000004</v>
      </c>
      <c r="Y3689">
        <v>2</v>
      </c>
      <c r="Z3689">
        <v>1</v>
      </c>
    </row>
    <row r="3690" spans="1:26" x14ac:dyDescent="0.2">
      <c r="A3690">
        <v>3689</v>
      </c>
      <c r="B3690">
        <v>9099</v>
      </c>
      <c r="C3690" t="s">
        <v>38</v>
      </c>
      <c r="D3690">
        <v>2015</v>
      </c>
      <c r="E3690" t="s">
        <v>56</v>
      </c>
      <c r="F3690" t="s">
        <v>184</v>
      </c>
      <c r="G3690" t="s">
        <v>63</v>
      </c>
      <c r="H3690" t="s">
        <v>3874</v>
      </c>
      <c r="I3690" s="2">
        <v>40763</v>
      </c>
      <c r="J3690" t="s">
        <v>106</v>
      </c>
      <c r="K3690" t="s">
        <v>111</v>
      </c>
      <c r="L3690">
        <v>27.800467999999999</v>
      </c>
      <c r="M3690">
        <v>-176.00702999999999</v>
      </c>
      <c r="N3690" t="s">
        <v>63</v>
      </c>
      <c r="O3690" t="s">
        <v>63</v>
      </c>
      <c r="P3690">
        <v>2015</v>
      </c>
      <c r="Q3690" t="s">
        <v>112</v>
      </c>
      <c r="R3690">
        <v>0</v>
      </c>
      <c r="S3690">
        <v>20.55</v>
      </c>
      <c r="T3690">
        <v>7.5</v>
      </c>
      <c r="U3690">
        <v>23.5</v>
      </c>
      <c r="V3690">
        <v>3.5</v>
      </c>
      <c r="W3690">
        <v>7.5</v>
      </c>
      <c r="X3690">
        <v>0.4975</v>
      </c>
      <c r="Y3690">
        <v>2</v>
      </c>
      <c r="Z3690">
        <v>1</v>
      </c>
    </row>
    <row r="3691" spans="1:26" x14ac:dyDescent="0.2">
      <c r="A3691">
        <v>3690</v>
      </c>
      <c r="B3691">
        <v>9100</v>
      </c>
      <c r="C3691" t="s">
        <v>38</v>
      </c>
      <c r="D3691">
        <v>2015</v>
      </c>
      <c r="E3691" t="s">
        <v>56</v>
      </c>
      <c r="F3691" t="s">
        <v>184</v>
      </c>
      <c r="G3691" t="s">
        <v>63</v>
      </c>
      <c r="H3691" t="s">
        <v>3875</v>
      </c>
      <c r="I3691" s="2">
        <v>40763</v>
      </c>
      <c r="J3691" t="s">
        <v>106</v>
      </c>
      <c r="K3691" t="s">
        <v>111</v>
      </c>
      <c r="L3691">
        <v>27.828381</v>
      </c>
      <c r="M3691">
        <v>-176.00640000000001</v>
      </c>
      <c r="N3691" t="s">
        <v>63</v>
      </c>
      <c r="O3691" t="s">
        <v>63</v>
      </c>
      <c r="P3691">
        <v>2015</v>
      </c>
      <c r="Q3691" t="s">
        <v>112</v>
      </c>
      <c r="R3691">
        <v>0</v>
      </c>
      <c r="S3691">
        <v>23.15</v>
      </c>
      <c r="T3691">
        <v>2</v>
      </c>
      <c r="U3691">
        <v>7.5</v>
      </c>
      <c r="V3691">
        <v>2.5</v>
      </c>
      <c r="W3691">
        <v>12.5</v>
      </c>
      <c r="X3691">
        <v>0.74875000000000003</v>
      </c>
      <c r="Y3691">
        <v>2</v>
      </c>
      <c r="Z3691">
        <v>1</v>
      </c>
    </row>
    <row r="3692" spans="1:26" x14ac:dyDescent="0.2">
      <c r="A3692">
        <v>3691</v>
      </c>
      <c r="B3692">
        <v>9101</v>
      </c>
      <c r="C3692" t="s">
        <v>38</v>
      </c>
      <c r="D3692">
        <v>2015</v>
      </c>
      <c r="E3692" t="s">
        <v>56</v>
      </c>
      <c r="F3692" t="s">
        <v>184</v>
      </c>
      <c r="G3692" t="s">
        <v>63</v>
      </c>
      <c r="H3692" t="s">
        <v>3876</v>
      </c>
      <c r="I3692" s="2">
        <v>40763</v>
      </c>
      <c r="J3692" t="s">
        <v>106</v>
      </c>
      <c r="K3692" t="s">
        <v>111</v>
      </c>
      <c r="L3692">
        <v>27.875575999999999</v>
      </c>
      <c r="M3692">
        <v>-175.96208799999999</v>
      </c>
      <c r="N3692" t="s">
        <v>63</v>
      </c>
      <c r="O3692" t="s">
        <v>63</v>
      </c>
      <c r="P3692">
        <v>2015</v>
      </c>
      <c r="Q3692" t="s">
        <v>112</v>
      </c>
      <c r="R3692">
        <v>0</v>
      </c>
      <c r="S3692">
        <v>21.8</v>
      </c>
      <c r="T3692">
        <v>5.5</v>
      </c>
      <c r="U3692">
        <v>22.5</v>
      </c>
      <c r="V3692">
        <v>8.5</v>
      </c>
      <c r="W3692">
        <v>12.5</v>
      </c>
      <c r="X3692">
        <v>1.145</v>
      </c>
      <c r="Y3692">
        <v>2</v>
      </c>
      <c r="Z3692">
        <v>1</v>
      </c>
    </row>
    <row r="3693" spans="1:26" x14ac:dyDescent="0.2">
      <c r="A3693">
        <v>3692</v>
      </c>
      <c r="B3693">
        <v>9102</v>
      </c>
      <c r="C3693" t="s">
        <v>38</v>
      </c>
      <c r="D3693">
        <v>2015</v>
      </c>
      <c r="E3693" t="s">
        <v>56</v>
      </c>
      <c r="F3693" t="s">
        <v>184</v>
      </c>
      <c r="G3693" t="s">
        <v>63</v>
      </c>
      <c r="H3693" t="s">
        <v>3877</v>
      </c>
      <c r="I3693" s="2">
        <v>40763</v>
      </c>
      <c r="J3693" t="s">
        <v>106</v>
      </c>
      <c r="K3693" t="s">
        <v>107</v>
      </c>
      <c r="L3693">
        <v>27.841923999999999</v>
      </c>
      <c r="M3693">
        <v>-175.93547599999999</v>
      </c>
      <c r="N3693" t="s">
        <v>63</v>
      </c>
      <c r="O3693" t="s">
        <v>63</v>
      </c>
      <c r="P3693">
        <v>2015</v>
      </c>
      <c r="Q3693" t="s">
        <v>109</v>
      </c>
      <c r="R3693">
        <v>0</v>
      </c>
      <c r="S3693">
        <v>13.1</v>
      </c>
      <c r="T3693">
        <v>1</v>
      </c>
      <c r="U3693">
        <v>7.5</v>
      </c>
      <c r="V3693">
        <v>32.5</v>
      </c>
      <c r="W3693">
        <v>5</v>
      </c>
      <c r="X3693">
        <v>0.65</v>
      </c>
      <c r="Y3693">
        <v>2</v>
      </c>
      <c r="Z3693">
        <v>1</v>
      </c>
    </row>
    <row r="3694" spans="1:26" x14ac:dyDescent="0.2">
      <c r="A3694">
        <v>3693</v>
      </c>
      <c r="B3694">
        <v>9103</v>
      </c>
      <c r="C3694" t="s">
        <v>38</v>
      </c>
      <c r="D3694">
        <v>2015</v>
      </c>
      <c r="E3694" t="s">
        <v>56</v>
      </c>
      <c r="F3694" t="s">
        <v>184</v>
      </c>
      <c r="G3694" t="s">
        <v>63</v>
      </c>
      <c r="H3694" t="s">
        <v>3878</v>
      </c>
      <c r="I3694" s="2">
        <v>40763</v>
      </c>
      <c r="J3694" t="s">
        <v>106</v>
      </c>
      <c r="K3694" t="s">
        <v>107</v>
      </c>
      <c r="L3694">
        <v>27.827214999999999</v>
      </c>
      <c r="M3694">
        <v>-175.969236</v>
      </c>
      <c r="N3694" t="s">
        <v>63</v>
      </c>
      <c r="O3694" t="s">
        <v>63</v>
      </c>
      <c r="P3694">
        <v>2015</v>
      </c>
      <c r="Q3694" t="s">
        <v>109</v>
      </c>
      <c r="R3694">
        <v>0</v>
      </c>
      <c r="S3694">
        <v>10.6</v>
      </c>
      <c r="T3694">
        <v>1</v>
      </c>
      <c r="U3694">
        <v>1</v>
      </c>
      <c r="V3694">
        <v>75</v>
      </c>
      <c r="W3694">
        <v>0.5</v>
      </c>
      <c r="X3694">
        <v>0.16225000000000001</v>
      </c>
      <c r="Y3694">
        <v>2</v>
      </c>
      <c r="Z3694">
        <v>1</v>
      </c>
    </row>
    <row r="3695" spans="1:26" x14ac:dyDescent="0.2">
      <c r="A3695">
        <v>3694</v>
      </c>
      <c r="B3695">
        <v>9109</v>
      </c>
      <c r="C3695" t="s">
        <v>38</v>
      </c>
      <c r="D3695">
        <v>2015</v>
      </c>
      <c r="E3695" t="s">
        <v>56</v>
      </c>
      <c r="F3695" t="s">
        <v>184</v>
      </c>
      <c r="G3695" t="s">
        <v>58</v>
      </c>
      <c r="H3695" t="s">
        <v>3879</v>
      </c>
      <c r="I3695" s="2">
        <v>40764</v>
      </c>
      <c r="J3695" t="s">
        <v>106</v>
      </c>
      <c r="K3695" t="s">
        <v>111</v>
      </c>
      <c r="L3695">
        <v>28.454115999999999</v>
      </c>
      <c r="M3695">
        <v>-178.296986</v>
      </c>
      <c r="N3695" t="s">
        <v>58</v>
      </c>
      <c r="O3695" t="s">
        <v>58</v>
      </c>
      <c r="P3695">
        <v>2015</v>
      </c>
      <c r="Q3695" t="s">
        <v>112</v>
      </c>
      <c r="R3695">
        <v>0</v>
      </c>
      <c r="S3695">
        <v>28.05</v>
      </c>
      <c r="T3695">
        <v>1.5</v>
      </c>
      <c r="U3695">
        <v>8.5</v>
      </c>
      <c r="V3695">
        <v>22.5</v>
      </c>
      <c r="W3695">
        <v>4</v>
      </c>
      <c r="X3695">
        <v>0.32250000000000001</v>
      </c>
      <c r="Y3695">
        <v>2</v>
      </c>
      <c r="Z3695">
        <v>1</v>
      </c>
    </row>
    <row r="3696" spans="1:26" x14ac:dyDescent="0.2">
      <c r="A3696">
        <v>3695</v>
      </c>
      <c r="B3696">
        <v>9110</v>
      </c>
      <c r="C3696" t="s">
        <v>38</v>
      </c>
      <c r="D3696">
        <v>2015</v>
      </c>
      <c r="E3696" t="s">
        <v>56</v>
      </c>
      <c r="F3696" t="s">
        <v>184</v>
      </c>
      <c r="G3696" t="s">
        <v>58</v>
      </c>
      <c r="H3696" t="s">
        <v>3880</v>
      </c>
      <c r="I3696" s="2">
        <v>40764</v>
      </c>
      <c r="J3696" t="s">
        <v>106</v>
      </c>
      <c r="K3696" t="s">
        <v>111</v>
      </c>
      <c r="L3696">
        <v>28.459465000000002</v>
      </c>
      <c r="M3696">
        <v>-178.31105400000001</v>
      </c>
      <c r="N3696" t="s">
        <v>58</v>
      </c>
      <c r="O3696" t="s">
        <v>58</v>
      </c>
      <c r="P3696">
        <v>2015</v>
      </c>
      <c r="Q3696" t="s">
        <v>112</v>
      </c>
      <c r="R3696">
        <v>0</v>
      </c>
      <c r="S3696">
        <v>21.45</v>
      </c>
      <c r="T3696">
        <v>18</v>
      </c>
      <c r="U3696">
        <v>0</v>
      </c>
      <c r="V3696">
        <v>1</v>
      </c>
      <c r="W3696">
        <v>3</v>
      </c>
      <c r="X3696">
        <v>0.42499999999999999</v>
      </c>
      <c r="Y3696">
        <v>2</v>
      </c>
      <c r="Z3696">
        <v>1</v>
      </c>
    </row>
    <row r="3697" spans="1:26" x14ac:dyDescent="0.2">
      <c r="A3697">
        <v>3696</v>
      </c>
      <c r="B3697">
        <v>9111</v>
      </c>
      <c r="C3697" t="s">
        <v>38</v>
      </c>
      <c r="D3697">
        <v>2015</v>
      </c>
      <c r="E3697" t="s">
        <v>56</v>
      </c>
      <c r="F3697" t="s">
        <v>184</v>
      </c>
      <c r="G3697" t="s">
        <v>58</v>
      </c>
      <c r="H3697" t="s">
        <v>3881</v>
      </c>
      <c r="I3697" s="2">
        <v>40764</v>
      </c>
      <c r="J3697" t="s">
        <v>106</v>
      </c>
      <c r="K3697" t="s">
        <v>107</v>
      </c>
      <c r="L3697">
        <v>28.458570999999999</v>
      </c>
      <c r="M3697">
        <v>-178.322371</v>
      </c>
      <c r="N3697" t="s">
        <v>58</v>
      </c>
      <c r="O3697" t="s">
        <v>58</v>
      </c>
      <c r="P3697">
        <v>2015</v>
      </c>
      <c r="Q3697" t="s">
        <v>109</v>
      </c>
      <c r="R3697">
        <v>0</v>
      </c>
      <c r="S3697">
        <v>13.7</v>
      </c>
      <c r="T3697">
        <v>4</v>
      </c>
      <c r="U3697">
        <v>4.5</v>
      </c>
      <c r="V3697">
        <v>6.5</v>
      </c>
      <c r="W3697">
        <v>6.5</v>
      </c>
      <c r="X3697">
        <v>0.35249999999999998</v>
      </c>
      <c r="Y3697">
        <v>2</v>
      </c>
      <c r="Z3697">
        <v>1</v>
      </c>
    </row>
    <row r="3698" spans="1:26" x14ac:dyDescent="0.2">
      <c r="A3698">
        <v>3697</v>
      </c>
      <c r="B3698">
        <v>9112</v>
      </c>
      <c r="C3698" t="s">
        <v>38</v>
      </c>
      <c r="D3698">
        <v>2015</v>
      </c>
      <c r="E3698" t="s">
        <v>56</v>
      </c>
      <c r="F3698" t="s">
        <v>184</v>
      </c>
      <c r="G3698" t="s">
        <v>58</v>
      </c>
      <c r="H3698" t="s">
        <v>3882</v>
      </c>
      <c r="I3698" s="2">
        <v>40764</v>
      </c>
      <c r="J3698" t="s">
        <v>106</v>
      </c>
      <c r="K3698" t="s">
        <v>107</v>
      </c>
      <c r="L3698">
        <v>28.443535000000001</v>
      </c>
      <c r="M3698">
        <v>-178.36041499999999</v>
      </c>
      <c r="N3698" t="s">
        <v>58</v>
      </c>
      <c r="O3698" t="s">
        <v>58</v>
      </c>
      <c r="P3698">
        <v>2015</v>
      </c>
      <c r="Q3698" t="s">
        <v>109</v>
      </c>
      <c r="R3698">
        <v>0</v>
      </c>
      <c r="S3698">
        <v>10.75</v>
      </c>
      <c r="T3698">
        <v>4</v>
      </c>
      <c r="U3698">
        <v>1.5</v>
      </c>
      <c r="V3698">
        <v>1</v>
      </c>
      <c r="W3698">
        <v>4</v>
      </c>
      <c r="X3698">
        <v>0.90249999999999997</v>
      </c>
      <c r="Y3698">
        <v>2</v>
      </c>
      <c r="Z3698">
        <v>1</v>
      </c>
    </row>
    <row r="3699" spans="1:26" x14ac:dyDescent="0.2">
      <c r="A3699">
        <v>3698</v>
      </c>
      <c r="B3699">
        <v>9119</v>
      </c>
      <c r="C3699" t="s">
        <v>38</v>
      </c>
      <c r="D3699">
        <v>2015</v>
      </c>
      <c r="E3699" t="s">
        <v>56</v>
      </c>
      <c r="F3699" t="s">
        <v>184</v>
      </c>
      <c r="G3699" t="s">
        <v>58</v>
      </c>
      <c r="H3699" t="s">
        <v>3883</v>
      </c>
      <c r="I3699" s="2">
        <v>40765</v>
      </c>
      <c r="J3699" t="s">
        <v>106</v>
      </c>
      <c r="K3699" t="s">
        <v>111</v>
      </c>
      <c r="L3699">
        <v>28.407975</v>
      </c>
      <c r="M3699">
        <v>-178.380143</v>
      </c>
      <c r="N3699" t="s">
        <v>58</v>
      </c>
      <c r="O3699" t="s">
        <v>58</v>
      </c>
      <c r="P3699">
        <v>2015</v>
      </c>
      <c r="Q3699" t="s">
        <v>112</v>
      </c>
      <c r="R3699">
        <v>0</v>
      </c>
      <c r="S3699">
        <v>21.6</v>
      </c>
      <c r="T3699">
        <v>1</v>
      </c>
      <c r="U3699">
        <v>5</v>
      </c>
      <c r="V3699">
        <v>22.5</v>
      </c>
      <c r="W3699">
        <v>3.5</v>
      </c>
      <c r="X3699">
        <v>0.74</v>
      </c>
      <c r="Y3699">
        <v>2</v>
      </c>
      <c r="Z3699">
        <v>1</v>
      </c>
    </row>
    <row r="3700" spans="1:26" x14ac:dyDescent="0.2">
      <c r="A3700">
        <v>3699</v>
      </c>
      <c r="B3700">
        <v>9120</v>
      </c>
      <c r="C3700" t="s">
        <v>38</v>
      </c>
      <c r="D3700">
        <v>2015</v>
      </c>
      <c r="E3700" t="s">
        <v>56</v>
      </c>
      <c r="F3700" t="s">
        <v>184</v>
      </c>
      <c r="G3700" t="s">
        <v>58</v>
      </c>
      <c r="H3700" t="s">
        <v>3884</v>
      </c>
      <c r="I3700" s="2">
        <v>40765</v>
      </c>
      <c r="J3700" t="s">
        <v>106</v>
      </c>
      <c r="K3700" t="s">
        <v>111</v>
      </c>
      <c r="L3700">
        <v>28.386555999999999</v>
      </c>
      <c r="M3700">
        <v>-178.36035200000001</v>
      </c>
      <c r="N3700" t="s">
        <v>58</v>
      </c>
      <c r="O3700" t="s">
        <v>58</v>
      </c>
      <c r="P3700">
        <v>2015</v>
      </c>
      <c r="Q3700" t="s">
        <v>112</v>
      </c>
      <c r="R3700">
        <v>0</v>
      </c>
      <c r="S3700">
        <v>23.5</v>
      </c>
      <c r="T3700">
        <v>1.5</v>
      </c>
      <c r="U3700">
        <v>25</v>
      </c>
      <c r="V3700">
        <v>32.5</v>
      </c>
      <c r="W3700">
        <v>5.5</v>
      </c>
      <c r="X3700">
        <v>0.46250000000000002</v>
      </c>
      <c r="Y3700">
        <v>2</v>
      </c>
      <c r="Z3700">
        <v>1</v>
      </c>
    </row>
    <row r="3701" spans="1:26" x14ac:dyDescent="0.2">
      <c r="A3701">
        <v>3700</v>
      </c>
      <c r="B3701">
        <v>9121</v>
      </c>
      <c r="C3701" t="s">
        <v>38</v>
      </c>
      <c r="D3701">
        <v>2015</v>
      </c>
      <c r="E3701" t="s">
        <v>56</v>
      </c>
      <c r="F3701" t="s">
        <v>184</v>
      </c>
      <c r="G3701" t="s">
        <v>58</v>
      </c>
      <c r="H3701" t="s">
        <v>3885</v>
      </c>
      <c r="I3701" s="2">
        <v>40765</v>
      </c>
      <c r="J3701" t="s">
        <v>106</v>
      </c>
      <c r="K3701" t="s">
        <v>115</v>
      </c>
      <c r="L3701">
        <v>28.391515999999999</v>
      </c>
      <c r="M3701">
        <v>-178.35847000000001</v>
      </c>
      <c r="N3701" t="s">
        <v>58</v>
      </c>
      <c r="O3701" t="s">
        <v>58</v>
      </c>
      <c r="P3701">
        <v>2015</v>
      </c>
      <c r="Q3701" t="s">
        <v>116</v>
      </c>
      <c r="R3701">
        <v>0</v>
      </c>
      <c r="S3701">
        <v>4.7</v>
      </c>
      <c r="T3701">
        <v>1</v>
      </c>
      <c r="U3701">
        <v>12.5</v>
      </c>
      <c r="V3701">
        <v>32.5</v>
      </c>
      <c r="W3701">
        <v>5</v>
      </c>
      <c r="X3701">
        <v>0.72250000000000003</v>
      </c>
      <c r="Y3701">
        <v>2</v>
      </c>
      <c r="Z3701">
        <v>1</v>
      </c>
    </row>
    <row r="3702" spans="1:26" x14ac:dyDescent="0.2">
      <c r="A3702">
        <v>3701</v>
      </c>
      <c r="B3702">
        <v>9122</v>
      </c>
      <c r="C3702" t="s">
        <v>38</v>
      </c>
      <c r="D3702">
        <v>2015</v>
      </c>
      <c r="E3702" t="s">
        <v>56</v>
      </c>
      <c r="F3702" t="s">
        <v>184</v>
      </c>
      <c r="G3702" t="s">
        <v>58</v>
      </c>
      <c r="H3702" t="s">
        <v>3886</v>
      </c>
      <c r="I3702" s="2">
        <v>40765</v>
      </c>
      <c r="J3702" t="s">
        <v>106</v>
      </c>
      <c r="K3702" t="s">
        <v>115</v>
      </c>
      <c r="L3702">
        <v>28.402168</v>
      </c>
      <c r="M3702">
        <v>-178.36234300000001</v>
      </c>
      <c r="N3702" t="s">
        <v>58</v>
      </c>
      <c r="O3702" t="s">
        <v>58</v>
      </c>
      <c r="P3702">
        <v>2015</v>
      </c>
      <c r="Q3702" t="s">
        <v>116</v>
      </c>
      <c r="R3702">
        <v>0</v>
      </c>
      <c r="S3702">
        <v>3.7</v>
      </c>
      <c r="T3702">
        <v>1</v>
      </c>
      <c r="U3702">
        <v>3.5</v>
      </c>
      <c r="V3702">
        <v>20</v>
      </c>
      <c r="W3702">
        <v>6.5</v>
      </c>
      <c r="X3702">
        <v>0.70750000000000002</v>
      </c>
      <c r="Y3702">
        <v>2</v>
      </c>
      <c r="Z3702">
        <v>1</v>
      </c>
    </row>
    <row r="3703" spans="1:26" x14ac:dyDescent="0.2">
      <c r="A3703">
        <v>3702</v>
      </c>
      <c r="B3703">
        <v>9127</v>
      </c>
      <c r="C3703" t="s">
        <v>38</v>
      </c>
      <c r="D3703">
        <v>2015</v>
      </c>
      <c r="E3703" t="s">
        <v>56</v>
      </c>
      <c r="F3703" t="s">
        <v>184</v>
      </c>
      <c r="G3703" t="s">
        <v>62</v>
      </c>
      <c r="H3703" t="s">
        <v>3887</v>
      </c>
      <c r="I3703" s="2">
        <v>40766</v>
      </c>
      <c r="J3703" t="s">
        <v>106</v>
      </c>
      <c r="K3703" t="s">
        <v>111</v>
      </c>
      <c r="L3703">
        <v>28.27712</v>
      </c>
      <c r="M3703">
        <v>-177.40036900000001</v>
      </c>
      <c r="N3703" t="s">
        <v>62</v>
      </c>
      <c r="O3703" t="s">
        <v>62</v>
      </c>
      <c r="P3703">
        <v>2015</v>
      </c>
      <c r="Q3703" t="s">
        <v>112</v>
      </c>
      <c r="R3703">
        <v>0</v>
      </c>
      <c r="S3703">
        <v>22.45</v>
      </c>
      <c r="T3703">
        <v>1.5</v>
      </c>
      <c r="U3703">
        <v>4</v>
      </c>
      <c r="V3703">
        <v>17.5</v>
      </c>
      <c r="W3703">
        <v>5.5</v>
      </c>
      <c r="X3703">
        <v>0.36249999999999999</v>
      </c>
      <c r="Y3703">
        <v>2</v>
      </c>
      <c r="Z3703">
        <v>1</v>
      </c>
    </row>
    <row r="3704" spans="1:26" x14ac:dyDescent="0.2">
      <c r="A3704">
        <v>3703</v>
      </c>
      <c r="B3704">
        <v>9128</v>
      </c>
      <c r="C3704" t="s">
        <v>38</v>
      </c>
      <c r="D3704">
        <v>2015</v>
      </c>
      <c r="E3704" t="s">
        <v>56</v>
      </c>
      <c r="F3704" t="s">
        <v>184</v>
      </c>
      <c r="G3704" t="s">
        <v>62</v>
      </c>
      <c r="H3704" t="s">
        <v>3888</v>
      </c>
      <c r="I3704" s="2">
        <v>40766</v>
      </c>
      <c r="J3704" t="s">
        <v>106</v>
      </c>
      <c r="K3704" t="s">
        <v>111</v>
      </c>
      <c r="L3704">
        <v>28.284548999999998</v>
      </c>
      <c r="M3704">
        <v>-177.381249</v>
      </c>
      <c r="N3704" t="s">
        <v>62</v>
      </c>
      <c r="O3704" t="s">
        <v>62</v>
      </c>
      <c r="P3704">
        <v>2015</v>
      </c>
      <c r="Q3704" t="s">
        <v>112</v>
      </c>
      <c r="R3704">
        <v>0</v>
      </c>
      <c r="S3704">
        <v>23</v>
      </c>
      <c r="T3704">
        <v>1</v>
      </c>
      <c r="U3704">
        <v>2</v>
      </c>
      <c r="V3704">
        <v>20</v>
      </c>
      <c r="W3704">
        <v>2</v>
      </c>
      <c r="X3704">
        <v>0.57499999999999996</v>
      </c>
      <c r="Y3704">
        <v>2</v>
      </c>
      <c r="Z3704">
        <v>1</v>
      </c>
    </row>
    <row r="3705" spans="1:26" x14ac:dyDescent="0.2">
      <c r="A3705">
        <v>3704</v>
      </c>
      <c r="B3705">
        <v>9129</v>
      </c>
      <c r="C3705" t="s">
        <v>38</v>
      </c>
      <c r="D3705">
        <v>2015</v>
      </c>
      <c r="E3705" t="s">
        <v>56</v>
      </c>
      <c r="F3705" t="s">
        <v>184</v>
      </c>
      <c r="G3705" t="s">
        <v>62</v>
      </c>
      <c r="H3705" t="s">
        <v>3889</v>
      </c>
      <c r="I3705" s="2">
        <v>40766</v>
      </c>
      <c r="J3705" t="s">
        <v>106</v>
      </c>
      <c r="K3705" t="s">
        <v>107</v>
      </c>
      <c r="L3705">
        <v>28.278500999999999</v>
      </c>
      <c r="M3705">
        <v>-177.350739</v>
      </c>
      <c r="N3705" t="s">
        <v>62</v>
      </c>
      <c r="O3705" t="s">
        <v>62</v>
      </c>
      <c r="P3705">
        <v>2015</v>
      </c>
      <c r="Q3705" t="s">
        <v>109</v>
      </c>
      <c r="R3705">
        <v>0</v>
      </c>
      <c r="S3705">
        <v>11.8</v>
      </c>
      <c r="T3705">
        <v>1.5</v>
      </c>
      <c r="U3705">
        <v>2.5</v>
      </c>
      <c r="V3705">
        <v>30</v>
      </c>
      <c r="W3705">
        <v>7</v>
      </c>
      <c r="X3705">
        <v>1.14775</v>
      </c>
      <c r="Y3705">
        <v>2</v>
      </c>
      <c r="Z3705">
        <v>1</v>
      </c>
    </row>
    <row r="3706" spans="1:26" x14ac:dyDescent="0.2">
      <c r="A3706">
        <v>3705</v>
      </c>
      <c r="B3706">
        <v>9130</v>
      </c>
      <c r="C3706" t="s">
        <v>38</v>
      </c>
      <c r="D3706">
        <v>2015</v>
      </c>
      <c r="E3706" t="s">
        <v>56</v>
      </c>
      <c r="F3706" t="s">
        <v>184</v>
      </c>
      <c r="G3706" t="s">
        <v>62</v>
      </c>
      <c r="H3706" t="s">
        <v>3890</v>
      </c>
      <c r="I3706" s="2">
        <v>40766</v>
      </c>
      <c r="J3706" t="s">
        <v>106</v>
      </c>
      <c r="K3706" t="s">
        <v>107</v>
      </c>
      <c r="L3706">
        <v>28.281131999999999</v>
      </c>
      <c r="M3706">
        <v>-177.36418399999999</v>
      </c>
      <c r="N3706" t="s">
        <v>62</v>
      </c>
      <c r="O3706" t="s">
        <v>62</v>
      </c>
      <c r="P3706">
        <v>2015</v>
      </c>
      <c r="Q3706" t="s">
        <v>109</v>
      </c>
      <c r="R3706">
        <v>0</v>
      </c>
      <c r="S3706">
        <v>11.3</v>
      </c>
      <c r="T3706">
        <v>1</v>
      </c>
      <c r="U3706">
        <v>3.5</v>
      </c>
      <c r="V3706">
        <v>17.5</v>
      </c>
      <c r="W3706">
        <v>1.5</v>
      </c>
      <c r="X3706">
        <v>0.58950000000000002</v>
      </c>
      <c r="Y3706">
        <v>2</v>
      </c>
      <c r="Z3706">
        <v>1</v>
      </c>
    </row>
    <row r="3707" spans="1:26" x14ac:dyDescent="0.2">
      <c r="A3707">
        <v>3706</v>
      </c>
      <c r="B3707">
        <v>9131</v>
      </c>
      <c r="C3707" t="s">
        <v>38</v>
      </c>
      <c r="D3707">
        <v>2015</v>
      </c>
      <c r="E3707" t="s">
        <v>56</v>
      </c>
      <c r="F3707" t="s">
        <v>184</v>
      </c>
      <c r="G3707" t="s">
        <v>62</v>
      </c>
      <c r="H3707" t="s">
        <v>3891</v>
      </c>
      <c r="I3707" s="2">
        <v>40766</v>
      </c>
      <c r="J3707" t="s">
        <v>106</v>
      </c>
      <c r="K3707" t="s">
        <v>115</v>
      </c>
      <c r="L3707">
        <v>28.265291999999999</v>
      </c>
      <c r="M3707">
        <v>-177.39562599999999</v>
      </c>
      <c r="N3707" t="s">
        <v>62</v>
      </c>
      <c r="O3707" t="s">
        <v>62</v>
      </c>
      <c r="P3707">
        <v>2015</v>
      </c>
      <c r="Q3707" t="s">
        <v>116</v>
      </c>
      <c r="R3707">
        <v>0</v>
      </c>
      <c r="S3707">
        <v>4.5</v>
      </c>
      <c r="T3707">
        <v>1</v>
      </c>
      <c r="U3707">
        <v>7.5</v>
      </c>
      <c r="V3707">
        <v>22.5</v>
      </c>
      <c r="W3707">
        <v>6.5</v>
      </c>
      <c r="X3707">
        <v>0.62375000000000003</v>
      </c>
      <c r="Y3707">
        <v>2</v>
      </c>
      <c r="Z3707">
        <v>1</v>
      </c>
    </row>
    <row r="3708" spans="1:26" x14ac:dyDescent="0.2">
      <c r="A3708">
        <v>3707</v>
      </c>
      <c r="B3708">
        <v>9138</v>
      </c>
      <c r="C3708" t="s">
        <v>38</v>
      </c>
      <c r="D3708">
        <v>2015</v>
      </c>
      <c r="E3708" t="s">
        <v>56</v>
      </c>
      <c r="F3708" t="s">
        <v>184</v>
      </c>
      <c r="G3708" t="s">
        <v>62</v>
      </c>
      <c r="H3708" t="s">
        <v>3892</v>
      </c>
      <c r="I3708" s="2">
        <v>40767</v>
      </c>
      <c r="J3708" t="s">
        <v>106</v>
      </c>
      <c r="K3708" t="s">
        <v>111</v>
      </c>
      <c r="L3708">
        <v>28.210549</v>
      </c>
      <c r="M3708">
        <v>-177.430768</v>
      </c>
      <c r="N3708" t="s">
        <v>62</v>
      </c>
      <c r="O3708" t="s">
        <v>62</v>
      </c>
      <c r="P3708">
        <v>2015</v>
      </c>
      <c r="Q3708" t="s">
        <v>112</v>
      </c>
      <c r="R3708">
        <v>0</v>
      </c>
      <c r="S3708">
        <v>25.1</v>
      </c>
      <c r="T3708">
        <v>1</v>
      </c>
      <c r="U3708">
        <v>1.5</v>
      </c>
      <c r="V3708">
        <v>7.5</v>
      </c>
      <c r="W3708">
        <v>1</v>
      </c>
      <c r="X3708">
        <v>0.30499999999999999</v>
      </c>
      <c r="Y3708">
        <v>2</v>
      </c>
      <c r="Z3708">
        <v>1</v>
      </c>
    </row>
    <row r="3709" spans="1:26" x14ac:dyDescent="0.2">
      <c r="A3709">
        <v>3708</v>
      </c>
      <c r="B3709">
        <v>9139</v>
      </c>
      <c r="C3709" t="s">
        <v>38</v>
      </c>
      <c r="D3709">
        <v>2015</v>
      </c>
      <c r="E3709" t="s">
        <v>56</v>
      </c>
      <c r="F3709" t="s">
        <v>184</v>
      </c>
      <c r="G3709" t="s">
        <v>62</v>
      </c>
      <c r="H3709" t="s">
        <v>3893</v>
      </c>
      <c r="I3709" s="2">
        <v>40767</v>
      </c>
      <c r="J3709" t="s">
        <v>106</v>
      </c>
      <c r="K3709" t="s">
        <v>107</v>
      </c>
      <c r="L3709">
        <v>28.204467000000001</v>
      </c>
      <c r="M3709">
        <v>-177.42446200000001</v>
      </c>
      <c r="N3709" t="s">
        <v>62</v>
      </c>
      <c r="O3709" t="s">
        <v>62</v>
      </c>
      <c r="P3709">
        <v>2015</v>
      </c>
      <c r="Q3709" t="s">
        <v>109</v>
      </c>
      <c r="R3709">
        <v>0</v>
      </c>
      <c r="S3709">
        <v>11.55</v>
      </c>
      <c r="T3709">
        <v>2</v>
      </c>
      <c r="U3709">
        <v>7.5</v>
      </c>
      <c r="V3709">
        <v>4.5</v>
      </c>
      <c r="W3709">
        <v>3</v>
      </c>
      <c r="X3709">
        <v>0.999</v>
      </c>
      <c r="Y3709">
        <v>2</v>
      </c>
      <c r="Z3709">
        <v>1</v>
      </c>
    </row>
    <row r="3710" spans="1:26" x14ac:dyDescent="0.2">
      <c r="A3710">
        <v>3709</v>
      </c>
      <c r="B3710">
        <v>9140</v>
      </c>
      <c r="C3710" t="s">
        <v>38</v>
      </c>
      <c r="D3710">
        <v>2015</v>
      </c>
      <c r="E3710" t="s">
        <v>56</v>
      </c>
      <c r="F3710" t="s">
        <v>184</v>
      </c>
      <c r="G3710" t="s">
        <v>62</v>
      </c>
      <c r="H3710" t="s">
        <v>3894</v>
      </c>
      <c r="I3710" s="2">
        <v>40767</v>
      </c>
      <c r="J3710" t="s">
        <v>106</v>
      </c>
      <c r="K3710" t="s">
        <v>115</v>
      </c>
      <c r="L3710">
        <v>28.194471</v>
      </c>
      <c r="M3710">
        <v>-177.38329400000001</v>
      </c>
      <c r="N3710" t="s">
        <v>62</v>
      </c>
      <c r="O3710" t="s">
        <v>62</v>
      </c>
      <c r="P3710">
        <v>2015</v>
      </c>
      <c r="Q3710" t="s">
        <v>116</v>
      </c>
      <c r="R3710">
        <v>0</v>
      </c>
      <c r="S3710">
        <v>5.15</v>
      </c>
      <c r="T3710">
        <v>1</v>
      </c>
      <c r="U3710">
        <v>1.5</v>
      </c>
      <c r="V3710">
        <v>2</v>
      </c>
      <c r="W3710">
        <v>3.5</v>
      </c>
      <c r="X3710">
        <v>1.0449999999999999</v>
      </c>
      <c r="Y3710">
        <v>2</v>
      </c>
      <c r="Z3710">
        <v>1</v>
      </c>
    </row>
    <row r="3711" spans="1:26" x14ac:dyDescent="0.2">
      <c r="A3711">
        <v>3710</v>
      </c>
      <c r="B3711">
        <v>9141</v>
      </c>
      <c r="C3711" t="s">
        <v>38</v>
      </c>
      <c r="D3711">
        <v>2015</v>
      </c>
      <c r="E3711" t="s">
        <v>56</v>
      </c>
      <c r="F3711" t="s">
        <v>184</v>
      </c>
      <c r="G3711" t="s">
        <v>62</v>
      </c>
      <c r="H3711" t="s">
        <v>3895</v>
      </c>
      <c r="I3711" s="2">
        <v>40767</v>
      </c>
      <c r="J3711" t="s">
        <v>106</v>
      </c>
      <c r="K3711" t="s">
        <v>111</v>
      </c>
      <c r="L3711">
        <v>28.196325000000002</v>
      </c>
      <c r="M3711">
        <v>-177.37071399999999</v>
      </c>
      <c r="N3711" t="s">
        <v>62</v>
      </c>
      <c r="O3711" t="s">
        <v>62</v>
      </c>
      <c r="P3711">
        <v>2015</v>
      </c>
      <c r="Q3711" t="s">
        <v>112</v>
      </c>
      <c r="R3711">
        <v>0</v>
      </c>
      <c r="S3711">
        <v>20.55</v>
      </c>
      <c r="T3711">
        <v>1</v>
      </c>
      <c r="U3711">
        <v>25</v>
      </c>
      <c r="V3711">
        <v>2</v>
      </c>
      <c r="W3711">
        <v>2.5</v>
      </c>
      <c r="X3711">
        <v>0.2475</v>
      </c>
      <c r="Y3711">
        <v>2</v>
      </c>
      <c r="Z3711">
        <v>1</v>
      </c>
    </row>
    <row r="3712" spans="1:26" x14ac:dyDescent="0.2">
      <c r="A3712">
        <v>3711</v>
      </c>
      <c r="B3712">
        <v>9142</v>
      </c>
      <c r="C3712" t="s">
        <v>38</v>
      </c>
      <c r="D3712">
        <v>2015</v>
      </c>
      <c r="E3712" t="s">
        <v>56</v>
      </c>
      <c r="F3712" t="s">
        <v>184</v>
      </c>
      <c r="G3712" t="s">
        <v>62</v>
      </c>
      <c r="H3712" t="s">
        <v>3896</v>
      </c>
      <c r="I3712" s="2">
        <v>40767</v>
      </c>
      <c r="J3712" t="s">
        <v>106</v>
      </c>
      <c r="K3712" t="s">
        <v>107</v>
      </c>
      <c r="L3712">
        <v>28.196846000000001</v>
      </c>
      <c r="M3712">
        <v>-177.336479</v>
      </c>
      <c r="N3712" t="s">
        <v>62</v>
      </c>
      <c r="O3712" t="s">
        <v>62</v>
      </c>
      <c r="P3712">
        <v>2015</v>
      </c>
      <c r="Q3712" t="s">
        <v>109</v>
      </c>
      <c r="R3712">
        <v>0</v>
      </c>
      <c r="S3712">
        <v>14.1</v>
      </c>
      <c r="T3712">
        <v>2</v>
      </c>
      <c r="U3712">
        <v>7</v>
      </c>
      <c r="V3712">
        <v>6.5</v>
      </c>
      <c r="W3712">
        <v>1.5</v>
      </c>
      <c r="X3712">
        <v>0.39750000000000002</v>
      </c>
      <c r="Y3712">
        <v>2</v>
      </c>
      <c r="Z3712">
        <v>1</v>
      </c>
    </row>
    <row r="3713" spans="1:26" x14ac:dyDescent="0.2">
      <c r="A3713">
        <v>3712</v>
      </c>
      <c r="B3713">
        <v>9143</v>
      </c>
      <c r="C3713" t="s">
        <v>38</v>
      </c>
      <c r="D3713">
        <v>2015</v>
      </c>
      <c r="E3713" t="s">
        <v>56</v>
      </c>
      <c r="F3713" t="s">
        <v>184</v>
      </c>
      <c r="G3713" t="s">
        <v>62</v>
      </c>
      <c r="H3713" t="s">
        <v>3897</v>
      </c>
      <c r="I3713" s="2">
        <v>40767</v>
      </c>
      <c r="J3713" t="s">
        <v>106</v>
      </c>
      <c r="K3713" t="s">
        <v>107</v>
      </c>
      <c r="L3713">
        <v>28.208452999999999</v>
      </c>
      <c r="M3713">
        <v>-177.31312299999999</v>
      </c>
      <c r="N3713" t="s">
        <v>62</v>
      </c>
      <c r="O3713" t="s">
        <v>62</v>
      </c>
      <c r="P3713">
        <v>2015</v>
      </c>
      <c r="Q3713" t="s">
        <v>109</v>
      </c>
      <c r="R3713">
        <v>0</v>
      </c>
      <c r="S3713">
        <v>15.55</v>
      </c>
      <c r="T3713">
        <v>1.5</v>
      </c>
      <c r="U3713">
        <v>7.5</v>
      </c>
      <c r="V3713">
        <v>5.5</v>
      </c>
      <c r="W3713">
        <v>1.5</v>
      </c>
      <c r="X3713">
        <v>1.1312500000000001</v>
      </c>
      <c r="Y3713">
        <v>2</v>
      </c>
      <c r="Z3713">
        <v>1</v>
      </c>
    </row>
    <row r="3714" spans="1:26" x14ac:dyDescent="0.2">
      <c r="A3714">
        <v>3713</v>
      </c>
      <c r="B3714">
        <v>9144</v>
      </c>
      <c r="C3714" t="s">
        <v>38</v>
      </c>
      <c r="D3714">
        <v>2015</v>
      </c>
      <c r="E3714" t="s">
        <v>56</v>
      </c>
      <c r="F3714" t="s">
        <v>184</v>
      </c>
      <c r="G3714" t="s">
        <v>62</v>
      </c>
      <c r="H3714" t="s">
        <v>3898</v>
      </c>
      <c r="I3714" s="2">
        <v>40767</v>
      </c>
      <c r="J3714" t="s">
        <v>106</v>
      </c>
      <c r="K3714" t="s">
        <v>115</v>
      </c>
      <c r="L3714">
        <v>28.202655</v>
      </c>
      <c r="M3714">
        <v>-177.32578599999999</v>
      </c>
      <c r="N3714" t="s">
        <v>62</v>
      </c>
      <c r="O3714" t="s">
        <v>62</v>
      </c>
      <c r="P3714">
        <v>2015</v>
      </c>
      <c r="Q3714" t="s">
        <v>116</v>
      </c>
      <c r="R3714">
        <v>0</v>
      </c>
      <c r="S3714">
        <v>4.75</v>
      </c>
      <c r="T3714">
        <v>2.5</v>
      </c>
      <c r="U3714">
        <v>0.5</v>
      </c>
      <c r="V3714">
        <v>17.5</v>
      </c>
      <c r="W3714">
        <v>1.5</v>
      </c>
      <c r="X3714">
        <v>0.56374999999999997</v>
      </c>
      <c r="Y3714">
        <v>2</v>
      </c>
      <c r="Z3714">
        <v>1</v>
      </c>
    </row>
    <row r="3715" spans="1:26" x14ac:dyDescent="0.2">
      <c r="A3715">
        <v>3714</v>
      </c>
      <c r="B3715">
        <v>9147</v>
      </c>
      <c r="C3715" t="s">
        <v>38</v>
      </c>
      <c r="D3715">
        <v>2015</v>
      </c>
      <c r="E3715" t="s">
        <v>56</v>
      </c>
      <c r="F3715" t="s">
        <v>184</v>
      </c>
      <c r="G3715" t="s">
        <v>60</v>
      </c>
      <c r="H3715" t="s">
        <v>3899</v>
      </c>
      <c r="I3715" s="2">
        <v>40770</v>
      </c>
      <c r="J3715" t="s">
        <v>106</v>
      </c>
      <c r="K3715" t="s">
        <v>107</v>
      </c>
      <c r="L3715">
        <v>26.040620000000001</v>
      </c>
      <c r="M3715">
        <v>-173.98795899999999</v>
      </c>
      <c r="N3715" t="s">
        <v>60</v>
      </c>
      <c r="O3715" t="s">
        <v>60</v>
      </c>
      <c r="P3715">
        <v>2015</v>
      </c>
      <c r="Q3715" t="s">
        <v>109</v>
      </c>
      <c r="R3715">
        <v>0</v>
      </c>
      <c r="S3715">
        <v>9.9</v>
      </c>
      <c r="T3715">
        <v>3</v>
      </c>
      <c r="U3715">
        <v>6</v>
      </c>
      <c r="V3715">
        <v>47.5</v>
      </c>
      <c r="W3715">
        <v>3.5</v>
      </c>
      <c r="X3715">
        <v>0.76</v>
      </c>
      <c r="Y3715">
        <v>2</v>
      </c>
      <c r="Z3715">
        <v>1</v>
      </c>
    </row>
    <row r="3716" spans="1:26" x14ac:dyDescent="0.2">
      <c r="A3716">
        <v>3715</v>
      </c>
      <c r="B3716">
        <v>9148</v>
      </c>
      <c r="C3716" t="s">
        <v>38</v>
      </c>
      <c r="D3716">
        <v>2015</v>
      </c>
      <c r="E3716" t="s">
        <v>56</v>
      </c>
      <c r="F3716" t="s">
        <v>184</v>
      </c>
      <c r="G3716" t="s">
        <v>60</v>
      </c>
      <c r="H3716" t="s">
        <v>3900</v>
      </c>
      <c r="I3716" s="2">
        <v>40770</v>
      </c>
      <c r="J3716" t="s">
        <v>106</v>
      </c>
      <c r="K3716" t="s">
        <v>111</v>
      </c>
      <c r="L3716">
        <v>26.075787999999999</v>
      </c>
      <c r="M3716">
        <v>-174.00735599999999</v>
      </c>
      <c r="N3716" t="s">
        <v>60</v>
      </c>
      <c r="O3716" t="s">
        <v>60</v>
      </c>
      <c r="P3716">
        <v>2015</v>
      </c>
      <c r="Q3716" t="s">
        <v>112</v>
      </c>
      <c r="R3716">
        <v>0</v>
      </c>
      <c r="S3716">
        <v>18.3</v>
      </c>
      <c r="T3716">
        <v>20</v>
      </c>
      <c r="U3716">
        <v>16</v>
      </c>
      <c r="V3716">
        <v>8.5</v>
      </c>
      <c r="W3716">
        <v>6</v>
      </c>
      <c r="X3716">
        <v>0.82125000000000004</v>
      </c>
      <c r="Y3716">
        <v>2</v>
      </c>
      <c r="Z3716">
        <v>1</v>
      </c>
    </row>
    <row r="3717" spans="1:26" x14ac:dyDescent="0.2">
      <c r="A3717">
        <v>3716</v>
      </c>
      <c r="B3717">
        <v>9149</v>
      </c>
      <c r="C3717" t="s">
        <v>38</v>
      </c>
      <c r="D3717">
        <v>2015</v>
      </c>
      <c r="E3717" t="s">
        <v>56</v>
      </c>
      <c r="F3717" t="s">
        <v>184</v>
      </c>
      <c r="G3717" t="s">
        <v>60</v>
      </c>
      <c r="H3717" t="s">
        <v>3901</v>
      </c>
      <c r="I3717" s="2">
        <v>40770</v>
      </c>
      <c r="J3717" t="s">
        <v>106</v>
      </c>
      <c r="K3717" t="s">
        <v>107</v>
      </c>
      <c r="L3717">
        <v>26.090032999999998</v>
      </c>
      <c r="M3717">
        <v>-173.96212499999999</v>
      </c>
      <c r="N3717" t="s">
        <v>60</v>
      </c>
      <c r="O3717" t="s">
        <v>60</v>
      </c>
      <c r="P3717">
        <v>2015</v>
      </c>
      <c r="Q3717" t="s">
        <v>109</v>
      </c>
      <c r="R3717">
        <v>0</v>
      </c>
      <c r="S3717">
        <v>14.75</v>
      </c>
      <c r="T3717">
        <v>12</v>
      </c>
      <c r="U3717">
        <v>4</v>
      </c>
      <c r="V3717">
        <v>11.5</v>
      </c>
      <c r="W3717">
        <v>7.5</v>
      </c>
      <c r="X3717">
        <v>0.94750000000000001</v>
      </c>
      <c r="Y3717">
        <v>2</v>
      </c>
      <c r="Z3717">
        <v>1</v>
      </c>
    </row>
    <row r="3718" spans="1:26" x14ac:dyDescent="0.2">
      <c r="A3718">
        <v>3717</v>
      </c>
      <c r="B3718">
        <v>9155</v>
      </c>
      <c r="C3718" t="s">
        <v>38</v>
      </c>
      <c r="D3718">
        <v>2015</v>
      </c>
      <c r="E3718" t="s">
        <v>56</v>
      </c>
      <c r="F3718" t="s">
        <v>184</v>
      </c>
      <c r="G3718" t="s">
        <v>60</v>
      </c>
      <c r="H3718" t="s">
        <v>3902</v>
      </c>
      <c r="I3718" s="2">
        <v>40771</v>
      </c>
      <c r="J3718" t="s">
        <v>106</v>
      </c>
      <c r="K3718" t="s">
        <v>111</v>
      </c>
      <c r="L3718">
        <v>25.995878999999999</v>
      </c>
      <c r="M3718">
        <v>-174.021343</v>
      </c>
      <c r="N3718" t="s">
        <v>60</v>
      </c>
      <c r="O3718" t="s">
        <v>60</v>
      </c>
      <c r="P3718">
        <v>2015</v>
      </c>
      <c r="Q3718" t="s">
        <v>112</v>
      </c>
      <c r="R3718">
        <v>0</v>
      </c>
      <c r="S3718">
        <v>18.399999999999999</v>
      </c>
      <c r="T3718">
        <v>10</v>
      </c>
      <c r="U3718">
        <v>42.5</v>
      </c>
      <c r="V3718">
        <v>9</v>
      </c>
      <c r="W3718">
        <v>6.5</v>
      </c>
      <c r="X3718">
        <v>0.52375000000000005</v>
      </c>
      <c r="Y3718">
        <v>2</v>
      </c>
      <c r="Z3718">
        <v>1</v>
      </c>
    </row>
    <row r="3719" spans="1:26" x14ac:dyDescent="0.2">
      <c r="A3719">
        <v>3718</v>
      </c>
      <c r="B3719">
        <v>9156</v>
      </c>
      <c r="C3719" t="s">
        <v>38</v>
      </c>
      <c r="D3719">
        <v>2015</v>
      </c>
      <c r="E3719" t="s">
        <v>56</v>
      </c>
      <c r="F3719" t="s">
        <v>184</v>
      </c>
      <c r="G3719" t="s">
        <v>60</v>
      </c>
      <c r="H3719" t="s">
        <v>3903</v>
      </c>
      <c r="I3719" s="2">
        <v>40771</v>
      </c>
      <c r="J3719" t="s">
        <v>106</v>
      </c>
      <c r="K3719" t="s">
        <v>111</v>
      </c>
      <c r="L3719">
        <v>25.977143999999999</v>
      </c>
      <c r="M3719">
        <v>-173.99669599999999</v>
      </c>
      <c r="N3719" t="s">
        <v>60</v>
      </c>
      <c r="O3719" t="s">
        <v>60</v>
      </c>
      <c r="P3719">
        <v>2015</v>
      </c>
      <c r="Q3719" t="s">
        <v>112</v>
      </c>
      <c r="R3719">
        <v>0</v>
      </c>
      <c r="S3719">
        <v>20.399999999999999</v>
      </c>
      <c r="T3719">
        <v>12.5</v>
      </c>
      <c r="U3719">
        <v>42.5</v>
      </c>
      <c r="V3719">
        <v>5.5</v>
      </c>
      <c r="W3719">
        <v>6</v>
      </c>
      <c r="X3719">
        <v>0.82750000000000001</v>
      </c>
      <c r="Y3719">
        <v>2</v>
      </c>
      <c r="Z3719">
        <v>1</v>
      </c>
    </row>
    <row r="3720" spans="1:26" x14ac:dyDescent="0.2">
      <c r="A3720">
        <v>3719</v>
      </c>
      <c r="B3720">
        <v>9157</v>
      </c>
      <c r="C3720" t="s">
        <v>38</v>
      </c>
      <c r="D3720">
        <v>2015</v>
      </c>
      <c r="E3720" t="s">
        <v>56</v>
      </c>
      <c r="F3720" t="s">
        <v>184</v>
      </c>
      <c r="G3720" t="s">
        <v>60</v>
      </c>
      <c r="H3720" t="s">
        <v>3904</v>
      </c>
      <c r="I3720" s="2">
        <v>40771</v>
      </c>
      <c r="J3720" t="s">
        <v>106</v>
      </c>
      <c r="K3720" t="s">
        <v>107</v>
      </c>
      <c r="L3720">
        <v>25.976147000000001</v>
      </c>
      <c r="M3720">
        <v>-173.98098200000001</v>
      </c>
      <c r="N3720" t="s">
        <v>60</v>
      </c>
      <c r="O3720" t="s">
        <v>60</v>
      </c>
      <c r="P3720">
        <v>2015</v>
      </c>
      <c r="Q3720" t="s">
        <v>109</v>
      </c>
      <c r="R3720">
        <v>0</v>
      </c>
      <c r="S3720">
        <v>14.65</v>
      </c>
      <c r="T3720">
        <v>25</v>
      </c>
      <c r="U3720">
        <v>2.5</v>
      </c>
      <c r="V3720">
        <v>6.5</v>
      </c>
      <c r="W3720">
        <v>6.5</v>
      </c>
      <c r="X3720">
        <v>0.90249999999999997</v>
      </c>
      <c r="Y3720">
        <v>2</v>
      </c>
      <c r="Z3720">
        <v>1</v>
      </c>
    </row>
    <row r="3721" spans="1:26" x14ac:dyDescent="0.2">
      <c r="A3721">
        <v>3720</v>
      </c>
      <c r="B3721">
        <v>9158</v>
      </c>
      <c r="C3721" t="s">
        <v>38</v>
      </c>
      <c r="D3721">
        <v>2015</v>
      </c>
      <c r="E3721" t="s">
        <v>56</v>
      </c>
      <c r="F3721" t="s">
        <v>184</v>
      </c>
      <c r="G3721" t="s">
        <v>60</v>
      </c>
      <c r="H3721" t="s">
        <v>3905</v>
      </c>
      <c r="I3721" s="2">
        <v>40771</v>
      </c>
      <c r="J3721" t="s">
        <v>106</v>
      </c>
      <c r="K3721" t="s">
        <v>115</v>
      </c>
      <c r="L3721">
        <v>26.000924999999999</v>
      </c>
      <c r="M3721">
        <v>-173.962312</v>
      </c>
      <c r="N3721" t="s">
        <v>60</v>
      </c>
      <c r="O3721" t="s">
        <v>60</v>
      </c>
      <c r="P3721">
        <v>2015</v>
      </c>
      <c r="Q3721" t="s">
        <v>116</v>
      </c>
      <c r="R3721">
        <v>0</v>
      </c>
      <c r="S3721">
        <v>4.1500000000000004</v>
      </c>
      <c r="T3721">
        <v>1</v>
      </c>
      <c r="U3721">
        <v>11</v>
      </c>
      <c r="V3721">
        <v>42.5</v>
      </c>
      <c r="W3721">
        <v>3.5</v>
      </c>
      <c r="X3721">
        <v>0.28499999999999998</v>
      </c>
      <c r="Y3721">
        <v>2</v>
      </c>
      <c r="Z3721">
        <v>1</v>
      </c>
    </row>
    <row r="3722" spans="1:26" x14ac:dyDescent="0.2">
      <c r="A3722">
        <v>3721</v>
      </c>
      <c r="B3722">
        <v>9159</v>
      </c>
      <c r="C3722" t="s">
        <v>38</v>
      </c>
      <c r="D3722">
        <v>2015</v>
      </c>
      <c r="E3722" t="s">
        <v>56</v>
      </c>
      <c r="F3722" t="s">
        <v>184</v>
      </c>
      <c r="G3722" t="s">
        <v>60</v>
      </c>
      <c r="H3722" t="s">
        <v>3906</v>
      </c>
      <c r="I3722" s="2">
        <v>40771</v>
      </c>
      <c r="J3722" t="s">
        <v>106</v>
      </c>
      <c r="K3722" t="s">
        <v>107</v>
      </c>
      <c r="L3722">
        <v>26.014665999999998</v>
      </c>
      <c r="M3722">
        <v>-173.978858</v>
      </c>
      <c r="N3722" t="s">
        <v>60</v>
      </c>
      <c r="O3722" t="s">
        <v>60</v>
      </c>
      <c r="P3722">
        <v>2015</v>
      </c>
      <c r="Q3722" t="s">
        <v>109</v>
      </c>
      <c r="R3722">
        <v>0</v>
      </c>
      <c r="S3722">
        <v>9.5500000000000007</v>
      </c>
      <c r="T3722">
        <v>4.5</v>
      </c>
      <c r="U3722">
        <v>25</v>
      </c>
      <c r="V3722">
        <v>7.5</v>
      </c>
      <c r="W3722">
        <v>0.5</v>
      </c>
      <c r="X3722">
        <v>0.36875000000000002</v>
      </c>
      <c r="Y3722">
        <v>2</v>
      </c>
      <c r="Z3722">
        <v>1</v>
      </c>
    </row>
    <row r="3723" spans="1:26" x14ac:dyDescent="0.2">
      <c r="A3723">
        <v>3722</v>
      </c>
      <c r="B3723">
        <v>9160</v>
      </c>
      <c r="C3723" t="s">
        <v>38</v>
      </c>
      <c r="D3723">
        <v>2015</v>
      </c>
      <c r="E3723" t="s">
        <v>56</v>
      </c>
      <c r="F3723" t="s">
        <v>184</v>
      </c>
      <c r="G3723" t="s">
        <v>60</v>
      </c>
      <c r="H3723" t="s">
        <v>3907</v>
      </c>
      <c r="I3723" s="2">
        <v>40771</v>
      </c>
      <c r="J3723" t="s">
        <v>106</v>
      </c>
      <c r="K3723" t="s">
        <v>115</v>
      </c>
      <c r="L3723">
        <v>26.022534</v>
      </c>
      <c r="M3723">
        <v>-173.95438999999999</v>
      </c>
      <c r="N3723" t="s">
        <v>60</v>
      </c>
      <c r="O3723" t="s">
        <v>60</v>
      </c>
      <c r="P3723">
        <v>2015</v>
      </c>
      <c r="Q3723" t="s">
        <v>116</v>
      </c>
      <c r="R3723">
        <v>0</v>
      </c>
      <c r="S3723">
        <v>4</v>
      </c>
      <c r="T3723">
        <v>2</v>
      </c>
      <c r="U3723">
        <v>27.5</v>
      </c>
      <c r="V3723">
        <v>23.5</v>
      </c>
      <c r="W3723">
        <v>3</v>
      </c>
      <c r="X3723">
        <v>0.32750000000000001</v>
      </c>
      <c r="Y3723">
        <v>2</v>
      </c>
      <c r="Z3723">
        <v>1</v>
      </c>
    </row>
    <row r="3724" spans="1:26" x14ac:dyDescent="0.2">
      <c r="A3724">
        <v>3723</v>
      </c>
      <c r="B3724">
        <v>9165</v>
      </c>
      <c r="C3724" t="s">
        <v>38</v>
      </c>
      <c r="D3724">
        <v>2015</v>
      </c>
      <c r="E3724" t="s">
        <v>56</v>
      </c>
      <c r="F3724" t="s">
        <v>184</v>
      </c>
      <c r="G3724" t="s">
        <v>60</v>
      </c>
      <c r="H3724" t="s">
        <v>3908</v>
      </c>
      <c r="I3724" s="2">
        <v>40772</v>
      </c>
      <c r="J3724" t="s">
        <v>106</v>
      </c>
      <c r="K3724" t="s">
        <v>111</v>
      </c>
      <c r="L3724">
        <v>25.931740999999999</v>
      </c>
      <c r="M3724">
        <v>-173.94370900000001</v>
      </c>
      <c r="N3724" t="s">
        <v>60</v>
      </c>
      <c r="O3724" t="s">
        <v>60</v>
      </c>
      <c r="P3724">
        <v>2015</v>
      </c>
      <c r="Q3724" t="s">
        <v>112</v>
      </c>
      <c r="R3724">
        <v>0</v>
      </c>
      <c r="S3724">
        <v>27.4</v>
      </c>
      <c r="T3724">
        <v>20</v>
      </c>
      <c r="U3724">
        <v>0.5</v>
      </c>
      <c r="V3724">
        <v>2.5</v>
      </c>
      <c r="W3724">
        <v>3</v>
      </c>
      <c r="X3724">
        <v>0.73624999999999996</v>
      </c>
      <c r="Y3724">
        <v>2</v>
      </c>
      <c r="Z3724">
        <v>1</v>
      </c>
    </row>
    <row r="3725" spans="1:26" x14ac:dyDescent="0.2">
      <c r="A3725">
        <v>3724</v>
      </c>
      <c r="B3725">
        <v>9166</v>
      </c>
      <c r="C3725" t="s">
        <v>38</v>
      </c>
      <c r="D3725">
        <v>2015</v>
      </c>
      <c r="E3725" t="s">
        <v>56</v>
      </c>
      <c r="F3725" t="s">
        <v>184</v>
      </c>
      <c r="G3725" t="s">
        <v>60</v>
      </c>
      <c r="H3725" t="s">
        <v>3909</v>
      </c>
      <c r="I3725" s="2">
        <v>40772</v>
      </c>
      <c r="J3725" t="s">
        <v>106</v>
      </c>
      <c r="K3725" t="s">
        <v>111</v>
      </c>
      <c r="L3725">
        <v>25.940297000000001</v>
      </c>
      <c r="M3725">
        <v>-173.87808899999999</v>
      </c>
      <c r="N3725" t="s">
        <v>60</v>
      </c>
      <c r="O3725" t="s">
        <v>60</v>
      </c>
      <c r="P3725">
        <v>2015</v>
      </c>
      <c r="Q3725" t="s">
        <v>112</v>
      </c>
      <c r="R3725">
        <v>0</v>
      </c>
      <c r="S3725">
        <v>25.9</v>
      </c>
      <c r="T3725">
        <v>22.5</v>
      </c>
      <c r="U3725">
        <v>0</v>
      </c>
      <c r="V3725">
        <v>4</v>
      </c>
      <c r="W3725">
        <v>10</v>
      </c>
      <c r="X3725">
        <v>0.34250000000000003</v>
      </c>
      <c r="Y3725">
        <v>2</v>
      </c>
      <c r="Z3725">
        <v>1</v>
      </c>
    </row>
    <row r="3726" spans="1:26" x14ac:dyDescent="0.2">
      <c r="A3726">
        <v>3725</v>
      </c>
      <c r="B3726">
        <v>9167</v>
      </c>
      <c r="C3726" t="s">
        <v>38</v>
      </c>
      <c r="D3726">
        <v>2015</v>
      </c>
      <c r="E3726" t="s">
        <v>56</v>
      </c>
      <c r="F3726" t="s">
        <v>184</v>
      </c>
      <c r="G3726" t="s">
        <v>60</v>
      </c>
      <c r="H3726" t="s">
        <v>3910</v>
      </c>
      <c r="I3726" s="2">
        <v>40772</v>
      </c>
      <c r="J3726" t="s">
        <v>106</v>
      </c>
      <c r="K3726" t="s">
        <v>111</v>
      </c>
      <c r="L3726">
        <v>26.002427000000001</v>
      </c>
      <c r="M3726">
        <v>-173.86316400000001</v>
      </c>
      <c r="N3726" t="s">
        <v>60</v>
      </c>
      <c r="O3726" t="s">
        <v>60</v>
      </c>
      <c r="P3726">
        <v>2015</v>
      </c>
      <c r="Q3726" t="s">
        <v>112</v>
      </c>
      <c r="R3726">
        <v>0</v>
      </c>
      <c r="S3726">
        <v>25.5</v>
      </c>
      <c r="T3726">
        <v>14</v>
      </c>
      <c r="U3726">
        <v>25</v>
      </c>
      <c r="V3726">
        <v>3.5</v>
      </c>
      <c r="W3726">
        <v>5</v>
      </c>
      <c r="X3726">
        <v>0.95750000000000002</v>
      </c>
      <c r="Y3726">
        <v>2</v>
      </c>
      <c r="Z3726">
        <v>1</v>
      </c>
    </row>
    <row r="3727" spans="1:26" x14ac:dyDescent="0.2">
      <c r="A3727">
        <v>3726</v>
      </c>
      <c r="B3727">
        <v>9168</v>
      </c>
      <c r="C3727" t="s">
        <v>38</v>
      </c>
      <c r="D3727">
        <v>2015</v>
      </c>
      <c r="E3727" t="s">
        <v>56</v>
      </c>
      <c r="F3727" t="s">
        <v>184</v>
      </c>
      <c r="G3727" t="s">
        <v>60</v>
      </c>
      <c r="H3727" t="s">
        <v>3911</v>
      </c>
      <c r="I3727" s="2">
        <v>40772</v>
      </c>
      <c r="J3727" t="s">
        <v>106</v>
      </c>
      <c r="K3727" t="s">
        <v>107</v>
      </c>
      <c r="L3727">
        <v>25.975134000000001</v>
      </c>
      <c r="M3727">
        <v>-173.87742800000001</v>
      </c>
      <c r="N3727" t="s">
        <v>60</v>
      </c>
      <c r="O3727" t="s">
        <v>60</v>
      </c>
      <c r="P3727">
        <v>2015</v>
      </c>
      <c r="Q3727" t="s">
        <v>109</v>
      </c>
      <c r="R3727">
        <v>0</v>
      </c>
      <c r="S3727">
        <v>14.15</v>
      </c>
      <c r="T3727">
        <v>20</v>
      </c>
      <c r="U3727">
        <v>4</v>
      </c>
      <c r="V3727">
        <v>8.5</v>
      </c>
      <c r="W3727">
        <v>8.5</v>
      </c>
      <c r="X3727">
        <v>0.89124999999999999</v>
      </c>
      <c r="Y3727">
        <v>2</v>
      </c>
      <c r="Z3727">
        <v>1</v>
      </c>
    </row>
    <row r="3728" spans="1:26" x14ac:dyDescent="0.2">
      <c r="A3728">
        <v>3727</v>
      </c>
      <c r="B3728">
        <v>9169</v>
      </c>
      <c r="C3728" t="s">
        <v>38</v>
      </c>
      <c r="D3728">
        <v>2015</v>
      </c>
      <c r="E3728" t="s">
        <v>56</v>
      </c>
      <c r="F3728" t="s">
        <v>184</v>
      </c>
      <c r="G3728" t="s">
        <v>60</v>
      </c>
      <c r="H3728" t="s">
        <v>3912</v>
      </c>
      <c r="I3728" s="2">
        <v>40772</v>
      </c>
      <c r="J3728" t="s">
        <v>106</v>
      </c>
      <c r="K3728" t="s">
        <v>115</v>
      </c>
      <c r="L3728">
        <v>25.971260999999998</v>
      </c>
      <c r="M3728">
        <v>-173.92375699999999</v>
      </c>
      <c r="N3728" t="s">
        <v>60</v>
      </c>
      <c r="O3728" t="s">
        <v>60</v>
      </c>
      <c r="P3728">
        <v>2015</v>
      </c>
      <c r="Q3728" t="s">
        <v>116</v>
      </c>
      <c r="R3728">
        <v>0</v>
      </c>
      <c r="S3728">
        <v>2.25</v>
      </c>
      <c r="T3728">
        <v>0.5</v>
      </c>
      <c r="U3728">
        <v>4</v>
      </c>
      <c r="V3728">
        <v>20</v>
      </c>
      <c r="W3728">
        <v>2.5</v>
      </c>
      <c r="X3728">
        <v>0.16</v>
      </c>
      <c r="Y3728">
        <v>2</v>
      </c>
      <c r="Z3728">
        <v>1</v>
      </c>
    </row>
    <row r="3729" spans="1:26" x14ac:dyDescent="0.2">
      <c r="A3729">
        <v>3728</v>
      </c>
      <c r="B3729">
        <v>9172</v>
      </c>
      <c r="C3729" t="s">
        <v>38</v>
      </c>
      <c r="D3729">
        <v>2015</v>
      </c>
      <c r="E3729" t="s">
        <v>56</v>
      </c>
      <c r="F3729" t="s">
        <v>184</v>
      </c>
      <c r="G3729" t="s">
        <v>60</v>
      </c>
      <c r="H3729" t="s">
        <v>3913</v>
      </c>
      <c r="I3729" s="2">
        <v>40773</v>
      </c>
      <c r="J3729" t="s">
        <v>106</v>
      </c>
      <c r="K3729" t="s">
        <v>111</v>
      </c>
      <c r="L3729">
        <v>26.077635999999998</v>
      </c>
      <c r="M3729">
        <v>-173.91510500000001</v>
      </c>
      <c r="N3729" t="s">
        <v>60</v>
      </c>
      <c r="O3729" t="s">
        <v>60</v>
      </c>
      <c r="P3729">
        <v>2015</v>
      </c>
      <c r="Q3729" t="s">
        <v>112</v>
      </c>
      <c r="R3729">
        <v>0</v>
      </c>
      <c r="S3729">
        <v>22.55</v>
      </c>
      <c r="T3729">
        <v>15</v>
      </c>
      <c r="U3729">
        <v>20</v>
      </c>
      <c r="V3729">
        <v>9</v>
      </c>
      <c r="W3729">
        <v>6</v>
      </c>
      <c r="X3729">
        <v>1.1875</v>
      </c>
      <c r="Y3729">
        <v>2</v>
      </c>
      <c r="Z3729">
        <v>1</v>
      </c>
    </row>
    <row r="3730" spans="1:26" x14ac:dyDescent="0.2">
      <c r="A3730">
        <v>3729</v>
      </c>
      <c r="B3730">
        <v>9173</v>
      </c>
      <c r="C3730" t="s">
        <v>38</v>
      </c>
      <c r="D3730">
        <v>2015</v>
      </c>
      <c r="E3730" t="s">
        <v>56</v>
      </c>
      <c r="F3730" t="s">
        <v>184</v>
      </c>
      <c r="G3730" t="s">
        <v>60</v>
      </c>
      <c r="H3730" t="s">
        <v>3914</v>
      </c>
      <c r="I3730" s="2">
        <v>40773</v>
      </c>
      <c r="J3730" t="s">
        <v>106</v>
      </c>
      <c r="K3730" t="s">
        <v>107</v>
      </c>
      <c r="L3730">
        <v>26.07809</v>
      </c>
      <c r="M3730">
        <v>-173.91916000000001</v>
      </c>
      <c r="N3730" t="s">
        <v>60</v>
      </c>
      <c r="O3730" t="s">
        <v>60</v>
      </c>
      <c r="P3730">
        <v>2015</v>
      </c>
      <c r="Q3730" t="s">
        <v>109</v>
      </c>
      <c r="R3730">
        <v>0</v>
      </c>
      <c r="S3730">
        <v>13</v>
      </c>
      <c r="T3730">
        <v>14</v>
      </c>
      <c r="U3730">
        <v>0</v>
      </c>
      <c r="V3730">
        <v>9</v>
      </c>
      <c r="W3730">
        <v>6</v>
      </c>
      <c r="X3730">
        <v>1.20875</v>
      </c>
      <c r="Y3730">
        <v>2</v>
      </c>
      <c r="Z3730">
        <v>1</v>
      </c>
    </row>
    <row r="3731" spans="1:26" x14ac:dyDescent="0.2">
      <c r="A3731">
        <v>3730</v>
      </c>
      <c r="B3731">
        <v>9174</v>
      </c>
      <c r="C3731" t="s">
        <v>38</v>
      </c>
      <c r="D3731">
        <v>2015</v>
      </c>
      <c r="E3731" t="s">
        <v>56</v>
      </c>
      <c r="F3731" t="s">
        <v>184</v>
      </c>
      <c r="G3731" t="s">
        <v>60</v>
      </c>
      <c r="H3731" t="s">
        <v>3915</v>
      </c>
      <c r="I3731" s="2">
        <v>40773</v>
      </c>
      <c r="J3731" t="s">
        <v>106</v>
      </c>
      <c r="K3731" t="s">
        <v>107</v>
      </c>
      <c r="L3731">
        <v>26.040959999999998</v>
      </c>
      <c r="M3731">
        <v>-173.90087800000001</v>
      </c>
      <c r="N3731" t="s">
        <v>60</v>
      </c>
      <c r="O3731" t="s">
        <v>60</v>
      </c>
      <c r="P3731">
        <v>2015</v>
      </c>
      <c r="Q3731" t="s">
        <v>109</v>
      </c>
      <c r="R3731">
        <v>0</v>
      </c>
      <c r="S3731">
        <v>15.4</v>
      </c>
      <c r="T3731">
        <v>14</v>
      </c>
      <c r="U3731">
        <v>17.5</v>
      </c>
      <c r="V3731">
        <v>10</v>
      </c>
      <c r="W3731">
        <v>6.5</v>
      </c>
      <c r="X3731">
        <v>2.14</v>
      </c>
      <c r="Y3731">
        <v>2</v>
      </c>
      <c r="Z3731">
        <v>1</v>
      </c>
    </row>
    <row r="3732" spans="1:26" x14ac:dyDescent="0.2">
      <c r="A3732">
        <v>3731</v>
      </c>
      <c r="B3732">
        <v>9175</v>
      </c>
      <c r="C3732" t="s">
        <v>38</v>
      </c>
      <c r="D3732">
        <v>2015</v>
      </c>
      <c r="E3732" t="s">
        <v>56</v>
      </c>
      <c r="F3732" t="s">
        <v>184</v>
      </c>
      <c r="G3732" t="s">
        <v>60</v>
      </c>
      <c r="H3732" t="s">
        <v>3916</v>
      </c>
      <c r="I3732" s="2">
        <v>40773</v>
      </c>
      <c r="J3732" t="s">
        <v>106</v>
      </c>
      <c r="K3732" t="s">
        <v>111</v>
      </c>
      <c r="L3732">
        <v>26.059989000000002</v>
      </c>
      <c r="M3732">
        <v>-173.887731</v>
      </c>
      <c r="N3732" t="s">
        <v>60</v>
      </c>
      <c r="O3732" t="s">
        <v>60</v>
      </c>
      <c r="P3732">
        <v>2015</v>
      </c>
      <c r="Q3732" t="s">
        <v>112</v>
      </c>
      <c r="R3732">
        <v>0</v>
      </c>
      <c r="S3732">
        <v>26.6</v>
      </c>
      <c r="T3732">
        <v>6.5</v>
      </c>
      <c r="U3732">
        <v>39</v>
      </c>
      <c r="V3732">
        <v>4</v>
      </c>
      <c r="W3732">
        <v>2.5</v>
      </c>
      <c r="X3732">
        <v>1.0375000000000001</v>
      </c>
      <c r="Y3732">
        <v>2</v>
      </c>
      <c r="Z3732">
        <v>1</v>
      </c>
    </row>
    <row r="3733" spans="1:26" x14ac:dyDescent="0.2">
      <c r="A3733">
        <v>3732</v>
      </c>
      <c r="B3733">
        <v>9179</v>
      </c>
      <c r="C3733" t="s">
        <v>38</v>
      </c>
      <c r="D3733">
        <v>2015</v>
      </c>
      <c r="E3733" t="s">
        <v>56</v>
      </c>
      <c r="F3733" t="s">
        <v>184</v>
      </c>
      <c r="G3733" t="s">
        <v>59</v>
      </c>
      <c r="H3733" t="s">
        <v>3917</v>
      </c>
      <c r="I3733" s="2">
        <v>40774</v>
      </c>
      <c r="J3733" t="s">
        <v>106</v>
      </c>
      <c r="K3733" t="s">
        <v>111</v>
      </c>
      <c r="L3733">
        <v>25.792793</v>
      </c>
      <c r="M3733">
        <v>-171.75950599999999</v>
      </c>
      <c r="N3733" t="s">
        <v>59</v>
      </c>
      <c r="O3733" t="s">
        <v>59</v>
      </c>
      <c r="P3733">
        <v>2015</v>
      </c>
      <c r="Q3733" t="s">
        <v>112</v>
      </c>
      <c r="R3733">
        <v>0</v>
      </c>
      <c r="S3733">
        <v>26.95</v>
      </c>
      <c r="T3733">
        <v>1</v>
      </c>
      <c r="U3733">
        <v>1</v>
      </c>
      <c r="V3733">
        <v>55</v>
      </c>
      <c r="W3733">
        <v>1.5</v>
      </c>
      <c r="X3733">
        <v>0.26624999999999999</v>
      </c>
      <c r="Y3733">
        <v>2</v>
      </c>
      <c r="Z3733">
        <v>1</v>
      </c>
    </row>
    <row r="3734" spans="1:26" x14ac:dyDescent="0.2">
      <c r="A3734">
        <v>3733</v>
      </c>
      <c r="B3734">
        <v>9180</v>
      </c>
      <c r="C3734" t="s">
        <v>38</v>
      </c>
      <c r="D3734">
        <v>2015</v>
      </c>
      <c r="E3734" t="s">
        <v>56</v>
      </c>
      <c r="F3734" t="s">
        <v>184</v>
      </c>
      <c r="G3734" t="s">
        <v>59</v>
      </c>
      <c r="H3734" t="s">
        <v>3918</v>
      </c>
      <c r="I3734" s="2">
        <v>40774</v>
      </c>
      <c r="J3734" t="s">
        <v>106</v>
      </c>
      <c r="K3734" t="s">
        <v>111</v>
      </c>
      <c r="L3734">
        <v>25.796756999999999</v>
      </c>
      <c r="M3734">
        <v>-171.709326</v>
      </c>
      <c r="N3734" t="s">
        <v>59</v>
      </c>
      <c r="O3734" t="s">
        <v>59</v>
      </c>
      <c r="P3734">
        <v>2015</v>
      </c>
      <c r="Q3734" t="s">
        <v>112</v>
      </c>
      <c r="R3734">
        <v>0</v>
      </c>
      <c r="S3734">
        <v>20.9</v>
      </c>
      <c r="T3734">
        <v>7</v>
      </c>
      <c r="U3734">
        <v>6.5</v>
      </c>
      <c r="V3734">
        <v>30</v>
      </c>
      <c r="W3734">
        <v>5</v>
      </c>
      <c r="X3734">
        <v>0.12625</v>
      </c>
      <c r="Y3734">
        <v>2</v>
      </c>
      <c r="Z3734">
        <v>1</v>
      </c>
    </row>
    <row r="3735" spans="1:26" x14ac:dyDescent="0.2">
      <c r="A3735">
        <v>3734</v>
      </c>
      <c r="B3735">
        <v>9181</v>
      </c>
      <c r="C3735" t="s">
        <v>38</v>
      </c>
      <c r="D3735">
        <v>2015</v>
      </c>
      <c r="E3735" t="s">
        <v>56</v>
      </c>
      <c r="F3735" t="s">
        <v>184</v>
      </c>
      <c r="G3735" t="s">
        <v>59</v>
      </c>
      <c r="H3735" t="s">
        <v>3919</v>
      </c>
      <c r="I3735" s="2">
        <v>40774</v>
      </c>
      <c r="J3735" t="s">
        <v>106</v>
      </c>
      <c r="K3735" t="s">
        <v>107</v>
      </c>
      <c r="L3735">
        <v>25.777449000000001</v>
      </c>
      <c r="M3735">
        <v>-171.71140700000001</v>
      </c>
      <c r="N3735" t="s">
        <v>59</v>
      </c>
      <c r="O3735" t="s">
        <v>59</v>
      </c>
      <c r="P3735">
        <v>2015</v>
      </c>
      <c r="Q3735" t="s">
        <v>109</v>
      </c>
      <c r="R3735">
        <v>0</v>
      </c>
      <c r="S3735">
        <v>13.25</v>
      </c>
      <c r="T3735">
        <v>2.5</v>
      </c>
      <c r="U3735">
        <v>2.5</v>
      </c>
      <c r="V3735">
        <v>37.5</v>
      </c>
      <c r="W3735">
        <v>3</v>
      </c>
      <c r="X3735">
        <v>0.47875000000000001</v>
      </c>
      <c r="Y3735">
        <v>2</v>
      </c>
      <c r="Z3735">
        <v>1</v>
      </c>
    </row>
    <row r="3736" spans="1:26" x14ac:dyDescent="0.2">
      <c r="A3736">
        <v>3735</v>
      </c>
      <c r="B3736">
        <v>9182</v>
      </c>
      <c r="C3736" t="s">
        <v>38</v>
      </c>
      <c r="D3736">
        <v>2015</v>
      </c>
      <c r="E3736" t="s">
        <v>56</v>
      </c>
      <c r="F3736" t="s">
        <v>184</v>
      </c>
      <c r="G3736" t="s">
        <v>59</v>
      </c>
      <c r="H3736" t="s">
        <v>3920</v>
      </c>
      <c r="I3736" s="2">
        <v>40774</v>
      </c>
      <c r="J3736" t="s">
        <v>106</v>
      </c>
      <c r="K3736" t="s">
        <v>115</v>
      </c>
      <c r="L3736">
        <v>25.782913000000001</v>
      </c>
      <c r="M3736">
        <v>-171.720282</v>
      </c>
      <c r="N3736" t="s">
        <v>59</v>
      </c>
      <c r="O3736" t="s">
        <v>59</v>
      </c>
      <c r="P3736">
        <v>2015</v>
      </c>
      <c r="Q3736" t="s">
        <v>116</v>
      </c>
      <c r="R3736">
        <v>0</v>
      </c>
      <c r="S3736">
        <v>5.2</v>
      </c>
      <c r="T3736">
        <v>1</v>
      </c>
      <c r="U3736">
        <v>3.5</v>
      </c>
      <c r="V3736">
        <v>18.5</v>
      </c>
      <c r="W3736">
        <v>9</v>
      </c>
      <c r="X3736">
        <v>0.66374999999999995</v>
      </c>
      <c r="Y3736">
        <v>2</v>
      </c>
      <c r="Z3736">
        <v>1</v>
      </c>
    </row>
    <row r="3737" spans="1:26" x14ac:dyDescent="0.2">
      <c r="A3737">
        <v>3736</v>
      </c>
      <c r="B3737">
        <v>9183</v>
      </c>
      <c r="C3737" t="s">
        <v>38</v>
      </c>
      <c r="D3737">
        <v>2015</v>
      </c>
      <c r="E3737" t="s">
        <v>56</v>
      </c>
      <c r="F3737" t="s">
        <v>184</v>
      </c>
      <c r="G3737" t="s">
        <v>59</v>
      </c>
      <c r="H3737" t="s">
        <v>3921</v>
      </c>
      <c r="I3737" s="2">
        <v>40774</v>
      </c>
      <c r="J3737" t="s">
        <v>106</v>
      </c>
      <c r="K3737" t="s">
        <v>115</v>
      </c>
      <c r="L3737">
        <v>25.778182999999999</v>
      </c>
      <c r="M3737">
        <v>-171.744598</v>
      </c>
      <c r="N3737" t="s">
        <v>59</v>
      </c>
      <c r="O3737" t="s">
        <v>59</v>
      </c>
      <c r="P3737">
        <v>2015</v>
      </c>
      <c r="Q3737" t="s">
        <v>116</v>
      </c>
      <c r="R3737">
        <v>0</v>
      </c>
      <c r="S3737">
        <v>4.75</v>
      </c>
      <c r="T3737">
        <v>6</v>
      </c>
      <c r="U3737">
        <v>2.5</v>
      </c>
      <c r="V3737">
        <v>20</v>
      </c>
      <c r="W3737">
        <v>6.5</v>
      </c>
      <c r="X3737">
        <v>0.57125000000000004</v>
      </c>
      <c r="Y3737">
        <v>2</v>
      </c>
      <c r="Z3737">
        <v>1</v>
      </c>
    </row>
    <row r="3738" spans="1:26" x14ac:dyDescent="0.2">
      <c r="A3738">
        <v>3737</v>
      </c>
      <c r="B3738">
        <v>9184</v>
      </c>
      <c r="C3738" t="s">
        <v>38</v>
      </c>
      <c r="D3738">
        <v>2015</v>
      </c>
      <c r="E3738" t="s">
        <v>56</v>
      </c>
      <c r="F3738" t="s">
        <v>184</v>
      </c>
      <c r="G3738" t="s">
        <v>59</v>
      </c>
      <c r="H3738" t="s">
        <v>3922</v>
      </c>
      <c r="I3738" s="2">
        <v>40774</v>
      </c>
      <c r="J3738" t="s">
        <v>106</v>
      </c>
      <c r="K3738" t="s">
        <v>107</v>
      </c>
      <c r="L3738">
        <v>25.779263</v>
      </c>
      <c r="M3738">
        <v>-171.75560999999999</v>
      </c>
      <c r="N3738" t="s">
        <v>59</v>
      </c>
      <c r="O3738" t="s">
        <v>59</v>
      </c>
      <c r="P3738">
        <v>2015</v>
      </c>
      <c r="Q3738" t="s">
        <v>109</v>
      </c>
      <c r="R3738">
        <v>0</v>
      </c>
      <c r="S3738">
        <v>14</v>
      </c>
      <c r="T3738">
        <v>6.5</v>
      </c>
      <c r="U3738">
        <v>5</v>
      </c>
      <c r="V3738">
        <v>30</v>
      </c>
      <c r="W3738">
        <v>4</v>
      </c>
      <c r="X3738">
        <v>0.1525</v>
      </c>
      <c r="Y3738">
        <v>2</v>
      </c>
      <c r="Z3738">
        <v>1</v>
      </c>
    </row>
    <row r="3739" spans="1:26" x14ac:dyDescent="0.2">
      <c r="A3739">
        <v>3738</v>
      </c>
      <c r="B3739">
        <v>9185</v>
      </c>
      <c r="C3739" t="s">
        <v>38</v>
      </c>
      <c r="D3739">
        <v>2015</v>
      </c>
      <c r="E3739" t="s">
        <v>56</v>
      </c>
      <c r="F3739" t="s">
        <v>184</v>
      </c>
      <c r="G3739" t="s">
        <v>59</v>
      </c>
      <c r="H3739" t="s">
        <v>3923</v>
      </c>
      <c r="I3739" s="2">
        <v>40775</v>
      </c>
      <c r="J3739" t="s">
        <v>106</v>
      </c>
      <c r="K3739" t="s">
        <v>111</v>
      </c>
      <c r="L3739">
        <v>25.780014999999999</v>
      </c>
      <c r="M3739">
        <v>-171.76784000000001</v>
      </c>
      <c r="N3739" t="s">
        <v>59</v>
      </c>
      <c r="O3739" t="s">
        <v>59</v>
      </c>
      <c r="P3739">
        <v>2015</v>
      </c>
      <c r="Q3739" t="s">
        <v>112</v>
      </c>
      <c r="R3739">
        <v>0</v>
      </c>
      <c r="S3739">
        <v>25.25</v>
      </c>
      <c r="T3739">
        <v>5</v>
      </c>
      <c r="U3739">
        <v>7.5</v>
      </c>
      <c r="V3739">
        <v>42.5</v>
      </c>
      <c r="W3739">
        <v>5.5</v>
      </c>
      <c r="X3739">
        <v>0.15</v>
      </c>
      <c r="Y3739">
        <v>2</v>
      </c>
      <c r="Z3739">
        <v>1</v>
      </c>
    </row>
    <row r="3740" spans="1:26" x14ac:dyDescent="0.2">
      <c r="A3740">
        <v>3739</v>
      </c>
      <c r="B3740">
        <v>9186</v>
      </c>
      <c r="C3740" t="s">
        <v>38</v>
      </c>
      <c r="D3740">
        <v>2015</v>
      </c>
      <c r="E3740" t="s">
        <v>56</v>
      </c>
      <c r="F3740" t="s">
        <v>184</v>
      </c>
      <c r="G3740" t="s">
        <v>59</v>
      </c>
      <c r="H3740" t="s">
        <v>3924</v>
      </c>
      <c r="I3740" s="2">
        <v>40775</v>
      </c>
      <c r="J3740" t="s">
        <v>106</v>
      </c>
      <c r="K3740" t="s">
        <v>107</v>
      </c>
      <c r="L3740">
        <v>25.763771999999999</v>
      </c>
      <c r="M3740">
        <v>-171.74971500000001</v>
      </c>
      <c r="N3740" t="s">
        <v>59</v>
      </c>
      <c r="O3740" t="s">
        <v>59</v>
      </c>
      <c r="P3740">
        <v>2015</v>
      </c>
      <c r="Q3740" t="s">
        <v>109</v>
      </c>
      <c r="R3740">
        <v>0</v>
      </c>
      <c r="S3740">
        <v>13.55</v>
      </c>
      <c r="T3740">
        <v>15</v>
      </c>
      <c r="U3740">
        <v>2.5</v>
      </c>
      <c r="V3740">
        <v>11.5</v>
      </c>
      <c r="W3740">
        <v>1</v>
      </c>
      <c r="X3740">
        <v>0.79500000000000004</v>
      </c>
      <c r="Y3740">
        <v>2</v>
      </c>
      <c r="Z3740">
        <v>1</v>
      </c>
    </row>
    <row r="3741" spans="1:26" x14ac:dyDescent="0.2">
      <c r="A3741">
        <v>3740</v>
      </c>
      <c r="B3741">
        <v>9292</v>
      </c>
      <c r="C3741" t="s">
        <v>38</v>
      </c>
      <c r="D3741">
        <v>2016</v>
      </c>
      <c r="E3741" t="s">
        <v>73</v>
      </c>
      <c r="F3741" t="s">
        <v>419</v>
      </c>
      <c r="G3741" t="s">
        <v>78</v>
      </c>
      <c r="H3741" t="s">
        <v>3925</v>
      </c>
      <c r="I3741" s="2">
        <v>41013</v>
      </c>
      <c r="J3741" t="s">
        <v>106</v>
      </c>
      <c r="K3741" t="s">
        <v>115</v>
      </c>
      <c r="L3741">
        <v>-14.300974999999999</v>
      </c>
      <c r="M3741">
        <v>-170.81643399999999</v>
      </c>
      <c r="N3741" t="s">
        <v>490</v>
      </c>
      <c r="O3741" t="s">
        <v>490</v>
      </c>
      <c r="P3741">
        <v>2016</v>
      </c>
      <c r="Q3741" t="s">
        <v>116</v>
      </c>
      <c r="R3741">
        <v>0</v>
      </c>
      <c r="S3741">
        <v>12</v>
      </c>
      <c r="T3741">
        <v>35</v>
      </c>
      <c r="U3741">
        <v>2</v>
      </c>
      <c r="V3741">
        <v>1</v>
      </c>
      <c r="W3741">
        <v>10</v>
      </c>
      <c r="X3741">
        <v>0.84250000000000003</v>
      </c>
      <c r="Y3741">
        <v>1</v>
      </c>
      <c r="Z3741">
        <v>1</v>
      </c>
    </row>
    <row r="3742" spans="1:26" x14ac:dyDescent="0.2">
      <c r="A3742">
        <v>3741</v>
      </c>
      <c r="B3742">
        <v>9293</v>
      </c>
      <c r="C3742" t="s">
        <v>38</v>
      </c>
      <c r="D3742">
        <v>2016</v>
      </c>
      <c r="E3742" t="s">
        <v>73</v>
      </c>
      <c r="F3742" t="s">
        <v>419</v>
      </c>
      <c r="G3742" t="s">
        <v>78</v>
      </c>
      <c r="H3742" t="s">
        <v>3926</v>
      </c>
      <c r="I3742" s="2">
        <v>41013</v>
      </c>
      <c r="J3742" t="s">
        <v>106</v>
      </c>
      <c r="K3742" t="s">
        <v>107</v>
      </c>
      <c r="L3742">
        <v>-14.301102</v>
      </c>
      <c r="M3742">
        <v>-170.82369299999999</v>
      </c>
      <c r="N3742" t="s">
        <v>490</v>
      </c>
      <c r="O3742" t="s">
        <v>490</v>
      </c>
      <c r="P3742">
        <v>2016</v>
      </c>
      <c r="Q3742" t="s">
        <v>109</v>
      </c>
      <c r="R3742">
        <v>0</v>
      </c>
      <c r="S3742">
        <v>9.6999999999999993</v>
      </c>
      <c r="T3742">
        <v>32.5</v>
      </c>
      <c r="U3742">
        <v>0</v>
      </c>
      <c r="V3742">
        <v>0</v>
      </c>
      <c r="W3742">
        <v>30</v>
      </c>
      <c r="X3742">
        <v>0.55049999999999999</v>
      </c>
      <c r="Y3742">
        <v>2</v>
      </c>
      <c r="Z3742">
        <v>1</v>
      </c>
    </row>
    <row r="3743" spans="1:26" x14ac:dyDescent="0.2">
      <c r="A3743">
        <v>3742</v>
      </c>
      <c r="B3743">
        <v>9294</v>
      </c>
      <c r="C3743" t="s">
        <v>38</v>
      </c>
      <c r="D3743">
        <v>2016</v>
      </c>
      <c r="E3743" t="s">
        <v>73</v>
      </c>
      <c r="F3743" t="s">
        <v>419</v>
      </c>
      <c r="G3743" t="s">
        <v>78</v>
      </c>
      <c r="H3743" t="s">
        <v>3927</v>
      </c>
      <c r="I3743" s="2">
        <v>41013</v>
      </c>
      <c r="J3743" t="s">
        <v>106</v>
      </c>
      <c r="K3743" t="s">
        <v>115</v>
      </c>
      <c r="L3743">
        <v>-14.306917</v>
      </c>
      <c r="M3743">
        <v>-170.82799900000001</v>
      </c>
      <c r="N3743" t="s">
        <v>490</v>
      </c>
      <c r="O3743" t="s">
        <v>490</v>
      </c>
      <c r="P3743">
        <v>2016</v>
      </c>
      <c r="Q3743" t="s">
        <v>116</v>
      </c>
      <c r="R3743">
        <v>0</v>
      </c>
      <c r="S3743">
        <v>3.25</v>
      </c>
      <c r="T3743">
        <v>2.5</v>
      </c>
      <c r="U3743">
        <v>7.5</v>
      </c>
      <c r="V3743">
        <v>0</v>
      </c>
      <c r="W3743">
        <v>22.5</v>
      </c>
      <c r="X3743">
        <v>0.62749999999999995</v>
      </c>
      <c r="Y3743">
        <v>2</v>
      </c>
      <c r="Z3743">
        <v>1</v>
      </c>
    </row>
    <row r="3744" spans="1:26" x14ac:dyDescent="0.2">
      <c r="A3744">
        <v>3743</v>
      </c>
      <c r="B3744">
        <v>9295</v>
      </c>
      <c r="C3744" t="s">
        <v>38</v>
      </c>
      <c r="D3744">
        <v>2016</v>
      </c>
      <c r="E3744" t="s">
        <v>73</v>
      </c>
      <c r="F3744" t="s">
        <v>419</v>
      </c>
      <c r="G3744" t="s">
        <v>78</v>
      </c>
      <c r="H3744" t="s">
        <v>3928</v>
      </c>
      <c r="I3744" s="2">
        <v>41013</v>
      </c>
      <c r="J3744" t="s">
        <v>106</v>
      </c>
      <c r="K3744" t="s">
        <v>107</v>
      </c>
      <c r="L3744">
        <v>-14.315144999999999</v>
      </c>
      <c r="M3744">
        <v>-170.83708100000001</v>
      </c>
      <c r="N3744" t="s">
        <v>490</v>
      </c>
      <c r="O3744" t="s">
        <v>490</v>
      </c>
      <c r="P3744">
        <v>2016</v>
      </c>
      <c r="Q3744" t="s">
        <v>109</v>
      </c>
      <c r="R3744">
        <v>0</v>
      </c>
      <c r="S3744">
        <v>8.9</v>
      </c>
      <c r="T3744">
        <v>22.5</v>
      </c>
      <c r="U3744">
        <v>0</v>
      </c>
      <c r="V3744">
        <v>0</v>
      </c>
      <c r="W3744">
        <v>37.5</v>
      </c>
      <c r="X3744">
        <v>0.53125</v>
      </c>
      <c r="Y3744">
        <v>2</v>
      </c>
      <c r="Z3744">
        <v>1</v>
      </c>
    </row>
    <row r="3745" spans="1:26" x14ac:dyDescent="0.2">
      <c r="A3745">
        <v>3744</v>
      </c>
      <c r="B3745">
        <v>9296</v>
      </c>
      <c r="C3745" t="s">
        <v>38</v>
      </c>
      <c r="D3745">
        <v>2016</v>
      </c>
      <c r="E3745" t="s">
        <v>73</v>
      </c>
      <c r="F3745" t="s">
        <v>419</v>
      </c>
      <c r="G3745" t="s">
        <v>78</v>
      </c>
      <c r="H3745" t="s">
        <v>3929</v>
      </c>
      <c r="I3745" s="2">
        <v>41013</v>
      </c>
      <c r="J3745" t="s">
        <v>106</v>
      </c>
      <c r="K3745" t="s">
        <v>107</v>
      </c>
      <c r="L3745">
        <v>-14.295683</v>
      </c>
      <c r="M3745">
        <v>-170.81191799999999</v>
      </c>
      <c r="N3745" t="s">
        <v>490</v>
      </c>
      <c r="O3745" t="s">
        <v>490</v>
      </c>
      <c r="P3745">
        <v>2016</v>
      </c>
      <c r="Q3745" t="s">
        <v>109</v>
      </c>
      <c r="R3745">
        <v>0</v>
      </c>
      <c r="S3745">
        <v>10.9</v>
      </c>
      <c r="T3745">
        <v>27.5</v>
      </c>
      <c r="U3745">
        <v>37</v>
      </c>
      <c r="V3745">
        <v>0.5</v>
      </c>
      <c r="W3745">
        <v>20</v>
      </c>
      <c r="X3745">
        <v>0.38750000000000001</v>
      </c>
      <c r="Y3745">
        <v>2</v>
      </c>
      <c r="Z3745">
        <v>1</v>
      </c>
    </row>
    <row r="3746" spans="1:26" x14ac:dyDescent="0.2">
      <c r="A3746">
        <v>3745</v>
      </c>
      <c r="B3746">
        <v>9297</v>
      </c>
      <c r="C3746" t="s">
        <v>38</v>
      </c>
      <c r="D3746">
        <v>2016</v>
      </c>
      <c r="E3746" t="s">
        <v>73</v>
      </c>
      <c r="F3746" t="s">
        <v>419</v>
      </c>
      <c r="G3746" t="s">
        <v>78</v>
      </c>
      <c r="H3746" t="s">
        <v>3930</v>
      </c>
      <c r="I3746" s="2">
        <v>41013</v>
      </c>
      <c r="J3746" t="s">
        <v>106</v>
      </c>
      <c r="K3746" t="s">
        <v>111</v>
      </c>
      <c r="L3746">
        <v>-14.297871000000001</v>
      </c>
      <c r="M3746">
        <v>-170.81331</v>
      </c>
      <c r="N3746" t="s">
        <v>490</v>
      </c>
      <c r="O3746" t="s">
        <v>490</v>
      </c>
      <c r="P3746">
        <v>2016</v>
      </c>
      <c r="Q3746" t="s">
        <v>112</v>
      </c>
      <c r="R3746">
        <v>0</v>
      </c>
      <c r="S3746">
        <v>21.8</v>
      </c>
      <c r="T3746">
        <v>19</v>
      </c>
      <c r="U3746">
        <v>4</v>
      </c>
      <c r="V3746">
        <v>7.5</v>
      </c>
      <c r="W3746">
        <v>10</v>
      </c>
      <c r="X3746">
        <v>0.61499999999999999</v>
      </c>
      <c r="Y3746">
        <v>2</v>
      </c>
      <c r="Z3746">
        <v>1</v>
      </c>
    </row>
    <row r="3747" spans="1:26" x14ac:dyDescent="0.2">
      <c r="A3747">
        <v>3746</v>
      </c>
      <c r="B3747">
        <v>9298</v>
      </c>
      <c r="C3747" t="s">
        <v>38</v>
      </c>
      <c r="D3747">
        <v>2016</v>
      </c>
      <c r="E3747" t="s">
        <v>73</v>
      </c>
      <c r="F3747" t="s">
        <v>419</v>
      </c>
      <c r="G3747" t="s">
        <v>78</v>
      </c>
      <c r="H3747" t="s">
        <v>3931</v>
      </c>
      <c r="I3747" s="2">
        <v>41013</v>
      </c>
      <c r="J3747" t="s">
        <v>106</v>
      </c>
      <c r="K3747" t="s">
        <v>115</v>
      </c>
      <c r="L3747">
        <v>-14.309449000000001</v>
      </c>
      <c r="M3747">
        <v>-170.832031</v>
      </c>
      <c r="N3747" t="s">
        <v>490</v>
      </c>
      <c r="O3747" t="s">
        <v>490</v>
      </c>
      <c r="P3747">
        <v>2016</v>
      </c>
      <c r="Q3747" t="s">
        <v>116</v>
      </c>
      <c r="R3747">
        <v>0</v>
      </c>
      <c r="S3747">
        <v>4.55</v>
      </c>
      <c r="T3747">
        <v>13.5</v>
      </c>
      <c r="U3747">
        <v>7.5</v>
      </c>
      <c r="V3747">
        <v>1</v>
      </c>
      <c r="W3747">
        <v>30</v>
      </c>
      <c r="X3747">
        <v>0.68500000000000005</v>
      </c>
      <c r="Y3747">
        <v>2</v>
      </c>
      <c r="Z3747">
        <v>1</v>
      </c>
    </row>
    <row r="3748" spans="1:26" x14ac:dyDescent="0.2">
      <c r="A3748">
        <v>3747</v>
      </c>
      <c r="B3748">
        <v>9299</v>
      </c>
      <c r="C3748" t="s">
        <v>38</v>
      </c>
      <c r="D3748">
        <v>2016</v>
      </c>
      <c r="E3748" t="s">
        <v>73</v>
      </c>
      <c r="F3748" t="s">
        <v>419</v>
      </c>
      <c r="G3748" t="s">
        <v>78</v>
      </c>
      <c r="H3748" t="s">
        <v>3932</v>
      </c>
      <c r="I3748" s="2">
        <v>41013</v>
      </c>
      <c r="J3748" t="s">
        <v>106</v>
      </c>
      <c r="K3748" t="s">
        <v>107</v>
      </c>
      <c r="L3748">
        <v>-14.310338</v>
      </c>
      <c r="M3748">
        <v>-170.83529799999999</v>
      </c>
      <c r="N3748" t="s">
        <v>490</v>
      </c>
      <c r="O3748" t="s">
        <v>490</v>
      </c>
      <c r="P3748">
        <v>2016</v>
      </c>
      <c r="Q3748" t="s">
        <v>109</v>
      </c>
      <c r="R3748">
        <v>0</v>
      </c>
      <c r="S3748">
        <v>13.35</v>
      </c>
      <c r="T3748">
        <v>32.5</v>
      </c>
      <c r="U3748">
        <v>0</v>
      </c>
      <c r="V3748">
        <v>0</v>
      </c>
      <c r="W3748">
        <v>20</v>
      </c>
      <c r="X3748">
        <v>0.46750000000000003</v>
      </c>
      <c r="Y3748">
        <v>2</v>
      </c>
      <c r="Z3748">
        <v>1</v>
      </c>
    </row>
    <row r="3749" spans="1:26" x14ac:dyDescent="0.2">
      <c r="A3749">
        <v>3748</v>
      </c>
      <c r="B3749">
        <v>9300</v>
      </c>
      <c r="C3749" t="s">
        <v>38</v>
      </c>
      <c r="D3749">
        <v>2016</v>
      </c>
      <c r="E3749" t="s">
        <v>73</v>
      </c>
      <c r="F3749" t="s">
        <v>419</v>
      </c>
      <c r="G3749" t="s">
        <v>78</v>
      </c>
      <c r="H3749" t="s">
        <v>3933</v>
      </c>
      <c r="I3749" s="2">
        <v>41013</v>
      </c>
      <c r="J3749" t="s">
        <v>106</v>
      </c>
      <c r="K3749" t="s">
        <v>111</v>
      </c>
      <c r="L3749">
        <v>-14.299021</v>
      </c>
      <c r="M3749">
        <v>-170.81475800000001</v>
      </c>
      <c r="N3749" t="s">
        <v>490</v>
      </c>
      <c r="O3749" t="s">
        <v>490</v>
      </c>
      <c r="P3749">
        <v>2016</v>
      </c>
      <c r="Q3749" t="s">
        <v>112</v>
      </c>
      <c r="R3749">
        <v>0</v>
      </c>
      <c r="S3749">
        <v>21.3</v>
      </c>
      <c r="T3749">
        <v>27.5</v>
      </c>
      <c r="U3749">
        <v>15</v>
      </c>
      <c r="V3749">
        <v>0</v>
      </c>
      <c r="W3749">
        <v>22.5</v>
      </c>
      <c r="X3749">
        <v>1.145</v>
      </c>
      <c r="Y3749">
        <v>2</v>
      </c>
      <c r="Z3749">
        <v>1</v>
      </c>
    </row>
    <row r="3750" spans="1:26" x14ac:dyDescent="0.2">
      <c r="A3750">
        <v>3749</v>
      </c>
      <c r="B3750">
        <v>9302</v>
      </c>
      <c r="C3750" t="s">
        <v>38</v>
      </c>
      <c r="D3750">
        <v>2016</v>
      </c>
      <c r="E3750" t="s">
        <v>73</v>
      </c>
      <c r="F3750" t="s">
        <v>419</v>
      </c>
      <c r="G3750" t="s">
        <v>78</v>
      </c>
      <c r="H3750" t="s">
        <v>3934</v>
      </c>
      <c r="I3750" s="2">
        <v>41013</v>
      </c>
      <c r="J3750" t="s">
        <v>106</v>
      </c>
      <c r="K3750" t="s">
        <v>107</v>
      </c>
      <c r="L3750">
        <v>-14.309098000000001</v>
      </c>
      <c r="M3750">
        <v>-170.83406400000001</v>
      </c>
      <c r="N3750" t="s">
        <v>490</v>
      </c>
      <c r="O3750" t="s">
        <v>490</v>
      </c>
      <c r="P3750">
        <v>2016</v>
      </c>
      <c r="Q3750" t="s">
        <v>109</v>
      </c>
      <c r="R3750">
        <v>0</v>
      </c>
      <c r="S3750">
        <v>13.35</v>
      </c>
      <c r="T3750">
        <v>22.5</v>
      </c>
      <c r="U3750">
        <v>7</v>
      </c>
      <c r="V3750">
        <v>0.5</v>
      </c>
      <c r="W3750">
        <v>12.5</v>
      </c>
      <c r="X3750">
        <v>0.4</v>
      </c>
      <c r="Y3750">
        <v>2</v>
      </c>
      <c r="Z3750">
        <v>1</v>
      </c>
    </row>
    <row r="3751" spans="1:26" x14ac:dyDescent="0.2">
      <c r="A3751">
        <v>3750</v>
      </c>
      <c r="B3751">
        <v>9305</v>
      </c>
      <c r="C3751" t="s">
        <v>38</v>
      </c>
      <c r="D3751">
        <v>2016</v>
      </c>
      <c r="E3751" t="s">
        <v>73</v>
      </c>
      <c r="F3751" t="s">
        <v>419</v>
      </c>
      <c r="G3751" t="s">
        <v>78</v>
      </c>
      <c r="H3751" t="s">
        <v>3935</v>
      </c>
      <c r="I3751" s="2">
        <v>41013</v>
      </c>
      <c r="J3751" t="s">
        <v>106</v>
      </c>
      <c r="K3751" t="s">
        <v>107</v>
      </c>
      <c r="L3751">
        <v>-14.317524000000001</v>
      </c>
      <c r="M3751">
        <v>-170.837773</v>
      </c>
      <c r="N3751" t="s">
        <v>490</v>
      </c>
      <c r="O3751" t="s">
        <v>490</v>
      </c>
      <c r="P3751">
        <v>2016</v>
      </c>
      <c r="Q3751" t="s">
        <v>109</v>
      </c>
      <c r="R3751">
        <v>0</v>
      </c>
      <c r="S3751">
        <v>14.15</v>
      </c>
      <c r="T3751">
        <v>22.5</v>
      </c>
      <c r="U3751">
        <v>17.5</v>
      </c>
      <c r="V3751">
        <v>0.5</v>
      </c>
      <c r="W3751">
        <v>10</v>
      </c>
      <c r="X3751">
        <v>0.69625000000000004</v>
      </c>
      <c r="Y3751">
        <v>2</v>
      </c>
      <c r="Z3751">
        <v>1</v>
      </c>
    </row>
    <row r="3752" spans="1:26" x14ac:dyDescent="0.2">
      <c r="A3752">
        <v>3751</v>
      </c>
      <c r="B3752">
        <v>9306</v>
      </c>
      <c r="C3752" t="s">
        <v>38</v>
      </c>
      <c r="D3752">
        <v>2016</v>
      </c>
      <c r="E3752" t="s">
        <v>73</v>
      </c>
      <c r="F3752" t="s">
        <v>419</v>
      </c>
      <c r="G3752" t="s">
        <v>78</v>
      </c>
      <c r="H3752" t="s">
        <v>3936</v>
      </c>
      <c r="I3752" s="2">
        <v>41014</v>
      </c>
      <c r="J3752" t="s">
        <v>106</v>
      </c>
      <c r="K3752" t="s">
        <v>115</v>
      </c>
      <c r="L3752">
        <v>-14.354400999999999</v>
      </c>
      <c r="M3752">
        <v>-170.786383</v>
      </c>
      <c r="N3752" t="s">
        <v>437</v>
      </c>
      <c r="O3752" t="s">
        <v>437</v>
      </c>
      <c r="P3752">
        <v>2016</v>
      </c>
      <c r="Q3752" t="s">
        <v>116</v>
      </c>
      <c r="R3752">
        <v>0</v>
      </c>
      <c r="S3752">
        <v>3.55</v>
      </c>
      <c r="T3752">
        <v>30</v>
      </c>
      <c r="U3752">
        <v>7.5</v>
      </c>
      <c r="V3752">
        <v>1</v>
      </c>
      <c r="W3752">
        <v>39</v>
      </c>
      <c r="X3752">
        <v>0.66274999999999995</v>
      </c>
      <c r="Y3752">
        <v>2</v>
      </c>
      <c r="Z3752">
        <v>1</v>
      </c>
    </row>
    <row r="3753" spans="1:26" x14ac:dyDescent="0.2">
      <c r="A3753">
        <v>3752</v>
      </c>
      <c r="B3753">
        <v>9307</v>
      </c>
      <c r="C3753" t="s">
        <v>38</v>
      </c>
      <c r="D3753">
        <v>2016</v>
      </c>
      <c r="E3753" t="s">
        <v>73</v>
      </c>
      <c r="F3753" t="s">
        <v>419</v>
      </c>
      <c r="G3753" t="s">
        <v>78</v>
      </c>
      <c r="H3753" t="s">
        <v>3937</v>
      </c>
      <c r="I3753" s="2">
        <v>41014</v>
      </c>
      <c r="J3753" t="s">
        <v>106</v>
      </c>
      <c r="K3753" t="s">
        <v>107</v>
      </c>
      <c r="L3753">
        <v>-14.341352000000001</v>
      </c>
      <c r="M3753">
        <v>-170.789378</v>
      </c>
      <c r="N3753" t="s">
        <v>437</v>
      </c>
      <c r="O3753" t="s">
        <v>437</v>
      </c>
      <c r="P3753">
        <v>2016</v>
      </c>
      <c r="Q3753" t="s">
        <v>109</v>
      </c>
      <c r="R3753">
        <v>0</v>
      </c>
      <c r="S3753">
        <v>8.1999999999999993</v>
      </c>
      <c r="T3753">
        <v>32.5</v>
      </c>
      <c r="U3753">
        <v>0</v>
      </c>
      <c r="V3753">
        <v>2</v>
      </c>
      <c r="W3753">
        <v>32.5</v>
      </c>
      <c r="X3753">
        <v>0.47875000000000001</v>
      </c>
      <c r="Y3753">
        <v>2</v>
      </c>
      <c r="Z3753">
        <v>1</v>
      </c>
    </row>
    <row r="3754" spans="1:26" x14ac:dyDescent="0.2">
      <c r="A3754">
        <v>3753</v>
      </c>
      <c r="B3754">
        <v>9308</v>
      </c>
      <c r="C3754" t="s">
        <v>38</v>
      </c>
      <c r="D3754">
        <v>2016</v>
      </c>
      <c r="E3754" t="s">
        <v>73</v>
      </c>
      <c r="F3754" t="s">
        <v>419</v>
      </c>
      <c r="G3754" t="s">
        <v>78</v>
      </c>
      <c r="H3754" t="s">
        <v>3938</v>
      </c>
      <c r="I3754" s="2">
        <v>41014</v>
      </c>
      <c r="J3754" t="s">
        <v>106</v>
      </c>
      <c r="K3754" t="s">
        <v>107</v>
      </c>
      <c r="L3754">
        <v>-14.332125</v>
      </c>
      <c r="M3754">
        <v>-170.808593</v>
      </c>
      <c r="N3754" t="s">
        <v>437</v>
      </c>
      <c r="O3754" t="s">
        <v>437</v>
      </c>
      <c r="P3754">
        <v>2016</v>
      </c>
      <c r="Q3754" t="s">
        <v>109</v>
      </c>
      <c r="R3754">
        <v>0</v>
      </c>
      <c r="S3754">
        <v>10.85</v>
      </c>
      <c r="T3754">
        <v>32.5</v>
      </c>
      <c r="U3754">
        <v>6</v>
      </c>
      <c r="V3754">
        <v>10</v>
      </c>
      <c r="W3754">
        <v>20</v>
      </c>
      <c r="X3754">
        <v>0.70374999999999999</v>
      </c>
      <c r="Y3754">
        <v>2</v>
      </c>
      <c r="Z3754">
        <v>1</v>
      </c>
    </row>
    <row r="3755" spans="1:26" x14ac:dyDescent="0.2">
      <c r="A3755">
        <v>3754</v>
      </c>
      <c r="B3755">
        <v>9309</v>
      </c>
      <c r="C3755" t="s">
        <v>38</v>
      </c>
      <c r="D3755">
        <v>2016</v>
      </c>
      <c r="E3755" t="s">
        <v>73</v>
      </c>
      <c r="F3755" t="s">
        <v>419</v>
      </c>
      <c r="G3755" t="s">
        <v>78</v>
      </c>
      <c r="H3755" t="s">
        <v>3939</v>
      </c>
      <c r="I3755" s="2">
        <v>41014</v>
      </c>
      <c r="J3755" t="s">
        <v>106</v>
      </c>
      <c r="K3755" t="s">
        <v>111</v>
      </c>
      <c r="L3755">
        <v>-14.364390999999999</v>
      </c>
      <c r="M3755">
        <v>-170.78165100000001</v>
      </c>
      <c r="N3755" t="s">
        <v>437</v>
      </c>
      <c r="O3755" t="s">
        <v>437</v>
      </c>
      <c r="P3755">
        <v>2016</v>
      </c>
      <c r="Q3755" t="s">
        <v>112</v>
      </c>
      <c r="R3755">
        <v>0</v>
      </c>
      <c r="S3755">
        <v>25.4</v>
      </c>
      <c r="T3755">
        <v>37.5</v>
      </c>
      <c r="U3755">
        <v>12.5</v>
      </c>
      <c r="V3755">
        <v>3.5</v>
      </c>
      <c r="W3755">
        <v>27.5</v>
      </c>
      <c r="X3755">
        <v>1.0362499999999999</v>
      </c>
      <c r="Y3755">
        <v>2</v>
      </c>
      <c r="Z3755">
        <v>1</v>
      </c>
    </row>
    <row r="3756" spans="1:26" x14ac:dyDescent="0.2">
      <c r="A3756">
        <v>3755</v>
      </c>
      <c r="B3756">
        <v>9310</v>
      </c>
      <c r="C3756" t="s">
        <v>38</v>
      </c>
      <c r="D3756">
        <v>2016</v>
      </c>
      <c r="E3756" t="s">
        <v>73</v>
      </c>
      <c r="F3756" t="s">
        <v>419</v>
      </c>
      <c r="G3756" t="s">
        <v>78</v>
      </c>
      <c r="H3756" t="s">
        <v>3940</v>
      </c>
      <c r="I3756" s="2">
        <v>41014</v>
      </c>
      <c r="J3756" t="s">
        <v>106</v>
      </c>
      <c r="K3756" t="s">
        <v>115</v>
      </c>
      <c r="L3756">
        <v>-14.345568999999999</v>
      </c>
      <c r="M3756">
        <v>-170.78880599999999</v>
      </c>
      <c r="N3756" t="s">
        <v>437</v>
      </c>
      <c r="O3756" t="s">
        <v>437</v>
      </c>
      <c r="P3756">
        <v>2016</v>
      </c>
      <c r="Q3756" t="s">
        <v>116</v>
      </c>
      <c r="R3756">
        <v>0</v>
      </c>
      <c r="S3756">
        <v>5.8</v>
      </c>
      <c r="T3756">
        <v>32.5</v>
      </c>
      <c r="U3756">
        <v>5</v>
      </c>
      <c r="V3756">
        <v>1.5</v>
      </c>
      <c r="W3756">
        <v>32.5</v>
      </c>
      <c r="X3756">
        <v>0.74250000000000005</v>
      </c>
      <c r="Y3756">
        <v>2</v>
      </c>
      <c r="Z3756">
        <v>1</v>
      </c>
    </row>
    <row r="3757" spans="1:26" x14ac:dyDescent="0.2">
      <c r="A3757">
        <v>3756</v>
      </c>
      <c r="B3757">
        <v>9311</v>
      </c>
      <c r="C3757" t="s">
        <v>38</v>
      </c>
      <c r="D3757">
        <v>2016</v>
      </c>
      <c r="E3757" t="s">
        <v>73</v>
      </c>
      <c r="F3757" t="s">
        <v>419</v>
      </c>
      <c r="G3757" t="s">
        <v>78</v>
      </c>
      <c r="H3757" t="s">
        <v>3941</v>
      </c>
      <c r="I3757" s="2">
        <v>41014</v>
      </c>
      <c r="J3757" t="s">
        <v>106</v>
      </c>
      <c r="K3757" t="s">
        <v>107</v>
      </c>
      <c r="L3757">
        <v>-14.335391</v>
      </c>
      <c r="M3757">
        <v>-170.80261899999999</v>
      </c>
      <c r="N3757" t="s">
        <v>437</v>
      </c>
      <c r="O3757" t="s">
        <v>437</v>
      </c>
      <c r="P3757">
        <v>2016</v>
      </c>
      <c r="Q3757" t="s">
        <v>109</v>
      </c>
      <c r="R3757">
        <v>0</v>
      </c>
      <c r="S3757">
        <v>10.050000000000001</v>
      </c>
      <c r="T3757">
        <v>47.5</v>
      </c>
      <c r="U3757">
        <v>5</v>
      </c>
      <c r="V3757">
        <v>3</v>
      </c>
      <c r="W3757">
        <v>30</v>
      </c>
      <c r="X3757">
        <v>0.79500000000000004</v>
      </c>
      <c r="Y3757">
        <v>2</v>
      </c>
      <c r="Z3757">
        <v>1</v>
      </c>
    </row>
    <row r="3758" spans="1:26" x14ac:dyDescent="0.2">
      <c r="A3758">
        <v>3757</v>
      </c>
      <c r="B3758">
        <v>9312</v>
      </c>
      <c r="C3758" t="s">
        <v>38</v>
      </c>
      <c r="D3758">
        <v>2016</v>
      </c>
      <c r="E3758" t="s">
        <v>73</v>
      </c>
      <c r="F3758" t="s">
        <v>419</v>
      </c>
      <c r="G3758" t="s">
        <v>78</v>
      </c>
      <c r="H3758" t="s">
        <v>3942</v>
      </c>
      <c r="I3758" s="2">
        <v>41014</v>
      </c>
      <c r="J3758" t="s">
        <v>106</v>
      </c>
      <c r="K3758" t="s">
        <v>107</v>
      </c>
      <c r="L3758">
        <v>-14.327869</v>
      </c>
      <c r="M3758">
        <v>-170.81129100000001</v>
      </c>
      <c r="N3758" t="s">
        <v>437</v>
      </c>
      <c r="O3758" t="s">
        <v>437</v>
      </c>
      <c r="P3758">
        <v>2016</v>
      </c>
      <c r="Q3758" t="s">
        <v>109</v>
      </c>
      <c r="R3758">
        <v>0</v>
      </c>
      <c r="S3758">
        <v>10.4</v>
      </c>
      <c r="T3758">
        <v>5</v>
      </c>
      <c r="U3758">
        <v>50</v>
      </c>
      <c r="V3758">
        <v>6</v>
      </c>
      <c r="W3758">
        <v>16.5</v>
      </c>
      <c r="X3758">
        <v>0.48375000000000001</v>
      </c>
      <c r="Y3758">
        <v>2</v>
      </c>
      <c r="Z3758">
        <v>1</v>
      </c>
    </row>
    <row r="3759" spans="1:26" x14ac:dyDescent="0.2">
      <c r="A3759">
        <v>3758</v>
      </c>
      <c r="B3759">
        <v>9313</v>
      </c>
      <c r="C3759" t="s">
        <v>38</v>
      </c>
      <c r="D3759">
        <v>2016</v>
      </c>
      <c r="E3759" t="s">
        <v>73</v>
      </c>
      <c r="F3759" t="s">
        <v>419</v>
      </c>
      <c r="G3759" t="s">
        <v>78</v>
      </c>
      <c r="H3759" t="s">
        <v>3943</v>
      </c>
      <c r="I3759" s="2">
        <v>41014</v>
      </c>
      <c r="J3759" t="s">
        <v>106</v>
      </c>
      <c r="K3759" t="s">
        <v>107</v>
      </c>
      <c r="L3759">
        <v>-14.331903000000001</v>
      </c>
      <c r="M3759">
        <v>-170.82597799999999</v>
      </c>
      <c r="N3759" t="s">
        <v>437</v>
      </c>
      <c r="O3759" t="s">
        <v>437</v>
      </c>
      <c r="P3759">
        <v>2016</v>
      </c>
      <c r="Q3759" t="s">
        <v>109</v>
      </c>
      <c r="R3759">
        <v>0</v>
      </c>
      <c r="S3759">
        <v>12.8</v>
      </c>
      <c r="T3759">
        <v>32.5</v>
      </c>
      <c r="U3759">
        <v>0</v>
      </c>
      <c r="V3759">
        <v>15</v>
      </c>
      <c r="W3759">
        <v>32.5</v>
      </c>
      <c r="X3759">
        <v>0.62875000000000003</v>
      </c>
      <c r="Y3759">
        <v>2</v>
      </c>
      <c r="Z3759">
        <v>1</v>
      </c>
    </row>
    <row r="3760" spans="1:26" x14ac:dyDescent="0.2">
      <c r="A3760">
        <v>3759</v>
      </c>
      <c r="B3760">
        <v>9314</v>
      </c>
      <c r="C3760" t="s">
        <v>38</v>
      </c>
      <c r="D3760">
        <v>2016</v>
      </c>
      <c r="E3760" t="s">
        <v>73</v>
      </c>
      <c r="F3760" t="s">
        <v>419</v>
      </c>
      <c r="G3760" t="s">
        <v>78</v>
      </c>
      <c r="H3760" t="s">
        <v>3944</v>
      </c>
      <c r="I3760" s="2">
        <v>41014</v>
      </c>
      <c r="J3760" t="s">
        <v>106</v>
      </c>
      <c r="K3760" t="s">
        <v>107</v>
      </c>
      <c r="L3760">
        <v>-14.360303999999999</v>
      </c>
      <c r="M3760">
        <v>-170.782096</v>
      </c>
      <c r="N3760" t="s">
        <v>437</v>
      </c>
      <c r="O3760" t="s">
        <v>437</v>
      </c>
      <c r="P3760">
        <v>2016</v>
      </c>
      <c r="Q3760" t="s">
        <v>109</v>
      </c>
      <c r="R3760">
        <v>0</v>
      </c>
      <c r="S3760">
        <v>11</v>
      </c>
      <c r="T3760">
        <v>25</v>
      </c>
      <c r="U3760">
        <v>17.5</v>
      </c>
      <c r="V3760">
        <v>0.5</v>
      </c>
      <c r="W3760">
        <v>25</v>
      </c>
      <c r="X3760">
        <v>1.365</v>
      </c>
      <c r="Y3760">
        <v>2</v>
      </c>
      <c r="Z3760">
        <v>1</v>
      </c>
    </row>
    <row r="3761" spans="1:26" x14ac:dyDescent="0.2">
      <c r="A3761">
        <v>3760</v>
      </c>
      <c r="B3761">
        <v>9315</v>
      </c>
      <c r="C3761" t="s">
        <v>38</v>
      </c>
      <c r="D3761">
        <v>2016</v>
      </c>
      <c r="E3761" t="s">
        <v>73</v>
      </c>
      <c r="F3761" t="s">
        <v>419</v>
      </c>
      <c r="G3761" t="s">
        <v>78</v>
      </c>
      <c r="H3761" t="s">
        <v>3945</v>
      </c>
      <c r="I3761" s="2">
        <v>41014</v>
      </c>
      <c r="J3761" t="s">
        <v>106</v>
      </c>
      <c r="K3761" t="s">
        <v>107</v>
      </c>
      <c r="L3761">
        <v>-14.349786999999999</v>
      </c>
      <c r="M3761">
        <v>-170.788341</v>
      </c>
      <c r="N3761" t="s">
        <v>437</v>
      </c>
      <c r="O3761" t="s">
        <v>437</v>
      </c>
      <c r="P3761">
        <v>2016</v>
      </c>
      <c r="Q3761" t="s">
        <v>109</v>
      </c>
      <c r="R3761">
        <v>0</v>
      </c>
      <c r="S3761">
        <v>13</v>
      </c>
      <c r="T3761">
        <v>25</v>
      </c>
      <c r="U3761">
        <v>10</v>
      </c>
      <c r="V3761">
        <v>10</v>
      </c>
      <c r="W3761">
        <v>10</v>
      </c>
      <c r="X3761">
        <v>0.95</v>
      </c>
      <c r="Y3761">
        <v>1</v>
      </c>
      <c r="Z3761">
        <v>1</v>
      </c>
    </row>
    <row r="3762" spans="1:26" x14ac:dyDescent="0.2">
      <c r="A3762">
        <v>3761</v>
      </c>
      <c r="B3762">
        <v>9316</v>
      </c>
      <c r="C3762" t="s">
        <v>38</v>
      </c>
      <c r="D3762">
        <v>2016</v>
      </c>
      <c r="E3762" t="s">
        <v>73</v>
      </c>
      <c r="F3762" t="s">
        <v>419</v>
      </c>
      <c r="G3762" t="s">
        <v>78</v>
      </c>
      <c r="H3762" t="s">
        <v>3946</v>
      </c>
      <c r="I3762" s="2">
        <v>41014</v>
      </c>
      <c r="J3762" t="s">
        <v>106</v>
      </c>
      <c r="K3762" t="s">
        <v>111</v>
      </c>
      <c r="L3762">
        <v>-14.335105</v>
      </c>
      <c r="M3762">
        <v>-170.807481</v>
      </c>
      <c r="N3762" t="s">
        <v>437</v>
      </c>
      <c r="O3762" t="s">
        <v>437</v>
      </c>
      <c r="P3762">
        <v>2016</v>
      </c>
      <c r="Q3762" t="s">
        <v>112</v>
      </c>
      <c r="R3762">
        <v>0</v>
      </c>
      <c r="S3762">
        <v>22.25</v>
      </c>
      <c r="T3762">
        <v>20</v>
      </c>
      <c r="U3762">
        <v>17.5</v>
      </c>
      <c r="V3762">
        <v>2.5</v>
      </c>
      <c r="W3762">
        <v>17.5</v>
      </c>
      <c r="X3762">
        <v>0.76124999999999998</v>
      </c>
      <c r="Y3762">
        <v>2</v>
      </c>
      <c r="Z3762">
        <v>1</v>
      </c>
    </row>
    <row r="3763" spans="1:26" x14ac:dyDescent="0.2">
      <c r="A3763">
        <v>3762</v>
      </c>
      <c r="B3763">
        <v>9317</v>
      </c>
      <c r="C3763" t="s">
        <v>38</v>
      </c>
      <c r="D3763">
        <v>2016</v>
      </c>
      <c r="E3763" t="s">
        <v>73</v>
      </c>
      <c r="F3763" t="s">
        <v>419</v>
      </c>
      <c r="G3763" t="s">
        <v>78</v>
      </c>
      <c r="H3763" t="s">
        <v>3947</v>
      </c>
      <c r="I3763" s="2">
        <v>41014</v>
      </c>
      <c r="J3763" t="s">
        <v>106</v>
      </c>
      <c r="K3763" t="s">
        <v>107</v>
      </c>
      <c r="L3763">
        <v>-14.330230999999999</v>
      </c>
      <c r="M3763">
        <v>-170.81098600000001</v>
      </c>
      <c r="N3763" t="s">
        <v>437</v>
      </c>
      <c r="O3763" t="s">
        <v>437</v>
      </c>
      <c r="P3763">
        <v>2016</v>
      </c>
      <c r="Q3763" t="s">
        <v>109</v>
      </c>
      <c r="R3763">
        <v>0</v>
      </c>
      <c r="S3763">
        <v>11.25</v>
      </c>
      <c r="T3763">
        <v>20</v>
      </c>
      <c r="U3763">
        <v>3</v>
      </c>
      <c r="V3763">
        <v>6</v>
      </c>
      <c r="W3763">
        <v>15</v>
      </c>
      <c r="X3763">
        <v>1.56375</v>
      </c>
      <c r="Y3763">
        <v>2</v>
      </c>
      <c r="Z3763">
        <v>1</v>
      </c>
    </row>
    <row r="3764" spans="1:26" x14ac:dyDescent="0.2">
      <c r="A3764">
        <v>3763</v>
      </c>
      <c r="B3764">
        <v>9318</v>
      </c>
      <c r="C3764" t="s">
        <v>38</v>
      </c>
      <c r="D3764">
        <v>2016</v>
      </c>
      <c r="E3764" t="s">
        <v>73</v>
      </c>
      <c r="F3764" t="s">
        <v>419</v>
      </c>
      <c r="G3764" t="s">
        <v>78</v>
      </c>
      <c r="H3764" t="s">
        <v>3948</v>
      </c>
      <c r="I3764" s="2">
        <v>41014</v>
      </c>
      <c r="J3764" t="s">
        <v>106</v>
      </c>
      <c r="K3764" t="s">
        <v>115</v>
      </c>
      <c r="L3764">
        <v>-14.327054</v>
      </c>
      <c r="M3764">
        <v>-170.808843</v>
      </c>
      <c r="N3764" t="s">
        <v>437</v>
      </c>
      <c r="O3764" t="s">
        <v>437</v>
      </c>
      <c r="P3764">
        <v>2016</v>
      </c>
      <c r="Q3764" t="s">
        <v>116</v>
      </c>
      <c r="R3764">
        <v>0</v>
      </c>
      <c r="S3764">
        <v>3.5</v>
      </c>
      <c r="T3764">
        <v>17.5</v>
      </c>
      <c r="U3764">
        <v>25</v>
      </c>
      <c r="V3764">
        <v>6.5</v>
      </c>
      <c r="W3764">
        <v>15</v>
      </c>
      <c r="X3764">
        <v>0.77</v>
      </c>
      <c r="Y3764">
        <v>2</v>
      </c>
      <c r="Z3764">
        <v>1</v>
      </c>
    </row>
    <row r="3765" spans="1:26" x14ac:dyDescent="0.2">
      <c r="A3765">
        <v>3764</v>
      </c>
      <c r="B3765">
        <v>9319</v>
      </c>
      <c r="C3765" t="s">
        <v>38</v>
      </c>
      <c r="D3765">
        <v>2016</v>
      </c>
      <c r="E3765" t="s">
        <v>73</v>
      </c>
      <c r="F3765" t="s">
        <v>419</v>
      </c>
      <c r="G3765" t="s">
        <v>78</v>
      </c>
      <c r="H3765" t="s">
        <v>3949</v>
      </c>
      <c r="I3765" s="2">
        <v>41014</v>
      </c>
      <c r="J3765" t="s">
        <v>106</v>
      </c>
      <c r="K3765" t="s">
        <v>115</v>
      </c>
      <c r="L3765">
        <v>-14.332533</v>
      </c>
      <c r="M3765">
        <v>-170.820099</v>
      </c>
      <c r="N3765" t="s">
        <v>437</v>
      </c>
      <c r="O3765" t="s">
        <v>437</v>
      </c>
      <c r="P3765">
        <v>2016</v>
      </c>
      <c r="Q3765" t="s">
        <v>116</v>
      </c>
      <c r="R3765">
        <v>0</v>
      </c>
      <c r="S3765">
        <v>3.8</v>
      </c>
      <c r="T3765">
        <v>35</v>
      </c>
      <c r="U3765">
        <v>0</v>
      </c>
      <c r="V3765">
        <v>2.5</v>
      </c>
      <c r="W3765">
        <v>12.5</v>
      </c>
      <c r="X3765">
        <v>0.24024999999999999</v>
      </c>
      <c r="Y3765">
        <v>2</v>
      </c>
      <c r="Z3765">
        <v>1</v>
      </c>
    </row>
    <row r="3766" spans="1:26" x14ac:dyDescent="0.2">
      <c r="A3766">
        <v>3765</v>
      </c>
      <c r="B3766">
        <v>9321</v>
      </c>
      <c r="C3766" t="s">
        <v>38</v>
      </c>
      <c r="D3766">
        <v>2016</v>
      </c>
      <c r="E3766" t="s">
        <v>73</v>
      </c>
      <c r="F3766" t="s">
        <v>419</v>
      </c>
      <c r="G3766" t="s">
        <v>78</v>
      </c>
      <c r="H3766" t="s">
        <v>3950</v>
      </c>
      <c r="I3766" s="2">
        <v>41014</v>
      </c>
      <c r="J3766" t="s">
        <v>106</v>
      </c>
      <c r="K3766" t="s">
        <v>111</v>
      </c>
      <c r="L3766">
        <v>-14.360137999999999</v>
      </c>
      <c r="M3766">
        <v>-170.78564399999999</v>
      </c>
      <c r="N3766" t="s">
        <v>437</v>
      </c>
      <c r="O3766" t="s">
        <v>437</v>
      </c>
      <c r="P3766">
        <v>2016</v>
      </c>
      <c r="Q3766" t="s">
        <v>112</v>
      </c>
      <c r="R3766">
        <v>0</v>
      </c>
      <c r="S3766">
        <v>22.5</v>
      </c>
      <c r="T3766">
        <v>27.5</v>
      </c>
      <c r="U3766">
        <v>4</v>
      </c>
      <c r="V3766">
        <v>1</v>
      </c>
      <c r="W3766">
        <v>29.5</v>
      </c>
      <c r="X3766">
        <v>0.87624999999999997</v>
      </c>
      <c r="Y3766">
        <v>2</v>
      </c>
      <c r="Z3766">
        <v>1</v>
      </c>
    </row>
    <row r="3767" spans="1:26" x14ac:dyDescent="0.2">
      <c r="A3767">
        <v>3766</v>
      </c>
      <c r="B3767">
        <v>9322</v>
      </c>
      <c r="C3767" t="s">
        <v>38</v>
      </c>
      <c r="D3767">
        <v>2016</v>
      </c>
      <c r="E3767" t="s">
        <v>73</v>
      </c>
      <c r="F3767" t="s">
        <v>419</v>
      </c>
      <c r="G3767" t="s">
        <v>78</v>
      </c>
      <c r="H3767" t="s">
        <v>3951</v>
      </c>
      <c r="I3767" s="2">
        <v>41014</v>
      </c>
      <c r="J3767" t="s">
        <v>106</v>
      </c>
      <c r="K3767" t="s">
        <v>107</v>
      </c>
      <c r="L3767">
        <v>-14.335842</v>
      </c>
      <c r="M3767">
        <v>-170.79580899999999</v>
      </c>
      <c r="N3767" t="s">
        <v>437</v>
      </c>
      <c r="O3767" t="s">
        <v>437</v>
      </c>
      <c r="P3767">
        <v>2016</v>
      </c>
      <c r="Q3767" t="s">
        <v>109</v>
      </c>
      <c r="R3767">
        <v>0</v>
      </c>
      <c r="S3767">
        <v>13.4</v>
      </c>
      <c r="T3767">
        <v>32.5</v>
      </c>
      <c r="U3767">
        <v>20</v>
      </c>
      <c r="V3767">
        <v>5</v>
      </c>
      <c r="W3767">
        <v>22.5</v>
      </c>
      <c r="X3767">
        <v>0.69874999999999998</v>
      </c>
      <c r="Y3767">
        <v>2</v>
      </c>
      <c r="Z3767">
        <v>1</v>
      </c>
    </row>
    <row r="3768" spans="1:26" x14ac:dyDescent="0.2">
      <c r="A3768">
        <v>3767</v>
      </c>
      <c r="B3768">
        <v>9325</v>
      </c>
      <c r="C3768" t="s">
        <v>38</v>
      </c>
      <c r="D3768">
        <v>2016</v>
      </c>
      <c r="E3768" t="s">
        <v>73</v>
      </c>
      <c r="F3768" t="s">
        <v>419</v>
      </c>
      <c r="G3768" t="s">
        <v>78</v>
      </c>
      <c r="H3768" t="s">
        <v>3952</v>
      </c>
      <c r="I3768" s="2">
        <v>41014</v>
      </c>
      <c r="J3768" t="s">
        <v>106</v>
      </c>
      <c r="K3768" t="s">
        <v>111</v>
      </c>
      <c r="L3768">
        <v>-14.334087</v>
      </c>
      <c r="M3768">
        <v>-170.81874300000001</v>
      </c>
      <c r="N3768" t="s">
        <v>437</v>
      </c>
      <c r="O3768" t="s">
        <v>437</v>
      </c>
      <c r="P3768">
        <v>2016</v>
      </c>
      <c r="Q3768" t="s">
        <v>112</v>
      </c>
      <c r="R3768">
        <v>0</v>
      </c>
      <c r="S3768">
        <v>24.55</v>
      </c>
      <c r="T3768">
        <v>14</v>
      </c>
      <c r="U3768">
        <v>11</v>
      </c>
      <c r="V3768">
        <v>13.5</v>
      </c>
      <c r="W3768">
        <v>10</v>
      </c>
      <c r="X3768">
        <v>0.31674999999999998</v>
      </c>
      <c r="Y3768">
        <v>2</v>
      </c>
      <c r="Z3768">
        <v>1</v>
      </c>
    </row>
    <row r="3769" spans="1:26" x14ac:dyDescent="0.2">
      <c r="A3769">
        <v>3768</v>
      </c>
      <c r="B3769">
        <v>9326</v>
      </c>
      <c r="C3769" t="s">
        <v>38</v>
      </c>
      <c r="D3769">
        <v>2016</v>
      </c>
      <c r="E3769" t="s">
        <v>73</v>
      </c>
      <c r="F3769" t="s">
        <v>419</v>
      </c>
      <c r="G3769" t="s">
        <v>77</v>
      </c>
      <c r="H3769" t="s">
        <v>3953</v>
      </c>
      <c r="I3769" s="2">
        <v>41015</v>
      </c>
      <c r="J3769" t="s">
        <v>106</v>
      </c>
      <c r="K3769" t="s">
        <v>107</v>
      </c>
      <c r="L3769">
        <v>-14.210869000000001</v>
      </c>
      <c r="M3769">
        <v>-169.44818799999999</v>
      </c>
      <c r="N3769" t="s">
        <v>587</v>
      </c>
      <c r="O3769" t="s">
        <v>77</v>
      </c>
      <c r="P3769">
        <v>2016</v>
      </c>
      <c r="Q3769" t="s">
        <v>109</v>
      </c>
      <c r="R3769">
        <v>0</v>
      </c>
      <c r="S3769">
        <v>14.7</v>
      </c>
      <c r="T3769">
        <v>16.5</v>
      </c>
      <c r="U3769">
        <v>27.5</v>
      </c>
      <c r="V3769">
        <v>1</v>
      </c>
      <c r="W3769">
        <v>22.5</v>
      </c>
      <c r="X3769">
        <v>1.0462499999999999</v>
      </c>
      <c r="Y3769">
        <v>2</v>
      </c>
      <c r="Z3769">
        <v>1</v>
      </c>
    </row>
    <row r="3770" spans="1:26" x14ac:dyDescent="0.2">
      <c r="A3770">
        <v>3769</v>
      </c>
      <c r="B3770">
        <v>9327</v>
      </c>
      <c r="C3770" t="s">
        <v>38</v>
      </c>
      <c r="D3770">
        <v>2016</v>
      </c>
      <c r="E3770" t="s">
        <v>73</v>
      </c>
      <c r="F3770" t="s">
        <v>419</v>
      </c>
      <c r="G3770" t="s">
        <v>77</v>
      </c>
      <c r="H3770" t="s">
        <v>3954</v>
      </c>
      <c r="I3770" s="2">
        <v>41015</v>
      </c>
      <c r="J3770" t="s">
        <v>106</v>
      </c>
      <c r="K3770" t="s">
        <v>115</v>
      </c>
      <c r="L3770">
        <v>-14.211950999999999</v>
      </c>
      <c r="M3770">
        <v>-169.45949400000001</v>
      </c>
      <c r="N3770" t="s">
        <v>587</v>
      </c>
      <c r="O3770" t="s">
        <v>77</v>
      </c>
      <c r="P3770">
        <v>2016</v>
      </c>
      <c r="Q3770" t="s">
        <v>116</v>
      </c>
      <c r="R3770">
        <v>0</v>
      </c>
      <c r="S3770">
        <v>5.15</v>
      </c>
      <c r="T3770">
        <v>8</v>
      </c>
      <c r="U3770">
        <v>0</v>
      </c>
      <c r="V3770">
        <v>2.5</v>
      </c>
      <c r="W3770">
        <v>7.5</v>
      </c>
      <c r="X3770">
        <v>0.73</v>
      </c>
      <c r="Y3770">
        <v>2</v>
      </c>
      <c r="Z3770">
        <v>1</v>
      </c>
    </row>
    <row r="3771" spans="1:26" x14ac:dyDescent="0.2">
      <c r="A3771">
        <v>3770</v>
      </c>
      <c r="B3771">
        <v>9328</v>
      </c>
      <c r="C3771" t="s">
        <v>38</v>
      </c>
      <c r="D3771">
        <v>2016</v>
      </c>
      <c r="E3771" t="s">
        <v>73</v>
      </c>
      <c r="F3771" t="s">
        <v>419</v>
      </c>
      <c r="G3771" t="s">
        <v>77</v>
      </c>
      <c r="H3771" t="s">
        <v>3955</v>
      </c>
      <c r="I3771" s="2">
        <v>41015</v>
      </c>
      <c r="J3771" t="s">
        <v>106</v>
      </c>
      <c r="K3771" t="s">
        <v>107</v>
      </c>
      <c r="L3771">
        <v>-14.214352</v>
      </c>
      <c r="M3771">
        <v>-169.47448800000001</v>
      </c>
      <c r="N3771" t="s">
        <v>587</v>
      </c>
      <c r="O3771" t="s">
        <v>77</v>
      </c>
      <c r="P3771">
        <v>2016</v>
      </c>
      <c r="Q3771" t="s">
        <v>109</v>
      </c>
      <c r="R3771">
        <v>0</v>
      </c>
      <c r="S3771">
        <v>10.8</v>
      </c>
      <c r="T3771">
        <v>35</v>
      </c>
      <c r="U3771">
        <v>1.5</v>
      </c>
      <c r="V3771">
        <v>1</v>
      </c>
      <c r="W3771">
        <v>22.5</v>
      </c>
      <c r="X3771">
        <v>1.4862500000000001</v>
      </c>
      <c r="Y3771">
        <v>2</v>
      </c>
      <c r="Z3771">
        <v>1</v>
      </c>
    </row>
    <row r="3772" spans="1:26" x14ac:dyDescent="0.2">
      <c r="A3772">
        <v>3771</v>
      </c>
      <c r="B3772">
        <v>9329</v>
      </c>
      <c r="C3772" t="s">
        <v>38</v>
      </c>
      <c r="D3772">
        <v>2016</v>
      </c>
      <c r="E3772" t="s">
        <v>73</v>
      </c>
      <c r="F3772" t="s">
        <v>419</v>
      </c>
      <c r="G3772" t="s">
        <v>77</v>
      </c>
      <c r="H3772" t="s">
        <v>3956</v>
      </c>
      <c r="I3772" s="2">
        <v>41015</v>
      </c>
      <c r="J3772" t="s">
        <v>106</v>
      </c>
      <c r="K3772" t="s">
        <v>115</v>
      </c>
      <c r="L3772">
        <v>-14.216082</v>
      </c>
      <c r="M3772">
        <v>-169.492997</v>
      </c>
      <c r="N3772" t="s">
        <v>587</v>
      </c>
      <c r="O3772" t="s">
        <v>77</v>
      </c>
      <c r="P3772">
        <v>2016</v>
      </c>
      <c r="Q3772" t="s">
        <v>116</v>
      </c>
      <c r="R3772">
        <v>0</v>
      </c>
      <c r="S3772">
        <v>5.7</v>
      </c>
      <c r="T3772">
        <v>9</v>
      </c>
      <c r="U3772">
        <v>6</v>
      </c>
      <c r="V3772">
        <v>1.5</v>
      </c>
      <c r="W3772">
        <v>7.5</v>
      </c>
      <c r="X3772">
        <v>0.315</v>
      </c>
      <c r="Y3772">
        <v>2</v>
      </c>
      <c r="Z3772">
        <v>1</v>
      </c>
    </row>
    <row r="3773" spans="1:26" x14ac:dyDescent="0.2">
      <c r="A3773">
        <v>3772</v>
      </c>
      <c r="B3773">
        <v>9330</v>
      </c>
      <c r="C3773" t="s">
        <v>38</v>
      </c>
      <c r="D3773">
        <v>2016</v>
      </c>
      <c r="E3773" t="s">
        <v>73</v>
      </c>
      <c r="F3773" t="s">
        <v>419</v>
      </c>
      <c r="G3773" t="s">
        <v>77</v>
      </c>
      <c r="H3773" t="s">
        <v>3957</v>
      </c>
      <c r="I3773" s="2">
        <v>41015</v>
      </c>
      <c r="J3773" t="s">
        <v>106</v>
      </c>
      <c r="K3773" t="s">
        <v>107</v>
      </c>
      <c r="L3773">
        <v>-14.212624999999999</v>
      </c>
      <c r="M3773">
        <v>-169.46363199999999</v>
      </c>
      <c r="N3773" t="s">
        <v>587</v>
      </c>
      <c r="O3773" t="s">
        <v>77</v>
      </c>
      <c r="P3773">
        <v>2016</v>
      </c>
      <c r="Q3773" t="s">
        <v>109</v>
      </c>
      <c r="R3773">
        <v>0</v>
      </c>
      <c r="S3773">
        <v>7.25</v>
      </c>
      <c r="T3773">
        <v>30</v>
      </c>
      <c r="U3773">
        <v>31.5</v>
      </c>
      <c r="V3773">
        <v>1</v>
      </c>
      <c r="W3773">
        <v>12.5</v>
      </c>
      <c r="X3773">
        <v>0.15</v>
      </c>
      <c r="Y3773">
        <v>2</v>
      </c>
      <c r="Z3773">
        <v>1</v>
      </c>
    </row>
    <row r="3774" spans="1:26" x14ac:dyDescent="0.2">
      <c r="A3774">
        <v>3773</v>
      </c>
      <c r="B3774">
        <v>9331</v>
      </c>
      <c r="C3774" t="s">
        <v>38</v>
      </c>
      <c r="D3774">
        <v>2016</v>
      </c>
      <c r="E3774" t="s">
        <v>73</v>
      </c>
      <c r="F3774" t="s">
        <v>419</v>
      </c>
      <c r="G3774" t="s">
        <v>77</v>
      </c>
      <c r="H3774" t="s">
        <v>3958</v>
      </c>
      <c r="I3774" s="2">
        <v>41015</v>
      </c>
      <c r="J3774" t="s">
        <v>106</v>
      </c>
      <c r="K3774" t="s">
        <v>107</v>
      </c>
      <c r="L3774">
        <v>-14.214608</v>
      </c>
      <c r="M3774">
        <v>-169.48382100000001</v>
      </c>
      <c r="N3774" t="s">
        <v>587</v>
      </c>
      <c r="O3774" t="s">
        <v>77</v>
      </c>
      <c r="P3774">
        <v>2016</v>
      </c>
      <c r="Q3774" t="s">
        <v>109</v>
      </c>
      <c r="R3774">
        <v>0</v>
      </c>
      <c r="S3774">
        <v>15.75</v>
      </c>
      <c r="T3774">
        <v>22.5</v>
      </c>
      <c r="U3774">
        <v>12.5</v>
      </c>
      <c r="V3774">
        <v>0.5</v>
      </c>
      <c r="W3774">
        <v>17.5</v>
      </c>
      <c r="X3774">
        <v>1.33</v>
      </c>
      <c r="Y3774">
        <v>2</v>
      </c>
      <c r="Z3774">
        <v>1</v>
      </c>
    </row>
    <row r="3775" spans="1:26" x14ac:dyDescent="0.2">
      <c r="A3775">
        <v>3774</v>
      </c>
      <c r="B3775">
        <v>9332</v>
      </c>
      <c r="C3775" t="s">
        <v>38</v>
      </c>
      <c r="D3775">
        <v>2016</v>
      </c>
      <c r="E3775" t="s">
        <v>73</v>
      </c>
      <c r="F3775" t="s">
        <v>419</v>
      </c>
      <c r="G3775" t="s">
        <v>77</v>
      </c>
      <c r="H3775" t="s">
        <v>3959</v>
      </c>
      <c r="I3775" s="2">
        <v>41015</v>
      </c>
      <c r="J3775" t="s">
        <v>106</v>
      </c>
      <c r="K3775" t="s">
        <v>107</v>
      </c>
      <c r="L3775">
        <v>-14.214335999999999</v>
      </c>
      <c r="M3775">
        <v>-169.48818800000001</v>
      </c>
      <c r="N3775" t="s">
        <v>587</v>
      </c>
      <c r="O3775" t="s">
        <v>77</v>
      </c>
      <c r="P3775">
        <v>2016</v>
      </c>
      <c r="Q3775" t="s">
        <v>109</v>
      </c>
      <c r="R3775">
        <v>0</v>
      </c>
      <c r="S3775">
        <v>11.5</v>
      </c>
      <c r="T3775">
        <v>50</v>
      </c>
      <c r="U3775">
        <v>5</v>
      </c>
      <c r="V3775">
        <v>2.5</v>
      </c>
      <c r="W3775">
        <v>12.5</v>
      </c>
      <c r="X3775">
        <v>0.36199999999999999</v>
      </c>
      <c r="Y3775">
        <v>2</v>
      </c>
      <c r="Z3775">
        <v>1</v>
      </c>
    </row>
    <row r="3776" spans="1:26" x14ac:dyDescent="0.2">
      <c r="A3776">
        <v>3775</v>
      </c>
      <c r="B3776">
        <v>9333</v>
      </c>
      <c r="C3776" t="s">
        <v>38</v>
      </c>
      <c r="D3776">
        <v>2016</v>
      </c>
      <c r="E3776" t="s">
        <v>73</v>
      </c>
      <c r="F3776" t="s">
        <v>419</v>
      </c>
      <c r="G3776" t="s">
        <v>77</v>
      </c>
      <c r="H3776" t="s">
        <v>3960</v>
      </c>
      <c r="I3776" s="2">
        <v>41015</v>
      </c>
      <c r="J3776" t="s">
        <v>106</v>
      </c>
      <c r="K3776" t="s">
        <v>107</v>
      </c>
      <c r="L3776">
        <v>-14.215845</v>
      </c>
      <c r="M3776">
        <v>-169.49578199999999</v>
      </c>
      <c r="N3776" t="s">
        <v>587</v>
      </c>
      <c r="O3776" t="s">
        <v>77</v>
      </c>
      <c r="P3776">
        <v>2016</v>
      </c>
      <c r="Q3776" t="s">
        <v>109</v>
      </c>
      <c r="R3776">
        <v>0</v>
      </c>
      <c r="S3776">
        <v>10.25</v>
      </c>
      <c r="T3776">
        <v>35</v>
      </c>
      <c r="U3776">
        <v>2.5</v>
      </c>
      <c r="V3776">
        <v>2.5</v>
      </c>
      <c r="W3776">
        <v>12.5</v>
      </c>
      <c r="X3776">
        <v>0.46500000000000002</v>
      </c>
      <c r="Y3776">
        <v>2</v>
      </c>
      <c r="Z3776">
        <v>1</v>
      </c>
    </row>
    <row r="3777" spans="1:26" x14ac:dyDescent="0.2">
      <c r="A3777">
        <v>3776</v>
      </c>
      <c r="B3777">
        <v>9335</v>
      </c>
      <c r="C3777" t="s">
        <v>38</v>
      </c>
      <c r="D3777">
        <v>2016</v>
      </c>
      <c r="E3777" t="s">
        <v>73</v>
      </c>
      <c r="F3777" t="s">
        <v>419</v>
      </c>
      <c r="G3777" t="s">
        <v>77</v>
      </c>
      <c r="H3777" t="s">
        <v>3961</v>
      </c>
      <c r="I3777" s="2">
        <v>41015</v>
      </c>
      <c r="J3777" t="s">
        <v>106</v>
      </c>
      <c r="K3777" t="s">
        <v>107</v>
      </c>
      <c r="L3777">
        <v>-14.216051999999999</v>
      </c>
      <c r="M3777">
        <v>-169.50147000000001</v>
      </c>
      <c r="N3777" t="s">
        <v>587</v>
      </c>
      <c r="O3777" t="s">
        <v>77</v>
      </c>
      <c r="P3777">
        <v>2016</v>
      </c>
      <c r="Q3777" t="s">
        <v>109</v>
      </c>
      <c r="R3777">
        <v>0</v>
      </c>
      <c r="S3777">
        <v>10.5</v>
      </c>
      <c r="T3777">
        <v>25</v>
      </c>
      <c r="U3777">
        <v>5</v>
      </c>
      <c r="V3777">
        <v>2.5</v>
      </c>
      <c r="W3777">
        <v>12.5</v>
      </c>
      <c r="X3777">
        <v>0.31374999999999997</v>
      </c>
      <c r="Y3777">
        <v>2</v>
      </c>
      <c r="Z3777">
        <v>1</v>
      </c>
    </row>
    <row r="3778" spans="1:26" x14ac:dyDescent="0.2">
      <c r="A3778">
        <v>3777</v>
      </c>
      <c r="B3778">
        <v>9336</v>
      </c>
      <c r="C3778" t="s">
        <v>38</v>
      </c>
      <c r="D3778">
        <v>2016</v>
      </c>
      <c r="E3778" t="s">
        <v>73</v>
      </c>
      <c r="F3778" t="s">
        <v>419</v>
      </c>
      <c r="G3778" t="s">
        <v>77</v>
      </c>
      <c r="H3778" t="s">
        <v>3962</v>
      </c>
      <c r="I3778" s="2">
        <v>41015</v>
      </c>
      <c r="J3778" t="s">
        <v>106</v>
      </c>
      <c r="K3778" t="s">
        <v>111</v>
      </c>
      <c r="L3778">
        <v>-14.211185</v>
      </c>
      <c r="M3778">
        <v>-169.44136800000001</v>
      </c>
      <c r="N3778" t="s">
        <v>587</v>
      </c>
      <c r="O3778" t="s">
        <v>77</v>
      </c>
      <c r="P3778">
        <v>2016</v>
      </c>
      <c r="Q3778" t="s">
        <v>112</v>
      </c>
      <c r="R3778">
        <v>0</v>
      </c>
      <c r="S3778">
        <v>21.5</v>
      </c>
      <c r="T3778">
        <v>22.5</v>
      </c>
      <c r="U3778">
        <v>4</v>
      </c>
      <c r="V3778">
        <v>2.5</v>
      </c>
      <c r="W3778">
        <v>22.5</v>
      </c>
      <c r="X3778">
        <v>0.51500000000000001</v>
      </c>
      <c r="Y3778">
        <v>2</v>
      </c>
      <c r="Z3778">
        <v>1</v>
      </c>
    </row>
    <row r="3779" spans="1:26" x14ac:dyDescent="0.2">
      <c r="A3779">
        <v>3778</v>
      </c>
      <c r="B3779">
        <v>9337</v>
      </c>
      <c r="C3779" t="s">
        <v>38</v>
      </c>
      <c r="D3779">
        <v>2016</v>
      </c>
      <c r="E3779" t="s">
        <v>73</v>
      </c>
      <c r="F3779" t="s">
        <v>419</v>
      </c>
      <c r="G3779" t="s">
        <v>77</v>
      </c>
      <c r="H3779" t="s">
        <v>3963</v>
      </c>
      <c r="I3779" s="2">
        <v>41015</v>
      </c>
      <c r="J3779" t="s">
        <v>106</v>
      </c>
      <c r="K3779" t="s">
        <v>107</v>
      </c>
      <c r="L3779">
        <v>-14.210755000000001</v>
      </c>
      <c r="M3779">
        <v>-169.45766599999999</v>
      </c>
      <c r="N3779" t="s">
        <v>587</v>
      </c>
      <c r="O3779" t="s">
        <v>77</v>
      </c>
      <c r="P3779">
        <v>2016</v>
      </c>
      <c r="Q3779" t="s">
        <v>109</v>
      </c>
      <c r="R3779">
        <v>0</v>
      </c>
      <c r="S3779">
        <v>11.65</v>
      </c>
      <c r="T3779">
        <v>52.5</v>
      </c>
      <c r="U3779">
        <v>5</v>
      </c>
      <c r="V3779">
        <v>5.5</v>
      </c>
      <c r="W3779">
        <v>15</v>
      </c>
      <c r="X3779">
        <v>0.6825</v>
      </c>
      <c r="Y3779">
        <v>2</v>
      </c>
      <c r="Z3779">
        <v>1</v>
      </c>
    </row>
    <row r="3780" spans="1:26" x14ac:dyDescent="0.2">
      <c r="A3780">
        <v>3779</v>
      </c>
      <c r="B3780">
        <v>9338</v>
      </c>
      <c r="C3780" t="s">
        <v>38</v>
      </c>
      <c r="D3780">
        <v>2016</v>
      </c>
      <c r="E3780" t="s">
        <v>73</v>
      </c>
      <c r="F3780" t="s">
        <v>419</v>
      </c>
      <c r="G3780" t="s">
        <v>77</v>
      </c>
      <c r="H3780" t="s">
        <v>3964</v>
      </c>
      <c r="I3780" s="2">
        <v>41015</v>
      </c>
      <c r="J3780" t="s">
        <v>106</v>
      </c>
      <c r="K3780" t="s">
        <v>111</v>
      </c>
      <c r="L3780">
        <v>-14.213139</v>
      </c>
      <c r="M3780">
        <v>-169.47180599999999</v>
      </c>
      <c r="N3780" t="s">
        <v>587</v>
      </c>
      <c r="O3780" t="s">
        <v>77</v>
      </c>
      <c r="P3780">
        <v>2016</v>
      </c>
      <c r="Q3780" t="s">
        <v>112</v>
      </c>
      <c r="R3780">
        <v>0</v>
      </c>
      <c r="S3780">
        <v>21.2</v>
      </c>
      <c r="T3780">
        <v>25</v>
      </c>
      <c r="U3780">
        <v>10</v>
      </c>
      <c r="V3780">
        <v>3.5</v>
      </c>
      <c r="W3780">
        <v>23.5</v>
      </c>
      <c r="X3780">
        <v>1.07</v>
      </c>
      <c r="Y3780">
        <v>2</v>
      </c>
      <c r="Z3780">
        <v>1</v>
      </c>
    </row>
    <row r="3781" spans="1:26" x14ac:dyDescent="0.2">
      <c r="A3781">
        <v>3780</v>
      </c>
      <c r="B3781">
        <v>9339</v>
      </c>
      <c r="C3781" t="s">
        <v>38</v>
      </c>
      <c r="D3781">
        <v>2016</v>
      </c>
      <c r="E3781" t="s">
        <v>73</v>
      </c>
      <c r="F3781" t="s">
        <v>419</v>
      </c>
      <c r="G3781" t="s">
        <v>77</v>
      </c>
      <c r="H3781" t="s">
        <v>3965</v>
      </c>
      <c r="I3781" s="2">
        <v>41015</v>
      </c>
      <c r="J3781" t="s">
        <v>106</v>
      </c>
      <c r="K3781" t="s">
        <v>107</v>
      </c>
      <c r="L3781">
        <v>-14.214289000000001</v>
      </c>
      <c r="M3781">
        <v>-169.47982200000001</v>
      </c>
      <c r="N3781" t="s">
        <v>587</v>
      </c>
      <c r="O3781" t="s">
        <v>77</v>
      </c>
      <c r="P3781">
        <v>2016</v>
      </c>
      <c r="Q3781" t="s">
        <v>109</v>
      </c>
      <c r="R3781">
        <v>0</v>
      </c>
      <c r="S3781">
        <v>9.25</v>
      </c>
      <c r="T3781">
        <v>47.5</v>
      </c>
      <c r="U3781">
        <v>0</v>
      </c>
      <c r="V3781">
        <v>0</v>
      </c>
      <c r="W3781">
        <v>10</v>
      </c>
      <c r="X3781">
        <v>0.40500000000000003</v>
      </c>
      <c r="Y3781">
        <v>2</v>
      </c>
      <c r="Z3781">
        <v>1</v>
      </c>
    </row>
    <row r="3782" spans="1:26" x14ac:dyDescent="0.2">
      <c r="A3782">
        <v>3781</v>
      </c>
      <c r="B3782">
        <v>9340</v>
      </c>
      <c r="C3782" t="s">
        <v>38</v>
      </c>
      <c r="D3782">
        <v>2016</v>
      </c>
      <c r="E3782" t="s">
        <v>73</v>
      </c>
      <c r="F3782" t="s">
        <v>419</v>
      </c>
      <c r="G3782" t="s">
        <v>77</v>
      </c>
      <c r="H3782" t="s">
        <v>3966</v>
      </c>
      <c r="I3782" s="2">
        <v>41015</v>
      </c>
      <c r="J3782" t="s">
        <v>106</v>
      </c>
      <c r="K3782" t="s">
        <v>107</v>
      </c>
      <c r="L3782">
        <v>-14.214563999999999</v>
      </c>
      <c r="M3782">
        <v>-169.48963699999999</v>
      </c>
      <c r="N3782" t="s">
        <v>587</v>
      </c>
      <c r="O3782" t="s">
        <v>77</v>
      </c>
      <c r="P3782">
        <v>2016</v>
      </c>
      <c r="Q3782" t="s">
        <v>109</v>
      </c>
      <c r="R3782">
        <v>0</v>
      </c>
      <c r="S3782">
        <v>12.65</v>
      </c>
      <c r="T3782">
        <v>37.5</v>
      </c>
      <c r="U3782">
        <v>1</v>
      </c>
      <c r="V3782">
        <v>0</v>
      </c>
      <c r="W3782">
        <v>5</v>
      </c>
      <c r="X3782">
        <v>0.27124999999999999</v>
      </c>
      <c r="Y3782">
        <v>2</v>
      </c>
      <c r="Z3782">
        <v>1</v>
      </c>
    </row>
    <row r="3783" spans="1:26" x14ac:dyDescent="0.2">
      <c r="A3783">
        <v>3782</v>
      </c>
      <c r="B3783">
        <v>9341</v>
      </c>
      <c r="C3783" t="s">
        <v>38</v>
      </c>
      <c r="D3783">
        <v>2016</v>
      </c>
      <c r="E3783" t="s">
        <v>73</v>
      </c>
      <c r="F3783" t="s">
        <v>419</v>
      </c>
      <c r="G3783" t="s">
        <v>77</v>
      </c>
      <c r="H3783" t="s">
        <v>3967</v>
      </c>
      <c r="I3783" s="2">
        <v>41015</v>
      </c>
      <c r="J3783" t="s">
        <v>106</v>
      </c>
      <c r="K3783" t="s">
        <v>111</v>
      </c>
      <c r="L3783">
        <v>-14.208892000000001</v>
      </c>
      <c r="M3783">
        <v>-169.45260999999999</v>
      </c>
      <c r="N3783" t="s">
        <v>587</v>
      </c>
      <c r="O3783" t="s">
        <v>77</v>
      </c>
      <c r="P3783">
        <v>2016</v>
      </c>
      <c r="Q3783" t="s">
        <v>112</v>
      </c>
      <c r="R3783">
        <v>0</v>
      </c>
      <c r="S3783">
        <v>21.45</v>
      </c>
      <c r="T3783">
        <v>2</v>
      </c>
      <c r="U3783">
        <v>2</v>
      </c>
      <c r="V3783">
        <v>0</v>
      </c>
      <c r="W3783">
        <v>6</v>
      </c>
      <c r="X3783">
        <v>0.20100000000000001</v>
      </c>
      <c r="Y3783">
        <v>2</v>
      </c>
      <c r="Z3783">
        <v>1</v>
      </c>
    </row>
    <row r="3784" spans="1:26" x14ac:dyDescent="0.2">
      <c r="A3784">
        <v>3783</v>
      </c>
      <c r="B3784">
        <v>9345</v>
      </c>
      <c r="C3784" t="s">
        <v>38</v>
      </c>
      <c r="D3784">
        <v>2016</v>
      </c>
      <c r="E3784" t="s">
        <v>73</v>
      </c>
      <c r="F3784" t="s">
        <v>419</v>
      </c>
      <c r="G3784" t="s">
        <v>77</v>
      </c>
      <c r="H3784" t="s">
        <v>3968</v>
      </c>
      <c r="I3784" s="2">
        <v>41015</v>
      </c>
      <c r="J3784" t="s">
        <v>106</v>
      </c>
      <c r="K3784" t="s">
        <v>111</v>
      </c>
      <c r="L3784">
        <v>-14.212781</v>
      </c>
      <c r="M3784">
        <v>-169.47719499999999</v>
      </c>
      <c r="N3784" t="s">
        <v>587</v>
      </c>
      <c r="O3784" t="s">
        <v>77</v>
      </c>
      <c r="P3784">
        <v>2016</v>
      </c>
      <c r="Q3784" t="s">
        <v>112</v>
      </c>
      <c r="R3784">
        <v>0</v>
      </c>
      <c r="S3784">
        <v>23</v>
      </c>
      <c r="T3784">
        <v>12.5</v>
      </c>
      <c r="U3784">
        <v>4</v>
      </c>
      <c r="V3784">
        <v>7.5</v>
      </c>
      <c r="W3784">
        <v>13</v>
      </c>
      <c r="X3784">
        <v>0.49375000000000002</v>
      </c>
      <c r="Y3784">
        <v>2</v>
      </c>
      <c r="Z3784">
        <v>1</v>
      </c>
    </row>
    <row r="3785" spans="1:26" x14ac:dyDescent="0.2">
      <c r="A3785">
        <v>3784</v>
      </c>
      <c r="B3785">
        <v>9346</v>
      </c>
      <c r="C3785" t="s">
        <v>38</v>
      </c>
      <c r="D3785">
        <v>2016</v>
      </c>
      <c r="E3785" t="s">
        <v>73</v>
      </c>
      <c r="F3785" t="s">
        <v>419</v>
      </c>
      <c r="G3785" t="s">
        <v>77</v>
      </c>
      <c r="H3785" t="s">
        <v>3969</v>
      </c>
      <c r="I3785" s="2">
        <v>41015</v>
      </c>
      <c r="J3785" t="s">
        <v>106</v>
      </c>
      <c r="K3785" t="s">
        <v>107</v>
      </c>
      <c r="L3785">
        <v>-14.215650999999999</v>
      </c>
      <c r="M3785">
        <v>-169.493168</v>
      </c>
      <c r="N3785" t="s">
        <v>587</v>
      </c>
      <c r="O3785" t="s">
        <v>77</v>
      </c>
      <c r="P3785">
        <v>2016</v>
      </c>
      <c r="Q3785" t="s">
        <v>109</v>
      </c>
      <c r="R3785">
        <v>0</v>
      </c>
      <c r="S3785">
        <v>15.35</v>
      </c>
      <c r="T3785">
        <v>15</v>
      </c>
      <c r="U3785">
        <v>14</v>
      </c>
      <c r="V3785">
        <v>0</v>
      </c>
      <c r="W3785">
        <v>22.5</v>
      </c>
      <c r="X3785">
        <v>0.63</v>
      </c>
      <c r="Y3785">
        <v>2</v>
      </c>
      <c r="Z3785">
        <v>1</v>
      </c>
    </row>
    <row r="3786" spans="1:26" x14ac:dyDescent="0.2">
      <c r="A3786">
        <v>3785</v>
      </c>
      <c r="B3786">
        <v>9348</v>
      </c>
      <c r="C3786" t="s">
        <v>38</v>
      </c>
      <c r="D3786">
        <v>2016</v>
      </c>
      <c r="E3786" t="s">
        <v>73</v>
      </c>
      <c r="F3786" t="s">
        <v>419</v>
      </c>
      <c r="G3786" t="s">
        <v>77</v>
      </c>
      <c r="H3786" t="s">
        <v>3970</v>
      </c>
      <c r="I3786" s="2">
        <v>41016</v>
      </c>
      <c r="J3786" t="s">
        <v>106</v>
      </c>
      <c r="K3786" t="s">
        <v>115</v>
      </c>
      <c r="L3786">
        <v>-14.210865999999999</v>
      </c>
      <c r="M3786">
        <v>-169.43007900000001</v>
      </c>
      <c r="N3786" t="s">
        <v>587</v>
      </c>
      <c r="O3786" t="s">
        <v>77</v>
      </c>
      <c r="P3786">
        <v>2016</v>
      </c>
      <c r="Q3786" t="s">
        <v>116</v>
      </c>
      <c r="R3786">
        <v>0</v>
      </c>
      <c r="S3786">
        <v>6.4</v>
      </c>
      <c r="T3786">
        <v>30</v>
      </c>
      <c r="U3786">
        <v>0</v>
      </c>
      <c r="V3786">
        <v>0</v>
      </c>
      <c r="W3786">
        <v>7.5</v>
      </c>
      <c r="X3786">
        <v>0.16250000000000001</v>
      </c>
      <c r="Y3786">
        <v>2</v>
      </c>
      <c r="Z3786">
        <v>1</v>
      </c>
    </row>
    <row r="3787" spans="1:26" x14ac:dyDescent="0.2">
      <c r="A3787">
        <v>3786</v>
      </c>
      <c r="B3787">
        <v>9349</v>
      </c>
      <c r="C3787" t="s">
        <v>38</v>
      </c>
      <c r="D3787">
        <v>2016</v>
      </c>
      <c r="E3787" t="s">
        <v>73</v>
      </c>
      <c r="F3787" t="s">
        <v>419</v>
      </c>
      <c r="G3787" t="s">
        <v>77</v>
      </c>
      <c r="H3787" t="s">
        <v>3971</v>
      </c>
      <c r="I3787" s="2">
        <v>41016</v>
      </c>
      <c r="J3787" t="s">
        <v>106</v>
      </c>
      <c r="K3787" t="s">
        <v>107</v>
      </c>
      <c r="L3787">
        <v>-14.223865999999999</v>
      </c>
      <c r="M3787">
        <v>-169.41742199999999</v>
      </c>
      <c r="N3787" t="s">
        <v>587</v>
      </c>
      <c r="O3787" t="s">
        <v>77</v>
      </c>
      <c r="P3787">
        <v>2016</v>
      </c>
      <c r="Q3787" t="s">
        <v>109</v>
      </c>
      <c r="R3787">
        <v>0</v>
      </c>
      <c r="S3787">
        <v>16.100000000000001</v>
      </c>
      <c r="T3787">
        <v>11.5</v>
      </c>
      <c r="U3787">
        <v>5</v>
      </c>
      <c r="V3787">
        <v>1</v>
      </c>
      <c r="W3787">
        <v>50</v>
      </c>
      <c r="X3787">
        <v>0.31624999999999998</v>
      </c>
      <c r="Y3787">
        <v>2</v>
      </c>
      <c r="Z3787">
        <v>1</v>
      </c>
    </row>
    <row r="3788" spans="1:26" x14ac:dyDescent="0.2">
      <c r="A3788">
        <v>3787</v>
      </c>
      <c r="B3788">
        <v>9350</v>
      </c>
      <c r="C3788" t="s">
        <v>38</v>
      </c>
      <c r="D3788">
        <v>2016</v>
      </c>
      <c r="E3788" t="s">
        <v>73</v>
      </c>
      <c r="F3788" t="s">
        <v>419</v>
      </c>
      <c r="G3788" t="s">
        <v>77</v>
      </c>
      <c r="H3788" t="s">
        <v>3972</v>
      </c>
      <c r="I3788" s="2">
        <v>41016</v>
      </c>
      <c r="J3788" t="s">
        <v>106</v>
      </c>
      <c r="K3788" t="s">
        <v>107</v>
      </c>
      <c r="L3788">
        <v>-14.241016</v>
      </c>
      <c r="M3788">
        <v>-169.41903199999999</v>
      </c>
      <c r="N3788" t="s">
        <v>587</v>
      </c>
      <c r="O3788" t="s">
        <v>77</v>
      </c>
      <c r="P3788">
        <v>2016</v>
      </c>
      <c r="Q3788" t="s">
        <v>109</v>
      </c>
      <c r="R3788">
        <v>0</v>
      </c>
      <c r="S3788">
        <v>14.3</v>
      </c>
      <c r="T3788">
        <v>30</v>
      </c>
      <c r="U3788">
        <v>12.5</v>
      </c>
      <c r="V3788">
        <v>1</v>
      </c>
      <c r="W3788">
        <v>30</v>
      </c>
      <c r="X3788">
        <v>0.49249999999999999</v>
      </c>
      <c r="Y3788">
        <v>2</v>
      </c>
      <c r="Z3788">
        <v>1</v>
      </c>
    </row>
    <row r="3789" spans="1:26" x14ac:dyDescent="0.2">
      <c r="A3789">
        <v>3788</v>
      </c>
      <c r="B3789">
        <v>9351</v>
      </c>
      <c r="C3789" t="s">
        <v>38</v>
      </c>
      <c r="D3789">
        <v>2016</v>
      </c>
      <c r="E3789" t="s">
        <v>73</v>
      </c>
      <c r="F3789" t="s">
        <v>419</v>
      </c>
      <c r="G3789" t="s">
        <v>77</v>
      </c>
      <c r="H3789" t="s">
        <v>3973</v>
      </c>
      <c r="I3789" s="2">
        <v>41016</v>
      </c>
      <c r="J3789" t="s">
        <v>106</v>
      </c>
      <c r="K3789" t="s">
        <v>107</v>
      </c>
      <c r="L3789">
        <v>-14.210362</v>
      </c>
      <c r="M3789">
        <v>-169.42931799999999</v>
      </c>
      <c r="N3789" t="s">
        <v>587</v>
      </c>
      <c r="O3789" t="s">
        <v>77</v>
      </c>
      <c r="P3789">
        <v>2016</v>
      </c>
      <c r="Q3789" t="s">
        <v>109</v>
      </c>
      <c r="R3789">
        <v>0</v>
      </c>
      <c r="S3789">
        <v>15.75</v>
      </c>
      <c r="T3789">
        <v>17.5</v>
      </c>
      <c r="U3789">
        <v>9</v>
      </c>
      <c r="V3789">
        <v>1</v>
      </c>
      <c r="W3789">
        <v>7.5</v>
      </c>
      <c r="X3789">
        <v>0.32624999999999998</v>
      </c>
      <c r="Y3789">
        <v>2</v>
      </c>
      <c r="Z3789">
        <v>1</v>
      </c>
    </row>
    <row r="3790" spans="1:26" x14ac:dyDescent="0.2">
      <c r="A3790">
        <v>3789</v>
      </c>
      <c r="B3790">
        <v>9352</v>
      </c>
      <c r="C3790" t="s">
        <v>38</v>
      </c>
      <c r="D3790">
        <v>2016</v>
      </c>
      <c r="E3790" t="s">
        <v>73</v>
      </c>
      <c r="F3790" t="s">
        <v>419</v>
      </c>
      <c r="G3790" t="s">
        <v>77</v>
      </c>
      <c r="H3790" t="s">
        <v>3974</v>
      </c>
      <c r="I3790" s="2">
        <v>41016</v>
      </c>
      <c r="J3790" t="s">
        <v>106</v>
      </c>
      <c r="K3790" t="s">
        <v>107</v>
      </c>
      <c r="L3790">
        <v>-14.214854000000001</v>
      </c>
      <c r="M3790">
        <v>-169.421685</v>
      </c>
      <c r="N3790" t="s">
        <v>587</v>
      </c>
      <c r="O3790" t="s">
        <v>77</v>
      </c>
      <c r="P3790">
        <v>2016</v>
      </c>
      <c r="Q3790" t="s">
        <v>109</v>
      </c>
      <c r="R3790">
        <v>0</v>
      </c>
      <c r="S3790">
        <v>13.55</v>
      </c>
      <c r="T3790">
        <v>17.5</v>
      </c>
      <c r="U3790">
        <v>15</v>
      </c>
      <c r="V3790">
        <v>0</v>
      </c>
      <c r="W3790">
        <v>15</v>
      </c>
      <c r="X3790">
        <v>0.54574999999999996</v>
      </c>
      <c r="Y3790">
        <v>2</v>
      </c>
      <c r="Z3790">
        <v>1</v>
      </c>
    </row>
    <row r="3791" spans="1:26" x14ac:dyDescent="0.2">
      <c r="A3791">
        <v>3790</v>
      </c>
      <c r="B3791">
        <v>9353</v>
      </c>
      <c r="C3791" t="s">
        <v>38</v>
      </c>
      <c r="D3791">
        <v>2016</v>
      </c>
      <c r="E3791" t="s">
        <v>73</v>
      </c>
      <c r="F3791" t="s">
        <v>419</v>
      </c>
      <c r="G3791" t="s">
        <v>77</v>
      </c>
      <c r="H3791" t="s">
        <v>3975</v>
      </c>
      <c r="I3791" s="2">
        <v>41016</v>
      </c>
      <c r="J3791" t="s">
        <v>106</v>
      </c>
      <c r="K3791" t="s">
        <v>107</v>
      </c>
      <c r="L3791">
        <v>-14.219065000000001</v>
      </c>
      <c r="M3791">
        <v>-169.417113</v>
      </c>
      <c r="N3791" t="s">
        <v>587</v>
      </c>
      <c r="O3791" t="s">
        <v>77</v>
      </c>
      <c r="P3791">
        <v>2016</v>
      </c>
      <c r="Q3791" t="s">
        <v>109</v>
      </c>
      <c r="R3791">
        <v>0</v>
      </c>
      <c r="S3791">
        <v>13.5</v>
      </c>
      <c r="T3791">
        <v>30</v>
      </c>
      <c r="U3791">
        <v>0</v>
      </c>
      <c r="V3791">
        <v>1</v>
      </c>
      <c r="W3791">
        <v>12.5</v>
      </c>
      <c r="X3791">
        <v>0.185</v>
      </c>
      <c r="Y3791">
        <v>2</v>
      </c>
      <c r="Z3791">
        <v>1</v>
      </c>
    </row>
    <row r="3792" spans="1:26" x14ac:dyDescent="0.2">
      <c r="A3792">
        <v>3791</v>
      </c>
      <c r="B3792">
        <v>9354</v>
      </c>
      <c r="C3792" t="s">
        <v>38</v>
      </c>
      <c r="D3792">
        <v>2016</v>
      </c>
      <c r="E3792" t="s">
        <v>73</v>
      </c>
      <c r="F3792" t="s">
        <v>419</v>
      </c>
      <c r="G3792" t="s">
        <v>77</v>
      </c>
      <c r="H3792" t="s">
        <v>3976</v>
      </c>
      <c r="I3792" s="2">
        <v>41016</v>
      </c>
      <c r="J3792" t="s">
        <v>106</v>
      </c>
      <c r="K3792" t="s">
        <v>111</v>
      </c>
      <c r="L3792">
        <v>-14.237674</v>
      </c>
      <c r="M3792">
        <v>-169.418868</v>
      </c>
      <c r="N3792" t="s">
        <v>587</v>
      </c>
      <c r="O3792" t="s">
        <v>77</v>
      </c>
      <c r="P3792">
        <v>2016</v>
      </c>
      <c r="Q3792" t="s">
        <v>112</v>
      </c>
      <c r="R3792">
        <v>0</v>
      </c>
      <c r="S3792">
        <v>20.85</v>
      </c>
      <c r="T3792">
        <v>30</v>
      </c>
      <c r="U3792">
        <v>2.5</v>
      </c>
      <c r="V3792">
        <v>17.5</v>
      </c>
      <c r="W3792">
        <v>25</v>
      </c>
      <c r="X3792">
        <v>0.37624999999999997</v>
      </c>
      <c r="Y3792">
        <v>2</v>
      </c>
      <c r="Z3792">
        <v>1</v>
      </c>
    </row>
    <row r="3793" spans="1:26" x14ac:dyDescent="0.2">
      <c r="A3793">
        <v>3792</v>
      </c>
      <c r="B3793">
        <v>9355</v>
      </c>
      <c r="C3793" t="s">
        <v>38</v>
      </c>
      <c r="D3793">
        <v>2016</v>
      </c>
      <c r="E3793" t="s">
        <v>73</v>
      </c>
      <c r="F3793" t="s">
        <v>419</v>
      </c>
      <c r="G3793" t="s">
        <v>77</v>
      </c>
      <c r="H3793" t="s">
        <v>3977</v>
      </c>
      <c r="I3793" s="2">
        <v>41016</v>
      </c>
      <c r="J3793" t="s">
        <v>106</v>
      </c>
      <c r="K3793" t="s">
        <v>107</v>
      </c>
      <c r="L3793">
        <v>-14.245096999999999</v>
      </c>
      <c r="M3793">
        <v>-169.41851500000001</v>
      </c>
      <c r="N3793" t="s">
        <v>587</v>
      </c>
      <c r="O3793" t="s">
        <v>77</v>
      </c>
      <c r="P3793">
        <v>2016</v>
      </c>
      <c r="Q3793" t="s">
        <v>109</v>
      </c>
      <c r="R3793">
        <v>0</v>
      </c>
      <c r="S3793">
        <v>12.75</v>
      </c>
      <c r="T3793">
        <v>17.5</v>
      </c>
      <c r="U3793">
        <v>5.5</v>
      </c>
      <c r="V3793">
        <v>0</v>
      </c>
      <c r="W3793">
        <v>37.5</v>
      </c>
      <c r="X3793">
        <v>0.44750000000000001</v>
      </c>
      <c r="Y3793">
        <v>2</v>
      </c>
      <c r="Z3793">
        <v>1</v>
      </c>
    </row>
    <row r="3794" spans="1:26" x14ac:dyDescent="0.2">
      <c r="A3794">
        <v>3793</v>
      </c>
      <c r="B3794">
        <v>9356</v>
      </c>
      <c r="C3794" t="s">
        <v>38</v>
      </c>
      <c r="D3794">
        <v>2016</v>
      </c>
      <c r="E3794" t="s">
        <v>73</v>
      </c>
      <c r="F3794" t="s">
        <v>419</v>
      </c>
      <c r="G3794" t="s">
        <v>77</v>
      </c>
      <c r="H3794" t="s">
        <v>3978</v>
      </c>
      <c r="I3794" s="2">
        <v>41016</v>
      </c>
      <c r="J3794" t="s">
        <v>106</v>
      </c>
      <c r="K3794" t="s">
        <v>111</v>
      </c>
      <c r="L3794">
        <v>-14.210074000000001</v>
      </c>
      <c r="M3794">
        <v>-169.43225899999999</v>
      </c>
      <c r="N3794" t="s">
        <v>587</v>
      </c>
      <c r="O3794" t="s">
        <v>77</v>
      </c>
      <c r="P3794">
        <v>2016</v>
      </c>
      <c r="Q3794" t="s">
        <v>112</v>
      </c>
      <c r="R3794">
        <v>0</v>
      </c>
      <c r="S3794">
        <v>21</v>
      </c>
      <c r="T3794">
        <v>47.5</v>
      </c>
      <c r="U3794">
        <v>5</v>
      </c>
      <c r="V3794">
        <v>3.5</v>
      </c>
      <c r="W3794">
        <v>15</v>
      </c>
      <c r="X3794">
        <v>1.04125</v>
      </c>
      <c r="Y3794">
        <v>2</v>
      </c>
      <c r="Z3794">
        <v>1</v>
      </c>
    </row>
    <row r="3795" spans="1:26" x14ac:dyDescent="0.2">
      <c r="A3795">
        <v>3794</v>
      </c>
      <c r="B3795">
        <v>9357</v>
      </c>
      <c r="C3795" t="s">
        <v>38</v>
      </c>
      <c r="D3795">
        <v>2016</v>
      </c>
      <c r="E3795" t="s">
        <v>73</v>
      </c>
      <c r="F3795" t="s">
        <v>419</v>
      </c>
      <c r="G3795" t="s">
        <v>77</v>
      </c>
      <c r="H3795" t="s">
        <v>3979</v>
      </c>
      <c r="I3795" s="2">
        <v>41016</v>
      </c>
      <c r="J3795" t="s">
        <v>106</v>
      </c>
      <c r="K3795" t="s">
        <v>111</v>
      </c>
      <c r="L3795">
        <v>-14.217580999999999</v>
      </c>
      <c r="M3795">
        <v>-169.416731</v>
      </c>
      <c r="N3795" t="s">
        <v>587</v>
      </c>
      <c r="O3795" t="s">
        <v>77</v>
      </c>
      <c r="P3795">
        <v>2016</v>
      </c>
      <c r="Q3795" t="s">
        <v>112</v>
      </c>
      <c r="R3795">
        <v>0</v>
      </c>
      <c r="S3795">
        <v>20</v>
      </c>
      <c r="T3795">
        <v>17.5</v>
      </c>
      <c r="U3795">
        <v>7</v>
      </c>
      <c r="V3795">
        <v>0.5</v>
      </c>
      <c r="W3795">
        <v>15</v>
      </c>
      <c r="X3795">
        <v>0.76249999999999996</v>
      </c>
      <c r="Y3795">
        <v>2</v>
      </c>
      <c r="Z3795">
        <v>1</v>
      </c>
    </row>
    <row r="3796" spans="1:26" x14ac:dyDescent="0.2">
      <c r="A3796">
        <v>3795</v>
      </c>
      <c r="B3796">
        <v>9358</v>
      </c>
      <c r="C3796" t="s">
        <v>38</v>
      </c>
      <c r="D3796">
        <v>2016</v>
      </c>
      <c r="E3796" t="s">
        <v>73</v>
      </c>
      <c r="F3796" t="s">
        <v>419</v>
      </c>
      <c r="G3796" t="s">
        <v>77</v>
      </c>
      <c r="H3796" t="s">
        <v>3980</v>
      </c>
      <c r="I3796" s="2">
        <v>41016</v>
      </c>
      <c r="J3796" t="s">
        <v>106</v>
      </c>
      <c r="K3796" t="s">
        <v>107</v>
      </c>
      <c r="L3796">
        <v>-14.216296</v>
      </c>
      <c r="M3796">
        <v>-169.418398</v>
      </c>
      <c r="N3796" t="s">
        <v>587</v>
      </c>
      <c r="O3796" t="s">
        <v>77</v>
      </c>
      <c r="P3796">
        <v>2016</v>
      </c>
      <c r="Q3796" t="s">
        <v>109</v>
      </c>
      <c r="R3796">
        <v>0</v>
      </c>
      <c r="S3796">
        <v>16</v>
      </c>
      <c r="T3796">
        <v>11.5</v>
      </c>
      <c r="U3796">
        <v>4.5</v>
      </c>
      <c r="V3796">
        <v>1.5</v>
      </c>
      <c r="W3796">
        <v>12.5</v>
      </c>
      <c r="X3796">
        <v>0.51375000000000004</v>
      </c>
      <c r="Y3796">
        <v>2</v>
      </c>
      <c r="Z3796">
        <v>1</v>
      </c>
    </row>
    <row r="3797" spans="1:26" x14ac:dyDescent="0.2">
      <c r="A3797">
        <v>3796</v>
      </c>
      <c r="B3797">
        <v>9359</v>
      </c>
      <c r="C3797" t="s">
        <v>38</v>
      </c>
      <c r="D3797">
        <v>2016</v>
      </c>
      <c r="E3797" t="s">
        <v>73</v>
      </c>
      <c r="F3797" t="s">
        <v>419</v>
      </c>
      <c r="G3797" t="s">
        <v>77</v>
      </c>
      <c r="H3797" t="s">
        <v>3981</v>
      </c>
      <c r="I3797" s="2">
        <v>41016</v>
      </c>
      <c r="J3797" t="s">
        <v>106</v>
      </c>
      <c r="K3797" t="s">
        <v>107</v>
      </c>
      <c r="L3797">
        <v>-14.228244</v>
      </c>
      <c r="M3797">
        <v>-169.418002</v>
      </c>
      <c r="N3797" t="s">
        <v>587</v>
      </c>
      <c r="O3797" t="s">
        <v>77</v>
      </c>
      <c r="P3797">
        <v>2016</v>
      </c>
      <c r="Q3797" t="s">
        <v>109</v>
      </c>
      <c r="R3797">
        <v>0</v>
      </c>
      <c r="S3797">
        <v>11.2</v>
      </c>
      <c r="T3797">
        <v>28.5</v>
      </c>
      <c r="U3797">
        <v>10</v>
      </c>
      <c r="V3797">
        <v>0</v>
      </c>
      <c r="W3797">
        <v>15</v>
      </c>
      <c r="X3797">
        <v>0.39124999999999999</v>
      </c>
      <c r="Y3797">
        <v>2</v>
      </c>
      <c r="Z3797">
        <v>1</v>
      </c>
    </row>
    <row r="3798" spans="1:26" x14ac:dyDescent="0.2">
      <c r="A3798">
        <v>3797</v>
      </c>
      <c r="B3798">
        <v>9360</v>
      </c>
      <c r="C3798" t="s">
        <v>38</v>
      </c>
      <c r="D3798">
        <v>2016</v>
      </c>
      <c r="E3798" t="s">
        <v>73</v>
      </c>
      <c r="F3798" t="s">
        <v>419</v>
      </c>
      <c r="G3798" t="s">
        <v>77</v>
      </c>
      <c r="H3798" t="s">
        <v>3982</v>
      </c>
      <c r="I3798" s="2">
        <v>41016</v>
      </c>
      <c r="J3798" t="s">
        <v>106</v>
      </c>
      <c r="K3798" t="s">
        <v>107</v>
      </c>
      <c r="L3798">
        <v>-14.242974999999999</v>
      </c>
      <c r="M3798">
        <v>-169.418668</v>
      </c>
      <c r="N3798" t="s">
        <v>587</v>
      </c>
      <c r="O3798" t="s">
        <v>77</v>
      </c>
      <c r="P3798">
        <v>2016</v>
      </c>
      <c r="Q3798" t="s">
        <v>109</v>
      </c>
      <c r="R3798">
        <v>0</v>
      </c>
      <c r="S3798">
        <v>14</v>
      </c>
      <c r="T3798">
        <v>50</v>
      </c>
      <c r="U3798">
        <v>10</v>
      </c>
      <c r="V3798">
        <v>1.5</v>
      </c>
      <c r="W3798">
        <v>30</v>
      </c>
      <c r="X3798">
        <v>0.76749999999999996</v>
      </c>
      <c r="Y3798">
        <v>2</v>
      </c>
      <c r="Z3798">
        <v>1</v>
      </c>
    </row>
    <row r="3799" spans="1:26" x14ac:dyDescent="0.2">
      <c r="A3799">
        <v>3798</v>
      </c>
      <c r="B3799">
        <v>9363</v>
      </c>
      <c r="C3799" t="s">
        <v>38</v>
      </c>
      <c r="D3799">
        <v>2016</v>
      </c>
      <c r="E3799" t="s">
        <v>73</v>
      </c>
      <c r="F3799" t="s">
        <v>419</v>
      </c>
      <c r="G3799" t="s">
        <v>77</v>
      </c>
      <c r="H3799" t="s">
        <v>3983</v>
      </c>
      <c r="I3799" s="2">
        <v>41016</v>
      </c>
      <c r="J3799" t="s">
        <v>106</v>
      </c>
      <c r="K3799" t="s">
        <v>111</v>
      </c>
      <c r="L3799">
        <v>-14.209647</v>
      </c>
      <c r="M3799">
        <v>-169.42524299999999</v>
      </c>
      <c r="N3799" t="s">
        <v>587</v>
      </c>
      <c r="O3799" t="s">
        <v>77</v>
      </c>
      <c r="P3799">
        <v>2016</v>
      </c>
      <c r="Q3799" t="s">
        <v>112</v>
      </c>
      <c r="R3799">
        <v>0</v>
      </c>
      <c r="S3799">
        <v>25.6</v>
      </c>
      <c r="T3799">
        <v>30</v>
      </c>
      <c r="U3799">
        <v>15</v>
      </c>
      <c r="V3799">
        <v>0</v>
      </c>
      <c r="W3799">
        <v>30</v>
      </c>
      <c r="X3799">
        <v>0.39750000000000002</v>
      </c>
      <c r="Y3799">
        <v>2</v>
      </c>
      <c r="Z3799">
        <v>1</v>
      </c>
    </row>
    <row r="3800" spans="1:26" x14ac:dyDescent="0.2">
      <c r="A3800">
        <v>3799</v>
      </c>
      <c r="B3800">
        <v>9364</v>
      </c>
      <c r="C3800" t="s">
        <v>38</v>
      </c>
      <c r="D3800">
        <v>2016</v>
      </c>
      <c r="E3800" t="s">
        <v>73</v>
      </c>
      <c r="F3800" t="s">
        <v>419</v>
      </c>
      <c r="G3800" t="s">
        <v>77</v>
      </c>
      <c r="H3800" t="s">
        <v>3984</v>
      </c>
      <c r="I3800" s="2">
        <v>41016</v>
      </c>
      <c r="J3800" t="s">
        <v>106</v>
      </c>
      <c r="K3800" t="s">
        <v>111</v>
      </c>
      <c r="L3800">
        <v>-14.230604</v>
      </c>
      <c r="M3800">
        <v>-169.417383</v>
      </c>
      <c r="N3800" t="s">
        <v>587</v>
      </c>
      <c r="O3800" t="s">
        <v>77</v>
      </c>
      <c r="P3800">
        <v>2016</v>
      </c>
      <c r="Q3800" t="s">
        <v>112</v>
      </c>
      <c r="R3800">
        <v>0</v>
      </c>
      <c r="S3800">
        <v>17.7</v>
      </c>
      <c r="T3800">
        <v>37.5</v>
      </c>
      <c r="U3800">
        <v>0</v>
      </c>
      <c r="V3800">
        <v>0</v>
      </c>
      <c r="W3800">
        <v>32.5</v>
      </c>
      <c r="X3800">
        <v>0.59375</v>
      </c>
      <c r="Y3800">
        <v>2</v>
      </c>
      <c r="Z3800">
        <v>1</v>
      </c>
    </row>
    <row r="3801" spans="1:26" x14ac:dyDescent="0.2">
      <c r="A3801">
        <v>3800</v>
      </c>
      <c r="B3801">
        <v>9367</v>
      </c>
      <c r="C3801" t="s">
        <v>38</v>
      </c>
      <c r="D3801">
        <v>2016</v>
      </c>
      <c r="E3801" t="s">
        <v>73</v>
      </c>
      <c r="F3801" t="s">
        <v>419</v>
      </c>
      <c r="G3801" t="s">
        <v>77</v>
      </c>
      <c r="H3801" t="s">
        <v>3985</v>
      </c>
      <c r="I3801" s="2">
        <v>41016</v>
      </c>
      <c r="J3801" t="s">
        <v>106</v>
      </c>
      <c r="K3801" t="s">
        <v>111</v>
      </c>
      <c r="L3801">
        <v>-14.249641</v>
      </c>
      <c r="M3801">
        <v>-169.41808599999999</v>
      </c>
      <c r="N3801" t="s">
        <v>587</v>
      </c>
      <c r="O3801" t="s">
        <v>77</v>
      </c>
      <c r="P3801">
        <v>2016</v>
      </c>
      <c r="Q3801" t="s">
        <v>112</v>
      </c>
      <c r="R3801">
        <v>0</v>
      </c>
      <c r="S3801">
        <v>25.15</v>
      </c>
      <c r="T3801">
        <v>37.5</v>
      </c>
      <c r="U3801">
        <v>5</v>
      </c>
      <c r="V3801">
        <v>10</v>
      </c>
      <c r="W3801">
        <v>30</v>
      </c>
      <c r="X3801">
        <v>0.52625</v>
      </c>
      <c r="Y3801">
        <v>2</v>
      </c>
      <c r="Z3801">
        <v>1</v>
      </c>
    </row>
    <row r="3802" spans="1:26" x14ac:dyDescent="0.2">
      <c r="A3802">
        <v>3801</v>
      </c>
      <c r="B3802">
        <v>9368</v>
      </c>
      <c r="C3802" t="s">
        <v>38</v>
      </c>
      <c r="D3802">
        <v>2016</v>
      </c>
      <c r="E3802" t="s">
        <v>73</v>
      </c>
      <c r="F3802" t="s">
        <v>419</v>
      </c>
      <c r="G3802" t="s">
        <v>77</v>
      </c>
      <c r="H3802" t="s">
        <v>3986</v>
      </c>
      <c r="I3802" s="2">
        <v>41017</v>
      </c>
      <c r="J3802" t="s">
        <v>106</v>
      </c>
      <c r="K3802" t="s">
        <v>107</v>
      </c>
      <c r="L3802">
        <v>-14.271514</v>
      </c>
      <c r="M3802">
        <v>-169.49526</v>
      </c>
      <c r="N3802" t="s">
        <v>647</v>
      </c>
      <c r="O3802" t="s">
        <v>77</v>
      </c>
      <c r="P3802">
        <v>2016</v>
      </c>
      <c r="Q3802" t="s">
        <v>109</v>
      </c>
      <c r="R3802">
        <v>0</v>
      </c>
      <c r="S3802">
        <v>15.8</v>
      </c>
      <c r="T3802">
        <v>12.5</v>
      </c>
      <c r="U3802">
        <v>12.5</v>
      </c>
      <c r="V3802">
        <v>0</v>
      </c>
      <c r="W3802">
        <v>27.5</v>
      </c>
      <c r="X3802">
        <v>0.68374999999999997</v>
      </c>
      <c r="Y3802">
        <v>2</v>
      </c>
      <c r="Z3802">
        <v>1</v>
      </c>
    </row>
    <row r="3803" spans="1:26" x14ac:dyDescent="0.2">
      <c r="A3803">
        <v>3802</v>
      </c>
      <c r="B3803">
        <v>9369</v>
      </c>
      <c r="C3803" t="s">
        <v>38</v>
      </c>
      <c r="D3803">
        <v>2016</v>
      </c>
      <c r="E3803" t="s">
        <v>73</v>
      </c>
      <c r="F3803" t="s">
        <v>419</v>
      </c>
      <c r="G3803" t="s">
        <v>77</v>
      </c>
      <c r="H3803" t="s">
        <v>3987</v>
      </c>
      <c r="I3803" s="2">
        <v>41017</v>
      </c>
      <c r="J3803" t="s">
        <v>106</v>
      </c>
      <c r="K3803" t="s">
        <v>115</v>
      </c>
      <c r="L3803">
        <v>-14.262859000000001</v>
      </c>
      <c r="M3803">
        <v>-169.49918</v>
      </c>
      <c r="N3803" t="s">
        <v>647</v>
      </c>
      <c r="O3803" t="s">
        <v>77</v>
      </c>
      <c r="P3803">
        <v>2016</v>
      </c>
      <c r="Q3803" t="s">
        <v>116</v>
      </c>
      <c r="R3803">
        <v>0</v>
      </c>
      <c r="S3803">
        <v>5.75</v>
      </c>
      <c r="T3803">
        <v>15</v>
      </c>
      <c r="U3803">
        <v>0</v>
      </c>
      <c r="V3803">
        <v>0</v>
      </c>
      <c r="W3803">
        <v>27.5</v>
      </c>
      <c r="X3803">
        <v>0.23250000000000001</v>
      </c>
      <c r="Y3803">
        <v>2</v>
      </c>
      <c r="Z3803">
        <v>1</v>
      </c>
    </row>
    <row r="3804" spans="1:26" x14ac:dyDescent="0.2">
      <c r="A3804">
        <v>3803</v>
      </c>
      <c r="B3804">
        <v>9370</v>
      </c>
      <c r="C3804" t="s">
        <v>38</v>
      </c>
      <c r="D3804">
        <v>2016</v>
      </c>
      <c r="E3804" t="s">
        <v>73</v>
      </c>
      <c r="F3804" t="s">
        <v>419</v>
      </c>
      <c r="G3804" t="s">
        <v>77</v>
      </c>
      <c r="H3804" t="s">
        <v>3988</v>
      </c>
      <c r="I3804" s="2">
        <v>41017</v>
      </c>
      <c r="J3804" t="s">
        <v>106</v>
      </c>
      <c r="K3804" t="s">
        <v>107</v>
      </c>
      <c r="L3804">
        <v>-14.241514</v>
      </c>
      <c r="M3804">
        <v>-169.512114</v>
      </c>
      <c r="N3804" t="s">
        <v>587</v>
      </c>
      <c r="O3804" t="s">
        <v>77</v>
      </c>
      <c r="P3804">
        <v>2016</v>
      </c>
      <c r="Q3804" t="s">
        <v>109</v>
      </c>
      <c r="R3804">
        <v>0</v>
      </c>
      <c r="S3804">
        <v>10.85</v>
      </c>
      <c r="T3804">
        <v>30</v>
      </c>
      <c r="U3804">
        <v>2.5</v>
      </c>
      <c r="V3804">
        <v>0</v>
      </c>
      <c r="W3804">
        <v>12.5</v>
      </c>
      <c r="X3804">
        <v>0.23250000000000001</v>
      </c>
      <c r="Y3804">
        <v>2</v>
      </c>
      <c r="Z3804">
        <v>1</v>
      </c>
    </row>
    <row r="3805" spans="1:26" x14ac:dyDescent="0.2">
      <c r="A3805">
        <v>3804</v>
      </c>
      <c r="B3805">
        <v>9371</v>
      </c>
      <c r="C3805" t="s">
        <v>38</v>
      </c>
      <c r="D3805">
        <v>2016</v>
      </c>
      <c r="E3805" t="s">
        <v>73</v>
      </c>
      <c r="F3805" t="s">
        <v>419</v>
      </c>
      <c r="G3805" t="s">
        <v>77</v>
      </c>
      <c r="H3805" t="s">
        <v>3989</v>
      </c>
      <c r="I3805" s="2">
        <v>41017</v>
      </c>
      <c r="J3805" t="s">
        <v>106</v>
      </c>
      <c r="K3805" t="s">
        <v>115</v>
      </c>
      <c r="L3805">
        <v>-14.232559999999999</v>
      </c>
      <c r="M3805">
        <v>-169.51776599999999</v>
      </c>
      <c r="N3805" t="s">
        <v>587</v>
      </c>
      <c r="O3805" t="s">
        <v>77</v>
      </c>
      <c r="P3805">
        <v>2016</v>
      </c>
      <c r="Q3805" t="s">
        <v>116</v>
      </c>
      <c r="R3805">
        <v>0</v>
      </c>
      <c r="S3805">
        <v>5.35</v>
      </c>
      <c r="T3805">
        <v>20</v>
      </c>
      <c r="U3805">
        <v>5</v>
      </c>
      <c r="V3805">
        <v>0</v>
      </c>
      <c r="W3805">
        <v>20</v>
      </c>
      <c r="X3805">
        <v>0.30249999999999999</v>
      </c>
      <c r="Y3805">
        <v>2</v>
      </c>
      <c r="Z3805">
        <v>1</v>
      </c>
    </row>
    <row r="3806" spans="1:26" x14ac:dyDescent="0.2">
      <c r="A3806">
        <v>3805</v>
      </c>
      <c r="B3806">
        <v>9372</v>
      </c>
      <c r="C3806" t="s">
        <v>38</v>
      </c>
      <c r="D3806">
        <v>2016</v>
      </c>
      <c r="E3806" t="s">
        <v>73</v>
      </c>
      <c r="F3806" t="s">
        <v>419</v>
      </c>
      <c r="G3806" t="s">
        <v>77</v>
      </c>
      <c r="H3806" t="s">
        <v>3990</v>
      </c>
      <c r="I3806" s="2">
        <v>41017</v>
      </c>
      <c r="J3806" t="s">
        <v>106</v>
      </c>
      <c r="K3806" t="s">
        <v>107</v>
      </c>
      <c r="L3806">
        <v>-14.273857</v>
      </c>
      <c r="M3806">
        <v>-169.49333999999999</v>
      </c>
      <c r="N3806" t="s">
        <v>647</v>
      </c>
      <c r="O3806" t="s">
        <v>77</v>
      </c>
      <c r="P3806">
        <v>2016</v>
      </c>
      <c r="Q3806" t="s">
        <v>109</v>
      </c>
      <c r="R3806">
        <v>0</v>
      </c>
      <c r="S3806">
        <v>9.1999999999999993</v>
      </c>
      <c r="T3806">
        <v>10.5</v>
      </c>
      <c r="U3806">
        <v>0.5</v>
      </c>
      <c r="V3806">
        <v>0</v>
      </c>
      <c r="W3806">
        <v>25</v>
      </c>
      <c r="X3806">
        <v>0.222</v>
      </c>
      <c r="Y3806">
        <v>2</v>
      </c>
      <c r="Z3806">
        <v>1</v>
      </c>
    </row>
    <row r="3807" spans="1:26" x14ac:dyDescent="0.2">
      <c r="A3807">
        <v>3806</v>
      </c>
      <c r="B3807">
        <v>9373</v>
      </c>
      <c r="C3807" t="s">
        <v>38</v>
      </c>
      <c r="D3807">
        <v>2016</v>
      </c>
      <c r="E3807" t="s">
        <v>73</v>
      </c>
      <c r="F3807" t="s">
        <v>419</v>
      </c>
      <c r="G3807" t="s">
        <v>77</v>
      </c>
      <c r="H3807" t="s">
        <v>3991</v>
      </c>
      <c r="I3807" s="2">
        <v>41017</v>
      </c>
      <c r="J3807" t="s">
        <v>106</v>
      </c>
      <c r="K3807" t="s">
        <v>111</v>
      </c>
      <c r="L3807">
        <v>-14.256738</v>
      </c>
      <c r="M3807">
        <v>-169.50143800000001</v>
      </c>
      <c r="N3807" t="s">
        <v>647</v>
      </c>
      <c r="O3807" t="s">
        <v>77</v>
      </c>
      <c r="P3807">
        <v>2016</v>
      </c>
      <c r="Q3807" t="s">
        <v>112</v>
      </c>
      <c r="R3807">
        <v>0</v>
      </c>
      <c r="S3807">
        <v>23.35</v>
      </c>
      <c r="T3807">
        <v>6.5</v>
      </c>
      <c r="U3807">
        <v>22.5</v>
      </c>
      <c r="V3807">
        <v>2.5</v>
      </c>
      <c r="W3807">
        <v>15</v>
      </c>
      <c r="X3807">
        <v>0.54625000000000001</v>
      </c>
      <c r="Y3807">
        <v>2</v>
      </c>
      <c r="Z3807">
        <v>1</v>
      </c>
    </row>
    <row r="3808" spans="1:26" x14ac:dyDescent="0.2">
      <c r="A3808">
        <v>3807</v>
      </c>
      <c r="B3808">
        <v>9374</v>
      </c>
      <c r="C3808" t="s">
        <v>38</v>
      </c>
      <c r="D3808">
        <v>2016</v>
      </c>
      <c r="E3808" t="s">
        <v>73</v>
      </c>
      <c r="F3808" t="s">
        <v>419</v>
      </c>
      <c r="G3808" t="s">
        <v>77</v>
      </c>
      <c r="H3808" t="s">
        <v>3992</v>
      </c>
      <c r="I3808" s="2">
        <v>41017</v>
      </c>
      <c r="J3808" t="s">
        <v>106</v>
      </c>
      <c r="K3808" t="s">
        <v>107</v>
      </c>
      <c r="L3808">
        <v>-14.249055</v>
      </c>
      <c r="M3808">
        <v>-169.504886</v>
      </c>
      <c r="N3808" t="s">
        <v>647</v>
      </c>
      <c r="O3808" t="s">
        <v>77</v>
      </c>
      <c r="P3808">
        <v>2016</v>
      </c>
      <c r="Q3808" t="s">
        <v>109</v>
      </c>
      <c r="R3808">
        <v>0</v>
      </c>
      <c r="S3808">
        <v>12.75</v>
      </c>
      <c r="T3808">
        <v>14</v>
      </c>
      <c r="U3808">
        <v>7.5</v>
      </c>
      <c r="V3808">
        <v>0</v>
      </c>
      <c r="W3808">
        <v>31</v>
      </c>
      <c r="X3808">
        <v>0.74875000000000003</v>
      </c>
      <c r="Y3808">
        <v>2</v>
      </c>
      <c r="Z3808">
        <v>1</v>
      </c>
    </row>
    <row r="3809" spans="1:26" x14ac:dyDescent="0.2">
      <c r="A3809">
        <v>3808</v>
      </c>
      <c r="B3809">
        <v>9375</v>
      </c>
      <c r="C3809" t="s">
        <v>38</v>
      </c>
      <c r="D3809">
        <v>2016</v>
      </c>
      <c r="E3809" t="s">
        <v>73</v>
      </c>
      <c r="F3809" t="s">
        <v>419</v>
      </c>
      <c r="G3809" t="s">
        <v>77</v>
      </c>
      <c r="H3809" t="s">
        <v>3993</v>
      </c>
      <c r="I3809" s="2">
        <v>41017</v>
      </c>
      <c r="J3809" t="s">
        <v>106</v>
      </c>
      <c r="K3809" t="s">
        <v>107</v>
      </c>
      <c r="L3809">
        <v>-14.23488</v>
      </c>
      <c r="M3809">
        <v>-169.51697799999999</v>
      </c>
      <c r="N3809" t="s">
        <v>587</v>
      </c>
      <c r="O3809" t="s">
        <v>77</v>
      </c>
      <c r="P3809">
        <v>2016</v>
      </c>
      <c r="Q3809" t="s">
        <v>109</v>
      </c>
      <c r="R3809">
        <v>0</v>
      </c>
      <c r="S3809">
        <v>9.3000000000000007</v>
      </c>
      <c r="T3809">
        <v>41</v>
      </c>
      <c r="U3809">
        <v>0.5</v>
      </c>
      <c r="V3809">
        <v>0.5</v>
      </c>
      <c r="W3809">
        <v>6</v>
      </c>
      <c r="X3809">
        <v>0.23749999999999999</v>
      </c>
      <c r="Y3809">
        <v>2</v>
      </c>
      <c r="Z3809">
        <v>1</v>
      </c>
    </row>
    <row r="3810" spans="1:26" x14ac:dyDescent="0.2">
      <c r="A3810">
        <v>3809</v>
      </c>
      <c r="B3810">
        <v>9376</v>
      </c>
      <c r="C3810" t="s">
        <v>38</v>
      </c>
      <c r="D3810">
        <v>2016</v>
      </c>
      <c r="E3810" t="s">
        <v>73</v>
      </c>
      <c r="F3810" t="s">
        <v>419</v>
      </c>
      <c r="G3810" t="s">
        <v>77</v>
      </c>
      <c r="H3810" t="s">
        <v>3994</v>
      </c>
      <c r="I3810" s="2">
        <v>41017</v>
      </c>
      <c r="J3810" t="s">
        <v>106</v>
      </c>
      <c r="K3810" t="s">
        <v>111</v>
      </c>
      <c r="L3810">
        <v>-14.27627</v>
      </c>
      <c r="M3810">
        <v>-169.48695699999999</v>
      </c>
      <c r="N3810" t="s">
        <v>587</v>
      </c>
      <c r="O3810" t="s">
        <v>77</v>
      </c>
      <c r="P3810">
        <v>2016</v>
      </c>
      <c r="Q3810" t="s">
        <v>112</v>
      </c>
      <c r="R3810">
        <v>0</v>
      </c>
      <c r="S3810">
        <v>21.75</v>
      </c>
      <c r="T3810">
        <v>7</v>
      </c>
      <c r="U3810">
        <v>5</v>
      </c>
      <c r="V3810">
        <v>0.5</v>
      </c>
      <c r="W3810">
        <v>40</v>
      </c>
      <c r="X3810">
        <v>0.2525</v>
      </c>
      <c r="Y3810">
        <v>2</v>
      </c>
      <c r="Z3810">
        <v>1</v>
      </c>
    </row>
    <row r="3811" spans="1:26" x14ac:dyDescent="0.2">
      <c r="A3811">
        <v>3810</v>
      </c>
      <c r="B3811">
        <v>9377</v>
      </c>
      <c r="C3811" t="s">
        <v>38</v>
      </c>
      <c r="D3811">
        <v>2016</v>
      </c>
      <c r="E3811" t="s">
        <v>73</v>
      </c>
      <c r="F3811" t="s">
        <v>419</v>
      </c>
      <c r="G3811" t="s">
        <v>77</v>
      </c>
      <c r="H3811" t="s">
        <v>3995</v>
      </c>
      <c r="I3811" s="2">
        <v>41017</v>
      </c>
      <c r="J3811" t="s">
        <v>106</v>
      </c>
      <c r="K3811" t="s">
        <v>107</v>
      </c>
      <c r="L3811">
        <v>-14.276049</v>
      </c>
      <c r="M3811">
        <v>-169.49187499999999</v>
      </c>
      <c r="N3811" t="s">
        <v>647</v>
      </c>
      <c r="O3811" t="s">
        <v>77</v>
      </c>
      <c r="P3811">
        <v>2016</v>
      </c>
      <c r="Q3811" t="s">
        <v>109</v>
      </c>
      <c r="R3811">
        <v>0</v>
      </c>
      <c r="S3811">
        <v>17.350000000000001</v>
      </c>
      <c r="T3811">
        <v>17.5</v>
      </c>
      <c r="U3811">
        <v>12.5</v>
      </c>
      <c r="V3811">
        <v>1</v>
      </c>
      <c r="W3811">
        <v>17.5</v>
      </c>
      <c r="X3811">
        <v>0.34499999999999997</v>
      </c>
      <c r="Y3811">
        <v>2</v>
      </c>
      <c r="Z3811">
        <v>1</v>
      </c>
    </row>
    <row r="3812" spans="1:26" x14ac:dyDescent="0.2">
      <c r="A3812">
        <v>3811</v>
      </c>
      <c r="B3812">
        <v>9378</v>
      </c>
      <c r="C3812" t="s">
        <v>38</v>
      </c>
      <c r="D3812">
        <v>2016</v>
      </c>
      <c r="E3812" t="s">
        <v>73</v>
      </c>
      <c r="F3812" t="s">
        <v>419</v>
      </c>
      <c r="G3812" t="s">
        <v>77</v>
      </c>
      <c r="H3812" t="s">
        <v>3996</v>
      </c>
      <c r="I3812" s="2">
        <v>41017</v>
      </c>
      <c r="J3812" t="s">
        <v>106</v>
      </c>
      <c r="K3812" t="s">
        <v>107</v>
      </c>
      <c r="L3812">
        <v>-14.261713</v>
      </c>
      <c r="M3812">
        <v>-169.49949599999999</v>
      </c>
      <c r="N3812" t="s">
        <v>647</v>
      </c>
      <c r="O3812" t="s">
        <v>77</v>
      </c>
      <c r="P3812">
        <v>2016</v>
      </c>
      <c r="Q3812" t="s">
        <v>109</v>
      </c>
      <c r="R3812">
        <v>0</v>
      </c>
      <c r="S3812">
        <v>9.35</v>
      </c>
      <c r="T3812">
        <v>35</v>
      </c>
      <c r="U3812">
        <v>4.5</v>
      </c>
      <c r="V3812">
        <v>0.5</v>
      </c>
      <c r="W3812">
        <v>27.5</v>
      </c>
      <c r="X3812">
        <v>0.47249999999999998</v>
      </c>
      <c r="Y3812">
        <v>2</v>
      </c>
      <c r="Z3812">
        <v>1</v>
      </c>
    </row>
    <row r="3813" spans="1:26" x14ac:dyDescent="0.2">
      <c r="A3813">
        <v>3812</v>
      </c>
      <c r="B3813">
        <v>9379</v>
      </c>
      <c r="C3813" t="s">
        <v>38</v>
      </c>
      <c r="D3813">
        <v>2016</v>
      </c>
      <c r="E3813" t="s">
        <v>73</v>
      </c>
      <c r="F3813" t="s">
        <v>419</v>
      </c>
      <c r="G3813" t="s">
        <v>77</v>
      </c>
      <c r="H3813" t="s">
        <v>3997</v>
      </c>
      <c r="I3813" s="2">
        <v>41017</v>
      </c>
      <c r="J3813" t="s">
        <v>106</v>
      </c>
      <c r="K3813" t="s">
        <v>111</v>
      </c>
      <c r="L3813">
        <v>-14.252345</v>
      </c>
      <c r="M3813">
        <v>-169.50413599999999</v>
      </c>
      <c r="N3813" t="s">
        <v>647</v>
      </c>
      <c r="O3813" t="s">
        <v>77</v>
      </c>
      <c r="P3813">
        <v>2016</v>
      </c>
      <c r="Q3813" t="s">
        <v>112</v>
      </c>
      <c r="R3813">
        <v>0</v>
      </c>
      <c r="S3813">
        <v>22</v>
      </c>
      <c r="T3813">
        <v>35</v>
      </c>
      <c r="U3813">
        <v>10</v>
      </c>
      <c r="V3813">
        <v>1.5</v>
      </c>
      <c r="W3813">
        <v>10</v>
      </c>
      <c r="X3813">
        <v>0.45250000000000001</v>
      </c>
      <c r="Y3813">
        <v>2</v>
      </c>
      <c r="Z3813">
        <v>1</v>
      </c>
    </row>
    <row r="3814" spans="1:26" x14ac:dyDescent="0.2">
      <c r="A3814">
        <v>3813</v>
      </c>
      <c r="B3814">
        <v>9380</v>
      </c>
      <c r="C3814" t="s">
        <v>38</v>
      </c>
      <c r="D3814">
        <v>2016</v>
      </c>
      <c r="E3814" t="s">
        <v>73</v>
      </c>
      <c r="F3814" t="s">
        <v>419</v>
      </c>
      <c r="G3814" t="s">
        <v>77</v>
      </c>
      <c r="H3814" t="s">
        <v>3998</v>
      </c>
      <c r="I3814" s="2">
        <v>41017</v>
      </c>
      <c r="J3814" t="s">
        <v>106</v>
      </c>
      <c r="K3814" t="s">
        <v>107</v>
      </c>
      <c r="L3814">
        <v>-14.238637000000001</v>
      </c>
      <c r="M3814">
        <v>-169.51560900000001</v>
      </c>
      <c r="N3814" t="s">
        <v>587</v>
      </c>
      <c r="O3814" t="s">
        <v>77</v>
      </c>
      <c r="P3814">
        <v>2016</v>
      </c>
      <c r="Q3814" t="s">
        <v>109</v>
      </c>
      <c r="R3814">
        <v>0</v>
      </c>
      <c r="S3814">
        <v>13</v>
      </c>
      <c r="T3814">
        <v>20</v>
      </c>
      <c r="U3814">
        <v>0</v>
      </c>
      <c r="V3814">
        <v>0.5</v>
      </c>
      <c r="W3814">
        <v>20</v>
      </c>
      <c r="X3814">
        <v>0.23250000000000001</v>
      </c>
      <c r="Y3814">
        <v>2</v>
      </c>
      <c r="Z3814">
        <v>1</v>
      </c>
    </row>
    <row r="3815" spans="1:26" x14ac:dyDescent="0.2">
      <c r="A3815">
        <v>3814</v>
      </c>
      <c r="B3815">
        <v>9381</v>
      </c>
      <c r="C3815" t="s">
        <v>38</v>
      </c>
      <c r="D3815">
        <v>2016</v>
      </c>
      <c r="E3815" t="s">
        <v>73</v>
      </c>
      <c r="F3815" t="s">
        <v>419</v>
      </c>
      <c r="G3815" t="s">
        <v>77</v>
      </c>
      <c r="H3815" t="s">
        <v>3999</v>
      </c>
      <c r="I3815" s="2">
        <v>41017</v>
      </c>
      <c r="J3815" t="s">
        <v>106</v>
      </c>
      <c r="K3815" t="s">
        <v>107</v>
      </c>
      <c r="L3815">
        <v>-14.228536999999999</v>
      </c>
      <c r="M3815">
        <v>-169.519004</v>
      </c>
      <c r="N3815" t="s">
        <v>587</v>
      </c>
      <c r="O3815" t="s">
        <v>77</v>
      </c>
      <c r="P3815">
        <v>2016</v>
      </c>
      <c r="Q3815" t="s">
        <v>109</v>
      </c>
      <c r="R3815">
        <v>0</v>
      </c>
      <c r="S3815">
        <v>13.5</v>
      </c>
      <c r="T3815">
        <v>22.5</v>
      </c>
      <c r="U3815">
        <v>10</v>
      </c>
      <c r="V3815">
        <v>1</v>
      </c>
      <c r="W3815">
        <v>5</v>
      </c>
      <c r="X3815">
        <v>0.37624999999999997</v>
      </c>
      <c r="Y3815">
        <v>2</v>
      </c>
      <c r="Z3815">
        <v>1</v>
      </c>
    </row>
    <row r="3816" spans="1:26" x14ac:dyDescent="0.2">
      <c r="A3816">
        <v>3815</v>
      </c>
      <c r="B3816">
        <v>9382</v>
      </c>
      <c r="C3816" t="s">
        <v>38</v>
      </c>
      <c r="D3816">
        <v>2016</v>
      </c>
      <c r="E3816" t="s">
        <v>73</v>
      </c>
      <c r="F3816" t="s">
        <v>419</v>
      </c>
      <c r="G3816" t="s">
        <v>77</v>
      </c>
      <c r="H3816" t="s">
        <v>4000</v>
      </c>
      <c r="I3816" s="2">
        <v>41017</v>
      </c>
      <c r="J3816" t="s">
        <v>106</v>
      </c>
      <c r="K3816" t="s">
        <v>111</v>
      </c>
      <c r="L3816">
        <v>-14.276719999999999</v>
      </c>
      <c r="M3816">
        <v>-169.488202</v>
      </c>
      <c r="N3816" t="s">
        <v>647</v>
      </c>
      <c r="O3816" t="s">
        <v>77</v>
      </c>
      <c r="P3816">
        <v>2016</v>
      </c>
      <c r="Q3816" t="s">
        <v>112</v>
      </c>
      <c r="R3816">
        <v>0</v>
      </c>
      <c r="S3816">
        <v>20.2</v>
      </c>
      <c r="T3816">
        <v>7.5</v>
      </c>
      <c r="U3816">
        <v>2.5</v>
      </c>
      <c r="V3816">
        <v>3.5</v>
      </c>
      <c r="W3816">
        <v>47.5</v>
      </c>
      <c r="X3816">
        <v>0.20125000000000001</v>
      </c>
      <c r="Y3816">
        <v>2</v>
      </c>
      <c r="Z3816">
        <v>1</v>
      </c>
    </row>
    <row r="3817" spans="1:26" x14ac:dyDescent="0.2">
      <c r="A3817">
        <v>3816</v>
      </c>
      <c r="B3817">
        <v>9385</v>
      </c>
      <c r="C3817" t="s">
        <v>38</v>
      </c>
      <c r="D3817">
        <v>2016</v>
      </c>
      <c r="E3817" t="s">
        <v>73</v>
      </c>
      <c r="F3817" t="s">
        <v>419</v>
      </c>
      <c r="G3817" t="s">
        <v>77</v>
      </c>
      <c r="H3817" t="s">
        <v>4001</v>
      </c>
      <c r="I3817" s="2">
        <v>41017</v>
      </c>
      <c r="J3817" t="s">
        <v>106</v>
      </c>
      <c r="K3817" t="s">
        <v>107</v>
      </c>
      <c r="L3817">
        <v>-14.24572</v>
      </c>
      <c r="M3817">
        <v>-169.506731</v>
      </c>
      <c r="N3817" t="s">
        <v>587</v>
      </c>
      <c r="O3817" t="s">
        <v>77</v>
      </c>
      <c r="P3817">
        <v>2016</v>
      </c>
      <c r="Q3817" t="s">
        <v>109</v>
      </c>
      <c r="R3817">
        <v>0</v>
      </c>
      <c r="S3817">
        <v>13.3</v>
      </c>
      <c r="T3817">
        <v>40</v>
      </c>
      <c r="U3817">
        <v>12.5</v>
      </c>
      <c r="V3817">
        <v>1.5</v>
      </c>
      <c r="W3817">
        <v>20</v>
      </c>
      <c r="X3817">
        <v>0.52124999999999999</v>
      </c>
      <c r="Y3817">
        <v>2</v>
      </c>
      <c r="Z3817">
        <v>1</v>
      </c>
    </row>
    <row r="3818" spans="1:26" x14ac:dyDescent="0.2">
      <c r="A3818">
        <v>3817</v>
      </c>
      <c r="B3818">
        <v>9386</v>
      </c>
      <c r="C3818" t="s">
        <v>38</v>
      </c>
      <c r="D3818">
        <v>2016</v>
      </c>
      <c r="E3818" t="s">
        <v>73</v>
      </c>
      <c r="F3818" t="s">
        <v>419</v>
      </c>
      <c r="G3818" t="s">
        <v>77</v>
      </c>
      <c r="H3818" t="s">
        <v>4002</v>
      </c>
      <c r="I3818" s="2">
        <v>41017</v>
      </c>
      <c r="J3818" t="s">
        <v>106</v>
      </c>
      <c r="K3818" t="s">
        <v>111</v>
      </c>
      <c r="L3818">
        <v>-14.231534999999999</v>
      </c>
      <c r="M3818">
        <v>-169.51951</v>
      </c>
      <c r="N3818" t="s">
        <v>587</v>
      </c>
      <c r="O3818" t="s">
        <v>77</v>
      </c>
      <c r="P3818">
        <v>2016</v>
      </c>
      <c r="Q3818" t="s">
        <v>112</v>
      </c>
      <c r="R3818">
        <v>0</v>
      </c>
      <c r="S3818">
        <v>21</v>
      </c>
      <c r="T3818">
        <v>7.5</v>
      </c>
      <c r="U3818">
        <v>7.5</v>
      </c>
      <c r="V3818">
        <v>2</v>
      </c>
      <c r="W3818">
        <v>22.5</v>
      </c>
      <c r="X3818">
        <v>0.17249999999999999</v>
      </c>
      <c r="Y3818">
        <v>2</v>
      </c>
      <c r="Z3818">
        <v>1</v>
      </c>
    </row>
    <row r="3819" spans="1:26" x14ac:dyDescent="0.2">
      <c r="A3819">
        <v>3818</v>
      </c>
      <c r="B3819">
        <v>9388</v>
      </c>
      <c r="C3819" t="s">
        <v>38</v>
      </c>
      <c r="D3819">
        <v>2016</v>
      </c>
      <c r="E3819" t="s">
        <v>73</v>
      </c>
      <c r="F3819" t="s">
        <v>419</v>
      </c>
      <c r="G3819" t="s">
        <v>78</v>
      </c>
      <c r="H3819" t="s">
        <v>4003</v>
      </c>
      <c r="I3819" s="2">
        <v>41018</v>
      </c>
      <c r="J3819" t="s">
        <v>106</v>
      </c>
      <c r="K3819" t="s">
        <v>115</v>
      </c>
      <c r="L3819">
        <v>-14.366522</v>
      </c>
      <c r="M3819">
        <v>-170.76237</v>
      </c>
      <c r="N3819" t="s">
        <v>441</v>
      </c>
      <c r="O3819" t="s">
        <v>441</v>
      </c>
      <c r="P3819">
        <v>2016</v>
      </c>
      <c r="Q3819" t="s">
        <v>116</v>
      </c>
      <c r="R3819">
        <v>0</v>
      </c>
      <c r="S3819">
        <v>4</v>
      </c>
      <c r="T3819">
        <v>20</v>
      </c>
      <c r="U3819">
        <v>10</v>
      </c>
      <c r="V3819">
        <v>0</v>
      </c>
      <c r="W3819">
        <v>30</v>
      </c>
      <c r="X3819">
        <v>0.77249999999999996</v>
      </c>
      <c r="Y3819">
        <v>2</v>
      </c>
      <c r="Z3819">
        <v>1</v>
      </c>
    </row>
    <row r="3820" spans="1:26" x14ac:dyDescent="0.2">
      <c r="A3820">
        <v>3819</v>
      </c>
      <c r="B3820">
        <v>9389</v>
      </c>
      <c r="C3820" t="s">
        <v>38</v>
      </c>
      <c r="D3820">
        <v>2016</v>
      </c>
      <c r="E3820" t="s">
        <v>73</v>
      </c>
      <c r="F3820" t="s">
        <v>419</v>
      </c>
      <c r="G3820" t="s">
        <v>78</v>
      </c>
      <c r="H3820" t="s">
        <v>4004</v>
      </c>
      <c r="I3820" s="2">
        <v>41018</v>
      </c>
      <c r="J3820" t="s">
        <v>106</v>
      </c>
      <c r="K3820" t="s">
        <v>111</v>
      </c>
      <c r="L3820">
        <v>-14.366277999999999</v>
      </c>
      <c r="M3820">
        <v>-170.774958</v>
      </c>
      <c r="N3820" t="s">
        <v>437</v>
      </c>
      <c r="O3820" t="s">
        <v>437</v>
      </c>
      <c r="P3820">
        <v>2016</v>
      </c>
      <c r="Q3820" t="s">
        <v>112</v>
      </c>
      <c r="R3820">
        <v>0</v>
      </c>
      <c r="S3820">
        <v>20.75</v>
      </c>
      <c r="T3820">
        <v>17.5</v>
      </c>
      <c r="U3820">
        <v>0.5</v>
      </c>
      <c r="V3820">
        <v>1</v>
      </c>
      <c r="W3820">
        <v>22.5</v>
      </c>
      <c r="X3820">
        <v>0.46</v>
      </c>
      <c r="Y3820">
        <v>2</v>
      </c>
      <c r="Z3820">
        <v>1</v>
      </c>
    </row>
    <row r="3821" spans="1:26" x14ac:dyDescent="0.2">
      <c r="A3821">
        <v>3820</v>
      </c>
      <c r="B3821">
        <v>9390</v>
      </c>
      <c r="C3821" t="s">
        <v>38</v>
      </c>
      <c r="D3821">
        <v>2016</v>
      </c>
      <c r="E3821" t="s">
        <v>73</v>
      </c>
      <c r="F3821" t="s">
        <v>419</v>
      </c>
      <c r="G3821" t="s">
        <v>78</v>
      </c>
      <c r="H3821" t="s">
        <v>4005</v>
      </c>
      <c r="I3821" s="2">
        <v>41018</v>
      </c>
      <c r="J3821" t="s">
        <v>106</v>
      </c>
      <c r="K3821" t="s">
        <v>107</v>
      </c>
      <c r="L3821">
        <v>-14.36469</v>
      </c>
      <c r="M3821">
        <v>-170.77229299999999</v>
      </c>
      <c r="N3821" t="s">
        <v>437</v>
      </c>
      <c r="O3821" t="s">
        <v>437</v>
      </c>
      <c r="P3821">
        <v>2016</v>
      </c>
      <c r="Q3821" t="s">
        <v>109</v>
      </c>
      <c r="R3821">
        <v>0</v>
      </c>
      <c r="S3821">
        <v>14.65</v>
      </c>
      <c r="T3821">
        <v>30</v>
      </c>
      <c r="U3821">
        <v>5</v>
      </c>
      <c r="V3821">
        <v>0</v>
      </c>
      <c r="W3821">
        <v>25</v>
      </c>
      <c r="X3821">
        <v>0.63</v>
      </c>
      <c r="Y3821">
        <v>2</v>
      </c>
      <c r="Z3821">
        <v>1</v>
      </c>
    </row>
    <row r="3822" spans="1:26" x14ac:dyDescent="0.2">
      <c r="A3822">
        <v>3821</v>
      </c>
      <c r="B3822">
        <v>9391</v>
      </c>
      <c r="C3822" t="s">
        <v>38</v>
      </c>
      <c r="D3822">
        <v>2016</v>
      </c>
      <c r="E3822" t="s">
        <v>73</v>
      </c>
      <c r="F3822" t="s">
        <v>419</v>
      </c>
      <c r="G3822" t="s">
        <v>78</v>
      </c>
      <c r="H3822" t="s">
        <v>4006</v>
      </c>
      <c r="I3822" s="2">
        <v>41018</v>
      </c>
      <c r="J3822" t="s">
        <v>106</v>
      </c>
      <c r="K3822" t="s">
        <v>107</v>
      </c>
      <c r="L3822">
        <v>-14.36443</v>
      </c>
      <c r="M3822">
        <v>-170.76852400000001</v>
      </c>
      <c r="N3822" t="s">
        <v>441</v>
      </c>
      <c r="O3822" t="s">
        <v>441</v>
      </c>
      <c r="P3822">
        <v>2016</v>
      </c>
      <c r="Q3822" t="s">
        <v>109</v>
      </c>
      <c r="R3822">
        <v>0</v>
      </c>
      <c r="S3822">
        <v>6.7</v>
      </c>
      <c r="T3822">
        <v>5</v>
      </c>
      <c r="U3822">
        <v>2.5</v>
      </c>
      <c r="V3822">
        <v>0</v>
      </c>
      <c r="W3822">
        <v>40</v>
      </c>
      <c r="X3822">
        <v>1.2050000000000001</v>
      </c>
      <c r="Y3822">
        <v>2</v>
      </c>
      <c r="Z3822">
        <v>1</v>
      </c>
    </row>
    <row r="3823" spans="1:26" x14ac:dyDescent="0.2">
      <c r="A3823">
        <v>3822</v>
      </c>
      <c r="B3823">
        <v>9392</v>
      </c>
      <c r="C3823" t="s">
        <v>38</v>
      </c>
      <c r="D3823">
        <v>2016</v>
      </c>
      <c r="E3823" t="s">
        <v>73</v>
      </c>
      <c r="F3823" t="s">
        <v>419</v>
      </c>
      <c r="G3823" t="s">
        <v>78</v>
      </c>
      <c r="H3823" t="s">
        <v>4007</v>
      </c>
      <c r="I3823" s="2">
        <v>41018</v>
      </c>
      <c r="J3823" t="s">
        <v>106</v>
      </c>
      <c r="K3823" t="s">
        <v>111</v>
      </c>
      <c r="L3823">
        <v>-14.363802</v>
      </c>
      <c r="M3823">
        <v>-170.75205700000001</v>
      </c>
      <c r="N3823" t="s">
        <v>437</v>
      </c>
      <c r="O3823" t="s">
        <v>437</v>
      </c>
      <c r="P3823">
        <v>2016</v>
      </c>
      <c r="Q3823" t="s">
        <v>112</v>
      </c>
      <c r="R3823">
        <v>0</v>
      </c>
      <c r="S3823">
        <v>24.3</v>
      </c>
      <c r="T3823">
        <v>5</v>
      </c>
      <c r="U3823">
        <v>15</v>
      </c>
      <c r="V3823">
        <v>0</v>
      </c>
      <c r="W3823">
        <v>35</v>
      </c>
      <c r="X3823">
        <v>0.61375000000000002</v>
      </c>
      <c r="Y3823">
        <v>2</v>
      </c>
      <c r="Z3823">
        <v>1</v>
      </c>
    </row>
    <row r="3824" spans="1:26" x14ac:dyDescent="0.2">
      <c r="A3824">
        <v>3823</v>
      </c>
      <c r="B3824">
        <v>9393</v>
      </c>
      <c r="C3824" t="s">
        <v>38</v>
      </c>
      <c r="D3824">
        <v>2016</v>
      </c>
      <c r="E3824" t="s">
        <v>73</v>
      </c>
      <c r="F3824" t="s">
        <v>419</v>
      </c>
      <c r="G3824" t="s">
        <v>78</v>
      </c>
      <c r="H3824" t="s">
        <v>4008</v>
      </c>
      <c r="I3824" s="2">
        <v>41018</v>
      </c>
      <c r="J3824" t="s">
        <v>106</v>
      </c>
      <c r="K3824" t="s">
        <v>107</v>
      </c>
      <c r="L3824">
        <v>-14.360851</v>
      </c>
      <c r="M3824">
        <v>-170.74828600000001</v>
      </c>
      <c r="N3824" t="s">
        <v>437</v>
      </c>
      <c r="O3824" t="s">
        <v>437</v>
      </c>
      <c r="P3824">
        <v>2016</v>
      </c>
      <c r="Q3824" t="s">
        <v>109</v>
      </c>
      <c r="R3824">
        <v>0</v>
      </c>
      <c r="S3824">
        <v>10.65</v>
      </c>
      <c r="T3824">
        <v>15</v>
      </c>
      <c r="U3824">
        <v>0</v>
      </c>
      <c r="V3824">
        <v>0.5</v>
      </c>
      <c r="W3824">
        <v>49.5</v>
      </c>
      <c r="X3824">
        <v>1.2162500000000001</v>
      </c>
      <c r="Y3824">
        <v>2</v>
      </c>
      <c r="Z3824">
        <v>1</v>
      </c>
    </row>
    <row r="3825" spans="1:26" x14ac:dyDescent="0.2">
      <c r="A3825">
        <v>3824</v>
      </c>
      <c r="B3825">
        <v>9394</v>
      </c>
      <c r="C3825" t="s">
        <v>38</v>
      </c>
      <c r="D3825">
        <v>2016</v>
      </c>
      <c r="E3825" t="s">
        <v>73</v>
      </c>
      <c r="F3825" t="s">
        <v>419</v>
      </c>
      <c r="G3825" t="s">
        <v>78</v>
      </c>
      <c r="H3825" t="s">
        <v>4009</v>
      </c>
      <c r="I3825" s="2">
        <v>41018</v>
      </c>
      <c r="J3825" t="s">
        <v>106</v>
      </c>
      <c r="K3825" t="s">
        <v>107</v>
      </c>
      <c r="L3825">
        <v>-14.365432999999999</v>
      </c>
      <c r="M3825">
        <v>-170.76244500000001</v>
      </c>
      <c r="N3825" t="s">
        <v>441</v>
      </c>
      <c r="O3825" t="s">
        <v>441</v>
      </c>
      <c r="P3825">
        <v>2016</v>
      </c>
      <c r="Q3825" t="s">
        <v>109</v>
      </c>
      <c r="R3825">
        <v>0</v>
      </c>
      <c r="S3825">
        <v>8.35</v>
      </c>
      <c r="T3825">
        <v>60</v>
      </c>
      <c r="U3825">
        <v>0</v>
      </c>
      <c r="V3825">
        <v>6</v>
      </c>
      <c r="W3825">
        <v>15</v>
      </c>
      <c r="X3825">
        <v>0.89749999999999996</v>
      </c>
      <c r="Y3825">
        <v>2</v>
      </c>
      <c r="Z3825">
        <v>1</v>
      </c>
    </row>
    <row r="3826" spans="1:26" x14ac:dyDescent="0.2">
      <c r="A3826">
        <v>3825</v>
      </c>
      <c r="B3826">
        <v>9395</v>
      </c>
      <c r="C3826" t="s">
        <v>38</v>
      </c>
      <c r="D3826">
        <v>2016</v>
      </c>
      <c r="E3826" t="s">
        <v>73</v>
      </c>
      <c r="F3826" t="s">
        <v>419</v>
      </c>
      <c r="G3826" t="s">
        <v>78</v>
      </c>
      <c r="H3826" t="s">
        <v>4010</v>
      </c>
      <c r="I3826" s="2">
        <v>41018</v>
      </c>
      <c r="J3826" t="s">
        <v>106</v>
      </c>
      <c r="K3826" t="s">
        <v>107</v>
      </c>
      <c r="L3826">
        <v>-14.361185000000001</v>
      </c>
      <c r="M3826">
        <v>-170.75123099999999</v>
      </c>
      <c r="N3826" t="s">
        <v>437</v>
      </c>
      <c r="O3826" t="s">
        <v>437</v>
      </c>
      <c r="P3826">
        <v>2016</v>
      </c>
      <c r="Q3826" t="s">
        <v>109</v>
      </c>
      <c r="R3826">
        <v>0</v>
      </c>
      <c r="S3826">
        <v>9.9</v>
      </c>
      <c r="T3826">
        <v>19</v>
      </c>
      <c r="U3826">
        <v>0.5</v>
      </c>
      <c r="V3826">
        <v>5.5</v>
      </c>
      <c r="W3826">
        <v>42.5</v>
      </c>
      <c r="X3826">
        <v>0.34250000000000003</v>
      </c>
      <c r="Y3826">
        <v>2</v>
      </c>
      <c r="Z3826">
        <v>1</v>
      </c>
    </row>
    <row r="3827" spans="1:26" x14ac:dyDescent="0.2">
      <c r="A3827">
        <v>3826</v>
      </c>
      <c r="B3827">
        <v>9396</v>
      </c>
      <c r="C3827" t="s">
        <v>38</v>
      </c>
      <c r="D3827">
        <v>2016</v>
      </c>
      <c r="E3827" t="s">
        <v>73</v>
      </c>
      <c r="F3827" t="s">
        <v>419</v>
      </c>
      <c r="G3827" t="s">
        <v>78</v>
      </c>
      <c r="H3827" t="s">
        <v>4011</v>
      </c>
      <c r="I3827" s="2">
        <v>41018</v>
      </c>
      <c r="J3827" t="s">
        <v>106</v>
      </c>
      <c r="K3827" t="s">
        <v>107</v>
      </c>
      <c r="L3827">
        <v>-14.364514</v>
      </c>
      <c r="M3827">
        <v>-170.752363</v>
      </c>
      <c r="N3827" t="s">
        <v>437</v>
      </c>
      <c r="O3827" t="s">
        <v>437</v>
      </c>
      <c r="P3827">
        <v>2016</v>
      </c>
      <c r="Q3827" t="s">
        <v>109</v>
      </c>
      <c r="R3827">
        <v>0</v>
      </c>
      <c r="S3827">
        <v>12.25</v>
      </c>
      <c r="T3827">
        <v>15</v>
      </c>
      <c r="U3827">
        <v>0</v>
      </c>
      <c r="V3827">
        <v>1</v>
      </c>
      <c r="W3827">
        <v>40</v>
      </c>
      <c r="X3827">
        <v>0.435</v>
      </c>
      <c r="Y3827">
        <v>2</v>
      </c>
      <c r="Z3827">
        <v>1</v>
      </c>
    </row>
    <row r="3828" spans="1:26" x14ac:dyDescent="0.2">
      <c r="A3828">
        <v>3827</v>
      </c>
      <c r="B3828">
        <v>9397</v>
      </c>
      <c r="C3828" t="s">
        <v>38</v>
      </c>
      <c r="D3828">
        <v>2016</v>
      </c>
      <c r="E3828" t="s">
        <v>73</v>
      </c>
      <c r="F3828" t="s">
        <v>419</v>
      </c>
      <c r="G3828" t="s">
        <v>78</v>
      </c>
      <c r="H3828" t="s">
        <v>4012</v>
      </c>
      <c r="I3828" s="2">
        <v>41018</v>
      </c>
      <c r="J3828" t="s">
        <v>106</v>
      </c>
      <c r="K3828" t="s">
        <v>107</v>
      </c>
      <c r="L3828">
        <v>-14.363186000000001</v>
      </c>
      <c r="M3828">
        <v>-170.76384899999999</v>
      </c>
      <c r="N3828" t="s">
        <v>441</v>
      </c>
      <c r="O3828" t="s">
        <v>441</v>
      </c>
      <c r="P3828">
        <v>2016</v>
      </c>
      <c r="Q3828" t="s">
        <v>109</v>
      </c>
      <c r="R3828">
        <v>0</v>
      </c>
      <c r="S3828">
        <v>20.7</v>
      </c>
      <c r="T3828">
        <v>10.5</v>
      </c>
      <c r="U3828">
        <v>20</v>
      </c>
      <c r="V3828">
        <v>2</v>
      </c>
      <c r="W3828">
        <v>42.5</v>
      </c>
      <c r="X3828">
        <v>0.49625000000000002</v>
      </c>
      <c r="Y3828">
        <v>2</v>
      </c>
      <c r="Z3828">
        <v>1</v>
      </c>
    </row>
    <row r="3829" spans="1:26" x14ac:dyDescent="0.2">
      <c r="A3829">
        <v>3828</v>
      </c>
      <c r="B3829">
        <v>9400</v>
      </c>
      <c r="C3829" t="s">
        <v>38</v>
      </c>
      <c r="D3829">
        <v>2016</v>
      </c>
      <c r="E3829" t="s">
        <v>73</v>
      </c>
      <c r="F3829" t="s">
        <v>419</v>
      </c>
      <c r="G3829" t="s">
        <v>78</v>
      </c>
      <c r="H3829" t="s">
        <v>4013</v>
      </c>
      <c r="I3829" s="2">
        <v>41018</v>
      </c>
      <c r="J3829" t="s">
        <v>106</v>
      </c>
      <c r="K3829" t="s">
        <v>111</v>
      </c>
      <c r="L3829">
        <v>-14.369809999999999</v>
      </c>
      <c r="M3829">
        <v>-170.77679599999999</v>
      </c>
      <c r="N3829" t="s">
        <v>437</v>
      </c>
      <c r="O3829" t="s">
        <v>437</v>
      </c>
      <c r="P3829">
        <v>2016</v>
      </c>
      <c r="Q3829" t="s">
        <v>112</v>
      </c>
      <c r="R3829">
        <v>0</v>
      </c>
      <c r="S3829">
        <v>29.3</v>
      </c>
      <c r="T3829">
        <v>55</v>
      </c>
      <c r="U3829">
        <v>10</v>
      </c>
      <c r="V3829">
        <v>3</v>
      </c>
      <c r="W3829">
        <v>15</v>
      </c>
      <c r="X3829">
        <v>0.42875000000000002</v>
      </c>
      <c r="Y3829">
        <v>2</v>
      </c>
      <c r="Z3829">
        <v>1</v>
      </c>
    </row>
    <row r="3830" spans="1:26" x14ac:dyDescent="0.2">
      <c r="A3830">
        <v>3829</v>
      </c>
      <c r="B3830">
        <v>9401</v>
      </c>
      <c r="C3830" t="s">
        <v>38</v>
      </c>
      <c r="D3830">
        <v>2016</v>
      </c>
      <c r="E3830" t="s">
        <v>73</v>
      </c>
      <c r="F3830" t="s">
        <v>419</v>
      </c>
      <c r="G3830" t="s">
        <v>78</v>
      </c>
      <c r="H3830" t="s">
        <v>4014</v>
      </c>
      <c r="I3830" s="2">
        <v>41018</v>
      </c>
      <c r="J3830" t="s">
        <v>106</v>
      </c>
      <c r="K3830" t="s">
        <v>111</v>
      </c>
      <c r="L3830">
        <v>-14.362565</v>
      </c>
      <c r="M3830">
        <v>-170.74635900000001</v>
      </c>
      <c r="N3830" t="s">
        <v>437</v>
      </c>
      <c r="O3830" t="s">
        <v>437</v>
      </c>
      <c r="P3830">
        <v>2016</v>
      </c>
      <c r="Q3830" t="s">
        <v>112</v>
      </c>
      <c r="R3830">
        <v>0</v>
      </c>
      <c r="S3830">
        <v>20</v>
      </c>
      <c r="T3830">
        <v>6.5</v>
      </c>
      <c r="U3830">
        <v>1.5</v>
      </c>
      <c r="V3830">
        <v>3.5</v>
      </c>
      <c r="W3830">
        <v>35</v>
      </c>
      <c r="X3830">
        <v>0.51375000000000004</v>
      </c>
      <c r="Y3830">
        <v>2</v>
      </c>
      <c r="Z3830">
        <v>1</v>
      </c>
    </row>
    <row r="3831" spans="1:26" x14ac:dyDescent="0.2">
      <c r="A3831">
        <v>3830</v>
      </c>
      <c r="B3831">
        <v>9404</v>
      </c>
      <c r="C3831" t="s">
        <v>38</v>
      </c>
      <c r="D3831">
        <v>2016</v>
      </c>
      <c r="E3831" t="s">
        <v>73</v>
      </c>
      <c r="F3831" t="s">
        <v>419</v>
      </c>
      <c r="G3831" t="s">
        <v>78</v>
      </c>
      <c r="H3831" t="s">
        <v>4015</v>
      </c>
      <c r="I3831" s="2">
        <v>41018</v>
      </c>
      <c r="J3831" t="s">
        <v>106</v>
      </c>
      <c r="K3831" t="s">
        <v>111</v>
      </c>
      <c r="L3831">
        <v>-14.369833</v>
      </c>
      <c r="M3831">
        <v>-170.77241000000001</v>
      </c>
      <c r="N3831" t="s">
        <v>437</v>
      </c>
      <c r="O3831" t="s">
        <v>437</v>
      </c>
      <c r="P3831">
        <v>2016</v>
      </c>
      <c r="Q3831" t="s">
        <v>112</v>
      </c>
      <c r="R3831">
        <v>0</v>
      </c>
      <c r="S3831">
        <v>24</v>
      </c>
      <c r="T3831">
        <v>35</v>
      </c>
      <c r="U3831">
        <v>30</v>
      </c>
      <c r="V3831">
        <v>2</v>
      </c>
      <c r="W3831">
        <v>10</v>
      </c>
      <c r="X3831">
        <v>0.35725000000000001</v>
      </c>
      <c r="Y3831">
        <v>2</v>
      </c>
      <c r="Z3831">
        <v>1</v>
      </c>
    </row>
    <row r="3832" spans="1:26" x14ac:dyDescent="0.2">
      <c r="A3832">
        <v>3831</v>
      </c>
      <c r="B3832">
        <v>9406</v>
      </c>
      <c r="C3832" t="s">
        <v>38</v>
      </c>
      <c r="D3832">
        <v>2016</v>
      </c>
      <c r="E3832" t="s">
        <v>73</v>
      </c>
      <c r="F3832" t="s">
        <v>419</v>
      </c>
      <c r="G3832" t="s">
        <v>78</v>
      </c>
      <c r="H3832" t="s">
        <v>4016</v>
      </c>
      <c r="I3832" s="2">
        <v>41024</v>
      </c>
      <c r="J3832" t="s">
        <v>106</v>
      </c>
      <c r="K3832" t="s">
        <v>107</v>
      </c>
      <c r="L3832">
        <v>-14.287330000000001</v>
      </c>
      <c r="M3832">
        <v>-170.78449900000001</v>
      </c>
      <c r="N3832" t="s">
        <v>490</v>
      </c>
      <c r="O3832" t="s">
        <v>490</v>
      </c>
      <c r="P3832">
        <v>2016</v>
      </c>
      <c r="Q3832" t="s">
        <v>109</v>
      </c>
      <c r="R3832">
        <v>0</v>
      </c>
      <c r="S3832">
        <v>13.5</v>
      </c>
      <c r="T3832">
        <v>3.5</v>
      </c>
      <c r="U3832">
        <v>3</v>
      </c>
      <c r="V3832">
        <v>2.5</v>
      </c>
      <c r="W3832">
        <v>5</v>
      </c>
      <c r="X3832">
        <v>0.40475</v>
      </c>
      <c r="Y3832">
        <v>2</v>
      </c>
      <c r="Z3832">
        <v>1</v>
      </c>
    </row>
    <row r="3833" spans="1:26" x14ac:dyDescent="0.2">
      <c r="A3833">
        <v>3832</v>
      </c>
      <c r="B3833">
        <v>9407</v>
      </c>
      <c r="C3833" t="s">
        <v>38</v>
      </c>
      <c r="D3833">
        <v>2016</v>
      </c>
      <c r="E3833" t="s">
        <v>73</v>
      </c>
      <c r="F3833" t="s">
        <v>419</v>
      </c>
      <c r="G3833" t="s">
        <v>78</v>
      </c>
      <c r="H3833" t="s">
        <v>4017</v>
      </c>
      <c r="I3833" s="2">
        <v>41024</v>
      </c>
      <c r="J3833" t="s">
        <v>106</v>
      </c>
      <c r="K3833" t="s">
        <v>107</v>
      </c>
      <c r="L3833">
        <v>-14.291442</v>
      </c>
      <c r="M3833">
        <v>-170.77378200000001</v>
      </c>
      <c r="N3833" t="s">
        <v>490</v>
      </c>
      <c r="O3833" t="s">
        <v>490</v>
      </c>
      <c r="P3833">
        <v>2016</v>
      </c>
      <c r="Q3833" t="s">
        <v>109</v>
      </c>
      <c r="R3833">
        <v>0</v>
      </c>
      <c r="S3833">
        <v>11.25</v>
      </c>
      <c r="T3833">
        <v>15</v>
      </c>
      <c r="U3833">
        <v>12</v>
      </c>
      <c r="V3833">
        <v>2</v>
      </c>
      <c r="W3833">
        <v>6.5</v>
      </c>
      <c r="X3833">
        <v>0.79749999999999999</v>
      </c>
      <c r="Y3833">
        <v>2</v>
      </c>
      <c r="Z3833">
        <v>1</v>
      </c>
    </row>
    <row r="3834" spans="1:26" x14ac:dyDescent="0.2">
      <c r="A3834">
        <v>3833</v>
      </c>
      <c r="B3834">
        <v>9408</v>
      </c>
      <c r="C3834" t="s">
        <v>38</v>
      </c>
      <c r="D3834">
        <v>2016</v>
      </c>
      <c r="E3834" t="s">
        <v>73</v>
      </c>
      <c r="F3834" t="s">
        <v>419</v>
      </c>
      <c r="G3834" t="s">
        <v>78</v>
      </c>
      <c r="H3834" t="s">
        <v>4018</v>
      </c>
      <c r="I3834" s="2">
        <v>41024</v>
      </c>
      <c r="J3834" t="s">
        <v>106</v>
      </c>
      <c r="K3834" t="s">
        <v>107</v>
      </c>
      <c r="L3834">
        <v>-14.290654</v>
      </c>
      <c r="M3834">
        <v>-170.74451199999999</v>
      </c>
      <c r="N3834" t="s">
        <v>490</v>
      </c>
      <c r="O3834" t="s">
        <v>490</v>
      </c>
      <c r="P3834">
        <v>2016</v>
      </c>
      <c r="Q3834" t="s">
        <v>109</v>
      </c>
      <c r="R3834">
        <v>0</v>
      </c>
      <c r="S3834">
        <v>11.1</v>
      </c>
      <c r="T3834">
        <v>3.5</v>
      </c>
      <c r="U3834">
        <v>3.5</v>
      </c>
      <c r="V3834">
        <v>0.5</v>
      </c>
      <c r="W3834">
        <v>15</v>
      </c>
      <c r="X3834">
        <v>0.125</v>
      </c>
      <c r="Y3834">
        <v>2</v>
      </c>
      <c r="Z3834">
        <v>1</v>
      </c>
    </row>
    <row r="3835" spans="1:26" x14ac:dyDescent="0.2">
      <c r="A3835">
        <v>3834</v>
      </c>
      <c r="B3835">
        <v>9410</v>
      </c>
      <c r="C3835" t="s">
        <v>38</v>
      </c>
      <c r="D3835">
        <v>2016</v>
      </c>
      <c r="E3835" t="s">
        <v>73</v>
      </c>
      <c r="F3835" t="s">
        <v>419</v>
      </c>
      <c r="G3835" t="s">
        <v>78</v>
      </c>
      <c r="H3835" t="s">
        <v>4019</v>
      </c>
      <c r="I3835" s="2">
        <v>41024</v>
      </c>
      <c r="J3835" t="s">
        <v>106</v>
      </c>
      <c r="K3835" t="s">
        <v>111</v>
      </c>
      <c r="L3835">
        <v>-14.289230999999999</v>
      </c>
      <c r="M3835">
        <v>-170.78995699999999</v>
      </c>
      <c r="N3835" t="s">
        <v>490</v>
      </c>
      <c r="O3835" t="s">
        <v>490</v>
      </c>
      <c r="P3835">
        <v>2016</v>
      </c>
      <c r="Q3835" t="s">
        <v>112</v>
      </c>
      <c r="R3835">
        <v>0</v>
      </c>
      <c r="S3835">
        <v>21.85</v>
      </c>
      <c r="T3835">
        <v>10</v>
      </c>
      <c r="U3835">
        <v>7.5</v>
      </c>
      <c r="V3835">
        <v>9</v>
      </c>
      <c r="W3835">
        <v>9</v>
      </c>
      <c r="X3835">
        <v>1.0925</v>
      </c>
      <c r="Y3835">
        <v>2</v>
      </c>
      <c r="Z3835">
        <v>1</v>
      </c>
    </row>
    <row r="3836" spans="1:26" x14ac:dyDescent="0.2">
      <c r="A3836">
        <v>3835</v>
      </c>
      <c r="B3836">
        <v>9411</v>
      </c>
      <c r="C3836" t="s">
        <v>38</v>
      </c>
      <c r="D3836">
        <v>2016</v>
      </c>
      <c r="E3836" t="s">
        <v>73</v>
      </c>
      <c r="F3836" t="s">
        <v>419</v>
      </c>
      <c r="G3836" t="s">
        <v>78</v>
      </c>
      <c r="H3836" t="s">
        <v>4020</v>
      </c>
      <c r="I3836" s="2">
        <v>41024</v>
      </c>
      <c r="J3836" t="s">
        <v>106</v>
      </c>
      <c r="K3836" t="s">
        <v>115</v>
      </c>
      <c r="L3836">
        <v>-14.292735</v>
      </c>
      <c r="M3836">
        <v>-170.78025199999999</v>
      </c>
      <c r="N3836" t="s">
        <v>490</v>
      </c>
      <c r="O3836" t="s">
        <v>490</v>
      </c>
      <c r="P3836">
        <v>2016</v>
      </c>
      <c r="Q3836" t="s">
        <v>116</v>
      </c>
      <c r="R3836">
        <v>0</v>
      </c>
      <c r="S3836">
        <v>6.9</v>
      </c>
      <c r="T3836">
        <v>23</v>
      </c>
      <c r="U3836">
        <v>30</v>
      </c>
      <c r="V3836">
        <v>0</v>
      </c>
      <c r="W3836">
        <v>11.5</v>
      </c>
      <c r="X3836">
        <v>0.73750000000000004</v>
      </c>
      <c r="Y3836">
        <v>2</v>
      </c>
      <c r="Z3836">
        <v>1</v>
      </c>
    </row>
    <row r="3837" spans="1:26" x14ac:dyDescent="0.2">
      <c r="A3837">
        <v>3836</v>
      </c>
      <c r="B3837">
        <v>9412</v>
      </c>
      <c r="C3837" t="s">
        <v>38</v>
      </c>
      <c r="D3837">
        <v>2016</v>
      </c>
      <c r="E3837" t="s">
        <v>73</v>
      </c>
      <c r="F3837" t="s">
        <v>419</v>
      </c>
      <c r="G3837" t="s">
        <v>78</v>
      </c>
      <c r="H3837" t="s">
        <v>4021</v>
      </c>
      <c r="I3837" s="2">
        <v>41024</v>
      </c>
      <c r="J3837" t="s">
        <v>106</v>
      </c>
      <c r="K3837" t="s">
        <v>107</v>
      </c>
      <c r="L3837">
        <v>-14.288525</v>
      </c>
      <c r="M3837">
        <v>-170.76888400000001</v>
      </c>
      <c r="N3837" t="s">
        <v>490</v>
      </c>
      <c r="O3837" t="s">
        <v>490</v>
      </c>
      <c r="P3837">
        <v>2016</v>
      </c>
      <c r="Q3837" t="s">
        <v>109</v>
      </c>
      <c r="R3837">
        <v>0</v>
      </c>
      <c r="S3837">
        <v>11.2</v>
      </c>
      <c r="T3837">
        <v>14</v>
      </c>
      <c r="U3837">
        <v>0</v>
      </c>
      <c r="V3837">
        <v>1</v>
      </c>
      <c r="W3837">
        <v>14</v>
      </c>
      <c r="X3837">
        <v>0.72375</v>
      </c>
      <c r="Y3837">
        <v>2</v>
      </c>
      <c r="Z3837">
        <v>1</v>
      </c>
    </row>
    <row r="3838" spans="1:26" x14ac:dyDescent="0.2">
      <c r="A3838">
        <v>3837</v>
      </c>
      <c r="B3838">
        <v>9413</v>
      </c>
      <c r="C3838" t="s">
        <v>38</v>
      </c>
      <c r="D3838">
        <v>2016</v>
      </c>
      <c r="E3838" t="s">
        <v>73</v>
      </c>
      <c r="F3838" t="s">
        <v>419</v>
      </c>
      <c r="G3838" t="s">
        <v>78</v>
      </c>
      <c r="H3838" t="s">
        <v>4022</v>
      </c>
      <c r="I3838" s="2">
        <v>41024</v>
      </c>
      <c r="J3838" t="s">
        <v>106</v>
      </c>
      <c r="K3838" t="s">
        <v>107</v>
      </c>
      <c r="L3838">
        <v>-14.29012</v>
      </c>
      <c r="M3838">
        <v>-170.758295</v>
      </c>
      <c r="N3838" t="s">
        <v>490</v>
      </c>
      <c r="O3838" t="s">
        <v>490</v>
      </c>
      <c r="P3838">
        <v>2016</v>
      </c>
      <c r="Q3838" t="s">
        <v>109</v>
      </c>
      <c r="R3838">
        <v>0</v>
      </c>
      <c r="S3838">
        <v>8.5500000000000007</v>
      </c>
      <c r="T3838">
        <v>17.5</v>
      </c>
      <c r="U3838">
        <v>5</v>
      </c>
      <c r="V3838">
        <v>15.5</v>
      </c>
      <c r="W3838">
        <v>17.5</v>
      </c>
      <c r="X3838">
        <v>1.1850000000000001</v>
      </c>
      <c r="Y3838">
        <v>2</v>
      </c>
      <c r="Z3838">
        <v>1</v>
      </c>
    </row>
    <row r="3839" spans="1:26" x14ac:dyDescent="0.2">
      <c r="A3839">
        <v>3838</v>
      </c>
      <c r="B3839">
        <v>9414</v>
      </c>
      <c r="C3839" t="s">
        <v>38</v>
      </c>
      <c r="D3839">
        <v>2016</v>
      </c>
      <c r="E3839" t="s">
        <v>73</v>
      </c>
      <c r="F3839" t="s">
        <v>419</v>
      </c>
      <c r="G3839" t="s">
        <v>78</v>
      </c>
      <c r="H3839" t="s">
        <v>4023</v>
      </c>
      <c r="I3839" s="2">
        <v>41024</v>
      </c>
      <c r="J3839" t="s">
        <v>106</v>
      </c>
      <c r="K3839" t="s">
        <v>115</v>
      </c>
      <c r="L3839">
        <v>-14.289558</v>
      </c>
      <c r="M3839">
        <v>-170.74007</v>
      </c>
      <c r="N3839" t="s">
        <v>490</v>
      </c>
      <c r="O3839" t="s">
        <v>490</v>
      </c>
      <c r="P3839">
        <v>2016</v>
      </c>
      <c r="Q3839" t="s">
        <v>116</v>
      </c>
      <c r="R3839">
        <v>0</v>
      </c>
      <c r="S3839">
        <v>3.8</v>
      </c>
      <c r="T3839">
        <v>18</v>
      </c>
      <c r="U3839">
        <v>5</v>
      </c>
      <c r="V3839">
        <v>0.5</v>
      </c>
      <c r="W3839">
        <v>15</v>
      </c>
      <c r="X3839">
        <v>0.72624999999999995</v>
      </c>
      <c r="Y3839">
        <v>2</v>
      </c>
      <c r="Z3839">
        <v>1</v>
      </c>
    </row>
    <row r="3840" spans="1:26" x14ac:dyDescent="0.2">
      <c r="A3840">
        <v>3839</v>
      </c>
      <c r="B3840">
        <v>9417</v>
      </c>
      <c r="C3840" t="s">
        <v>38</v>
      </c>
      <c r="D3840">
        <v>2016</v>
      </c>
      <c r="E3840" t="s">
        <v>73</v>
      </c>
      <c r="F3840" t="s">
        <v>419</v>
      </c>
      <c r="G3840" t="s">
        <v>78</v>
      </c>
      <c r="H3840" t="s">
        <v>4024</v>
      </c>
      <c r="I3840" s="2">
        <v>41024</v>
      </c>
      <c r="J3840" t="s">
        <v>106</v>
      </c>
      <c r="K3840" t="s">
        <v>111</v>
      </c>
      <c r="L3840">
        <v>-14.286546</v>
      </c>
      <c r="M3840">
        <v>-170.76195999999999</v>
      </c>
      <c r="N3840" t="s">
        <v>490</v>
      </c>
      <c r="O3840" t="s">
        <v>490</v>
      </c>
      <c r="P3840">
        <v>2016</v>
      </c>
      <c r="Q3840" t="s">
        <v>112</v>
      </c>
      <c r="R3840">
        <v>0</v>
      </c>
      <c r="S3840">
        <v>20.8</v>
      </c>
      <c r="T3840">
        <v>3.5</v>
      </c>
      <c r="U3840">
        <v>14</v>
      </c>
      <c r="V3840">
        <v>12.5</v>
      </c>
      <c r="W3840">
        <v>17.5</v>
      </c>
      <c r="X3840">
        <v>0.53500000000000003</v>
      </c>
      <c r="Y3840">
        <v>2</v>
      </c>
      <c r="Z3840">
        <v>1</v>
      </c>
    </row>
    <row r="3841" spans="1:26" x14ac:dyDescent="0.2">
      <c r="A3841">
        <v>3840</v>
      </c>
      <c r="B3841">
        <v>9420</v>
      </c>
      <c r="C3841" t="s">
        <v>38</v>
      </c>
      <c r="D3841">
        <v>2016</v>
      </c>
      <c r="E3841" t="s">
        <v>73</v>
      </c>
      <c r="F3841" t="s">
        <v>419</v>
      </c>
      <c r="G3841" t="s">
        <v>78</v>
      </c>
      <c r="H3841" t="s">
        <v>4025</v>
      </c>
      <c r="I3841" s="2">
        <v>41024</v>
      </c>
      <c r="J3841" t="s">
        <v>106</v>
      </c>
      <c r="K3841" t="s">
        <v>107</v>
      </c>
      <c r="L3841">
        <v>-14.288876</v>
      </c>
      <c r="M3841">
        <v>-170.74256700000001</v>
      </c>
      <c r="N3841" t="s">
        <v>490</v>
      </c>
      <c r="O3841" t="s">
        <v>490</v>
      </c>
      <c r="P3841">
        <v>2016</v>
      </c>
      <c r="Q3841" t="s">
        <v>109</v>
      </c>
      <c r="R3841">
        <v>0</v>
      </c>
      <c r="S3841">
        <v>16.350000000000001</v>
      </c>
      <c r="T3841">
        <v>10</v>
      </c>
      <c r="U3841">
        <v>20</v>
      </c>
      <c r="V3841">
        <v>5</v>
      </c>
      <c r="W3841">
        <v>22.5</v>
      </c>
      <c r="X3841">
        <v>0.50749999999999995</v>
      </c>
      <c r="Y3841">
        <v>2</v>
      </c>
      <c r="Z3841">
        <v>1</v>
      </c>
    </row>
    <row r="3842" spans="1:26" x14ac:dyDescent="0.2">
      <c r="A3842">
        <v>3841</v>
      </c>
      <c r="B3842">
        <v>9421</v>
      </c>
      <c r="C3842" t="s">
        <v>38</v>
      </c>
      <c r="D3842">
        <v>2016</v>
      </c>
      <c r="E3842" t="s">
        <v>73</v>
      </c>
      <c r="F3842" t="s">
        <v>419</v>
      </c>
      <c r="G3842" t="s">
        <v>78</v>
      </c>
      <c r="H3842" t="s">
        <v>4026</v>
      </c>
      <c r="I3842" s="2">
        <v>41025</v>
      </c>
      <c r="J3842" t="s">
        <v>106</v>
      </c>
      <c r="K3842" t="s">
        <v>111</v>
      </c>
      <c r="L3842">
        <v>-14.282584999999999</v>
      </c>
      <c r="M3842">
        <v>-170.813051</v>
      </c>
      <c r="N3842" t="s">
        <v>490</v>
      </c>
      <c r="O3842" t="s">
        <v>490</v>
      </c>
      <c r="P3842">
        <v>2016</v>
      </c>
      <c r="Q3842" t="s">
        <v>112</v>
      </c>
      <c r="R3842">
        <v>0</v>
      </c>
      <c r="S3842">
        <v>23</v>
      </c>
      <c r="T3842">
        <v>20.5</v>
      </c>
      <c r="U3842">
        <v>5</v>
      </c>
      <c r="V3842">
        <v>3</v>
      </c>
      <c r="W3842">
        <v>12.5</v>
      </c>
      <c r="X3842">
        <v>0.76375000000000004</v>
      </c>
      <c r="Y3842">
        <v>2</v>
      </c>
      <c r="Z3842">
        <v>1</v>
      </c>
    </row>
    <row r="3843" spans="1:26" x14ac:dyDescent="0.2">
      <c r="A3843">
        <v>3842</v>
      </c>
      <c r="B3843">
        <v>9426</v>
      </c>
      <c r="C3843" t="s">
        <v>38</v>
      </c>
      <c r="D3843">
        <v>2016</v>
      </c>
      <c r="E3843" t="s">
        <v>73</v>
      </c>
      <c r="F3843" t="s">
        <v>419</v>
      </c>
      <c r="G3843" t="s">
        <v>78</v>
      </c>
      <c r="H3843" t="s">
        <v>4027</v>
      </c>
      <c r="I3843" s="2">
        <v>41025</v>
      </c>
      <c r="J3843" t="s">
        <v>106</v>
      </c>
      <c r="K3843" t="s">
        <v>111</v>
      </c>
      <c r="L3843">
        <v>-14.280658000000001</v>
      </c>
      <c r="M3843">
        <v>-170.81089</v>
      </c>
      <c r="N3843" t="s">
        <v>490</v>
      </c>
      <c r="O3843" t="s">
        <v>490</v>
      </c>
      <c r="P3843">
        <v>2016</v>
      </c>
      <c r="Q3843" t="s">
        <v>112</v>
      </c>
      <c r="R3843">
        <v>0</v>
      </c>
      <c r="S3843">
        <v>23.5</v>
      </c>
      <c r="T3843">
        <v>1.5</v>
      </c>
      <c r="U3843">
        <v>30</v>
      </c>
      <c r="V3843">
        <v>0.5</v>
      </c>
      <c r="W3843">
        <v>30</v>
      </c>
      <c r="X3843">
        <v>1.155</v>
      </c>
      <c r="Y3843">
        <v>2</v>
      </c>
      <c r="Z3843">
        <v>1</v>
      </c>
    </row>
    <row r="3844" spans="1:26" x14ac:dyDescent="0.2">
      <c r="A3844">
        <v>3843</v>
      </c>
      <c r="B3844">
        <v>9432</v>
      </c>
      <c r="C3844" t="s">
        <v>38</v>
      </c>
      <c r="D3844">
        <v>2016</v>
      </c>
      <c r="E3844" t="s">
        <v>73</v>
      </c>
      <c r="F3844" t="s">
        <v>419</v>
      </c>
      <c r="G3844" t="s">
        <v>78</v>
      </c>
      <c r="H3844" t="s">
        <v>4028</v>
      </c>
      <c r="I3844" s="2">
        <v>41025</v>
      </c>
      <c r="J3844" t="s">
        <v>106</v>
      </c>
      <c r="K3844" t="s">
        <v>111</v>
      </c>
      <c r="L3844">
        <v>-14.278898</v>
      </c>
      <c r="M3844">
        <v>-170.808908</v>
      </c>
      <c r="N3844" t="s">
        <v>490</v>
      </c>
      <c r="O3844" t="s">
        <v>490</v>
      </c>
      <c r="P3844">
        <v>2016</v>
      </c>
      <c r="Q3844" t="s">
        <v>112</v>
      </c>
      <c r="R3844">
        <v>0</v>
      </c>
      <c r="S3844">
        <v>24.25</v>
      </c>
      <c r="T3844">
        <v>1.5</v>
      </c>
      <c r="U3844">
        <v>0</v>
      </c>
      <c r="V3844">
        <v>3</v>
      </c>
      <c r="W3844">
        <v>69</v>
      </c>
      <c r="X3844">
        <v>0.75875000000000004</v>
      </c>
      <c r="Y3844">
        <v>2</v>
      </c>
      <c r="Z3844">
        <v>1</v>
      </c>
    </row>
    <row r="3845" spans="1:26" x14ac:dyDescent="0.2">
      <c r="A3845">
        <v>3844</v>
      </c>
      <c r="B3845">
        <v>9435</v>
      </c>
      <c r="C3845" t="s">
        <v>38</v>
      </c>
      <c r="D3845">
        <v>2016</v>
      </c>
      <c r="E3845" t="s">
        <v>73</v>
      </c>
      <c r="F3845" t="s">
        <v>419</v>
      </c>
      <c r="G3845" t="s">
        <v>78</v>
      </c>
      <c r="H3845" t="s">
        <v>4029</v>
      </c>
      <c r="I3845" s="2">
        <v>41025</v>
      </c>
      <c r="J3845" t="s">
        <v>106</v>
      </c>
      <c r="K3845" t="s">
        <v>107</v>
      </c>
      <c r="L3845">
        <v>-14.291881</v>
      </c>
      <c r="M3845">
        <v>-170.802787</v>
      </c>
      <c r="N3845" t="s">
        <v>490</v>
      </c>
      <c r="O3845" t="s">
        <v>490</v>
      </c>
      <c r="P3845">
        <v>2016</v>
      </c>
      <c r="Q3845" t="s">
        <v>109</v>
      </c>
      <c r="R3845">
        <v>0</v>
      </c>
      <c r="S3845">
        <v>6.65</v>
      </c>
      <c r="T3845">
        <v>30</v>
      </c>
      <c r="U3845">
        <v>0</v>
      </c>
      <c r="V3845">
        <v>2.5</v>
      </c>
      <c r="W3845">
        <v>35</v>
      </c>
      <c r="X3845">
        <v>0.4425</v>
      </c>
      <c r="Y3845">
        <v>2</v>
      </c>
      <c r="Z3845">
        <v>1</v>
      </c>
    </row>
    <row r="3846" spans="1:26" x14ac:dyDescent="0.2">
      <c r="A3846">
        <v>3845</v>
      </c>
      <c r="B3846">
        <v>9442</v>
      </c>
      <c r="C3846" t="s">
        <v>38</v>
      </c>
      <c r="D3846">
        <v>2016</v>
      </c>
      <c r="E3846" t="s">
        <v>73</v>
      </c>
      <c r="F3846" t="s">
        <v>419</v>
      </c>
      <c r="G3846" t="s">
        <v>74</v>
      </c>
      <c r="H3846" t="s">
        <v>4030</v>
      </c>
      <c r="I3846" s="2">
        <v>41026</v>
      </c>
      <c r="J3846" t="s">
        <v>106</v>
      </c>
      <c r="K3846" t="s">
        <v>107</v>
      </c>
      <c r="L3846">
        <v>-14.153832</v>
      </c>
      <c r="M3846">
        <v>-169.61783800000001</v>
      </c>
      <c r="N3846" t="s">
        <v>74</v>
      </c>
      <c r="O3846" t="s">
        <v>74</v>
      </c>
      <c r="P3846">
        <v>2016</v>
      </c>
      <c r="Q3846" t="s">
        <v>109</v>
      </c>
      <c r="R3846">
        <v>0</v>
      </c>
      <c r="S3846">
        <v>15.95</v>
      </c>
      <c r="T3846">
        <v>18.5</v>
      </c>
      <c r="U3846">
        <v>0.5</v>
      </c>
      <c r="V3846">
        <v>0.5</v>
      </c>
      <c r="W3846">
        <v>20</v>
      </c>
      <c r="X3846">
        <v>0.2225</v>
      </c>
      <c r="Y3846">
        <v>2</v>
      </c>
      <c r="Z3846">
        <v>1</v>
      </c>
    </row>
    <row r="3847" spans="1:26" x14ac:dyDescent="0.2">
      <c r="A3847">
        <v>3846</v>
      </c>
      <c r="B3847">
        <v>9443</v>
      </c>
      <c r="C3847" t="s">
        <v>38</v>
      </c>
      <c r="D3847">
        <v>2016</v>
      </c>
      <c r="E3847" t="s">
        <v>73</v>
      </c>
      <c r="F3847" t="s">
        <v>419</v>
      </c>
      <c r="G3847" t="s">
        <v>74</v>
      </c>
      <c r="H3847" t="s">
        <v>4031</v>
      </c>
      <c r="I3847" s="2">
        <v>41026</v>
      </c>
      <c r="J3847" t="s">
        <v>106</v>
      </c>
      <c r="K3847" t="s">
        <v>115</v>
      </c>
      <c r="L3847">
        <v>-14.156098999999999</v>
      </c>
      <c r="M3847">
        <v>-169.61748700000001</v>
      </c>
      <c r="N3847" t="s">
        <v>74</v>
      </c>
      <c r="O3847" t="s">
        <v>74</v>
      </c>
      <c r="P3847">
        <v>2016</v>
      </c>
      <c r="Q3847" t="s">
        <v>116</v>
      </c>
      <c r="R3847">
        <v>0</v>
      </c>
      <c r="S3847">
        <v>4.5999999999999996</v>
      </c>
      <c r="T3847">
        <v>20</v>
      </c>
      <c r="U3847">
        <v>3</v>
      </c>
      <c r="V3847">
        <v>1</v>
      </c>
      <c r="W3847">
        <v>17.5</v>
      </c>
      <c r="X3847">
        <v>0.97024999999999995</v>
      </c>
      <c r="Y3847">
        <v>2</v>
      </c>
      <c r="Z3847">
        <v>1</v>
      </c>
    </row>
    <row r="3848" spans="1:26" x14ac:dyDescent="0.2">
      <c r="A3848">
        <v>3847</v>
      </c>
      <c r="B3848">
        <v>9444</v>
      </c>
      <c r="C3848" t="s">
        <v>38</v>
      </c>
      <c r="D3848">
        <v>2016</v>
      </c>
      <c r="E3848" t="s">
        <v>73</v>
      </c>
      <c r="F3848" t="s">
        <v>419</v>
      </c>
      <c r="G3848" t="s">
        <v>74</v>
      </c>
      <c r="H3848" t="s">
        <v>4032</v>
      </c>
      <c r="I3848" s="2">
        <v>41026</v>
      </c>
      <c r="J3848" t="s">
        <v>106</v>
      </c>
      <c r="K3848" t="s">
        <v>107</v>
      </c>
      <c r="L3848">
        <v>-14.161401</v>
      </c>
      <c r="M3848">
        <v>-169.63414499999999</v>
      </c>
      <c r="N3848" t="s">
        <v>74</v>
      </c>
      <c r="O3848" t="s">
        <v>74</v>
      </c>
      <c r="P3848">
        <v>2016</v>
      </c>
      <c r="Q3848" t="s">
        <v>109</v>
      </c>
      <c r="R3848">
        <v>0</v>
      </c>
      <c r="S3848">
        <v>10.35</v>
      </c>
      <c r="T3848">
        <v>15</v>
      </c>
      <c r="U3848">
        <v>6</v>
      </c>
      <c r="V3848">
        <v>0.5</v>
      </c>
      <c r="W3848">
        <v>27.5</v>
      </c>
      <c r="X3848">
        <v>0.58875</v>
      </c>
      <c r="Y3848">
        <v>2</v>
      </c>
      <c r="Z3848">
        <v>1</v>
      </c>
    </row>
    <row r="3849" spans="1:26" x14ac:dyDescent="0.2">
      <c r="A3849">
        <v>3848</v>
      </c>
      <c r="B3849">
        <v>9445</v>
      </c>
      <c r="C3849" t="s">
        <v>38</v>
      </c>
      <c r="D3849">
        <v>2016</v>
      </c>
      <c r="E3849" t="s">
        <v>73</v>
      </c>
      <c r="F3849" t="s">
        <v>419</v>
      </c>
      <c r="G3849" t="s">
        <v>74</v>
      </c>
      <c r="H3849" t="s">
        <v>4033</v>
      </c>
      <c r="I3849" s="2">
        <v>41026</v>
      </c>
      <c r="J3849" t="s">
        <v>106</v>
      </c>
      <c r="K3849" t="s">
        <v>107</v>
      </c>
      <c r="L3849">
        <v>-14.165029000000001</v>
      </c>
      <c r="M3849">
        <v>-169.65500800000001</v>
      </c>
      <c r="N3849" t="s">
        <v>74</v>
      </c>
      <c r="O3849" t="s">
        <v>74</v>
      </c>
      <c r="P3849">
        <v>2016</v>
      </c>
      <c r="Q3849" t="s">
        <v>109</v>
      </c>
      <c r="R3849">
        <v>0</v>
      </c>
      <c r="S3849">
        <v>10.5</v>
      </c>
      <c r="T3849">
        <v>30</v>
      </c>
      <c r="U3849">
        <v>6.5</v>
      </c>
      <c r="V3849">
        <v>0.5</v>
      </c>
      <c r="W3849">
        <v>42.5</v>
      </c>
      <c r="X3849">
        <v>2.38</v>
      </c>
      <c r="Y3849">
        <v>2</v>
      </c>
      <c r="Z3849">
        <v>1</v>
      </c>
    </row>
    <row r="3850" spans="1:26" x14ac:dyDescent="0.2">
      <c r="A3850">
        <v>3849</v>
      </c>
      <c r="B3850">
        <v>9446</v>
      </c>
      <c r="C3850" t="s">
        <v>38</v>
      </c>
      <c r="D3850">
        <v>2016</v>
      </c>
      <c r="E3850" t="s">
        <v>73</v>
      </c>
      <c r="F3850" t="s">
        <v>419</v>
      </c>
      <c r="G3850" t="s">
        <v>74</v>
      </c>
      <c r="H3850" t="s">
        <v>4034</v>
      </c>
      <c r="I3850" s="2">
        <v>41026</v>
      </c>
      <c r="J3850" t="s">
        <v>106</v>
      </c>
      <c r="K3850" t="s">
        <v>115</v>
      </c>
      <c r="L3850">
        <v>-14.163099000000001</v>
      </c>
      <c r="M3850">
        <v>-169.66501500000001</v>
      </c>
      <c r="N3850" t="s">
        <v>74</v>
      </c>
      <c r="O3850" t="s">
        <v>74</v>
      </c>
      <c r="P3850">
        <v>2016</v>
      </c>
      <c r="Q3850" t="s">
        <v>116</v>
      </c>
      <c r="R3850">
        <v>0</v>
      </c>
      <c r="S3850">
        <v>5.4</v>
      </c>
      <c r="T3850">
        <v>5</v>
      </c>
      <c r="U3850">
        <v>2</v>
      </c>
      <c r="V3850">
        <v>1</v>
      </c>
      <c r="W3850">
        <v>17.5</v>
      </c>
      <c r="X3850">
        <v>0.79774999999999996</v>
      </c>
      <c r="Y3850">
        <v>2</v>
      </c>
      <c r="Z3850">
        <v>1</v>
      </c>
    </row>
    <row r="3851" spans="1:26" x14ac:dyDescent="0.2">
      <c r="A3851">
        <v>3850</v>
      </c>
      <c r="B3851">
        <v>9448</v>
      </c>
      <c r="C3851" t="s">
        <v>38</v>
      </c>
      <c r="D3851">
        <v>2016</v>
      </c>
      <c r="E3851" t="s">
        <v>73</v>
      </c>
      <c r="F3851" t="s">
        <v>419</v>
      </c>
      <c r="G3851" t="s">
        <v>74</v>
      </c>
      <c r="H3851" t="s">
        <v>4035</v>
      </c>
      <c r="I3851" s="2">
        <v>41026</v>
      </c>
      <c r="J3851" t="s">
        <v>106</v>
      </c>
      <c r="K3851" t="s">
        <v>111</v>
      </c>
      <c r="L3851">
        <v>-14.148619</v>
      </c>
      <c r="M3851">
        <v>-169.61222799999999</v>
      </c>
      <c r="N3851" t="s">
        <v>74</v>
      </c>
      <c r="O3851" t="s">
        <v>74</v>
      </c>
      <c r="P3851">
        <v>2016</v>
      </c>
      <c r="Q3851" t="s">
        <v>112</v>
      </c>
      <c r="R3851">
        <v>0</v>
      </c>
      <c r="S3851">
        <v>21.7</v>
      </c>
      <c r="T3851">
        <v>7.5</v>
      </c>
      <c r="U3851">
        <v>5</v>
      </c>
      <c r="V3851">
        <v>2.5</v>
      </c>
      <c r="W3851">
        <v>7.5</v>
      </c>
      <c r="X3851">
        <v>0.16625000000000001</v>
      </c>
      <c r="Y3851">
        <v>2</v>
      </c>
      <c r="Z3851">
        <v>1</v>
      </c>
    </row>
    <row r="3852" spans="1:26" x14ac:dyDescent="0.2">
      <c r="A3852">
        <v>3851</v>
      </c>
      <c r="B3852">
        <v>9449</v>
      </c>
      <c r="C3852" t="s">
        <v>38</v>
      </c>
      <c r="D3852">
        <v>2016</v>
      </c>
      <c r="E3852" t="s">
        <v>73</v>
      </c>
      <c r="F3852" t="s">
        <v>419</v>
      </c>
      <c r="G3852" t="s">
        <v>74</v>
      </c>
      <c r="H3852" t="s">
        <v>4036</v>
      </c>
      <c r="I3852" s="2">
        <v>41026</v>
      </c>
      <c r="J3852" t="s">
        <v>106</v>
      </c>
      <c r="K3852" t="s">
        <v>107</v>
      </c>
      <c r="L3852">
        <v>-14.162293999999999</v>
      </c>
      <c r="M3852">
        <v>-169.638115</v>
      </c>
      <c r="N3852" t="s">
        <v>74</v>
      </c>
      <c r="O3852" t="s">
        <v>74</v>
      </c>
      <c r="P3852">
        <v>2016</v>
      </c>
      <c r="Q3852" t="s">
        <v>109</v>
      </c>
      <c r="R3852">
        <v>0</v>
      </c>
      <c r="S3852">
        <v>10.199999999999999</v>
      </c>
      <c r="T3852">
        <v>28</v>
      </c>
      <c r="U3852">
        <v>2.5</v>
      </c>
      <c r="V3852">
        <v>1</v>
      </c>
      <c r="W3852">
        <v>7.5</v>
      </c>
      <c r="X3852">
        <v>0.14749999999999999</v>
      </c>
      <c r="Y3852">
        <v>2</v>
      </c>
      <c r="Z3852">
        <v>1</v>
      </c>
    </row>
    <row r="3853" spans="1:26" x14ac:dyDescent="0.2">
      <c r="A3853">
        <v>3852</v>
      </c>
      <c r="B3853">
        <v>9452</v>
      </c>
      <c r="C3853" t="s">
        <v>38</v>
      </c>
      <c r="D3853">
        <v>2016</v>
      </c>
      <c r="E3853" t="s">
        <v>73</v>
      </c>
      <c r="F3853" t="s">
        <v>419</v>
      </c>
      <c r="G3853" t="s">
        <v>74</v>
      </c>
      <c r="H3853" t="s">
        <v>4037</v>
      </c>
      <c r="I3853" s="2">
        <v>41026</v>
      </c>
      <c r="J3853" t="s">
        <v>106</v>
      </c>
      <c r="K3853" t="s">
        <v>111</v>
      </c>
      <c r="L3853">
        <v>-14.153188999999999</v>
      </c>
      <c r="M3853">
        <v>-169.67726500000001</v>
      </c>
      <c r="N3853" t="s">
        <v>74</v>
      </c>
      <c r="O3853" t="s">
        <v>74</v>
      </c>
      <c r="P3853">
        <v>2016</v>
      </c>
      <c r="Q3853" t="s">
        <v>112</v>
      </c>
      <c r="R3853">
        <v>0</v>
      </c>
      <c r="S3853">
        <v>22.8</v>
      </c>
      <c r="T3853">
        <v>7.5</v>
      </c>
      <c r="U3853">
        <v>0</v>
      </c>
      <c r="V3853">
        <v>1.5</v>
      </c>
      <c r="W3853">
        <v>38.5</v>
      </c>
      <c r="X3853">
        <v>0.1885</v>
      </c>
      <c r="Y3853">
        <v>2</v>
      </c>
      <c r="Z3853">
        <v>1</v>
      </c>
    </row>
    <row r="3854" spans="1:26" x14ac:dyDescent="0.2">
      <c r="A3854">
        <v>3853</v>
      </c>
      <c r="B3854">
        <v>9454</v>
      </c>
      <c r="C3854" t="s">
        <v>38</v>
      </c>
      <c r="D3854">
        <v>2016</v>
      </c>
      <c r="E3854" t="s">
        <v>73</v>
      </c>
      <c r="F3854" t="s">
        <v>419</v>
      </c>
      <c r="G3854" t="s">
        <v>74</v>
      </c>
      <c r="H3854" t="s">
        <v>4038</v>
      </c>
      <c r="I3854" s="2">
        <v>41026</v>
      </c>
      <c r="J3854" t="s">
        <v>106</v>
      </c>
      <c r="K3854" t="s">
        <v>111</v>
      </c>
      <c r="L3854">
        <v>-14.155186</v>
      </c>
      <c r="M3854">
        <v>-169.608037</v>
      </c>
      <c r="N3854" t="s">
        <v>74</v>
      </c>
      <c r="O3854" t="s">
        <v>74</v>
      </c>
      <c r="P3854">
        <v>2016</v>
      </c>
      <c r="Q3854" t="s">
        <v>112</v>
      </c>
      <c r="R3854">
        <v>0</v>
      </c>
      <c r="S3854">
        <v>23.85</v>
      </c>
      <c r="T3854">
        <v>25</v>
      </c>
      <c r="U3854">
        <v>0</v>
      </c>
      <c r="V3854">
        <v>5</v>
      </c>
      <c r="W3854">
        <v>25</v>
      </c>
      <c r="X3854">
        <v>0.34375</v>
      </c>
      <c r="Y3854">
        <v>2</v>
      </c>
      <c r="Z3854">
        <v>1</v>
      </c>
    </row>
    <row r="3855" spans="1:26" x14ac:dyDescent="0.2">
      <c r="A3855">
        <v>3854</v>
      </c>
      <c r="B3855">
        <v>9455</v>
      </c>
      <c r="C3855" t="s">
        <v>38</v>
      </c>
      <c r="D3855">
        <v>2016</v>
      </c>
      <c r="E3855" t="s">
        <v>73</v>
      </c>
      <c r="F3855" t="s">
        <v>419</v>
      </c>
      <c r="G3855" t="s">
        <v>74</v>
      </c>
      <c r="H3855" t="s">
        <v>4039</v>
      </c>
      <c r="I3855" s="2">
        <v>41026</v>
      </c>
      <c r="J3855" t="s">
        <v>106</v>
      </c>
      <c r="K3855" t="s">
        <v>111</v>
      </c>
      <c r="L3855">
        <v>-14.163017999999999</v>
      </c>
      <c r="M3855">
        <v>-169.62438399999999</v>
      </c>
      <c r="N3855" t="s">
        <v>74</v>
      </c>
      <c r="O3855" t="s">
        <v>74</v>
      </c>
      <c r="P3855">
        <v>2016</v>
      </c>
      <c r="Q3855" t="s">
        <v>112</v>
      </c>
      <c r="R3855">
        <v>0</v>
      </c>
      <c r="S3855">
        <v>18.899999999999999</v>
      </c>
      <c r="T3855">
        <v>20</v>
      </c>
      <c r="U3855">
        <v>25</v>
      </c>
      <c r="V3855">
        <v>6.5</v>
      </c>
      <c r="W3855">
        <v>30</v>
      </c>
      <c r="X3855">
        <v>0.57499999999999996</v>
      </c>
      <c r="Y3855">
        <v>2</v>
      </c>
      <c r="Z3855">
        <v>1</v>
      </c>
    </row>
    <row r="3856" spans="1:26" x14ac:dyDescent="0.2">
      <c r="A3856">
        <v>3855</v>
      </c>
      <c r="B3856">
        <v>9458</v>
      </c>
      <c r="C3856" t="s">
        <v>38</v>
      </c>
      <c r="D3856">
        <v>2016</v>
      </c>
      <c r="E3856" t="s">
        <v>73</v>
      </c>
      <c r="F3856" t="s">
        <v>419</v>
      </c>
      <c r="G3856" t="s">
        <v>74</v>
      </c>
      <c r="H3856" t="s">
        <v>4040</v>
      </c>
      <c r="I3856" s="2">
        <v>41026</v>
      </c>
      <c r="J3856" t="s">
        <v>106</v>
      </c>
      <c r="K3856" t="s">
        <v>107</v>
      </c>
      <c r="L3856">
        <v>-14.157495000000001</v>
      </c>
      <c r="M3856">
        <v>-169.67463499999999</v>
      </c>
      <c r="N3856" t="s">
        <v>74</v>
      </c>
      <c r="O3856" t="s">
        <v>74</v>
      </c>
      <c r="P3856">
        <v>2016</v>
      </c>
      <c r="Q3856" t="s">
        <v>109</v>
      </c>
      <c r="R3856">
        <v>0</v>
      </c>
      <c r="S3856">
        <v>17.350000000000001</v>
      </c>
      <c r="T3856">
        <v>21.5</v>
      </c>
      <c r="U3856">
        <v>16</v>
      </c>
      <c r="V3856">
        <v>0</v>
      </c>
      <c r="W3856">
        <v>7.5</v>
      </c>
      <c r="X3856">
        <v>0.45</v>
      </c>
      <c r="Y3856">
        <v>2</v>
      </c>
      <c r="Z3856">
        <v>1</v>
      </c>
    </row>
    <row r="3857" spans="1:26" x14ac:dyDescent="0.2">
      <c r="A3857">
        <v>3856</v>
      </c>
      <c r="B3857">
        <v>9459</v>
      </c>
      <c r="C3857" t="s">
        <v>38</v>
      </c>
      <c r="D3857">
        <v>2016</v>
      </c>
      <c r="E3857" t="s">
        <v>73</v>
      </c>
      <c r="F3857" t="s">
        <v>419</v>
      </c>
      <c r="G3857" t="s">
        <v>78</v>
      </c>
      <c r="H3857" t="s">
        <v>4041</v>
      </c>
      <c r="I3857" s="2">
        <v>41027</v>
      </c>
      <c r="J3857" t="s">
        <v>106</v>
      </c>
      <c r="K3857" t="s">
        <v>115</v>
      </c>
      <c r="L3857">
        <v>-14.254439</v>
      </c>
      <c r="M3857">
        <v>-170.59893199999999</v>
      </c>
      <c r="N3857" t="s">
        <v>449</v>
      </c>
      <c r="O3857" t="s">
        <v>449</v>
      </c>
      <c r="P3857">
        <v>2016</v>
      </c>
      <c r="Q3857" t="s">
        <v>116</v>
      </c>
      <c r="R3857">
        <v>0</v>
      </c>
      <c r="S3857">
        <v>5.35</v>
      </c>
      <c r="T3857">
        <v>25</v>
      </c>
      <c r="U3857">
        <v>2.5</v>
      </c>
      <c r="V3857">
        <v>2</v>
      </c>
      <c r="W3857">
        <v>22.5</v>
      </c>
      <c r="X3857">
        <v>0.93125000000000002</v>
      </c>
      <c r="Y3857">
        <v>2</v>
      </c>
      <c r="Z3857">
        <v>1</v>
      </c>
    </row>
    <row r="3858" spans="1:26" x14ac:dyDescent="0.2">
      <c r="A3858">
        <v>3857</v>
      </c>
      <c r="B3858">
        <v>9460</v>
      </c>
      <c r="C3858" t="s">
        <v>38</v>
      </c>
      <c r="D3858">
        <v>2016</v>
      </c>
      <c r="E3858" t="s">
        <v>73</v>
      </c>
      <c r="F3858" t="s">
        <v>419</v>
      </c>
      <c r="G3858" t="s">
        <v>78</v>
      </c>
      <c r="H3858" t="s">
        <v>4042</v>
      </c>
      <c r="I3858" s="2">
        <v>41027</v>
      </c>
      <c r="J3858" t="s">
        <v>106</v>
      </c>
      <c r="K3858" t="s">
        <v>111</v>
      </c>
      <c r="L3858">
        <v>-14.255155</v>
      </c>
      <c r="M3858">
        <v>-170.622297</v>
      </c>
      <c r="N3858" t="s">
        <v>449</v>
      </c>
      <c r="O3858" t="s">
        <v>449</v>
      </c>
      <c r="P3858">
        <v>2016</v>
      </c>
      <c r="Q3858" t="s">
        <v>112</v>
      </c>
      <c r="R3858">
        <v>0</v>
      </c>
      <c r="S3858">
        <v>19.899999999999999</v>
      </c>
      <c r="T3858">
        <v>3</v>
      </c>
      <c r="U3858">
        <v>32.5</v>
      </c>
      <c r="V3858">
        <v>7.5</v>
      </c>
      <c r="W3858">
        <v>8.5</v>
      </c>
      <c r="X3858">
        <v>0.40375</v>
      </c>
      <c r="Y3858">
        <v>2</v>
      </c>
      <c r="Z3858">
        <v>1</v>
      </c>
    </row>
    <row r="3859" spans="1:26" x14ac:dyDescent="0.2">
      <c r="A3859">
        <v>3858</v>
      </c>
      <c r="B3859">
        <v>9461</v>
      </c>
      <c r="C3859" t="s">
        <v>38</v>
      </c>
      <c r="D3859">
        <v>2016</v>
      </c>
      <c r="E3859" t="s">
        <v>73</v>
      </c>
      <c r="F3859" t="s">
        <v>419</v>
      </c>
      <c r="G3859" t="s">
        <v>78</v>
      </c>
      <c r="H3859" t="s">
        <v>4043</v>
      </c>
      <c r="I3859" s="2">
        <v>41027</v>
      </c>
      <c r="J3859" t="s">
        <v>106</v>
      </c>
      <c r="K3859" t="s">
        <v>107</v>
      </c>
      <c r="L3859">
        <v>-14.251471</v>
      </c>
      <c r="M3859">
        <v>-170.64119600000001</v>
      </c>
      <c r="N3859" t="s">
        <v>449</v>
      </c>
      <c r="O3859" t="s">
        <v>449</v>
      </c>
      <c r="P3859">
        <v>2016</v>
      </c>
      <c r="Q3859" t="s">
        <v>109</v>
      </c>
      <c r="R3859">
        <v>0</v>
      </c>
      <c r="S3859">
        <v>9.75</v>
      </c>
      <c r="T3859">
        <v>35</v>
      </c>
      <c r="U3859">
        <v>10</v>
      </c>
      <c r="V3859">
        <v>1</v>
      </c>
      <c r="W3859">
        <v>17.5</v>
      </c>
      <c r="X3859">
        <v>1.44</v>
      </c>
      <c r="Y3859">
        <v>2</v>
      </c>
      <c r="Z3859">
        <v>1</v>
      </c>
    </row>
    <row r="3860" spans="1:26" x14ac:dyDescent="0.2">
      <c r="A3860">
        <v>3859</v>
      </c>
      <c r="B3860">
        <v>9462</v>
      </c>
      <c r="C3860" t="s">
        <v>38</v>
      </c>
      <c r="D3860">
        <v>2016</v>
      </c>
      <c r="E3860" t="s">
        <v>73</v>
      </c>
      <c r="F3860" t="s">
        <v>419</v>
      </c>
      <c r="G3860" t="s">
        <v>78</v>
      </c>
      <c r="H3860" t="s">
        <v>4044</v>
      </c>
      <c r="I3860" s="2">
        <v>41027</v>
      </c>
      <c r="J3860" t="s">
        <v>106</v>
      </c>
      <c r="K3860" t="s">
        <v>107</v>
      </c>
      <c r="L3860">
        <v>-14.250375999999999</v>
      </c>
      <c r="M3860">
        <v>-170.65884700000001</v>
      </c>
      <c r="N3860" t="s">
        <v>449</v>
      </c>
      <c r="O3860" t="s">
        <v>449</v>
      </c>
      <c r="P3860">
        <v>2016</v>
      </c>
      <c r="Q3860" t="s">
        <v>109</v>
      </c>
      <c r="R3860">
        <v>0</v>
      </c>
      <c r="S3860">
        <v>12.8</v>
      </c>
      <c r="T3860">
        <v>25</v>
      </c>
      <c r="U3860">
        <v>25</v>
      </c>
      <c r="V3860">
        <v>7.5</v>
      </c>
      <c r="W3860">
        <v>12.5</v>
      </c>
      <c r="X3860">
        <v>2.4350000000000001</v>
      </c>
      <c r="Y3860">
        <v>2</v>
      </c>
      <c r="Z3860">
        <v>1</v>
      </c>
    </row>
    <row r="3861" spans="1:26" x14ac:dyDescent="0.2">
      <c r="A3861">
        <v>3860</v>
      </c>
      <c r="B3861">
        <v>9463</v>
      </c>
      <c r="C3861" t="s">
        <v>38</v>
      </c>
      <c r="D3861">
        <v>2016</v>
      </c>
      <c r="E3861" t="s">
        <v>73</v>
      </c>
      <c r="F3861" t="s">
        <v>419</v>
      </c>
      <c r="G3861" t="s">
        <v>78</v>
      </c>
      <c r="H3861" t="s">
        <v>4045</v>
      </c>
      <c r="I3861" s="2">
        <v>41027</v>
      </c>
      <c r="J3861" t="s">
        <v>106</v>
      </c>
      <c r="K3861" t="s">
        <v>111</v>
      </c>
      <c r="L3861">
        <v>-14.255717000000001</v>
      </c>
      <c r="M3861">
        <v>-170.59214</v>
      </c>
      <c r="N3861" t="s">
        <v>449</v>
      </c>
      <c r="O3861" t="s">
        <v>449</v>
      </c>
      <c r="P3861">
        <v>2016</v>
      </c>
      <c r="Q3861" t="s">
        <v>112</v>
      </c>
      <c r="R3861">
        <v>0</v>
      </c>
      <c r="S3861">
        <v>20.8</v>
      </c>
      <c r="T3861">
        <v>32.5</v>
      </c>
      <c r="U3861">
        <v>22.5</v>
      </c>
      <c r="V3861">
        <v>8</v>
      </c>
      <c r="W3861">
        <v>15</v>
      </c>
      <c r="X3861">
        <v>1.25</v>
      </c>
      <c r="Y3861">
        <v>2</v>
      </c>
      <c r="Z3861">
        <v>1</v>
      </c>
    </row>
    <row r="3862" spans="1:26" x14ac:dyDescent="0.2">
      <c r="A3862">
        <v>3861</v>
      </c>
      <c r="B3862">
        <v>9464</v>
      </c>
      <c r="C3862" t="s">
        <v>38</v>
      </c>
      <c r="D3862">
        <v>2016</v>
      </c>
      <c r="E3862" t="s">
        <v>73</v>
      </c>
      <c r="F3862" t="s">
        <v>419</v>
      </c>
      <c r="G3862" t="s">
        <v>78</v>
      </c>
      <c r="H3862" t="s">
        <v>4046</v>
      </c>
      <c r="I3862" s="2">
        <v>41027</v>
      </c>
      <c r="J3862" t="s">
        <v>106</v>
      </c>
      <c r="K3862" t="s">
        <v>107</v>
      </c>
      <c r="L3862">
        <v>-14.256363</v>
      </c>
      <c r="M3862">
        <v>-170.60577799999999</v>
      </c>
      <c r="N3862" t="s">
        <v>449</v>
      </c>
      <c r="O3862" t="s">
        <v>449</v>
      </c>
      <c r="P3862">
        <v>2016</v>
      </c>
      <c r="Q3862" t="s">
        <v>109</v>
      </c>
      <c r="R3862">
        <v>0</v>
      </c>
      <c r="S3862">
        <v>10.85</v>
      </c>
      <c r="T3862">
        <v>30</v>
      </c>
      <c r="U3862">
        <v>25</v>
      </c>
      <c r="V3862">
        <v>3</v>
      </c>
      <c r="W3862">
        <v>15</v>
      </c>
      <c r="X3862">
        <v>0.90500000000000003</v>
      </c>
      <c r="Y3862">
        <v>2</v>
      </c>
      <c r="Z3862">
        <v>1</v>
      </c>
    </row>
    <row r="3863" spans="1:26" x14ac:dyDescent="0.2">
      <c r="A3863">
        <v>3862</v>
      </c>
      <c r="B3863">
        <v>9465</v>
      </c>
      <c r="C3863" t="s">
        <v>38</v>
      </c>
      <c r="D3863">
        <v>2016</v>
      </c>
      <c r="E3863" t="s">
        <v>73</v>
      </c>
      <c r="F3863" t="s">
        <v>419</v>
      </c>
      <c r="G3863" t="s">
        <v>78</v>
      </c>
      <c r="H3863" t="s">
        <v>4047</v>
      </c>
      <c r="I3863" s="2">
        <v>41027</v>
      </c>
      <c r="J3863" t="s">
        <v>106</v>
      </c>
      <c r="K3863" t="s">
        <v>107</v>
      </c>
      <c r="L3863">
        <v>-14.255901</v>
      </c>
      <c r="M3863">
        <v>-170.62797900000001</v>
      </c>
      <c r="N3863" t="s">
        <v>449</v>
      </c>
      <c r="O3863" t="s">
        <v>449</v>
      </c>
      <c r="P3863">
        <v>2016</v>
      </c>
      <c r="Q3863" t="s">
        <v>109</v>
      </c>
      <c r="R3863">
        <v>0</v>
      </c>
      <c r="S3863">
        <v>12.3</v>
      </c>
      <c r="T3863">
        <v>1</v>
      </c>
      <c r="U3863">
        <v>55</v>
      </c>
      <c r="V3863">
        <v>19</v>
      </c>
      <c r="W3863">
        <v>2.5</v>
      </c>
      <c r="X3863">
        <v>0.129</v>
      </c>
      <c r="Y3863">
        <v>2</v>
      </c>
      <c r="Z3863">
        <v>1</v>
      </c>
    </row>
    <row r="3864" spans="1:26" x14ac:dyDescent="0.2">
      <c r="A3864">
        <v>3863</v>
      </c>
      <c r="B3864">
        <v>9466</v>
      </c>
      <c r="C3864" t="s">
        <v>38</v>
      </c>
      <c r="D3864">
        <v>2016</v>
      </c>
      <c r="E3864" t="s">
        <v>73</v>
      </c>
      <c r="F3864" t="s">
        <v>419</v>
      </c>
      <c r="G3864" t="s">
        <v>78</v>
      </c>
      <c r="H3864" t="s">
        <v>4048</v>
      </c>
      <c r="I3864" s="2">
        <v>41027</v>
      </c>
      <c r="J3864" t="s">
        <v>106</v>
      </c>
      <c r="K3864" t="s">
        <v>115</v>
      </c>
      <c r="L3864">
        <v>-14.251465</v>
      </c>
      <c r="M3864">
        <v>-170.64272600000001</v>
      </c>
      <c r="N3864" t="s">
        <v>449</v>
      </c>
      <c r="O3864" t="s">
        <v>449</v>
      </c>
      <c r="P3864">
        <v>2016</v>
      </c>
      <c r="Q3864" t="s">
        <v>116</v>
      </c>
      <c r="R3864">
        <v>0</v>
      </c>
      <c r="S3864">
        <v>4.3499999999999996</v>
      </c>
      <c r="T3864">
        <v>22.5</v>
      </c>
      <c r="U3864">
        <v>10</v>
      </c>
      <c r="V3864">
        <v>0</v>
      </c>
      <c r="W3864">
        <v>22.5</v>
      </c>
      <c r="X3864">
        <v>0.94874999999999998</v>
      </c>
      <c r="Y3864">
        <v>2</v>
      </c>
      <c r="Z3864">
        <v>1</v>
      </c>
    </row>
    <row r="3865" spans="1:26" x14ac:dyDescent="0.2">
      <c r="A3865">
        <v>3864</v>
      </c>
      <c r="B3865">
        <v>9467</v>
      </c>
      <c r="C3865" t="s">
        <v>38</v>
      </c>
      <c r="D3865">
        <v>2016</v>
      </c>
      <c r="E3865" t="s">
        <v>73</v>
      </c>
      <c r="F3865" t="s">
        <v>419</v>
      </c>
      <c r="G3865" t="s">
        <v>78</v>
      </c>
      <c r="H3865" t="s">
        <v>4049</v>
      </c>
      <c r="I3865" s="2">
        <v>41027</v>
      </c>
      <c r="J3865" t="s">
        <v>106</v>
      </c>
      <c r="K3865" t="s">
        <v>107</v>
      </c>
      <c r="L3865">
        <v>-14.250844000000001</v>
      </c>
      <c r="M3865">
        <v>-170.61251999999999</v>
      </c>
      <c r="N3865" t="s">
        <v>449</v>
      </c>
      <c r="O3865" t="s">
        <v>449</v>
      </c>
      <c r="P3865">
        <v>2016</v>
      </c>
      <c r="Q3865" t="s">
        <v>109</v>
      </c>
      <c r="R3865">
        <v>0</v>
      </c>
      <c r="S3865">
        <v>16.149999999999999</v>
      </c>
      <c r="T3865">
        <v>14</v>
      </c>
      <c r="U3865">
        <v>0</v>
      </c>
      <c r="V3865">
        <v>0</v>
      </c>
      <c r="W3865">
        <v>45</v>
      </c>
      <c r="X3865">
        <v>0.55125000000000002</v>
      </c>
      <c r="Y3865">
        <v>2</v>
      </c>
      <c r="Z3865">
        <v>1</v>
      </c>
    </row>
    <row r="3866" spans="1:26" x14ac:dyDescent="0.2">
      <c r="A3866">
        <v>3865</v>
      </c>
      <c r="B3866">
        <v>9470</v>
      </c>
      <c r="C3866" t="s">
        <v>38</v>
      </c>
      <c r="D3866">
        <v>2016</v>
      </c>
      <c r="E3866" t="s">
        <v>73</v>
      </c>
      <c r="F3866" t="s">
        <v>419</v>
      </c>
      <c r="G3866" t="s">
        <v>78</v>
      </c>
      <c r="H3866" t="s">
        <v>4050</v>
      </c>
      <c r="I3866" s="2">
        <v>41027</v>
      </c>
      <c r="J3866" t="s">
        <v>106</v>
      </c>
      <c r="K3866" t="s">
        <v>111</v>
      </c>
      <c r="L3866">
        <v>-14.247641</v>
      </c>
      <c r="M3866">
        <v>-170.624942</v>
      </c>
      <c r="N3866" t="s">
        <v>449</v>
      </c>
      <c r="O3866" t="s">
        <v>449</v>
      </c>
      <c r="P3866">
        <v>2016</v>
      </c>
      <c r="Q3866" t="s">
        <v>112</v>
      </c>
      <c r="R3866">
        <v>0</v>
      </c>
      <c r="S3866">
        <v>23.5</v>
      </c>
      <c r="T3866">
        <v>22.5</v>
      </c>
      <c r="U3866">
        <v>10.5</v>
      </c>
      <c r="V3866">
        <v>3.5</v>
      </c>
      <c r="W3866">
        <v>30</v>
      </c>
      <c r="X3866">
        <v>0.79074999999999995</v>
      </c>
      <c r="Y3866">
        <v>2</v>
      </c>
      <c r="Z3866">
        <v>1</v>
      </c>
    </row>
    <row r="3867" spans="1:26" x14ac:dyDescent="0.2">
      <c r="A3867">
        <v>3866</v>
      </c>
      <c r="B3867">
        <v>9471</v>
      </c>
      <c r="C3867" t="s">
        <v>38</v>
      </c>
      <c r="D3867">
        <v>2016</v>
      </c>
      <c r="E3867" t="s">
        <v>73</v>
      </c>
      <c r="F3867" t="s">
        <v>419</v>
      </c>
      <c r="G3867" t="s">
        <v>78</v>
      </c>
      <c r="H3867" t="s">
        <v>4051</v>
      </c>
      <c r="I3867" s="2">
        <v>41027</v>
      </c>
      <c r="J3867" t="s">
        <v>106</v>
      </c>
      <c r="K3867" t="s">
        <v>111</v>
      </c>
      <c r="L3867">
        <v>-14.244918</v>
      </c>
      <c r="M3867">
        <v>-170.66098400000001</v>
      </c>
      <c r="N3867" t="s">
        <v>449</v>
      </c>
      <c r="O3867" t="s">
        <v>449</v>
      </c>
      <c r="P3867">
        <v>2016</v>
      </c>
      <c r="Q3867" t="s">
        <v>112</v>
      </c>
      <c r="R3867">
        <v>0</v>
      </c>
      <c r="S3867">
        <v>20</v>
      </c>
      <c r="T3867">
        <v>15</v>
      </c>
      <c r="U3867">
        <v>1</v>
      </c>
      <c r="V3867">
        <v>2.5</v>
      </c>
      <c r="W3867">
        <v>23.5</v>
      </c>
      <c r="X3867">
        <v>0.30249999999999999</v>
      </c>
      <c r="Y3867">
        <v>2</v>
      </c>
      <c r="Z3867">
        <v>1</v>
      </c>
    </row>
    <row r="3868" spans="1:26" x14ac:dyDescent="0.2">
      <c r="A3868">
        <v>3867</v>
      </c>
      <c r="B3868">
        <v>9473</v>
      </c>
      <c r="C3868" t="s">
        <v>38</v>
      </c>
      <c r="D3868">
        <v>2016</v>
      </c>
      <c r="E3868" t="s">
        <v>73</v>
      </c>
      <c r="F3868" t="s">
        <v>419</v>
      </c>
      <c r="G3868" t="s">
        <v>78</v>
      </c>
      <c r="H3868" t="s">
        <v>4052</v>
      </c>
      <c r="I3868" s="2">
        <v>41013</v>
      </c>
      <c r="J3868" t="s">
        <v>106</v>
      </c>
      <c r="K3868" t="s">
        <v>107</v>
      </c>
      <c r="L3868">
        <v>-14.23746</v>
      </c>
      <c r="M3868">
        <v>-170.67325500000001</v>
      </c>
      <c r="N3868" t="s">
        <v>490</v>
      </c>
      <c r="O3868" t="s">
        <v>490</v>
      </c>
      <c r="P3868">
        <v>2016</v>
      </c>
      <c r="Q3868" t="s">
        <v>109</v>
      </c>
      <c r="R3868">
        <v>0</v>
      </c>
      <c r="S3868">
        <v>12.15</v>
      </c>
      <c r="T3868">
        <v>55</v>
      </c>
      <c r="U3868">
        <v>0</v>
      </c>
      <c r="V3868">
        <v>1</v>
      </c>
      <c r="W3868">
        <v>20</v>
      </c>
      <c r="X3868">
        <v>0.66249999999999998</v>
      </c>
      <c r="Y3868">
        <v>2</v>
      </c>
      <c r="Z3868">
        <v>1</v>
      </c>
    </row>
    <row r="3869" spans="1:26" x14ac:dyDescent="0.2">
      <c r="A3869">
        <v>3868</v>
      </c>
      <c r="B3869">
        <v>9474</v>
      </c>
      <c r="C3869" t="s">
        <v>38</v>
      </c>
      <c r="D3869">
        <v>2016</v>
      </c>
      <c r="E3869" t="s">
        <v>73</v>
      </c>
      <c r="F3869" t="s">
        <v>419</v>
      </c>
      <c r="G3869" t="s">
        <v>78</v>
      </c>
      <c r="H3869" t="s">
        <v>4053</v>
      </c>
      <c r="I3869" s="2">
        <v>41024</v>
      </c>
      <c r="J3869" t="s">
        <v>106</v>
      </c>
      <c r="K3869" t="s">
        <v>107</v>
      </c>
      <c r="L3869">
        <v>-14.260534</v>
      </c>
      <c r="M3869">
        <v>-170.70957000000001</v>
      </c>
      <c r="N3869" t="s">
        <v>490</v>
      </c>
      <c r="O3869" t="s">
        <v>490</v>
      </c>
      <c r="P3869">
        <v>2016</v>
      </c>
      <c r="Q3869" t="s">
        <v>109</v>
      </c>
      <c r="R3869">
        <v>0</v>
      </c>
      <c r="S3869">
        <v>14.5</v>
      </c>
      <c r="T3869">
        <v>40</v>
      </c>
      <c r="U3869">
        <v>0</v>
      </c>
      <c r="V3869">
        <v>1</v>
      </c>
      <c r="W3869">
        <v>7.5</v>
      </c>
      <c r="X3869">
        <v>0.11874999999999999</v>
      </c>
      <c r="Y3869">
        <v>2</v>
      </c>
      <c r="Z3869">
        <v>1</v>
      </c>
    </row>
    <row r="3870" spans="1:26" x14ac:dyDescent="0.2">
      <c r="A3870">
        <v>3869</v>
      </c>
      <c r="B3870">
        <v>9475</v>
      </c>
      <c r="C3870" t="s">
        <v>38</v>
      </c>
      <c r="D3870">
        <v>2016</v>
      </c>
      <c r="E3870" t="s">
        <v>73</v>
      </c>
      <c r="F3870" t="s">
        <v>419</v>
      </c>
      <c r="G3870" t="s">
        <v>78</v>
      </c>
      <c r="H3870" t="s">
        <v>4054</v>
      </c>
      <c r="I3870" s="2">
        <v>41028</v>
      </c>
      <c r="J3870" t="s">
        <v>106</v>
      </c>
      <c r="K3870" t="s">
        <v>111</v>
      </c>
      <c r="L3870">
        <v>-14.281974</v>
      </c>
      <c r="M3870">
        <v>-170.72930500000001</v>
      </c>
      <c r="N3870" t="s">
        <v>490</v>
      </c>
      <c r="O3870" t="s">
        <v>490</v>
      </c>
      <c r="P3870">
        <v>2016</v>
      </c>
      <c r="Q3870" t="s">
        <v>112</v>
      </c>
      <c r="R3870">
        <v>0</v>
      </c>
      <c r="S3870">
        <v>24.45</v>
      </c>
      <c r="T3870">
        <v>5</v>
      </c>
      <c r="U3870">
        <v>15</v>
      </c>
      <c r="V3870">
        <v>8.5</v>
      </c>
      <c r="W3870">
        <v>4</v>
      </c>
      <c r="X3870">
        <v>0.26274999999999998</v>
      </c>
      <c r="Y3870">
        <v>2</v>
      </c>
      <c r="Z3870">
        <v>1</v>
      </c>
    </row>
    <row r="3871" spans="1:26" x14ac:dyDescent="0.2">
      <c r="A3871">
        <v>3870</v>
      </c>
      <c r="B3871">
        <v>9476</v>
      </c>
      <c r="C3871" t="s">
        <v>38</v>
      </c>
      <c r="D3871">
        <v>2016</v>
      </c>
      <c r="E3871" t="s">
        <v>73</v>
      </c>
      <c r="F3871" t="s">
        <v>419</v>
      </c>
      <c r="G3871" t="s">
        <v>78</v>
      </c>
      <c r="H3871" t="s">
        <v>4055</v>
      </c>
      <c r="I3871" s="2">
        <v>41028</v>
      </c>
      <c r="J3871" t="s">
        <v>106</v>
      </c>
      <c r="K3871" t="s">
        <v>115</v>
      </c>
      <c r="L3871">
        <v>-14.288523</v>
      </c>
      <c r="M3871">
        <v>-170.73998800000001</v>
      </c>
      <c r="N3871" t="s">
        <v>490</v>
      </c>
      <c r="O3871" t="s">
        <v>490</v>
      </c>
      <c r="P3871">
        <v>2016</v>
      </c>
      <c r="Q3871" t="s">
        <v>116</v>
      </c>
      <c r="R3871">
        <v>0</v>
      </c>
      <c r="S3871">
        <v>4.3</v>
      </c>
      <c r="T3871">
        <v>15</v>
      </c>
      <c r="U3871">
        <v>2.5</v>
      </c>
      <c r="V3871">
        <v>1</v>
      </c>
      <c r="W3871">
        <v>10</v>
      </c>
      <c r="X3871">
        <v>0.38124999999999998</v>
      </c>
      <c r="Y3871">
        <v>2</v>
      </c>
      <c r="Z3871">
        <v>1</v>
      </c>
    </row>
    <row r="3872" spans="1:26" x14ac:dyDescent="0.2">
      <c r="A3872">
        <v>3871</v>
      </c>
      <c r="B3872">
        <v>9477</v>
      </c>
      <c r="C3872" t="s">
        <v>38</v>
      </c>
      <c r="D3872">
        <v>2016</v>
      </c>
      <c r="E3872" t="s">
        <v>73</v>
      </c>
      <c r="F3872" t="s">
        <v>419</v>
      </c>
      <c r="G3872" t="s">
        <v>78</v>
      </c>
      <c r="H3872" t="s">
        <v>4056</v>
      </c>
      <c r="I3872" s="2">
        <v>41028</v>
      </c>
      <c r="J3872" t="s">
        <v>106</v>
      </c>
      <c r="K3872" t="s">
        <v>111</v>
      </c>
      <c r="L3872">
        <v>-14.246131</v>
      </c>
      <c r="M3872">
        <v>-170.68720099999999</v>
      </c>
      <c r="N3872" t="s">
        <v>490</v>
      </c>
      <c r="O3872" t="s">
        <v>490</v>
      </c>
      <c r="P3872">
        <v>2016</v>
      </c>
      <c r="Q3872" t="s">
        <v>112</v>
      </c>
      <c r="R3872">
        <v>0</v>
      </c>
      <c r="S3872">
        <v>23.15</v>
      </c>
      <c r="T3872">
        <v>21.5</v>
      </c>
      <c r="U3872">
        <v>3.5</v>
      </c>
      <c r="V3872">
        <v>1.5</v>
      </c>
      <c r="W3872">
        <v>7.5</v>
      </c>
      <c r="X3872">
        <v>0.44374999999999998</v>
      </c>
      <c r="Y3872">
        <v>2</v>
      </c>
      <c r="Z3872">
        <v>1</v>
      </c>
    </row>
    <row r="3873" spans="1:26" x14ac:dyDescent="0.2">
      <c r="A3873">
        <v>3872</v>
      </c>
      <c r="B3873">
        <v>9478</v>
      </c>
      <c r="C3873" t="s">
        <v>38</v>
      </c>
      <c r="D3873">
        <v>2016</v>
      </c>
      <c r="E3873" t="s">
        <v>73</v>
      </c>
      <c r="F3873" t="s">
        <v>419</v>
      </c>
      <c r="G3873" t="s">
        <v>78</v>
      </c>
      <c r="H3873" t="s">
        <v>4057</v>
      </c>
      <c r="I3873" s="2">
        <v>41028</v>
      </c>
      <c r="J3873" t="s">
        <v>106</v>
      </c>
      <c r="K3873" t="s">
        <v>107</v>
      </c>
      <c r="L3873">
        <v>-14.272233999999999</v>
      </c>
      <c r="M3873">
        <v>-170.72313800000001</v>
      </c>
      <c r="N3873" t="s">
        <v>490</v>
      </c>
      <c r="O3873" t="s">
        <v>490</v>
      </c>
      <c r="P3873">
        <v>2016</v>
      </c>
      <c r="Q3873" t="s">
        <v>109</v>
      </c>
      <c r="R3873">
        <v>0</v>
      </c>
      <c r="S3873">
        <v>14.6</v>
      </c>
      <c r="T3873">
        <v>8.5</v>
      </c>
      <c r="U3873">
        <v>1</v>
      </c>
      <c r="V3873">
        <v>3</v>
      </c>
      <c r="W3873">
        <v>7.5</v>
      </c>
      <c r="X3873">
        <v>0.28249999999999997</v>
      </c>
      <c r="Y3873">
        <v>2</v>
      </c>
      <c r="Z3873">
        <v>1</v>
      </c>
    </row>
    <row r="3874" spans="1:26" x14ac:dyDescent="0.2">
      <c r="A3874">
        <v>3873</v>
      </c>
      <c r="B3874">
        <v>9479</v>
      </c>
      <c r="C3874" t="s">
        <v>38</v>
      </c>
      <c r="D3874">
        <v>2016</v>
      </c>
      <c r="E3874" t="s">
        <v>73</v>
      </c>
      <c r="F3874" t="s">
        <v>419</v>
      </c>
      <c r="G3874" t="s">
        <v>78</v>
      </c>
      <c r="H3874" t="s">
        <v>4058</v>
      </c>
      <c r="I3874" s="2">
        <v>41028</v>
      </c>
      <c r="J3874" t="s">
        <v>106</v>
      </c>
      <c r="K3874" t="s">
        <v>107</v>
      </c>
      <c r="L3874">
        <v>-14.28101</v>
      </c>
      <c r="M3874">
        <v>-170.73282399999999</v>
      </c>
      <c r="N3874" t="s">
        <v>490</v>
      </c>
      <c r="O3874" t="s">
        <v>490</v>
      </c>
      <c r="P3874">
        <v>2016</v>
      </c>
      <c r="Q3874" t="s">
        <v>109</v>
      </c>
      <c r="R3874">
        <v>0</v>
      </c>
      <c r="S3874">
        <v>10.95</v>
      </c>
      <c r="T3874">
        <v>9</v>
      </c>
      <c r="U3874">
        <v>0.5</v>
      </c>
      <c r="V3874">
        <v>3</v>
      </c>
      <c r="W3874">
        <v>2.5</v>
      </c>
      <c r="X3874">
        <v>0.38</v>
      </c>
      <c r="Y3874">
        <v>2</v>
      </c>
      <c r="Z3874">
        <v>1</v>
      </c>
    </row>
    <row r="3875" spans="1:26" x14ac:dyDescent="0.2">
      <c r="A3875">
        <v>3874</v>
      </c>
      <c r="B3875">
        <v>9480</v>
      </c>
      <c r="C3875" t="s">
        <v>38</v>
      </c>
      <c r="D3875">
        <v>2016</v>
      </c>
      <c r="E3875" t="s">
        <v>73</v>
      </c>
      <c r="F3875" t="s">
        <v>419</v>
      </c>
      <c r="G3875" t="s">
        <v>78</v>
      </c>
      <c r="H3875" t="s">
        <v>4059</v>
      </c>
      <c r="I3875" s="2">
        <v>41028</v>
      </c>
      <c r="J3875" t="s">
        <v>106</v>
      </c>
      <c r="K3875" t="s">
        <v>111</v>
      </c>
      <c r="L3875">
        <v>-14.283211</v>
      </c>
      <c r="M3875">
        <v>-170.73523800000001</v>
      </c>
      <c r="N3875" t="s">
        <v>490</v>
      </c>
      <c r="O3875" t="s">
        <v>490</v>
      </c>
      <c r="P3875">
        <v>2016</v>
      </c>
      <c r="Q3875" t="s">
        <v>112</v>
      </c>
      <c r="R3875">
        <v>0</v>
      </c>
      <c r="S3875">
        <v>23.3</v>
      </c>
      <c r="T3875">
        <v>3</v>
      </c>
      <c r="U3875">
        <v>10</v>
      </c>
      <c r="V3875">
        <v>9</v>
      </c>
      <c r="W3875">
        <v>25</v>
      </c>
      <c r="X3875">
        <v>0.52249999999999996</v>
      </c>
      <c r="Y3875">
        <v>2</v>
      </c>
      <c r="Z3875">
        <v>1</v>
      </c>
    </row>
    <row r="3876" spans="1:26" x14ac:dyDescent="0.2">
      <c r="A3876">
        <v>3875</v>
      </c>
      <c r="B3876">
        <v>9482</v>
      </c>
      <c r="C3876" t="s">
        <v>38</v>
      </c>
      <c r="D3876">
        <v>2016</v>
      </c>
      <c r="E3876" t="s">
        <v>73</v>
      </c>
      <c r="F3876" t="s">
        <v>419</v>
      </c>
      <c r="G3876" t="s">
        <v>78</v>
      </c>
      <c r="H3876" t="s">
        <v>4060</v>
      </c>
      <c r="I3876" s="2">
        <v>41028</v>
      </c>
      <c r="J3876" t="s">
        <v>106</v>
      </c>
      <c r="K3876" t="s">
        <v>111</v>
      </c>
      <c r="L3876">
        <v>-14.260585000000001</v>
      </c>
      <c r="M3876">
        <v>-170.70649399999999</v>
      </c>
      <c r="N3876" t="s">
        <v>490</v>
      </c>
      <c r="O3876" t="s">
        <v>490</v>
      </c>
      <c r="P3876">
        <v>2016</v>
      </c>
      <c r="Q3876" t="s">
        <v>112</v>
      </c>
      <c r="R3876">
        <v>0</v>
      </c>
      <c r="S3876">
        <v>23.15</v>
      </c>
      <c r="T3876">
        <v>13.5</v>
      </c>
      <c r="U3876">
        <v>15</v>
      </c>
      <c r="V3876">
        <v>5.5</v>
      </c>
      <c r="W3876">
        <v>10</v>
      </c>
      <c r="X3876">
        <v>0.71499999999999997</v>
      </c>
      <c r="Y3876">
        <v>2</v>
      </c>
      <c r="Z3876">
        <v>1</v>
      </c>
    </row>
    <row r="3877" spans="1:26" x14ac:dyDescent="0.2">
      <c r="A3877">
        <v>3876</v>
      </c>
      <c r="B3877">
        <v>9483</v>
      </c>
      <c r="C3877" t="s">
        <v>38</v>
      </c>
      <c r="D3877">
        <v>2016</v>
      </c>
      <c r="E3877" t="s">
        <v>73</v>
      </c>
      <c r="F3877" t="s">
        <v>419</v>
      </c>
      <c r="G3877" t="s">
        <v>78</v>
      </c>
      <c r="H3877" t="s">
        <v>4061</v>
      </c>
      <c r="I3877" s="2">
        <v>41028</v>
      </c>
      <c r="J3877" t="s">
        <v>106</v>
      </c>
      <c r="K3877" t="s">
        <v>111</v>
      </c>
      <c r="L3877">
        <v>-14.280749999999999</v>
      </c>
      <c r="M3877">
        <v>-170.724366</v>
      </c>
      <c r="N3877" t="s">
        <v>490</v>
      </c>
      <c r="O3877" t="s">
        <v>490</v>
      </c>
      <c r="P3877">
        <v>2016</v>
      </c>
      <c r="Q3877" t="s">
        <v>112</v>
      </c>
      <c r="R3877">
        <v>0</v>
      </c>
      <c r="S3877">
        <v>22.35</v>
      </c>
      <c r="T3877">
        <v>5.5</v>
      </c>
      <c r="U3877">
        <v>37.5</v>
      </c>
      <c r="V3877">
        <v>3</v>
      </c>
      <c r="W3877">
        <v>5</v>
      </c>
      <c r="X3877">
        <v>0.61899999999999999</v>
      </c>
      <c r="Y3877">
        <v>2</v>
      </c>
      <c r="Z3877">
        <v>1</v>
      </c>
    </row>
    <row r="3878" spans="1:26" x14ac:dyDescent="0.2">
      <c r="A3878">
        <v>3877</v>
      </c>
      <c r="B3878">
        <v>9486</v>
      </c>
      <c r="C3878" t="s">
        <v>38</v>
      </c>
      <c r="D3878">
        <v>2016</v>
      </c>
      <c r="E3878" t="s">
        <v>73</v>
      </c>
      <c r="F3878" t="s">
        <v>419</v>
      </c>
      <c r="G3878" t="s">
        <v>78</v>
      </c>
      <c r="H3878" t="s">
        <v>4062</v>
      </c>
      <c r="I3878" s="2">
        <v>41028</v>
      </c>
      <c r="J3878" t="s">
        <v>106</v>
      </c>
      <c r="K3878" t="s">
        <v>107</v>
      </c>
      <c r="L3878">
        <v>-14.280773</v>
      </c>
      <c r="M3878">
        <v>-170.73304999999999</v>
      </c>
      <c r="N3878" t="s">
        <v>490</v>
      </c>
      <c r="O3878" t="s">
        <v>490</v>
      </c>
      <c r="P3878">
        <v>2016</v>
      </c>
      <c r="Q3878" t="s">
        <v>109</v>
      </c>
      <c r="R3878">
        <v>0</v>
      </c>
      <c r="S3878">
        <v>17.399999999999999</v>
      </c>
      <c r="T3878">
        <v>5</v>
      </c>
      <c r="U3878">
        <v>4</v>
      </c>
      <c r="V3878">
        <v>1</v>
      </c>
      <c r="W3878">
        <v>13</v>
      </c>
      <c r="X3878">
        <v>0.38750000000000001</v>
      </c>
      <c r="Y3878">
        <v>2</v>
      </c>
      <c r="Z3878">
        <v>1</v>
      </c>
    </row>
    <row r="3879" spans="1:26" x14ac:dyDescent="0.2">
      <c r="A3879">
        <v>3878</v>
      </c>
      <c r="B3879">
        <v>9487</v>
      </c>
      <c r="C3879" t="s">
        <v>38</v>
      </c>
      <c r="D3879">
        <v>2016</v>
      </c>
      <c r="E3879" t="s">
        <v>73</v>
      </c>
      <c r="F3879" t="s">
        <v>419</v>
      </c>
      <c r="G3879" t="s">
        <v>75</v>
      </c>
      <c r="H3879" t="s">
        <v>4063</v>
      </c>
      <c r="I3879" s="2">
        <v>41029</v>
      </c>
      <c r="J3879" t="s">
        <v>106</v>
      </c>
      <c r="K3879" t="s">
        <v>111</v>
      </c>
      <c r="L3879">
        <v>-14.554786</v>
      </c>
      <c r="M3879">
        <v>-168.16443599999999</v>
      </c>
      <c r="N3879" t="s">
        <v>540</v>
      </c>
      <c r="O3879" t="s">
        <v>540</v>
      </c>
      <c r="P3879">
        <v>2016</v>
      </c>
      <c r="Q3879" t="s">
        <v>112</v>
      </c>
      <c r="R3879">
        <v>0</v>
      </c>
      <c r="S3879">
        <v>20.605</v>
      </c>
      <c r="T3879">
        <v>22.5</v>
      </c>
      <c r="U3879">
        <v>0</v>
      </c>
      <c r="V3879">
        <v>17.5</v>
      </c>
      <c r="W3879">
        <v>45</v>
      </c>
      <c r="X3879">
        <v>0.53</v>
      </c>
      <c r="Y3879">
        <v>2</v>
      </c>
      <c r="Z3879">
        <v>1</v>
      </c>
    </row>
    <row r="3880" spans="1:26" x14ac:dyDescent="0.2">
      <c r="A3880">
        <v>3879</v>
      </c>
      <c r="B3880">
        <v>9488</v>
      </c>
      <c r="C3880" t="s">
        <v>38</v>
      </c>
      <c r="D3880">
        <v>2016</v>
      </c>
      <c r="E3880" t="s">
        <v>73</v>
      </c>
      <c r="F3880" t="s">
        <v>419</v>
      </c>
      <c r="G3880" t="s">
        <v>75</v>
      </c>
      <c r="H3880" t="s">
        <v>4064</v>
      </c>
      <c r="I3880" s="2">
        <v>41029</v>
      </c>
      <c r="J3880" t="s">
        <v>106</v>
      </c>
      <c r="K3880" t="s">
        <v>107</v>
      </c>
      <c r="L3880">
        <v>-14.550687</v>
      </c>
      <c r="M3880">
        <v>-168.16711599999999</v>
      </c>
      <c r="N3880" t="s">
        <v>540</v>
      </c>
      <c r="O3880" t="s">
        <v>540</v>
      </c>
      <c r="P3880">
        <v>2016</v>
      </c>
      <c r="Q3880" t="s">
        <v>109</v>
      </c>
      <c r="R3880">
        <v>0</v>
      </c>
      <c r="S3880">
        <v>9.35</v>
      </c>
      <c r="T3880">
        <v>12.5</v>
      </c>
      <c r="U3880">
        <v>0</v>
      </c>
      <c r="V3880">
        <v>5</v>
      </c>
      <c r="W3880">
        <v>37.5</v>
      </c>
      <c r="X3880">
        <v>0.79625000000000001</v>
      </c>
      <c r="Y3880">
        <v>2</v>
      </c>
      <c r="Z3880">
        <v>1</v>
      </c>
    </row>
    <row r="3881" spans="1:26" x14ac:dyDescent="0.2">
      <c r="A3881">
        <v>3880</v>
      </c>
      <c r="B3881">
        <v>9489</v>
      </c>
      <c r="C3881" t="s">
        <v>38</v>
      </c>
      <c r="D3881">
        <v>2016</v>
      </c>
      <c r="E3881" t="s">
        <v>73</v>
      </c>
      <c r="F3881" t="s">
        <v>419</v>
      </c>
      <c r="G3881" t="s">
        <v>75</v>
      </c>
      <c r="H3881" t="s">
        <v>4065</v>
      </c>
      <c r="I3881" s="2">
        <v>41029</v>
      </c>
      <c r="J3881" t="s">
        <v>106</v>
      </c>
      <c r="K3881" t="s">
        <v>107</v>
      </c>
      <c r="L3881">
        <v>-14.547071000000001</v>
      </c>
      <c r="M3881">
        <v>-168.16985500000001</v>
      </c>
      <c r="N3881" t="s">
        <v>540</v>
      </c>
      <c r="O3881" t="s">
        <v>540</v>
      </c>
      <c r="P3881">
        <v>2016</v>
      </c>
      <c r="Q3881" t="s">
        <v>109</v>
      </c>
      <c r="R3881">
        <v>0</v>
      </c>
      <c r="S3881">
        <v>13.4</v>
      </c>
      <c r="T3881">
        <v>9</v>
      </c>
      <c r="U3881">
        <v>0</v>
      </c>
      <c r="V3881">
        <v>12.5</v>
      </c>
      <c r="W3881">
        <v>62.5</v>
      </c>
      <c r="X3881">
        <v>0.61124999999999996</v>
      </c>
      <c r="Y3881">
        <v>2</v>
      </c>
      <c r="Z3881">
        <v>1</v>
      </c>
    </row>
    <row r="3882" spans="1:26" x14ac:dyDescent="0.2">
      <c r="A3882">
        <v>3881</v>
      </c>
      <c r="B3882">
        <v>9490</v>
      </c>
      <c r="C3882" t="s">
        <v>38</v>
      </c>
      <c r="D3882">
        <v>2016</v>
      </c>
      <c r="E3882" t="s">
        <v>73</v>
      </c>
      <c r="F3882" t="s">
        <v>419</v>
      </c>
      <c r="G3882" t="s">
        <v>75</v>
      </c>
      <c r="H3882" t="s">
        <v>4066</v>
      </c>
      <c r="I3882" s="2">
        <v>41029</v>
      </c>
      <c r="J3882" t="s">
        <v>106</v>
      </c>
      <c r="K3882" t="s">
        <v>107</v>
      </c>
      <c r="L3882">
        <v>-14.540724000000001</v>
      </c>
      <c r="M3882">
        <v>-168.17290499999999</v>
      </c>
      <c r="N3882" t="s">
        <v>540</v>
      </c>
      <c r="O3882" t="s">
        <v>540</v>
      </c>
      <c r="P3882">
        <v>2016</v>
      </c>
      <c r="Q3882" t="s">
        <v>109</v>
      </c>
      <c r="R3882">
        <v>0</v>
      </c>
      <c r="S3882">
        <v>15.38</v>
      </c>
      <c r="T3882">
        <v>15</v>
      </c>
      <c r="U3882">
        <v>2.5</v>
      </c>
      <c r="V3882">
        <v>6</v>
      </c>
      <c r="W3882">
        <v>64</v>
      </c>
      <c r="X3882">
        <v>0.74750000000000005</v>
      </c>
      <c r="Y3882">
        <v>2</v>
      </c>
      <c r="Z3882">
        <v>1</v>
      </c>
    </row>
    <row r="3883" spans="1:26" x14ac:dyDescent="0.2">
      <c r="A3883">
        <v>3882</v>
      </c>
      <c r="B3883">
        <v>9491</v>
      </c>
      <c r="C3883" t="s">
        <v>38</v>
      </c>
      <c r="D3883">
        <v>2016</v>
      </c>
      <c r="E3883" t="s">
        <v>73</v>
      </c>
      <c r="F3883" t="s">
        <v>419</v>
      </c>
      <c r="G3883" t="s">
        <v>75</v>
      </c>
      <c r="H3883" t="s">
        <v>4067</v>
      </c>
      <c r="I3883" s="2">
        <v>41029</v>
      </c>
      <c r="J3883" t="s">
        <v>106</v>
      </c>
      <c r="K3883" t="s">
        <v>107</v>
      </c>
      <c r="L3883">
        <v>-14.558424</v>
      </c>
      <c r="M3883">
        <v>-168.16136800000001</v>
      </c>
      <c r="N3883" t="s">
        <v>540</v>
      </c>
      <c r="O3883" t="s">
        <v>540</v>
      </c>
      <c r="P3883">
        <v>2016</v>
      </c>
      <c r="Q3883" t="s">
        <v>109</v>
      </c>
      <c r="R3883">
        <v>0</v>
      </c>
      <c r="S3883">
        <v>13.35</v>
      </c>
      <c r="T3883">
        <v>27.5</v>
      </c>
      <c r="U3883">
        <v>0</v>
      </c>
      <c r="V3883">
        <v>12.5</v>
      </c>
      <c r="W3883">
        <v>42.5</v>
      </c>
      <c r="X3883">
        <v>0.87</v>
      </c>
      <c r="Y3883">
        <v>2</v>
      </c>
      <c r="Z3883">
        <v>1</v>
      </c>
    </row>
    <row r="3884" spans="1:26" x14ac:dyDescent="0.2">
      <c r="A3884">
        <v>3883</v>
      </c>
      <c r="B3884">
        <v>9492</v>
      </c>
      <c r="C3884" t="s">
        <v>38</v>
      </c>
      <c r="D3884">
        <v>2016</v>
      </c>
      <c r="E3884" t="s">
        <v>73</v>
      </c>
      <c r="F3884" t="s">
        <v>419</v>
      </c>
      <c r="G3884" t="s">
        <v>75</v>
      </c>
      <c r="H3884" t="s">
        <v>4068</v>
      </c>
      <c r="I3884" s="2">
        <v>41029</v>
      </c>
      <c r="J3884" t="s">
        <v>106</v>
      </c>
      <c r="K3884" t="s">
        <v>107</v>
      </c>
      <c r="L3884">
        <v>-14.556998</v>
      </c>
      <c r="M3884">
        <v>-168.16274000000001</v>
      </c>
      <c r="N3884" t="s">
        <v>540</v>
      </c>
      <c r="O3884" t="s">
        <v>540</v>
      </c>
      <c r="P3884">
        <v>2016</v>
      </c>
      <c r="Q3884" t="s">
        <v>109</v>
      </c>
      <c r="R3884">
        <v>0</v>
      </c>
      <c r="S3884">
        <v>15.25</v>
      </c>
      <c r="T3884">
        <v>27.5</v>
      </c>
      <c r="U3884">
        <v>0</v>
      </c>
      <c r="V3884">
        <v>5</v>
      </c>
      <c r="W3884">
        <v>59</v>
      </c>
      <c r="X3884">
        <v>0.64624999999999999</v>
      </c>
      <c r="Y3884">
        <v>2</v>
      </c>
      <c r="Z3884">
        <v>1</v>
      </c>
    </row>
    <row r="3885" spans="1:26" x14ac:dyDescent="0.2">
      <c r="A3885">
        <v>3884</v>
      </c>
      <c r="B3885">
        <v>9493</v>
      </c>
      <c r="C3885" t="s">
        <v>38</v>
      </c>
      <c r="D3885">
        <v>2016</v>
      </c>
      <c r="E3885" t="s">
        <v>73</v>
      </c>
      <c r="F3885" t="s">
        <v>419</v>
      </c>
      <c r="G3885" t="s">
        <v>75</v>
      </c>
      <c r="H3885" t="s">
        <v>4069</v>
      </c>
      <c r="I3885" s="2">
        <v>41029</v>
      </c>
      <c r="J3885" t="s">
        <v>106</v>
      </c>
      <c r="K3885" t="s">
        <v>107</v>
      </c>
      <c r="L3885">
        <v>-14.554188</v>
      </c>
      <c r="M3885">
        <v>-168.164693</v>
      </c>
      <c r="N3885" t="s">
        <v>540</v>
      </c>
      <c r="O3885" t="s">
        <v>540</v>
      </c>
      <c r="P3885">
        <v>2016</v>
      </c>
      <c r="Q3885" t="s">
        <v>109</v>
      </c>
      <c r="R3885">
        <v>0</v>
      </c>
      <c r="S3885">
        <v>12.1</v>
      </c>
      <c r="T3885">
        <v>12.5</v>
      </c>
      <c r="U3885">
        <v>0</v>
      </c>
      <c r="V3885">
        <v>10</v>
      </c>
      <c r="W3885">
        <v>70</v>
      </c>
      <c r="X3885">
        <v>0.77875000000000005</v>
      </c>
      <c r="Y3885">
        <v>2</v>
      </c>
      <c r="Z3885">
        <v>1</v>
      </c>
    </row>
    <row r="3886" spans="1:26" x14ac:dyDescent="0.2">
      <c r="A3886">
        <v>3885</v>
      </c>
      <c r="B3886">
        <v>9494</v>
      </c>
      <c r="C3886" t="s">
        <v>38</v>
      </c>
      <c r="D3886">
        <v>2016</v>
      </c>
      <c r="E3886" t="s">
        <v>73</v>
      </c>
      <c r="F3886" t="s">
        <v>419</v>
      </c>
      <c r="G3886" t="s">
        <v>75</v>
      </c>
      <c r="H3886" t="s">
        <v>4070</v>
      </c>
      <c r="I3886" s="2">
        <v>41029</v>
      </c>
      <c r="J3886" t="s">
        <v>106</v>
      </c>
      <c r="K3886" t="s">
        <v>107</v>
      </c>
      <c r="L3886">
        <v>-14.550077</v>
      </c>
      <c r="M3886">
        <v>-168.167689</v>
      </c>
      <c r="N3886" t="s">
        <v>540</v>
      </c>
      <c r="O3886" t="s">
        <v>540</v>
      </c>
      <c r="P3886">
        <v>2016</v>
      </c>
      <c r="Q3886" t="s">
        <v>109</v>
      </c>
      <c r="R3886">
        <v>0</v>
      </c>
      <c r="S3886">
        <v>11.7</v>
      </c>
      <c r="T3886">
        <v>16.5</v>
      </c>
      <c r="U3886">
        <v>0</v>
      </c>
      <c r="V3886">
        <v>4</v>
      </c>
      <c r="W3886">
        <v>60</v>
      </c>
      <c r="X3886">
        <v>0.56000000000000005</v>
      </c>
      <c r="Y3886">
        <v>2</v>
      </c>
      <c r="Z3886">
        <v>1</v>
      </c>
    </row>
    <row r="3887" spans="1:26" x14ac:dyDescent="0.2">
      <c r="A3887">
        <v>3886</v>
      </c>
      <c r="B3887">
        <v>9495</v>
      </c>
      <c r="C3887" t="s">
        <v>38</v>
      </c>
      <c r="D3887">
        <v>2016</v>
      </c>
      <c r="E3887" t="s">
        <v>73</v>
      </c>
      <c r="F3887" t="s">
        <v>419</v>
      </c>
      <c r="G3887" t="s">
        <v>75</v>
      </c>
      <c r="H3887" t="s">
        <v>4071</v>
      </c>
      <c r="I3887" s="2">
        <v>41029</v>
      </c>
      <c r="J3887" t="s">
        <v>106</v>
      </c>
      <c r="K3887" t="s">
        <v>115</v>
      </c>
      <c r="L3887">
        <v>-14.54209</v>
      </c>
      <c r="M3887">
        <v>-168.172099</v>
      </c>
      <c r="N3887" t="s">
        <v>540</v>
      </c>
      <c r="O3887" t="s">
        <v>540</v>
      </c>
      <c r="P3887">
        <v>2016</v>
      </c>
      <c r="Q3887" t="s">
        <v>116</v>
      </c>
      <c r="R3887">
        <v>0</v>
      </c>
      <c r="S3887">
        <v>5.4</v>
      </c>
      <c r="T3887">
        <v>11.5</v>
      </c>
      <c r="U3887">
        <v>1</v>
      </c>
      <c r="V3887">
        <v>3.5</v>
      </c>
      <c r="W3887">
        <v>72.5</v>
      </c>
      <c r="X3887">
        <v>0.70625000000000004</v>
      </c>
      <c r="Y3887">
        <v>2</v>
      </c>
      <c r="Z3887">
        <v>1</v>
      </c>
    </row>
    <row r="3888" spans="1:26" x14ac:dyDescent="0.2">
      <c r="A3888">
        <v>3887</v>
      </c>
      <c r="B3888">
        <v>9496</v>
      </c>
      <c r="C3888" t="s">
        <v>38</v>
      </c>
      <c r="D3888">
        <v>2016</v>
      </c>
      <c r="E3888" t="s">
        <v>73</v>
      </c>
      <c r="F3888" t="s">
        <v>419</v>
      </c>
      <c r="G3888" t="s">
        <v>75</v>
      </c>
      <c r="H3888" t="s">
        <v>4072</v>
      </c>
      <c r="I3888" s="2">
        <v>41030</v>
      </c>
      <c r="J3888" t="s">
        <v>106</v>
      </c>
      <c r="K3888" t="s">
        <v>111</v>
      </c>
      <c r="L3888">
        <v>-14.535064</v>
      </c>
      <c r="M3888">
        <v>-168.16167300000001</v>
      </c>
      <c r="N3888" t="s">
        <v>540</v>
      </c>
      <c r="O3888" t="s">
        <v>540</v>
      </c>
      <c r="P3888">
        <v>2016</v>
      </c>
      <c r="Q3888" t="s">
        <v>112</v>
      </c>
      <c r="R3888">
        <v>0</v>
      </c>
      <c r="S3888">
        <v>25</v>
      </c>
      <c r="T3888">
        <v>17.5</v>
      </c>
      <c r="U3888">
        <v>0</v>
      </c>
      <c r="V3888">
        <v>12.5</v>
      </c>
      <c r="W3888">
        <v>47.5</v>
      </c>
      <c r="X3888">
        <v>0.52875000000000005</v>
      </c>
      <c r="Y3888">
        <v>2</v>
      </c>
      <c r="Z3888">
        <v>1</v>
      </c>
    </row>
    <row r="3889" spans="1:26" x14ac:dyDescent="0.2">
      <c r="A3889">
        <v>3888</v>
      </c>
      <c r="B3889">
        <v>9497</v>
      </c>
      <c r="C3889" t="s">
        <v>38</v>
      </c>
      <c r="D3889">
        <v>2016</v>
      </c>
      <c r="E3889" t="s">
        <v>73</v>
      </c>
      <c r="F3889" t="s">
        <v>419</v>
      </c>
      <c r="G3889" t="s">
        <v>75</v>
      </c>
      <c r="H3889" t="s">
        <v>4073</v>
      </c>
      <c r="I3889" s="2">
        <v>41030</v>
      </c>
      <c r="J3889" t="s">
        <v>106</v>
      </c>
      <c r="K3889" t="s">
        <v>107</v>
      </c>
      <c r="L3889">
        <v>-14.534634</v>
      </c>
      <c r="M3889">
        <v>-168.16009700000001</v>
      </c>
      <c r="N3889" t="s">
        <v>540</v>
      </c>
      <c r="O3889" t="s">
        <v>540</v>
      </c>
      <c r="P3889">
        <v>2016</v>
      </c>
      <c r="Q3889" t="s">
        <v>109</v>
      </c>
      <c r="R3889">
        <v>0</v>
      </c>
      <c r="S3889">
        <v>16.25</v>
      </c>
      <c r="T3889">
        <v>10</v>
      </c>
      <c r="U3889">
        <v>0</v>
      </c>
      <c r="V3889">
        <v>10</v>
      </c>
      <c r="W3889">
        <v>65</v>
      </c>
      <c r="X3889">
        <v>0.6</v>
      </c>
      <c r="Y3889">
        <v>2</v>
      </c>
      <c r="Z3889">
        <v>1</v>
      </c>
    </row>
    <row r="3890" spans="1:26" x14ac:dyDescent="0.2">
      <c r="A3890">
        <v>3889</v>
      </c>
      <c r="B3890">
        <v>9498</v>
      </c>
      <c r="C3890" t="s">
        <v>38</v>
      </c>
      <c r="D3890">
        <v>2016</v>
      </c>
      <c r="E3890" t="s">
        <v>73</v>
      </c>
      <c r="F3890" t="s">
        <v>419</v>
      </c>
      <c r="G3890" t="s">
        <v>75</v>
      </c>
      <c r="H3890" t="s">
        <v>4074</v>
      </c>
      <c r="I3890" s="2">
        <v>41030</v>
      </c>
      <c r="J3890" t="s">
        <v>106</v>
      </c>
      <c r="K3890" t="s">
        <v>107</v>
      </c>
      <c r="L3890">
        <v>-14.536892</v>
      </c>
      <c r="M3890">
        <v>-168.16677799999999</v>
      </c>
      <c r="N3890" t="s">
        <v>540</v>
      </c>
      <c r="O3890" t="s">
        <v>540</v>
      </c>
      <c r="P3890">
        <v>2016</v>
      </c>
      <c r="Q3890" t="s">
        <v>109</v>
      </c>
      <c r="R3890">
        <v>0</v>
      </c>
      <c r="S3890">
        <v>13.85</v>
      </c>
      <c r="T3890">
        <v>10</v>
      </c>
      <c r="U3890">
        <v>0</v>
      </c>
      <c r="V3890">
        <v>7.5</v>
      </c>
      <c r="W3890">
        <v>75</v>
      </c>
      <c r="X3890">
        <v>0.67749999999999999</v>
      </c>
      <c r="Y3890">
        <v>2</v>
      </c>
      <c r="Z3890">
        <v>1</v>
      </c>
    </row>
    <row r="3891" spans="1:26" x14ac:dyDescent="0.2">
      <c r="A3891">
        <v>3890</v>
      </c>
      <c r="B3891">
        <v>9499</v>
      </c>
      <c r="C3891" t="s">
        <v>38</v>
      </c>
      <c r="D3891">
        <v>2016</v>
      </c>
      <c r="E3891" t="s">
        <v>73</v>
      </c>
      <c r="F3891" t="s">
        <v>419</v>
      </c>
      <c r="G3891" t="s">
        <v>75</v>
      </c>
      <c r="H3891" t="s">
        <v>4075</v>
      </c>
      <c r="I3891" s="2">
        <v>41030</v>
      </c>
      <c r="J3891" t="s">
        <v>106</v>
      </c>
      <c r="K3891" t="s">
        <v>115</v>
      </c>
      <c r="L3891">
        <v>-14.54016</v>
      </c>
      <c r="M3891">
        <v>-168.17254399999999</v>
      </c>
      <c r="N3891" t="s">
        <v>540</v>
      </c>
      <c r="O3891" t="s">
        <v>540</v>
      </c>
      <c r="P3891">
        <v>2016</v>
      </c>
      <c r="Q3891" t="s">
        <v>116</v>
      </c>
      <c r="R3891">
        <v>0</v>
      </c>
      <c r="S3891">
        <v>4.4000000000000004</v>
      </c>
      <c r="T3891">
        <v>5</v>
      </c>
      <c r="U3891">
        <v>0</v>
      </c>
      <c r="V3891">
        <v>0</v>
      </c>
      <c r="W3891">
        <v>80</v>
      </c>
      <c r="X3891">
        <v>0.58499999999999996</v>
      </c>
      <c r="Y3891">
        <v>2</v>
      </c>
      <c r="Z3891">
        <v>1</v>
      </c>
    </row>
    <row r="3892" spans="1:26" x14ac:dyDescent="0.2">
      <c r="A3892">
        <v>3891</v>
      </c>
      <c r="B3892">
        <v>9500</v>
      </c>
      <c r="C3892" t="s">
        <v>38</v>
      </c>
      <c r="D3892">
        <v>2016</v>
      </c>
      <c r="E3892" t="s">
        <v>73</v>
      </c>
      <c r="F3892" t="s">
        <v>419</v>
      </c>
      <c r="G3892" t="s">
        <v>75</v>
      </c>
      <c r="H3892" t="s">
        <v>4076</v>
      </c>
      <c r="I3892" s="2">
        <v>41030</v>
      </c>
      <c r="J3892" t="s">
        <v>106</v>
      </c>
      <c r="K3892" t="s">
        <v>107</v>
      </c>
      <c r="L3892">
        <v>-14.547691</v>
      </c>
      <c r="M3892">
        <v>-168.138172</v>
      </c>
      <c r="N3892" t="s">
        <v>540</v>
      </c>
      <c r="O3892" t="s">
        <v>540</v>
      </c>
      <c r="P3892">
        <v>2016</v>
      </c>
      <c r="Q3892" t="s">
        <v>109</v>
      </c>
      <c r="R3892">
        <v>0</v>
      </c>
      <c r="S3892">
        <v>11.1</v>
      </c>
      <c r="T3892">
        <v>34</v>
      </c>
      <c r="U3892">
        <v>0</v>
      </c>
      <c r="V3892">
        <v>0</v>
      </c>
      <c r="W3892">
        <v>45</v>
      </c>
      <c r="X3892">
        <v>0.27500000000000002</v>
      </c>
      <c r="Y3892">
        <v>2</v>
      </c>
      <c r="Z3892">
        <v>1</v>
      </c>
    </row>
    <row r="3893" spans="1:26" x14ac:dyDescent="0.2">
      <c r="A3893">
        <v>3892</v>
      </c>
      <c r="B3893">
        <v>9501</v>
      </c>
      <c r="C3893" t="s">
        <v>38</v>
      </c>
      <c r="D3893">
        <v>2016</v>
      </c>
      <c r="E3893" t="s">
        <v>73</v>
      </c>
      <c r="F3893" t="s">
        <v>419</v>
      </c>
      <c r="G3893" t="s">
        <v>75</v>
      </c>
      <c r="H3893" t="s">
        <v>4077</v>
      </c>
      <c r="I3893" s="2">
        <v>41029</v>
      </c>
      <c r="J3893" t="s">
        <v>106</v>
      </c>
      <c r="K3893" t="s">
        <v>107</v>
      </c>
      <c r="L3893">
        <v>-14.54622</v>
      </c>
      <c r="M3893">
        <v>-168.13960700000001</v>
      </c>
      <c r="N3893" t="s">
        <v>540</v>
      </c>
      <c r="O3893" t="s">
        <v>540</v>
      </c>
      <c r="P3893">
        <v>2016</v>
      </c>
      <c r="Q3893" t="s">
        <v>109</v>
      </c>
      <c r="R3893">
        <v>0</v>
      </c>
      <c r="S3893">
        <v>12.55</v>
      </c>
      <c r="T3893">
        <v>40</v>
      </c>
      <c r="U3893">
        <v>2.5</v>
      </c>
      <c r="V3893">
        <v>1</v>
      </c>
      <c r="W3893">
        <v>50</v>
      </c>
      <c r="X3893">
        <v>0.28749999999999998</v>
      </c>
      <c r="Y3893">
        <v>2</v>
      </c>
      <c r="Z3893">
        <v>1</v>
      </c>
    </row>
    <row r="3894" spans="1:26" x14ac:dyDescent="0.2">
      <c r="A3894">
        <v>3893</v>
      </c>
      <c r="B3894">
        <v>9502</v>
      </c>
      <c r="C3894" t="s">
        <v>38</v>
      </c>
      <c r="D3894">
        <v>2016</v>
      </c>
      <c r="E3894" t="s">
        <v>73</v>
      </c>
      <c r="F3894" t="s">
        <v>419</v>
      </c>
      <c r="G3894" t="s">
        <v>75</v>
      </c>
      <c r="H3894" t="s">
        <v>4078</v>
      </c>
      <c r="I3894" s="2">
        <v>41030</v>
      </c>
      <c r="J3894" t="s">
        <v>106</v>
      </c>
      <c r="K3894" t="s">
        <v>107</v>
      </c>
      <c r="L3894">
        <v>-14.544416999999999</v>
      </c>
      <c r="M3894">
        <v>-168.14168000000001</v>
      </c>
      <c r="N3894" t="s">
        <v>540</v>
      </c>
      <c r="O3894" t="s">
        <v>540</v>
      </c>
      <c r="P3894">
        <v>2016</v>
      </c>
      <c r="Q3894" t="s">
        <v>109</v>
      </c>
      <c r="R3894">
        <v>0</v>
      </c>
      <c r="S3894">
        <v>7.35</v>
      </c>
      <c r="T3894">
        <v>28.5</v>
      </c>
      <c r="U3894">
        <v>0.5</v>
      </c>
      <c r="V3894">
        <v>2</v>
      </c>
      <c r="W3894">
        <v>63</v>
      </c>
      <c r="X3894">
        <v>0.95</v>
      </c>
      <c r="Y3894">
        <v>2</v>
      </c>
      <c r="Z3894">
        <v>1</v>
      </c>
    </row>
    <row r="3895" spans="1:26" x14ac:dyDescent="0.2">
      <c r="A3895">
        <v>3894</v>
      </c>
      <c r="B3895">
        <v>9503</v>
      </c>
      <c r="C3895" t="s">
        <v>38</v>
      </c>
      <c r="D3895">
        <v>2016</v>
      </c>
      <c r="E3895" t="s">
        <v>73</v>
      </c>
      <c r="F3895" t="s">
        <v>419</v>
      </c>
      <c r="G3895" t="s">
        <v>75</v>
      </c>
      <c r="H3895" t="s">
        <v>4079</v>
      </c>
      <c r="I3895" s="2">
        <v>41030</v>
      </c>
      <c r="J3895" t="s">
        <v>106</v>
      </c>
      <c r="K3895" t="s">
        <v>107</v>
      </c>
      <c r="L3895">
        <v>-14.542282999999999</v>
      </c>
      <c r="M3895">
        <v>-168.14363</v>
      </c>
      <c r="N3895" t="s">
        <v>540</v>
      </c>
      <c r="O3895" t="s">
        <v>540</v>
      </c>
      <c r="P3895">
        <v>2016</v>
      </c>
      <c r="Q3895" t="s">
        <v>109</v>
      </c>
      <c r="R3895">
        <v>0</v>
      </c>
      <c r="S3895">
        <v>15.5</v>
      </c>
      <c r="T3895">
        <v>37.5</v>
      </c>
      <c r="U3895">
        <v>7.5</v>
      </c>
      <c r="V3895">
        <v>4</v>
      </c>
      <c r="W3895">
        <v>47.5</v>
      </c>
      <c r="X3895">
        <v>0.64875000000000005</v>
      </c>
      <c r="Y3895">
        <v>2</v>
      </c>
      <c r="Z3895">
        <v>1</v>
      </c>
    </row>
    <row r="3896" spans="1:26" x14ac:dyDescent="0.2">
      <c r="A3896">
        <v>3895</v>
      </c>
      <c r="B3896">
        <v>9504</v>
      </c>
      <c r="C3896" t="s">
        <v>38</v>
      </c>
      <c r="D3896">
        <v>2016</v>
      </c>
      <c r="E3896" t="s">
        <v>73</v>
      </c>
      <c r="F3896" t="s">
        <v>419</v>
      </c>
      <c r="G3896" t="s">
        <v>75</v>
      </c>
      <c r="H3896" t="s">
        <v>4080</v>
      </c>
      <c r="I3896" s="2">
        <v>41030</v>
      </c>
      <c r="J3896" t="s">
        <v>106</v>
      </c>
      <c r="K3896" t="s">
        <v>107</v>
      </c>
      <c r="L3896">
        <v>-14.529819</v>
      </c>
      <c r="M3896">
        <v>-168.14935399999999</v>
      </c>
      <c r="N3896" t="s">
        <v>540</v>
      </c>
      <c r="O3896" t="s">
        <v>540</v>
      </c>
      <c r="P3896">
        <v>2016</v>
      </c>
      <c r="Q3896" t="s">
        <v>109</v>
      </c>
      <c r="R3896">
        <v>0</v>
      </c>
      <c r="S3896">
        <v>12.375</v>
      </c>
      <c r="T3896">
        <v>30</v>
      </c>
      <c r="U3896">
        <v>1</v>
      </c>
      <c r="V3896">
        <v>3.5</v>
      </c>
      <c r="W3896">
        <v>53</v>
      </c>
      <c r="X3896">
        <v>0.36499999999999999</v>
      </c>
      <c r="Y3896">
        <v>2</v>
      </c>
      <c r="Z3896">
        <v>1</v>
      </c>
    </row>
    <row r="3897" spans="1:26" x14ac:dyDescent="0.2">
      <c r="A3897">
        <v>3896</v>
      </c>
      <c r="B3897">
        <v>9505</v>
      </c>
      <c r="C3897" t="s">
        <v>38</v>
      </c>
      <c r="D3897">
        <v>2016</v>
      </c>
      <c r="E3897" t="s">
        <v>73</v>
      </c>
      <c r="F3897" t="s">
        <v>419</v>
      </c>
      <c r="G3897" t="s">
        <v>75</v>
      </c>
      <c r="H3897" t="s">
        <v>4081</v>
      </c>
      <c r="I3897" s="2">
        <v>41030</v>
      </c>
      <c r="J3897" t="s">
        <v>106</v>
      </c>
      <c r="K3897" t="s">
        <v>107</v>
      </c>
      <c r="L3897">
        <v>-14.528414</v>
      </c>
      <c r="M3897">
        <v>-168.151251</v>
      </c>
      <c r="N3897" t="s">
        <v>540</v>
      </c>
      <c r="O3897" t="s">
        <v>540</v>
      </c>
      <c r="P3897">
        <v>2016</v>
      </c>
      <c r="Q3897" t="s">
        <v>109</v>
      </c>
      <c r="R3897">
        <v>0</v>
      </c>
      <c r="S3897">
        <v>15.9</v>
      </c>
      <c r="T3897">
        <v>34.5</v>
      </c>
      <c r="U3897">
        <v>0</v>
      </c>
      <c r="V3897">
        <v>3.5</v>
      </c>
      <c r="W3897">
        <v>54</v>
      </c>
      <c r="X3897">
        <v>0.81625000000000003</v>
      </c>
      <c r="Y3897">
        <v>2</v>
      </c>
      <c r="Z3897">
        <v>1</v>
      </c>
    </row>
    <row r="3898" spans="1:26" x14ac:dyDescent="0.2">
      <c r="A3898">
        <v>3897</v>
      </c>
      <c r="B3898">
        <v>9506</v>
      </c>
      <c r="C3898" t="s">
        <v>38</v>
      </c>
      <c r="D3898">
        <v>2016</v>
      </c>
      <c r="E3898" t="s">
        <v>73</v>
      </c>
      <c r="F3898" t="s">
        <v>419</v>
      </c>
      <c r="G3898" t="s">
        <v>75</v>
      </c>
      <c r="H3898" t="s">
        <v>4082</v>
      </c>
      <c r="I3898" s="2">
        <v>41030</v>
      </c>
      <c r="J3898" t="s">
        <v>106</v>
      </c>
      <c r="K3898" t="s">
        <v>111</v>
      </c>
      <c r="L3898">
        <v>-14.529109999999999</v>
      </c>
      <c r="M3898">
        <v>-168.15428499999999</v>
      </c>
      <c r="N3898" t="s">
        <v>540</v>
      </c>
      <c r="O3898" t="s">
        <v>540</v>
      </c>
      <c r="P3898">
        <v>2016</v>
      </c>
      <c r="Q3898" t="s">
        <v>112</v>
      </c>
      <c r="R3898">
        <v>0</v>
      </c>
      <c r="S3898">
        <v>21.5</v>
      </c>
      <c r="T3898">
        <v>22.5</v>
      </c>
      <c r="U3898">
        <v>0</v>
      </c>
      <c r="V3898">
        <v>5</v>
      </c>
      <c r="W3898">
        <v>55</v>
      </c>
      <c r="X3898">
        <v>0.94374999999999998</v>
      </c>
      <c r="Y3898">
        <v>2</v>
      </c>
      <c r="Z3898">
        <v>1</v>
      </c>
    </row>
    <row r="3899" spans="1:26" x14ac:dyDescent="0.2">
      <c r="A3899">
        <v>3898</v>
      </c>
      <c r="B3899">
        <v>9509</v>
      </c>
      <c r="C3899" t="s">
        <v>38</v>
      </c>
      <c r="D3899">
        <v>2016</v>
      </c>
      <c r="E3899" t="s">
        <v>73</v>
      </c>
      <c r="F3899" t="s">
        <v>419</v>
      </c>
      <c r="G3899" t="s">
        <v>75</v>
      </c>
      <c r="H3899" t="s">
        <v>4083</v>
      </c>
      <c r="I3899" s="2">
        <v>41030</v>
      </c>
      <c r="J3899" t="s">
        <v>106</v>
      </c>
      <c r="K3899" t="s">
        <v>111</v>
      </c>
      <c r="L3899">
        <v>-14.535679</v>
      </c>
      <c r="M3899">
        <v>-168.14723499999999</v>
      </c>
      <c r="N3899" t="s">
        <v>540</v>
      </c>
      <c r="O3899" t="s">
        <v>540</v>
      </c>
      <c r="P3899">
        <v>2016</v>
      </c>
      <c r="Q3899" t="s">
        <v>112</v>
      </c>
      <c r="R3899">
        <v>0</v>
      </c>
      <c r="S3899">
        <v>23.85</v>
      </c>
      <c r="T3899">
        <v>22.5</v>
      </c>
      <c r="U3899">
        <v>0</v>
      </c>
      <c r="V3899">
        <v>3.5</v>
      </c>
      <c r="W3899">
        <v>37.5</v>
      </c>
      <c r="X3899">
        <v>0.47625000000000001</v>
      </c>
      <c r="Y3899">
        <v>2</v>
      </c>
      <c r="Z3899">
        <v>1</v>
      </c>
    </row>
    <row r="3900" spans="1:26" x14ac:dyDescent="0.2">
      <c r="A3900">
        <v>3899</v>
      </c>
      <c r="B3900">
        <v>9510</v>
      </c>
      <c r="C3900" t="s">
        <v>38</v>
      </c>
      <c r="D3900">
        <v>2016</v>
      </c>
      <c r="E3900" t="s">
        <v>73</v>
      </c>
      <c r="F3900" t="s">
        <v>419</v>
      </c>
      <c r="G3900" t="s">
        <v>75</v>
      </c>
      <c r="H3900" t="s">
        <v>4084</v>
      </c>
      <c r="I3900" s="2">
        <v>41030</v>
      </c>
      <c r="J3900" t="s">
        <v>106</v>
      </c>
      <c r="K3900" t="s">
        <v>107</v>
      </c>
      <c r="L3900">
        <v>-14.533054</v>
      </c>
      <c r="M3900">
        <v>-168.14817300000001</v>
      </c>
      <c r="N3900" t="s">
        <v>540</v>
      </c>
      <c r="O3900" t="s">
        <v>540</v>
      </c>
      <c r="P3900">
        <v>2016</v>
      </c>
      <c r="Q3900" t="s">
        <v>109</v>
      </c>
      <c r="R3900">
        <v>0</v>
      </c>
      <c r="S3900">
        <v>14</v>
      </c>
      <c r="T3900">
        <v>27.5</v>
      </c>
      <c r="U3900">
        <v>0</v>
      </c>
      <c r="V3900">
        <v>4</v>
      </c>
      <c r="W3900">
        <v>37.5</v>
      </c>
      <c r="X3900">
        <v>0.50249999999999995</v>
      </c>
      <c r="Y3900">
        <v>2</v>
      </c>
      <c r="Z3900">
        <v>1</v>
      </c>
    </row>
    <row r="3901" spans="1:26" x14ac:dyDescent="0.2">
      <c r="A3901">
        <v>3900</v>
      </c>
      <c r="B3901">
        <v>9512</v>
      </c>
      <c r="C3901" t="s">
        <v>38</v>
      </c>
      <c r="D3901">
        <v>2016</v>
      </c>
      <c r="E3901" t="s">
        <v>73</v>
      </c>
      <c r="F3901" t="s">
        <v>419</v>
      </c>
      <c r="G3901" t="s">
        <v>75</v>
      </c>
      <c r="H3901" t="s">
        <v>4085</v>
      </c>
      <c r="I3901" s="2">
        <v>41031</v>
      </c>
      <c r="J3901" t="s">
        <v>106</v>
      </c>
      <c r="K3901" t="s">
        <v>111</v>
      </c>
      <c r="L3901">
        <v>-14.53726</v>
      </c>
      <c r="M3901">
        <v>-168.17019500000001</v>
      </c>
      <c r="N3901" t="s">
        <v>540</v>
      </c>
      <c r="O3901" t="s">
        <v>540</v>
      </c>
      <c r="P3901">
        <v>2016</v>
      </c>
      <c r="Q3901" t="s">
        <v>112</v>
      </c>
      <c r="R3901">
        <v>0</v>
      </c>
      <c r="S3901">
        <v>21.75</v>
      </c>
      <c r="T3901">
        <v>20</v>
      </c>
      <c r="U3901">
        <v>20</v>
      </c>
      <c r="V3901">
        <v>7.5</v>
      </c>
      <c r="W3901">
        <v>45</v>
      </c>
      <c r="X3901">
        <v>0.54500000000000004</v>
      </c>
      <c r="Y3901">
        <v>2</v>
      </c>
      <c r="Z3901">
        <v>1</v>
      </c>
    </row>
    <row r="3902" spans="1:26" x14ac:dyDescent="0.2">
      <c r="A3902">
        <v>3901</v>
      </c>
      <c r="B3902">
        <v>9513</v>
      </c>
      <c r="C3902" t="s">
        <v>38</v>
      </c>
      <c r="D3902">
        <v>2016</v>
      </c>
      <c r="E3902" t="s">
        <v>73</v>
      </c>
      <c r="F3902" t="s">
        <v>419</v>
      </c>
      <c r="G3902" t="s">
        <v>75</v>
      </c>
      <c r="H3902" t="s">
        <v>4086</v>
      </c>
      <c r="I3902" s="2">
        <v>41031</v>
      </c>
      <c r="J3902" t="s">
        <v>106</v>
      </c>
      <c r="K3902" t="s">
        <v>107</v>
      </c>
      <c r="L3902">
        <v>-14.536049999999999</v>
      </c>
      <c r="M3902">
        <v>-168.16292000000001</v>
      </c>
      <c r="N3902" t="s">
        <v>540</v>
      </c>
      <c r="O3902" t="s">
        <v>540</v>
      </c>
      <c r="P3902">
        <v>2016</v>
      </c>
      <c r="Q3902" t="s">
        <v>109</v>
      </c>
      <c r="R3902">
        <v>0</v>
      </c>
      <c r="S3902">
        <v>12.2</v>
      </c>
      <c r="T3902">
        <v>17.5</v>
      </c>
      <c r="U3902">
        <v>0</v>
      </c>
      <c r="V3902">
        <v>5</v>
      </c>
      <c r="W3902">
        <v>70</v>
      </c>
      <c r="X3902">
        <v>0.67</v>
      </c>
      <c r="Y3902">
        <v>2</v>
      </c>
      <c r="Z3902">
        <v>1</v>
      </c>
    </row>
    <row r="3903" spans="1:26" x14ac:dyDescent="0.2">
      <c r="A3903">
        <v>3902</v>
      </c>
      <c r="B3903">
        <v>9514</v>
      </c>
      <c r="C3903" t="s">
        <v>38</v>
      </c>
      <c r="D3903">
        <v>2016</v>
      </c>
      <c r="E3903" t="s">
        <v>73</v>
      </c>
      <c r="F3903" t="s">
        <v>419</v>
      </c>
      <c r="G3903" t="s">
        <v>75</v>
      </c>
      <c r="H3903" t="s">
        <v>4087</v>
      </c>
      <c r="I3903" s="2">
        <v>41031</v>
      </c>
      <c r="J3903" t="s">
        <v>106</v>
      </c>
      <c r="K3903" t="s">
        <v>115</v>
      </c>
      <c r="L3903">
        <v>-14.535783</v>
      </c>
      <c r="M3903">
        <v>-168.161743</v>
      </c>
      <c r="N3903" t="s">
        <v>540</v>
      </c>
      <c r="O3903" t="s">
        <v>540</v>
      </c>
      <c r="P3903">
        <v>2016</v>
      </c>
      <c r="Q3903" t="s">
        <v>116</v>
      </c>
      <c r="R3903">
        <v>0</v>
      </c>
      <c r="S3903">
        <v>3.45</v>
      </c>
      <c r="T3903">
        <v>7.5</v>
      </c>
      <c r="U3903">
        <v>5</v>
      </c>
      <c r="V3903">
        <v>42.5</v>
      </c>
      <c r="W3903">
        <v>10</v>
      </c>
      <c r="X3903">
        <v>0.61750000000000005</v>
      </c>
      <c r="Y3903">
        <v>2</v>
      </c>
      <c r="Z3903">
        <v>1</v>
      </c>
    </row>
    <row r="3904" spans="1:26" x14ac:dyDescent="0.2">
      <c r="A3904">
        <v>3903</v>
      </c>
      <c r="B3904">
        <v>9515</v>
      </c>
      <c r="C3904" t="s">
        <v>38</v>
      </c>
      <c r="D3904">
        <v>2016</v>
      </c>
      <c r="E3904" t="s">
        <v>73</v>
      </c>
      <c r="F3904" t="s">
        <v>419</v>
      </c>
      <c r="G3904" t="s">
        <v>75</v>
      </c>
      <c r="H3904" t="s">
        <v>4088</v>
      </c>
      <c r="I3904" s="2">
        <v>41031</v>
      </c>
      <c r="J3904" t="s">
        <v>106</v>
      </c>
      <c r="K3904" t="s">
        <v>107</v>
      </c>
      <c r="L3904">
        <v>-14.531371999999999</v>
      </c>
      <c r="M3904">
        <v>-168.15579399999999</v>
      </c>
      <c r="N3904" t="s">
        <v>540</v>
      </c>
      <c r="O3904" t="s">
        <v>540</v>
      </c>
      <c r="P3904">
        <v>2016</v>
      </c>
      <c r="Q3904" t="s">
        <v>109</v>
      </c>
      <c r="R3904">
        <v>0</v>
      </c>
      <c r="S3904">
        <v>12.95</v>
      </c>
      <c r="T3904">
        <v>20</v>
      </c>
      <c r="U3904">
        <v>0</v>
      </c>
      <c r="V3904">
        <v>10</v>
      </c>
      <c r="W3904">
        <v>60</v>
      </c>
      <c r="X3904">
        <v>0.61750000000000005</v>
      </c>
      <c r="Y3904">
        <v>2</v>
      </c>
      <c r="Z3904">
        <v>1</v>
      </c>
    </row>
    <row r="3905" spans="1:26" x14ac:dyDescent="0.2">
      <c r="A3905">
        <v>3904</v>
      </c>
      <c r="B3905">
        <v>9516</v>
      </c>
      <c r="C3905" t="s">
        <v>38</v>
      </c>
      <c r="D3905">
        <v>2016</v>
      </c>
      <c r="E3905" t="s">
        <v>73</v>
      </c>
      <c r="F3905" t="s">
        <v>419</v>
      </c>
      <c r="G3905" t="s">
        <v>75</v>
      </c>
      <c r="H3905" t="s">
        <v>4089</v>
      </c>
      <c r="I3905" s="2">
        <v>41031</v>
      </c>
      <c r="J3905" t="s">
        <v>106</v>
      </c>
      <c r="K3905" t="s">
        <v>107</v>
      </c>
      <c r="L3905">
        <v>-14.542956999999999</v>
      </c>
      <c r="M3905">
        <v>-168.17224999999999</v>
      </c>
      <c r="N3905" t="s">
        <v>540</v>
      </c>
      <c r="O3905" t="s">
        <v>540</v>
      </c>
      <c r="P3905">
        <v>2016</v>
      </c>
      <c r="Q3905" t="s">
        <v>109</v>
      </c>
      <c r="R3905">
        <v>0</v>
      </c>
      <c r="S3905">
        <v>13.45</v>
      </c>
      <c r="T3905">
        <v>17.5</v>
      </c>
      <c r="U3905">
        <v>0</v>
      </c>
      <c r="V3905">
        <v>5</v>
      </c>
      <c r="W3905">
        <v>70</v>
      </c>
      <c r="X3905">
        <v>0.66249999999999998</v>
      </c>
      <c r="Y3905">
        <v>2</v>
      </c>
      <c r="Z3905">
        <v>1</v>
      </c>
    </row>
    <row r="3906" spans="1:26" x14ac:dyDescent="0.2">
      <c r="A3906">
        <v>3905</v>
      </c>
      <c r="B3906">
        <v>9517</v>
      </c>
      <c r="C3906" t="s">
        <v>38</v>
      </c>
      <c r="D3906">
        <v>2016</v>
      </c>
      <c r="E3906" t="s">
        <v>73</v>
      </c>
      <c r="F3906" t="s">
        <v>419</v>
      </c>
      <c r="G3906" t="s">
        <v>75</v>
      </c>
      <c r="H3906" t="s">
        <v>4090</v>
      </c>
      <c r="I3906" s="2">
        <v>41031</v>
      </c>
      <c r="J3906" t="s">
        <v>106</v>
      </c>
      <c r="K3906" t="s">
        <v>107</v>
      </c>
      <c r="L3906">
        <v>-14.545056000000001</v>
      </c>
      <c r="M3906">
        <v>-168.17135300000001</v>
      </c>
      <c r="N3906" t="s">
        <v>540</v>
      </c>
      <c r="O3906" t="s">
        <v>540</v>
      </c>
      <c r="P3906">
        <v>2016</v>
      </c>
      <c r="Q3906" t="s">
        <v>109</v>
      </c>
      <c r="R3906">
        <v>0</v>
      </c>
      <c r="S3906">
        <v>13.55</v>
      </c>
      <c r="T3906">
        <v>18.5</v>
      </c>
      <c r="U3906">
        <v>0</v>
      </c>
      <c r="V3906">
        <v>10</v>
      </c>
      <c r="W3906">
        <v>71.5</v>
      </c>
      <c r="X3906">
        <v>1.8374999999999999</v>
      </c>
      <c r="Y3906">
        <v>2</v>
      </c>
      <c r="Z3906">
        <v>1</v>
      </c>
    </row>
    <row r="3907" spans="1:26" x14ac:dyDescent="0.2">
      <c r="A3907">
        <v>3906</v>
      </c>
      <c r="B3907">
        <v>9518</v>
      </c>
      <c r="C3907" t="s">
        <v>38</v>
      </c>
      <c r="D3907">
        <v>2016</v>
      </c>
      <c r="E3907" t="s">
        <v>73</v>
      </c>
      <c r="F3907" t="s">
        <v>419</v>
      </c>
      <c r="G3907" t="s">
        <v>75</v>
      </c>
      <c r="H3907" t="s">
        <v>4091</v>
      </c>
      <c r="I3907" s="2">
        <v>41031</v>
      </c>
      <c r="J3907" t="s">
        <v>106</v>
      </c>
      <c r="K3907" t="s">
        <v>107</v>
      </c>
      <c r="L3907">
        <v>-14.529209</v>
      </c>
      <c r="M3907">
        <v>-168.150441</v>
      </c>
      <c r="N3907" t="s">
        <v>540</v>
      </c>
      <c r="O3907" t="s">
        <v>540</v>
      </c>
      <c r="P3907">
        <v>2016</v>
      </c>
      <c r="Q3907" t="s">
        <v>109</v>
      </c>
      <c r="R3907">
        <v>0</v>
      </c>
      <c r="S3907">
        <v>10.199999999999999</v>
      </c>
      <c r="T3907">
        <v>47.5</v>
      </c>
      <c r="U3907">
        <v>6.5</v>
      </c>
      <c r="V3907">
        <v>3.5</v>
      </c>
      <c r="W3907">
        <v>40</v>
      </c>
      <c r="X3907">
        <v>0.27124999999999999</v>
      </c>
      <c r="Y3907">
        <v>2</v>
      </c>
      <c r="Z3907">
        <v>1</v>
      </c>
    </row>
    <row r="3908" spans="1:26" x14ac:dyDescent="0.2">
      <c r="A3908">
        <v>3907</v>
      </c>
      <c r="B3908">
        <v>9519</v>
      </c>
      <c r="C3908" t="s">
        <v>38</v>
      </c>
      <c r="D3908">
        <v>2016</v>
      </c>
      <c r="E3908" t="s">
        <v>73</v>
      </c>
      <c r="F3908" t="s">
        <v>419</v>
      </c>
      <c r="G3908" t="s">
        <v>75</v>
      </c>
      <c r="H3908" t="s">
        <v>4092</v>
      </c>
      <c r="I3908" s="2">
        <v>41031</v>
      </c>
      <c r="J3908" t="s">
        <v>106</v>
      </c>
      <c r="K3908" t="s">
        <v>107</v>
      </c>
      <c r="L3908">
        <v>-14.53054</v>
      </c>
      <c r="M3908">
        <v>-168.149978</v>
      </c>
      <c r="N3908" t="s">
        <v>540</v>
      </c>
      <c r="O3908" t="s">
        <v>540</v>
      </c>
      <c r="P3908">
        <v>2016</v>
      </c>
      <c r="Q3908" t="s">
        <v>109</v>
      </c>
      <c r="R3908">
        <v>0</v>
      </c>
      <c r="S3908">
        <v>8.6999999999999993</v>
      </c>
      <c r="T3908">
        <v>60</v>
      </c>
      <c r="U3908">
        <v>8.5</v>
      </c>
      <c r="V3908">
        <v>0.5</v>
      </c>
      <c r="W3908">
        <v>31</v>
      </c>
      <c r="X3908">
        <v>0.48875000000000002</v>
      </c>
      <c r="Y3908">
        <v>2</v>
      </c>
      <c r="Z3908">
        <v>1</v>
      </c>
    </row>
    <row r="3909" spans="1:26" x14ac:dyDescent="0.2">
      <c r="A3909">
        <v>3908</v>
      </c>
      <c r="B3909">
        <v>9520</v>
      </c>
      <c r="C3909" t="s">
        <v>38</v>
      </c>
      <c r="D3909">
        <v>2016</v>
      </c>
      <c r="E3909" t="s">
        <v>73</v>
      </c>
      <c r="F3909" t="s">
        <v>419</v>
      </c>
      <c r="G3909" t="s">
        <v>75</v>
      </c>
      <c r="H3909" t="s">
        <v>4093</v>
      </c>
      <c r="I3909" s="2">
        <v>41031</v>
      </c>
      <c r="J3909" t="s">
        <v>106</v>
      </c>
      <c r="K3909" t="s">
        <v>115</v>
      </c>
      <c r="L3909">
        <v>-14.531283</v>
      </c>
      <c r="M3909">
        <v>-168.14985899999999</v>
      </c>
      <c r="N3909" t="s">
        <v>540</v>
      </c>
      <c r="O3909" t="s">
        <v>540</v>
      </c>
      <c r="P3909">
        <v>2016</v>
      </c>
      <c r="Q3909" t="s">
        <v>116</v>
      </c>
      <c r="R3909">
        <v>0</v>
      </c>
      <c r="S3909">
        <v>5.0999999999999996</v>
      </c>
      <c r="T3909">
        <v>52.5</v>
      </c>
      <c r="U3909">
        <v>10</v>
      </c>
      <c r="V3909">
        <v>1.5</v>
      </c>
      <c r="W3909">
        <v>20</v>
      </c>
      <c r="X3909">
        <v>0.35249999999999998</v>
      </c>
      <c r="Y3909">
        <v>2</v>
      </c>
      <c r="Z3909">
        <v>1</v>
      </c>
    </row>
    <row r="3910" spans="1:26" x14ac:dyDescent="0.2">
      <c r="A3910">
        <v>3909</v>
      </c>
      <c r="B3910">
        <v>9521</v>
      </c>
      <c r="C3910" t="s">
        <v>38</v>
      </c>
      <c r="D3910">
        <v>2016</v>
      </c>
      <c r="E3910" t="s">
        <v>73</v>
      </c>
      <c r="F3910" t="s">
        <v>419</v>
      </c>
      <c r="G3910" t="s">
        <v>75</v>
      </c>
      <c r="H3910" t="s">
        <v>4094</v>
      </c>
      <c r="I3910" s="2">
        <v>41031</v>
      </c>
      <c r="J3910" t="s">
        <v>106</v>
      </c>
      <c r="K3910" t="s">
        <v>111</v>
      </c>
      <c r="L3910">
        <v>-14.560622</v>
      </c>
      <c r="M3910">
        <v>-168.15726900000001</v>
      </c>
      <c r="N3910" t="s">
        <v>540</v>
      </c>
      <c r="O3910" t="s">
        <v>540</v>
      </c>
      <c r="P3910">
        <v>2016</v>
      </c>
      <c r="Q3910" t="s">
        <v>112</v>
      </c>
      <c r="R3910">
        <v>0</v>
      </c>
      <c r="S3910">
        <v>21</v>
      </c>
      <c r="T3910">
        <v>20</v>
      </c>
      <c r="U3910">
        <v>0</v>
      </c>
      <c r="V3910">
        <v>3.5</v>
      </c>
      <c r="W3910">
        <v>62.5</v>
      </c>
      <c r="X3910">
        <v>0.48499999999999999</v>
      </c>
      <c r="Y3910">
        <v>2</v>
      </c>
      <c r="Z3910">
        <v>1</v>
      </c>
    </row>
    <row r="3911" spans="1:26" x14ac:dyDescent="0.2">
      <c r="A3911">
        <v>3910</v>
      </c>
      <c r="B3911">
        <v>9524</v>
      </c>
      <c r="C3911" t="s">
        <v>38</v>
      </c>
      <c r="D3911">
        <v>2016</v>
      </c>
      <c r="E3911" t="s">
        <v>73</v>
      </c>
      <c r="F3911" t="s">
        <v>419</v>
      </c>
      <c r="G3911" t="s">
        <v>75</v>
      </c>
      <c r="H3911" t="s">
        <v>4095</v>
      </c>
      <c r="I3911" s="2">
        <v>41031</v>
      </c>
      <c r="J3911" t="s">
        <v>106</v>
      </c>
      <c r="K3911" t="s">
        <v>111</v>
      </c>
      <c r="L3911">
        <v>-14.551852</v>
      </c>
      <c r="M3911">
        <v>-168.16645199999999</v>
      </c>
      <c r="N3911" t="s">
        <v>540</v>
      </c>
      <c r="O3911" t="s">
        <v>540</v>
      </c>
      <c r="P3911">
        <v>2016</v>
      </c>
      <c r="Q3911" t="s">
        <v>112</v>
      </c>
      <c r="R3911">
        <v>0</v>
      </c>
      <c r="S3911">
        <v>19.5</v>
      </c>
      <c r="T3911">
        <v>17.5</v>
      </c>
      <c r="U3911">
        <v>2.5</v>
      </c>
      <c r="V3911">
        <v>32.5</v>
      </c>
      <c r="W3911">
        <v>35</v>
      </c>
      <c r="X3911">
        <v>0.71750000000000003</v>
      </c>
      <c r="Y3911">
        <v>2</v>
      </c>
      <c r="Z3911">
        <v>1</v>
      </c>
    </row>
    <row r="3912" spans="1:26" x14ac:dyDescent="0.2">
      <c r="A3912">
        <v>3911</v>
      </c>
      <c r="B3912">
        <v>9525</v>
      </c>
      <c r="C3912" t="s">
        <v>38</v>
      </c>
      <c r="D3912">
        <v>2016</v>
      </c>
      <c r="E3912" t="s">
        <v>73</v>
      </c>
      <c r="F3912" t="s">
        <v>419</v>
      </c>
      <c r="G3912" t="s">
        <v>75</v>
      </c>
      <c r="H3912" t="s">
        <v>4096</v>
      </c>
      <c r="I3912" s="2">
        <v>41031</v>
      </c>
      <c r="J3912" t="s">
        <v>106</v>
      </c>
      <c r="K3912" t="s">
        <v>107</v>
      </c>
      <c r="L3912">
        <v>-14.546084</v>
      </c>
      <c r="M3912">
        <v>-168.170537</v>
      </c>
      <c r="N3912" t="s">
        <v>540</v>
      </c>
      <c r="O3912" t="s">
        <v>540</v>
      </c>
      <c r="P3912">
        <v>2016</v>
      </c>
      <c r="Q3912" t="s">
        <v>109</v>
      </c>
      <c r="R3912">
        <v>0</v>
      </c>
      <c r="S3912">
        <v>15</v>
      </c>
      <c r="T3912">
        <v>21</v>
      </c>
      <c r="U3912">
        <v>0</v>
      </c>
      <c r="V3912">
        <v>17.5</v>
      </c>
      <c r="W3912">
        <v>50</v>
      </c>
      <c r="X3912">
        <v>0.66125</v>
      </c>
      <c r="Y3912">
        <v>2</v>
      </c>
      <c r="Z3912">
        <v>1</v>
      </c>
    </row>
    <row r="3913" spans="1:26" x14ac:dyDescent="0.2">
      <c r="A3913">
        <v>3912</v>
      </c>
      <c r="B3913">
        <v>9527</v>
      </c>
      <c r="C3913" t="s">
        <v>38</v>
      </c>
      <c r="D3913">
        <v>2016</v>
      </c>
      <c r="E3913" t="s">
        <v>73</v>
      </c>
      <c r="F3913" t="s">
        <v>419</v>
      </c>
      <c r="G3913" t="s">
        <v>75</v>
      </c>
      <c r="H3913" t="s">
        <v>4097</v>
      </c>
      <c r="I3913" s="2">
        <v>41032</v>
      </c>
      <c r="J3913" t="s">
        <v>106</v>
      </c>
      <c r="K3913" t="s">
        <v>107</v>
      </c>
      <c r="L3913">
        <v>-14.554328999999999</v>
      </c>
      <c r="M3913">
        <v>-168.14489599999999</v>
      </c>
      <c r="N3913" t="s">
        <v>540</v>
      </c>
      <c r="O3913" t="s">
        <v>540</v>
      </c>
      <c r="P3913">
        <v>2016</v>
      </c>
      <c r="Q3913" t="s">
        <v>109</v>
      </c>
      <c r="R3913">
        <v>0</v>
      </c>
      <c r="S3913">
        <v>14.85</v>
      </c>
      <c r="T3913">
        <v>20</v>
      </c>
      <c r="U3913">
        <v>1</v>
      </c>
      <c r="V3913">
        <v>5.5</v>
      </c>
      <c r="W3913">
        <v>62.5</v>
      </c>
      <c r="X3913">
        <v>0.6875</v>
      </c>
      <c r="Y3913">
        <v>2</v>
      </c>
      <c r="Z3913">
        <v>1</v>
      </c>
    </row>
    <row r="3914" spans="1:26" x14ac:dyDescent="0.2">
      <c r="A3914">
        <v>3913</v>
      </c>
      <c r="B3914">
        <v>9528</v>
      </c>
      <c r="C3914" t="s">
        <v>38</v>
      </c>
      <c r="D3914">
        <v>2016</v>
      </c>
      <c r="E3914" t="s">
        <v>73</v>
      </c>
      <c r="F3914" t="s">
        <v>419</v>
      </c>
      <c r="G3914" t="s">
        <v>75</v>
      </c>
      <c r="H3914" t="s">
        <v>4098</v>
      </c>
      <c r="I3914" s="2">
        <v>41032</v>
      </c>
      <c r="J3914" t="s">
        <v>106</v>
      </c>
      <c r="K3914" t="s">
        <v>115</v>
      </c>
      <c r="L3914">
        <v>-14.541428</v>
      </c>
      <c r="M3914">
        <v>-168.144666</v>
      </c>
      <c r="N3914" t="s">
        <v>540</v>
      </c>
      <c r="O3914" t="s">
        <v>540</v>
      </c>
      <c r="P3914">
        <v>2016</v>
      </c>
      <c r="Q3914" t="s">
        <v>116</v>
      </c>
      <c r="R3914">
        <v>0</v>
      </c>
      <c r="S3914">
        <v>5</v>
      </c>
      <c r="T3914">
        <v>25</v>
      </c>
      <c r="U3914">
        <v>5</v>
      </c>
      <c r="V3914">
        <v>2.5</v>
      </c>
      <c r="W3914">
        <v>50</v>
      </c>
      <c r="X3914">
        <v>0.39624999999999999</v>
      </c>
      <c r="Y3914">
        <v>2</v>
      </c>
      <c r="Z3914">
        <v>1</v>
      </c>
    </row>
    <row r="3915" spans="1:26" x14ac:dyDescent="0.2">
      <c r="A3915">
        <v>3914</v>
      </c>
      <c r="B3915">
        <v>9529</v>
      </c>
      <c r="C3915" t="s">
        <v>38</v>
      </c>
      <c r="D3915">
        <v>2016</v>
      </c>
      <c r="E3915" t="s">
        <v>73</v>
      </c>
      <c r="F3915" t="s">
        <v>419</v>
      </c>
      <c r="G3915" t="s">
        <v>75</v>
      </c>
      <c r="H3915" t="s">
        <v>4099</v>
      </c>
      <c r="I3915" s="2">
        <v>41032</v>
      </c>
      <c r="J3915" t="s">
        <v>106</v>
      </c>
      <c r="K3915" t="s">
        <v>115</v>
      </c>
      <c r="L3915">
        <v>-14.538841</v>
      </c>
      <c r="M3915">
        <v>-168.14606900000001</v>
      </c>
      <c r="N3915" t="s">
        <v>540</v>
      </c>
      <c r="O3915" t="s">
        <v>540</v>
      </c>
      <c r="P3915">
        <v>2016</v>
      </c>
      <c r="Q3915" t="s">
        <v>116</v>
      </c>
      <c r="R3915">
        <v>0</v>
      </c>
      <c r="S3915">
        <v>5.75</v>
      </c>
      <c r="T3915">
        <v>32.5</v>
      </c>
      <c r="U3915">
        <v>2.5</v>
      </c>
      <c r="V3915">
        <v>5</v>
      </c>
      <c r="W3915">
        <v>42.5</v>
      </c>
      <c r="X3915">
        <v>0.60150000000000003</v>
      </c>
      <c r="Y3915">
        <v>2</v>
      </c>
      <c r="Z3915">
        <v>1</v>
      </c>
    </row>
    <row r="3916" spans="1:26" x14ac:dyDescent="0.2">
      <c r="A3916">
        <v>3915</v>
      </c>
      <c r="B3916">
        <v>9530</v>
      </c>
      <c r="C3916" t="s">
        <v>38</v>
      </c>
      <c r="D3916">
        <v>2016</v>
      </c>
      <c r="E3916" t="s">
        <v>73</v>
      </c>
      <c r="F3916" t="s">
        <v>419</v>
      </c>
      <c r="G3916" t="s">
        <v>75</v>
      </c>
      <c r="H3916" t="s">
        <v>4100</v>
      </c>
      <c r="I3916" s="2">
        <v>41032</v>
      </c>
      <c r="J3916" t="s">
        <v>106</v>
      </c>
      <c r="K3916" t="s">
        <v>115</v>
      </c>
      <c r="L3916">
        <v>-14.536811</v>
      </c>
      <c r="M3916">
        <v>-168.16591099999999</v>
      </c>
      <c r="N3916" t="s">
        <v>540</v>
      </c>
      <c r="O3916" t="s">
        <v>540</v>
      </c>
      <c r="P3916">
        <v>2016</v>
      </c>
      <c r="Q3916" t="s">
        <v>116</v>
      </c>
      <c r="R3916">
        <v>0</v>
      </c>
      <c r="S3916">
        <v>5.25</v>
      </c>
      <c r="T3916">
        <v>6.5</v>
      </c>
      <c r="U3916">
        <v>1</v>
      </c>
      <c r="V3916">
        <v>2</v>
      </c>
      <c r="W3916">
        <v>80</v>
      </c>
      <c r="X3916">
        <v>0.84250000000000003</v>
      </c>
      <c r="Y3916">
        <v>2</v>
      </c>
      <c r="Z3916">
        <v>1</v>
      </c>
    </row>
    <row r="3917" spans="1:26" x14ac:dyDescent="0.2">
      <c r="A3917">
        <v>3916</v>
      </c>
      <c r="B3917">
        <v>9532</v>
      </c>
      <c r="C3917" t="s">
        <v>38</v>
      </c>
      <c r="D3917">
        <v>2016</v>
      </c>
      <c r="E3917" t="s">
        <v>73</v>
      </c>
      <c r="F3917" t="s">
        <v>419</v>
      </c>
      <c r="G3917" t="s">
        <v>75</v>
      </c>
      <c r="H3917" t="s">
        <v>4101</v>
      </c>
      <c r="I3917" s="2">
        <v>41032</v>
      </c>
      <c r="J3917" t="s">
        <v>106</v>
      </c>
      <c r="K3917" t="s">
        <v>111</v>
      </c>
      <c r="L3917">
        <v>-14.554596</v>
      </c>
      <c r="M3917">
        <v>-168.14538300000001</v>
      </c>
      <c r="N3917" t="s">
        <v>540</v>
      </c>
      <c r="O3917" t="s">
        <v>540</v>
      </c>
      <c r="P3917">
        <v>2016</v>
      </c>
      <c r="Q3917" t="s">
        <v>112</v>
      </c>
      <c r="R3917">
        <v>0</v>
      </c>
      <c r="S3917">
        <v>22.7</v>
      </c>
      <c r="T3917">
        <v>30</v>
      </c>
      <c r="U3917">
        <v>0</v>
      </c>
      <c r="V3917">
        <v>0</v>
      </c>
      <c r="W3917">
        <v>40</v>
      </c>
      <c r="X3917">
        <v>0.46750000000000003</v>
      </c>
      <c r="Y3917">
        <v>2</v>
      </c>
      <c r="Z3917">
        <v>1</v>
      </c>
    </row>
    <row r="3918" spans="1:26" x14ac:dyDescent="0.2">
      <c r="A3918">
        <v>3917</v>
      </c>
      <c r="B3918">
        <v>9533</v>
      </c>
      <c r="C3918" t="s">
        <v>38</v>
      </c>
      <c r="D3918">
        <v>2016</v>
      </c>
      <c r="E3918" t="s">
        <v>73</v>
      </c>
      <c r="F3918" t="s">
        <v>419</v>
      </c>
      <c r="G3918" t="s">
        <v>75</v>
      </c>
      <c r="H3918" t="s">
        <v>4102</v>
      </c>
      <c r="I3918" s="2">
        <v>41032</v>
      </c>
      <c r="J3918" t="s">
        <v>106</v>
      </c>
      <c r="K3918" t="s">
        <v>111</v>
      </c>
      <c r="L3918">
        <v>-14.552925</v>
      </c>
      <c r="M3918">
        <v>-168.141661</v>
      </c>
      <c r="N3918" t="s">
        <v>540</v>
      </c>
      <c r="O3918" t="s">
        <v>540</v>
      </c>
      <c r="P3918">
        <v>2016</v>
      </c>
      <c r="Q3918" t="s">
        <v>112</v>
      </c>
      <c r="R3918">
        <v>0</v>
      </c>
      <c r="S3918">
        <v>22.05</v>
      </c>
      <c r="T3918">
        <v>22.5</v>
      </c>
      <c r="U3918">
        <v>0</v>
      </c>
      <c r="V3918">
        <v>0</v>
      </c>
      <c r="W3918">
        <v>32.5</v>
      </c>
      <c r="X3918">
        <v>0.50375000000000003</v>
      </c>
      <c r="Y3918">
        <v>2</v>
      </c>
      <c r="Z3918">
        <v>1</v>
      </c>
    </row>
    <row r="3919" spans="1:26" x14ac:dyDescent="0.2">
      <c r="A3919">
        <v>3918</v>
      </c>
      <c r="B3919">
        <v>9536</v>
      </c>
      <c r="C3919" t="s">
        <v>38</v>
      </c>
      <c r="D3919">
        <v>2016</v>
      </c>
      <c r="E3919" t="s">
        <v>73</v>
      </c>
      <c r="F3919" t="s">
        <v>419</v>
      </c>
      <c r="G3919" t="s">
        <v>75</v>
      </c>
      <c r="H3919" t="s">
        <v>4103</v>
      </c>
      <c r="I3919" s="2">
        <v>41032</v>
      </c>
      <c r="J3919" t="s">
        <v>106</v>
      </c>
      <c r="K3919" t="s">
        <v>107</v>
      </c>
      <c r="L3919">
        <v>-14.540082</v>
      </c>
      <c r="M3919">
        <v>-168.14513500000001</v>
      </c>
      <c r="N3919" t="s">
        <v>540</v>
      </c>
      <c r="O3919" t="s">
        <v>540</v>
      </c>
      <c r="P3919">
        <v>2016</v>
      </c>
      <c r="Q3919" t="s">
        <v>109</v>
      </c>
      <c r="R3919">
        <v>0</v>
      </c>
      <c r="S3919">
        <v>13.65</v>
      </c>
      <c r="T3919">
        <v>25</v>
      </c>
      <c r="U3919">
        <v>2.5</v>
      </c>
      <c r="V3919">
        <v>0</v>
      </c>
      <c r="W3919">
        <v>50</v>
      </c>
      <c r="X3919">
        <v>0.42499999999999999</v>
      </c>
      <c r="Y3919">
        <v>2</v>
      </c>
      <c r="Z3919">
        <v>1</v>
      </c>
    </row>
    <row r="3920" spans="1:26" x14ac:dyDescent="0.2">
      <c r="A3920">
        <v>3919</v>
      </c>
      <c r="B3920">
        <v>9537</v>
      </c>
      <c r="C3920" t="s">
        <v>38</v>
      </c>
      <c r="D3920">
        <v>2016</v>
      </c>
      <c r="E3920" t="s">
        <v>73</v>
      </c>
      <c r="F3920" t="s">
        <v>419</v>
      </c>
      <c r="G3920" t="s">
        <v>75</v>
      </c>
      <c r="H3920" t="s">
        <v>4104</v>
      </c>
      <c r="I3920" s="2">
        <v>41033</v>
      </c>
      <c r="J3920" t="s">
        <v>106</v>
      </c>
      <c r="K3920" t="s">
        <v>111</v>
      </c>
      <c r="L3920">
        <v>-14.550103999999999</v>
      </c>
      <c r="M3920">
        <v>-168.13816800000001</v>
      </c>
      <c r="N3920" t="s">
        <v>540</v>
      </c>
      <c r="O3920" t="s">
        <v>540</v>
      </c>
      <c r="P3920">
        <v>2016</v>
      </c>
      <c r="Q3920" t="s">
        <v>112</v>
      </c>
      <c r="R3920">
        <v>0</v>
      </c>
      <c r="S3920">
        <v>23.65</v>
      </c>
      <c r="T3920">
        <v>25.5</v>
      </c>
      <c r="U3920">
        <v>0</v>
      </c>
      <c r="V3920">
        <v>0.5</v>
      </c>
      <c r="W3920">
        <v>34.5</v>
      </c>
      <c r="X3920">
        <v>0.50375000000000003</v>
      </c>
      <c r="Y3920">
        <v>2</v>
      </c>
      <c r="Z3920">
        <v>1</v>
      </c>
    </row>
    <row r="3921" spans="1:26" x14ac:dyDescent="0.2">
      <c r="A3921">
        <v>3920</v>
      </c>
      <c r="B3921">
        <v>9540</v>
      </c>
      <c r="C3921" t="s">
        <v>38</v>
      </c>
      <c r="D3921">
        <v>2016</v>
      </c>
      <c r="E3921" t="s">
        <v>73</v>
      </c>
      <c r="F3921" t="s">
        <v>419</v>
      </c>
      <c r="G3921" t="s">
        <v>75</v>
      </c>
      <c r="H3921" t="s">
        <v>4105</v>
      </c>
      <c r="I3921" s="2">
        <v>41033</v>
      </c>
      <c r="J3921" t="s">
        <v>106</v>
      </c>
      <c r="K3921" t="s">
        <v>111</v>
      </c>
      <c r="L3921">
        <v>-14.536839000000001</v>
      </c>
      <c r="M3921">
        <v>-168.16755699999999</v>
      </c>
      <c r="N3921" t="s">
        <v>540</v>
      </c>
      <c r="O3921" t="s">
        <v>540</v>
      </c>
      <c r="P3921">
        <v>2016</v>
      </c>
      <c r="Q3921" t="s">
        <v>112</v>
      </c>
      <c r="R3921">
        <v>0</v>
      </c>
      <c r="S3921">
        <v>22</v>
      </c>
      <c r="T3921">
        <v>30</v>
      </c>
      <c r="U3921">
        <v>0</v>
      </c>
      <c r="V3921">
        <v>4</v>
      </c>
      <c r="W3921">
        <v>52.5</v>
      </c>
      <c r="X3921">
        <v>0.54</v>
      </c>
      <c r="Y3921">
        <v>2</v>
      </c>
      <c r="Z3921">
        <v>1</v>
      </c>
    </row>
    <row r="3922" spans="1:26" x14ac:dyDescent="0.2">
      <c r="A3922">
        <v>3921</v>
      </c>
      <c r="B3922">
        <v>9541</v>
      </c>
      <c r="C3922" t="s">
        <v>38</v>
      </c>
      <c r="D3922">
        <v>2016</v>
      </c>
      <c r="E3922" t="s">
        <v>73</v>
      </c>
      <c r="F3922" t="s">
        <v>419</v>
      </c>
      <c r="G3922" t="s">
        <v>75</v>
      </c>
      <c r="H3922" t="s">
        <v>4106</v>
      </c>
      <c r="I3922" s="2">
        <v>41033</v>
      </c>
      <c r="J3922" t="s">
        <v>106</v>
      </c>
      <c r="K3922" t="s">
        <v>107</v>
      </c>
      <c r="L3922">
        <v>-14.533832</v>
      </c>
      <c r="M3922">
        <v>-168.14811900000001</v>
      </c>
      <c r="N3922" t="s">
        <v>540</v>
      </c>
      <c r="O3922" t="s">
        <v>540</v>
      </c>
      <c r="P3922">
        <v>2016</v>
      </c>
      <c r="Q3922" t="s">
        <v>109</v>
      </c>
      <c r="R3922">
        <v>0</v>
      </c>
      <c r="S3922">
        <v>16</v>
      </c>
      <c r="T3922">
        <v>22.5</v>
      </c>
      <c r="U3922">
        <v>10</v>
      </c>
      <c r="V3922">
        <v>2</v>
      </c>
      <c r="W3922">
        <v>40</v>
      </c>
      <c r="X3922">
        <v>0.55474999999999997</v>
      </c>
      <c r="Y3922">
        <v>2</v>
      </c>
      <c r="Z3922">
        <v>1</v>
      </c>
    </row>
    <row r="3923" spans="1:26" x14ac:dyDescent="0.2">
      <c r="A3923">
        <v>3922</v>
      </c>
      <c r="B3923">
        <v>9543</v>
      </c>
      <c r="C3923" t="s">
        <v>38</v>
      </c>
      <c r="D3923">
        <v>2016</v>
      </c>
      <c r="E3923" t="s">
        <v>73</v>
      </c>
      <c r="F3923" t="s">
        <v>419</v>
      </c>
      <c r="G3923" t="s">
        <v>75</v>
      </c>
      <c r="H3923" t="s">
        <v>4107</v>
      </c>
      <c r="I3923" s="2">
        <v>41033</v>
      </c>
      <c r="J3923" t="s">
        <v>106</v>
      </c>
      <c r="K3923" t="s">
        <v>111</v>
      </c>
      <c r="L3923">
        <v>-14.545688</v>
      </c>
      <c r="M3923">
        <v>-168.13996</v>
      </c>
      <c r="N3923" t="s">
        <v>540</v>
      </c>
      <c r="O3923" t="s">
        <v>540</v>
      </c>
      <c r="P3923">
        <v>2016</v>
      </c>
      <c r="Q3923" t="s">
        <v>112</v>
      </c>
      <c r="R3923">
        <v>0</v>
      </c>
      <c r="S3923">
        <v>20.65</v>
      </c>
      <c r="T3923">
        <v>25</v>
      </c>
      <c r="U3923">
        <v>10</v>
      </c>
      <c r="V3923">
        <v>1</v>
      </c>
      <c r="W3923">
        <v>45</v>
      </c>
      <c r="X3923">
        <v>0.4325</v>
      </c>
      <c r="Y3923">
        <v>2</v>
      </c>
      <c r="Z3923">
        <v>1</v>
      </c>
    </row>
    <row r="3924" spans="1:26" x14ac:dyDescent="0.2">
      <c r="A3924">
        <v>3923</v>
      </c>
      <c r="B3924">
        <v>9546</v>
      </c>
      <c r="C3924" t="s">
        <v>38</v>
      </c>
      <c r="D3924">
        <v>2016</v>
      </c>
      <c r="E3924" t="s">
        <v>73</v>
      </c>
      <c r="F3924" t="s">
        <v>419</v>
      </c>
      <c r="G3924" t="s">
        <v>75</v>
      </c>
      <c r="H3924" t="s">
        <v>4108</v>
      </c>
      <c r="I3924" s="2">
        <v>41033</v>
      </c>
      <c r="J3924" t="s">
        <v>106</v>
      </c>
      <c r="K3924" t="s">
        <v>107</v>
      </c>
      <c r="L3924">
        <v>-14.552579</v>
      </c>
      <c r="M3924">
        <v>-168.141233</v>
      </c>
      <c r="N3924" t="s">
        <v>540</v>
      </c>
      <c r="O3924" t="s">
        <v>540</v>
      </c>
      <c r="P3924">
        <v>2016</v>
      </c>
      <c r="Q3924" t="s">
        <v>109</v>
      </c>
      <c r="R3924">
        <v>0</v>
      </c>
      <c r="S3924">
        <v>13.45</v>
      </c>
      <c r="T3924">
        <v>10</v>
      </c>
      <c r="U3924">
        <v>0</v>
      </c>
      <c r="V3924">
        <v>1</v>
      </c>
      <c r="W3924">
        <v>65</v>
      </c>
      <c r="X3924">
        <v>0.51200000000000001</v>
      </c>
      <c r="Y3924">
        <v>2</v>
      </c>
      <c r="Z3924">
        <v>1</v>
      </c>
    </row>
    <row r="3925" spans="1:26" x14ac:dyDescent="0.2">
      <c r="A3925">
        <v>3924</v>
      </c>
      <c r="B3925">
        <v>9547</v>
      </c>
      <c r="C3925" t="s">
        <v>38</v>
      </c>
      <c r="D3925">
        <v>2016</v>
      </c>
      <c r="E3925" t="s">
        <v>73</v>
      </c>
      <c r="F3925" t="s">
        <v>419</v>
      </c>
      <c r="G3925" t="s">
        <v>75</v>
      </c>
      <c r="H3925" t="s">
        <v>4109</v>
      </c>
      <c r="I3925" s="2">
        <v>41033</v>
      </c>
      <c r="J3925" t="s">
        <v>106</v>
      </c>
      <c r="K3925" t="s">
        <v>111</v>
      </c>
      <c r="L3925">
        <v>-14.549021</v>
      </c>
      <c r="M3925">
        <v>-168.16865300000001</v>
      </c>
      <c r="N3925" t="s">
        <v>540</v>
      </c>
      <c r="O3925" t="s">
        <v>540</v>
      </c>
      <c r="P3925">
        <v>2016</v>
      </c>
      <c r="Q3925" t="s">
        <v>112</v>
      </c>
      <c r="R3925">
        <v>0</v>
      </c>
      <c r="S3925">
        <v>24.1</v>
      </c>
      <c r="T3925">
        <v>12.5</v>
      </c>
      <c r="U3925">
        <v>0</v>
      </c>
      <c r="V3925">
        <v>27.5</v>
      </c>
      <c r="W3925">
        <v>50</v>
      </c>
      <c r="X3925">
        <v>0.53249999999999997</v>
      </c>
      <c r="Y3925">
        <v>2</v>
      </c>
      <c r="Z3925">
        <v>1</v>
      </c>
    </row>
    <row r="3926" spans="1:26" x14ac:dyDescent="0.2">
      <c r="A3926">
        <v>3925</v>
      </c>
      <c r="B3926">
        <v>9566</v>
      </c>
      <c r="C3926" t="s">
        <v>38</v>
      </c>
      <c r="D3926">
        <v>2016</v>
      </c>
      <c r="E3926" t="s">
        <v>64</v>
      </c>
      <c r="F3926" t="s">
        <v>360</v>
      </c>
      <c r="G3926" t="s">
        <v>67</v>
      </c>
      <c r="H3926" t="s">
        <v>4110</v>
      </c>
      <c r="I3926" s="2">
        <v>41044</v>
      </c>
      <c r="J3926" t="s">
        <v>106</v>
      </c>
      <c r="K3926" t="s">
        <v>111</v>
      </c>
      <c r="L3926">
        <v>-0.36316999999999999</v>
      </c>
      <c r="M3926">
        <v>-160.00488300000001</v>
      </c>
      <c r="N3926" t="s">
        <v>67</v>
      </c>
      <c r="O3926" t="s">
        <v>67</v>
      </c>
      <c r="P3926">
        <v>2016</v>
      </c>
      <c r="Q3926" t="s">
        <v>112</v>
      </c>
      <c r="R3926">
        <v>0</v>
      </c>
      <c r="S3926">
        <v>21.8</v>
      </c>
      <c r="T3926">
        <v>5</v>
      </c>
      <c r="U3926">
        <v>1.5</v>
      </c>
      <c r="V3926">
        <v>0.5</v>
      </c>
      <c r="W3926">
        <v>22.5</v>
      </c>
      <c r="X3926">
        <v>0.40749999999999997</v>
      </c>
      <c r="Y3926">
        <v>2</v>
      </c>
      <c r="Z3926">
        <v>1</v>
      </c>
    </row>
    <row r="3927" spans="1:26" x14ac:dyDescent="0.2">
      <c r="A3927">
        <v>3926</v>
      </c>
      <c r="B3927">
        <v>9567</v>
      </c>
      <c r="C3927" t="s">
        <v>38</v>
      </c>
      <c r="D3927">
        <v>2016</v>
      </c>
      <c r="E3927" t="s">
        <v>64</v>
      </c>
      <c r="F3927" t="s">
        <v>360</v>
      </c>
      <c r="G3927" t="s">
        <v>67</v>
      </c>
      <c r="H3927" t="s">
        <v>4111</v>
      </c>
      <c r="I3927" s="2">
        <v>41044</v>
      </c>
      <c r="J3927" t="s">
        <v>106</v>
      </c>
      <c r="K3927" t="s">
        <v>107</v>
      </c>
      <c r="L3927">
        <v>-0.36202600000000001</v>
      </c>
      <c r="M3927">
        <v>-160.001013</v>
      </c>
      <c r="N3927" t="s">
        <v>67</v>
      </c>
      <c r="O3927" t="s">
        <v>67</v>
      </c>
      <c r="P3927">
        <v>2016</v>
      </c>
      <c r="Q3927" t="s">
        <v>109</v>
      </c>
      <c r="R3927">
        <v>0</v>
      </c>
      <c r="S3927">
        <v>10.85</v>
      </c>
      <c r="T3927">
        <v>1</v>
      </c>
      <c r="U3927">
        <v>7.5</v>
      </c>
      <c r="V3927">
        <v>11</v>
      </c>
      <c r="W3927">
        <v>15</v>
      </c>
      <c r="X3927">
        <v>0.39500000000000002</v>
      </c>
      <c r="Y3927">
        <v>2</v>
      </c>
      <c r="Z3927">
        <v>1</v>
      </c>
    </row>
    <row r="3928" spans="1:26" x14ac:dyDescent="0.2">
      <c r="A3928">
        <v>3927</v>
      </c>
      <c r="B3928">
        <v>9568</v>
      </c>
      <c r="C3928" t="s">
        <v>38</v>
      </c>
      <c r="D3928">
        <v>2016</v>
      </c>
      <c r="E3928" t="s">
        <v>64</v>
      </c>
      <c r="F3928" t="s">
        <v>360</v>
      </c>
      <c r="G3928" t="s">
        <v>67</v>
      </c>
      <c r="H3928" t="s">
        <v>4112</v>
      </c>
      <c r="I3928" s="2">
        <v>41044</v>
      </c>
      <c r="J3928" t="s">
        <v>106</v>
      </c>
      <c r="K3928" t="s">
        <v>107</v>
      </c>
      <c r="L3928">
        <v>-0.36665399999999998</v>
      </c>
      <c r="M3928">
        <v>-160.00687199999999</v>
      </c>
      <c r="N3928" t="s">
        <v>67</v>
      </c>
      <c r="O3928" t="s">
        <v>67</v>
      </c>
      <c r="P3928">
        <v>2016</v>
      </c>
      <c r="Q3928" t="s">
        <v>109</v>
      </c>
      <c r="R3928">
        <v>0</v>
      </c>
      <c r="S3928">
        <v>12.1</v>
      </c>
      <c r="T3928">
        <v>1.5</v>
      </c>
      <c r="U3928">
        <v>1.5</v>
      </c>
      <c r="V3928">
        <v>16.5</v>
      </c>
      <c r="W3928">
        <v>15</v>
      </c>
      <c r="X3928">
        <v>0.54249999999999998</v>
      </c>
      <c r="Y3928">
        <v>2</v>
      </c>
      <c r="Z3928">
        <v>1</v>
      </c>
    </row>
    <row r="3929" spans="1:26" x14ac:dyDescent="0.2">
      <c r="A3929">
        <v>3928</v>
      </c>
      <c r="B3929">
        <v>9579</v>
      </c>
      <c r="C3929" t="s">
        <v>38</v>
      </c>
      <c r="D3929">
        <v>2016</v>
      </c>
      <c r="E3929" t="s">
        <v>64</v>
      </c>
      <c r="F3929" t="s">
        <v>360</v>
      </c>
      <c r="G3929" t="s">
        <v>67</v>
      </c>
      <c r="H3929" t="s">
        <v>4113</v>
      </c>
      <c r="I3929" s="2">
        <v>41045</v>
      </c>
      <c r="J3929" t="s">
        <v>106</v>
      </c>
      <c r="K3929" t="s">
        <v>107</v>
      </c>
      <c r="L3929">
        <v>-0.36709900000000001</v>
      </c>
      <c r="M3929">
        <v>-159.979691</v>
      </c>
      <c r="N3929" t="s">
        <v>67</v>
      </c>
      <c r="O3929" t="s">
        <v>67</v>
      </c>
      <c r="P3929">
        <v>2016</v>
      </c>
      <c r="Q3929" t="s">
        <v>109</v>
      </c>
      <c r="R3929">
        <v>0</v>
      </c>
      <c r="S3929">
        <v>15.65</v>
      </c>
      <c r="T3929">
        <v>0.5</v>
      </c>
      <c r="U3929">
        <v>0.5</v>
      </c>
      <c r="V3929">
        <v>3</v>
      </c>
      <c r="W3929">
        <v>15</v>
      </c>
      <c r="X3929">
        <v>0.34875</v>
      </c>
      <c r="Y3929">
        <v>2</v>
      </c>
      <c r="Z3929">
        <v>1</v>
      </c>
    </row>
    <row r="3930" spans="1:26" x14ac:dyDescent="0.2">
      <c r="A3930">
        <v>3929</v>
      </c>
      <c r="B3930">
        <v>9580</v>
      </c>
      <c r="C3930" t="s">
        <v>38</v>
      </c>
      <c r="D3930">
        <v>2016</v>
      </c>
      <c r="E3930" t="s">
        <v>64</v>
      </c>
      <c r="F3930" t="s">
        <v>360</v>
      </c>
      <c r="G3930" t="s">
        <v>67</v>
      </c>
      <c r="H3930" t="s">
        <v>4114</v>
      </c>
      <c r="I3930" s="2">
        <v>41045</v>
      </c>
      <c r="J3930" t="s">
        <v>106</v>
      </c>
      <c r="K3930" t="s">
        <v>115</v>
      </c>
      <c r="L3930">
        <v>-0.37014399999999997</v>
      </c>
      <c r="M3930">
        <v>-159.98136299999999</v>
      </c>
      <c r="N3930" t="s">
        <v>67</v>
      </c>
      <c r="O3930" t="s">
        <v>67</v>
      </c>
      <c r="P3930">
        <v>2016</v>
      </c>
      <c r="Q3930" t="s">
        <v>116</v>
      </c>
      <c r="R3930">
        <v>0</v>
      </c>
      <c r="S3930">
        <v>5.65</v>
      </c>
      <c r="T3930">
        <v>0.5</v>
      </c>
      <c r="U3930">
        <v>0.5</v>
      </c>
      <c r="V3930">
        <v>5</v>
      </c>
      <c r="W3930">
        <v>20</v>
      </c>
      <c r="X3930">
        <v>0.80374999999999996</v>
      </c>
      <c r="Y3930">
        <v>2</v>
      </c>
      <c r="Z3930">
        <v>1</v>
      </c>
    </row>
    <row r="3931" spans="1:26" x14ac:dyDescent="0.2">
      <c r="A3931">
        <v>3930</v>
      </c>
      <c r="B3931">
        <v>9581</v>
      </c>
      <c r="C3931" t="s">
        <v>38</v>
      </c>
      <c r="D3931">
        <v>2016</v>
      </c>
      <c r="E3931" t="s">
        <v>64</v>
      </c>
      <c r="F3931" t="s">
        <v>360</v>
      </c>
      <c r="G3931" t="s">
        <v>67</v>
      </c>
      <c r="H3931" t="s">
        <v>4115</v>
      </c>
      <c r="I3931" s="2">
        <v>41045</v>
      </c>
      <c r="J3931" t="s">
        <v>106</v>
      </c>
      <c r="K3931" t="s">
        <v>115</v>
      </c>
      <c r="L3931">
        <v>-0.37261</v>
      </c>
      <c r="M3931">
        <v>-159.98425900000001</v>
      </c>
      <c r="N3931" t="s">
        <v>67</v>
      </c>
      <c r="O3931" t="s">
        <v>67</v>
      </c>
      <c r="P3931">
        <v>2016</v>
      </c>
      <c r="Q3931" t="s">
        <v>116</v>
      </c>
      <c r="R3931">
        <v>0</v>
      </c>
      <c r="S3931">
        <v>5.5</v>
      </c>
      <c r="T3931">
        <v>1</v>
      </c>
      <c r="U3931">
        <v>3.5</v>
      </c>
      <c r="V3931">
        <v>1</v>
      </c>
      <c r="W3931">
        <v>16.5</v>
      </c>
      <c r="X3931">
        <v>0.51500000000000001</v>
      </c>
      <c r="Y3931">
        <v>2</v>
      </c>
      <c r="Z3931">
        <v>1</v>
      </c>
    </row>
    <row r="3932" spans="1:26" x14ac:dyDescent="0.2">
      <c r="A3932">
        <v>3931</v>
      </c>
      <c r="B3932">
        <v>9582</v>
      </c>
      <c r="C3932" t="s">
        <v>38</v>
      </c>
      <c r="D3932">
        <v>2016</v>
      </c>
      <c r="E3932" t="s">
        <v>64</v>
      </c>
      <c r="F3932" t="s">
        <v>360</v>
      </c>
      <c r="G3932" t="s">
        <v>67</v>
      </c>
      <c r="H3932" t="s">
        <v>4116</v>
      </c>
      <c r="I3932" s="2">
        <v>41045</v>
      </c>
      <c r="J3932" t="s">
        <v>106</v>
      </c>
      <c r="K3932" t="s">
        <v>107</v>
      </c>
      <c r="L3932">
        <v>-0.37989000000000001</v>
      </c>
      <c r="M3932">
        <v>-159.98021900000001</v>
      </c>
      <c r="N3932" t="s">
        <v>67</v>
      </c>
      <c r="O3932" t="s">
        <v>67</v>
      </c>
      <c r="P3932">
        <v>2016</v>
      </c>
      <c r="Q3932" t="s">
        <v>109</v>
      </c>
      <c r="R3932">
        <v>0</v>
      </c>
      <c r="S3932">
        <v>7.65</v>
      </c>
      <c r="T3932">
        <v>0</v>
      </c>
      <c r="U3932">
        <v>0</v>
      </c>
      <c r="V3932">
        <v>1.5</v>
      </c>
      <c r="W3932">
        <v>22.5</v>
      </c>
      <c r="X3932">
        <v>0.37</v>
      </c>
      <c r="Y3932">
        <v>2</v>
      </c>
      <c r="Z3932">
        <v>1</v>
      </c>
    </row>
    <row r="3933" spans="1:26" x14ac:dyDescent="0.2">
      <c r="A3933">
        <v>3932</v>
      </c>
      <c r="B3933">
        <v>9589</v>
      </c>
      <c r="C3933" t="s">
        <v>38</v>
      </c>
      <c r="D3933">
        <v>2016</v>
      </c>
      <c r="E3933" t="s">
        <v>64</v>
      </c>
      <c r="F3933" t="s">
        <v>360</v>
      </c>
      <c r="G3933" t="s">
        <v>67</v>
      </c>
      <c r="H3933" t="s">
        <v>4117</v>
      </c>
      <c r="I3933" s="2">
        <v>41046</v>
      </c>
      <c r="J3933" t="s">
        <v>106</v>
      </c>
      <c r="K3933" t="s">
        <v>111</v>
      </c>
      <c r="L3933">
        <v>-0.37581300000000001</v>
      </c>
      <c r="M3933">
        <v>-159.972047</v>
      </c>
      <c r="N3933" t="s">
        <v>67</v>
      </c>
      <c r="O3933" t="s">
        <v>67</v>
      </c>
      <c r="P3933">
        <v>2016</v>
      </c>
      <c r="Q3933" t="s">
        <v>112</v>
      </c>
      <c r="R3933">
        <v>0</v>
      </c>
      <c r="S3933">
        <v>19.55</v>
      </c>
      <c r="T3933">
        <v>0.5</v>
      </c>
      <c r="U3933">
        <v>0.5</v>
      </c>
      <c r="V3933">
        <v>1</v>
      </c>
      <c r="W3933">
        <v>20.5</v>
      </c>
      <c r="X3933">
        <v>0.38624999999999998</v>
      </c>
      <c r="Y3933">
        <v>2</v>
      </c>
      <c r="Z3933">
        <v>1</v>
      </c>
    </row>
    <row r="3934" spans="1:26" x14ac:dyDescent="0.2">
      <c r="A3934">
        <v>3933</v>
      </c>
      <c r="B3934">
        <v>9590</v>
      </c>
      <c r="C3934" t="s">
        <v>38</v>
      </c>
      <c r="D3934">
        <v>2016</v>
      </c>
      <c r="E3934" t="s">
        <v>64</v>
      </c>
      <c r="F3934" t="s">
        <v>360</v>
      </c>
      <c r="G3934" t="s">
        <v>67</v>
      </c>
      <c r="H3934" t="s">
        <v>4118</v>
      </c>
      <c r="I3934" s="2">
        <v>41046</v>
      </c>
      <c r="J3934" t="s">
        <v>106</v>
      </c>
      <c r="K3934" t="s">
        <v>107</v>
      </c>
      <c r="L3934">
        <v>-0.37681700000000001</v>
      </c>
      <c r="M3934">
        <v>-159.97537399999999</v>
      </c>
      <c r="N3934" t="s">
        <v>67</v>
      </c>
      <c r="O3934" t="s">
        <v>67</v>
      </c>
      <c r="P3934">
        <v>2016</v>
      </c>
      <c r="Q3934" t="s">
        <v>109</v>
      </c>
      <c r="R3934">
        <v>0</v>
      </c>
      <c r="S3934">
        <v>9.15</v>
      </c>
      <c r="T3934">
        <v>0</v>
      </c>
      <c r="U3934">
        <v>0</v>
      </c>
      <c r="V3934">
        <v>5</v>
      </c>
      <c r="W3934">
        <v>42.5</v>
      </c>
      <c r="X3934">
        <v>0.34</v>
      </c>
      <c r="Y3934">
        <v>2</v>
      </c>
      <c r="Z3934">
        <v>1</v>
      </c>
    </row>
    <row r="3935" spans="1:26" x14ac:dyDescent="0.2">
      <c r="A3935">
        <v>3934</v>
      </c>
      <c r="B3935">
        <v>9591</v>
      </c>
      <c r="C3935" t="s">
        <v>38</v>
      </c>
      <c r="D3935">
        <v>2016</v>
      </c>
      <c r="E3935" t="s">
        <v>64</v>
      </c>
      <c r="F3935" t="s">
        <v>360</v>
      </c>
      <c r="G3935" t="s">
        <v>67</v>
      </c>
      <c r="H3935" t="s">
        <v>4119</v>
      </c>
      <c r="I3935" s="2">
        <v>41046</v>
      </c>
      <c r="J3935" t="s">
        <v>106</v>
      </c>
      <c r="K3935" t="s">
        <v>115</v>
      </c>
      <c r="L3935">
        <v>-0.37743599999999999</v>
      </c>
      <c r="M3935">
        <v>-159.978487</v>
      </c>
      <c r="N3935" t="s">
        <v>67</v>
      </c>
      <c r="O3935" t="s">
        <v>67</v>
      </c>
      <c r="P3935">
        <v>2016</v>
      </c>
      <c r="Q3935" t="s">
        <v>116</v>
      </c>
      <c r="R3935">
        <v>0</v>
      </c>
      <c r="S3935">
        <v>5.95</v>
      </c>
      <c r="T3935">
        <v>0</v>
      </c>
      <c r="U3935">
        <v>0</v>
      </c>
      <c r="V3935">
        <v>6.5</v>
      </c>
      <c r="W3935">
        <v>24</v>
      </c>
      <c r="X3935">
        <v>0.24</v>
      </c>
      <c r="Y3935">
        <v>2</v>
      </c>
      <c r="Z3935">
        <v>1</v>
      </c>
    </row>
    <row r="3936" spans="1:26" x14ac:dyDescent="0.2">
      <c r="A3936">
        <v>3935</v>
      </c>
      <c r="B3936">
        <v>9597</v>
      </c>
      <c r="C3936" t="s">
        <v>38</v>
      </c>
      <c r="D3936">
        <v>2016</v>
      </c>
      <c r="E3936" t="s">
        <v>64</v>
      </c>
      <c r="F3936" t="s">
        <v>360</v>
      </c>
      <c r="G3936" t="s">
        <v>67</v>
      </c>
      <c r="H3936" t="s">
        <v>4120</v>
      </c>
      <c r="I3936" s="2">
        <v>41047</v>
      </c>
      <c r="J3936" t="s">
        <v>106</v>
      </c>
      <c r="K3936" t="s">
        <v>111</v>
      </c>
      <c r="L3936">
        <v>-0.375892</v>
      </c>
      <c r="M3936">
        <v>-159.97198</v>
      </c>
      <c r="N3936" t="s">
        <v>67</v>
      </c>
      <c r="O3936" t="s">
        <v>67</v>
      </c>
      <c r="P3936">
        <v>2016</v>
      </c>
      <c r="Q3936" t="s">
        <v>112</v>
      </c>
      <c r="R3936">
        <v>0</v>
      </c>
      <c r="S3936">
        <v>21.15</v>
      </c>
      <c r="T3936">
        <v>2.5</v>
      </c>
      <c r="U3936">
        <v>0</v>
      </c>
      <c r="V3936">
        <v>1</v>
      </c>
      <c r="W3936">
        <v>20</v>
      </c>
      <c r="X3936">
        <v>0.36749999999999999</v>
      </c>
      <c r="Y3936">
        <v>2</v>
      </c>
      <c r="Z3936">
        <v>1</v>
      </c>
    </row>
    <row r="3937" spans="1:26" x14ac:dyDescent="0.2">
      <c r="A3937">
        <v>3936</v>
      </c>
      <c r="B3937">
        <v>9598</v>
      </c>
      <c r="C3937" t="s">
        <v>38</v>
      </c>
      <c r="D3937">
        <v>2016</v>
      </c>
      <c r="E3937" t="s">
        <v>64</v>
      </c>
      <c r="F3937" t="s">
        <v>360</v>
      </c>
      <c r="G3937" t="s">
        <v>67</v>
      </c>
      <c r="H3937" t="s">
        <v>4121</v>
      </c>
      <c r="I3937" s="2">
        <v>41047</v>
      </c>
      <c r="J3937" t="s">
        <v>106</v>
      </c>
      <c r="K3937" t="s">
        <v>107</v>
      </c>
      <c r="L3937">
        <v>-0.38189200000000001</v>
      </c>
      <c r="M3937">
        <v>-159.98962800000001</v>
      </c>
      <c r="N3937" t="s">
        <v>67</v>
      </c>
      <c r="O3937" t="s">
        <v>67</v>
      </c>
      <c r="P3937">
        <v>2016</v>
      </c>
      <c r="Q3937" t="s">
        <v>109</v>
      </c>
      <c r="R3937">
        <v>0</v>
      </c>
      <c r="S3937">
        <v>11.45</v>
      </c>
      <c r="T3937">
        <v>0.5</v>
      </c>
      <c r="U3937">
        <v>0</v>
      </c>
      <c r="V3937">
        <v>1</v>
      </c>
      <c r="W3937">
        <v>10</v>
      </c>
      <c r="X3937">
        <v>0.35</v>
      </c>
      <c r="Y3937">
        <v>2</v>
      </c>
      <c r="Z3937">
        <v>1</v>
      </c>
    </row>
    <row r="3938" spans="1:26" x14ac:dyDescent="0.2">
      <c r="A3938">
        <v>3937</v>
      </c>
      <c r="B3938">
        <v>9599</v>
      </c>
      <c r="C3938" t="s">
        <v>38</v>
      </c>
      <c r="D3938">
        <v>2016</v>
      </c>
      <c r="E3938" t="s">
        <v>64</v>
      </c>
      <c r="F3938" t="s">
        <v>360</v>
      </c>
      <c r="G3938" t="s">
        <v>67</v>
      </c>
      <c r="H3938" t="s">
        <v>4122</v>
      </c>
      <c r="I3938" s="2">
        <v>41047</v>
      </c>
      <c r="J3938" t="s">
        <v>106</v>
      </c>
      <c r="K3938" t="s">
        <v>107</v>
      </c>
      <c r="L3938">
        <v>-0.37348700000000001</v>
      </c>
      <c r="M3938">
        <v>-160.012563</v>
      </c>
      <c r="N3938" t="s">
        <v>67</v>
      </c>
      <c r="O3938" t="s">
        <v>67</v>
      </c>
      <c r="P3938">
        <v>2016</v>
      </c>
      <c r="Q3938" t="s">
        <v>109</v>
      </c>
      <c r="R3938">
        <v>0</v>
      </c>
      <c r="S3938">
        <v>10.4</v>
      </c>
      <c r="T3938">
        <v>0.5</v>
      </c>
      <c r="U3938">
        <v>1.5</v>
      </c>
      <c r="V3938">
        <v>3</v>
      </c>
      <c r="W3938">
        <v>12.5</v>
      </c>
      <c r="X3938">
        <v>0.53625</v>
      </c>
      <c r="Y3938">
        <v>2</v>
      </c>
      <c r="Z3938">
        <v>1</v>
      </c>
    </row>
    <row r="3939" spans="1:26" x14ac:dyDescent="0.2">
      <c r="A3939">
        <v>3938</v>
      </c>
      <c r="B3939">
        <v>9606</v>
      </c>
      <c r="C3939" t="s">
        <v>38</v>
      </c>
      <c r="D3939">
        <v>2016</v>
      </c>
      <c r="E3939" t="s">
        <v>64</v>
      </c>
      <c r="F3939" t="s">
        <v>360</v>
      </c>
      <c r="G3939" t="s">
        <v>67</v>
      </c>
      <c r="H3939" t="s">
        <v>4123</v>
      </c>
      <c r="I3939" s="2">
        <v>41048</v>
      </c>
      <c r="J3939" t="s">
        <v>106</v>
      </c>
      <c r="K3939" t="s">
        <v>107</v>
      </c>
      <c r="L3939">
        <v>-0.38198700000000002</v>
      </c>
      <c r="M3939">
        <v>-159.99581800000001</v>
      </c>
      <c r="N3939" t="s">
        <v>67</v>
      </c>
      <c r="O3939" t="s">
        <v>67</v>
      </c>
      <c r="P3939">
        <v>2016</v>
      </c>
      <c r="Q3939" t="s">
        <v>109</v>
      </c>
      <c r="R3939">
        <v>0</v>
      </c>
      <c r="S3939">
        <v>12.85</v>
      </c>
      <c r="T3939">
        <v>1</v>
      </c>
      <c r="U3939">
        <v>0</v>
      </c>
      <c r="V3939">
        <v>37.5</v>
      </c>
      <c r="W3939">
        <v>7.5</v>
      </c>
      <c r="X3939">
        <v>0.40500000000000003</v>
      </c>
      <c r="Y3939">
        <v>2</v>
      </c>
      <c r="Z3939">
        <v>1</v>
      </c>
    </row>
    <row r="3940" spans="1:26" x14ac:dyDescent="0.2">
      <c r="A3940">
        <v>3939</v>
      </c>
      <c r="B3940">
        <v>9607</v>
      </c>
      <c r="C3940" t="s">
        <v>38</v>
      </c>
      <c r="D3940">
        <v>2016</v>
      </c>
      <c r="E3940" t="s">
        <v>64</v>
      </c>
      <c r="F3940" t="s">
        <v>360</v>
      </c>
      <c r="G3940" t="s">
        <v>67</v>
      </c>
      <c r="H3940" t="s">
        <v>4124</v>
      </c>
      <c r="I3940" s="2">
        <v>41048</v>
      </c>
      <c r="J3940" t="s">
        <v>106</v>
      </c>
      <c r="K3940" t="s">
        <v>107</v>
      </c>
      <c r="L3940">
        <v>-0.38183099999999998</v>
      </c>
      <c r="M3940">
        <v>-159.99874800000001</v>
      </c>
      <c r="N3940" t="s">
        <v>67</v>
      </c>
      <c r="O3940" t="s">
        <v>67</v>
      </c>
      <c r="P3940">
        <v>2016</v>
      </c>
      <c r="Q3940" t="s">
        <v>109</v>
      </c>
      <c r="R3940">
        <v>0</v>
      </c>
      <c r="S3940">
        <v>13</v>
      </c>
      <c r="T3940">
        <v>0.5</v>
      </c>
      <c r="U3940">
        <v>0</v>
      </c>
      <c r="V3940">
        <v>47.5</v>
      </c>
      <c r="W3940">
        <v>11</v>
      </c>
      <c r="X3940">
        <v>0.51975000000000005</v>
      </c>
      <c r="Y3940">
        <v>2</v>
      </c>
      <c r="Z3940">
        <v>1</v>
      </c>
    </row>
    <row r="3941" spans="1:26" x14ac:dyDescent="0.2">
      <c r="A3941">
        <v>3940</v>
      </c>
      <c r="B3941">
        <v>9608</v>
      </c>
      <c r="C3941" t="s">
        <v>38</v>
      </c>
      <c r="D3941">
        <v>2016</v>
      </c>
      <c r="E3941" t="s">
        <v>64</v>
      </c>
      <c r="F3941" t="s">
        <v>360</v>
      </c>
      <c r="G3941" t="s">
        <v>67</v>
      </c>
      <c r="H3941" t="s">
        <v>4125</v>
      </c>
      <c r="I3941" s="2">
        <v>41048</v>
      </c>
      <c r="J3941" t="s">
        <v>106</v>
      </c>
      <c r="K3941" t="s">
        <v>115</v>
      </c>
      <c r="L3941">
        <v>-0.38100899999999999</v>
      </c>
      <c r="M3941">
        <v>-160.00872899999999</v>
      </c>
      <c r="N3941" t="s">
        <v>67</v>
      </c>
      <c r="O3941" t="s">
        <v>67</v>
      </c>
      <c r="P3941">
        <v>2016</v>
      </c>
      <c r="Q3941" t="s">
        <v>116</v>
      </c>
      <c r="R3941">
        <v>0</v>
      </c>
      <c r="S3941">
        <v>4.0999999999999996</v>
      </c>
      <c r="T3941">
        <v>0</v>
      </c>
      <c r="U3941">
        <v>1</v>
      </c>
      <c r="V3941">
        <v>2.5</v>
      </c>
      <c r="W3941">
        <v>4</v>
      </c>
      <c r="X3941">
        <v>0.89249999999999996</v>
      </c>
      <c r="Y3941">
        <v>2</v>
      </c>
      <c r="Z3941">
        <v>1</v>
      </c>
    </row>
    <row r="3942" spans="1:26" x14ac:dyDescent="0.2">
      <c r="A3942">
        <v>3941</v>
      </c>
      <c r="B3942">
        <v>9609</v>
      </c>
      <c r="C3942" t="s">
        <v>38</v>
      </c>
      <c r="D3942">
        <v>2016</v>
      </c>
      <c r="E3942" t="s">
        <v>64</v>
      </c>
      <c r="F3942" t="s">
        <v>360</v>
      </c>
      <c r="G3942" t="s">
        <v>67</v>
      </c>
      <c r="H3942" t="s">
        <v>4126</v>
      </c>
      <c r="I3942" s="2">
        <v>41048</v>
      </c>
      <c r="J3942" t="s">
        <v>106</v>
      </c>
      <c r="K3942" t="s">
        <v>115</v>
      </c>
      <c r="L3942">
        <v>-0.37270300000000001</v>
      </c>
      <c r="M3942">
        <v>-160.01161400000001</v>
      </c>
      <c r="N3942" t="s">
        <v>67</v>
      </c>
      <c r="O3942" t="s">
        <v>67</v>
      </c>
      <c r="P3942">
        <v>2016</v>
      </c>
      <c r="Q3942" t="s">
        <v>116</v>
      </c>
      <c r="R3942">
        <v>0</v>
      </c>
      <c r="S3942">
        <v>3.35</v>
      </c>
      <c r="T3942">
        <v>0</v>
      </c>
      <c r="U3942">
        <v>0.5</v>
      </c>
      <c r="V3942">
        <v>3.5</v>
      </c>
      <c r="W3942">
        <v>15</v>
      </c>
      <c r="X3942">
        <v>0.92249999999999999</v>
      </c>
      <c r="Y3942">
        <v>2</v>
      </c>
      <c r="Z3942">
        <v>1</v>
      </c>
    </row>
    <row r="3943" spans="1:26" x14ac:dyDescent="0.2">
      <c r="A3943">
        <v>3942</v>
      </c>
      <c r="B3943">
        <v>9615</v>
      </c>
      <c r="C3943" t="s">
        <v>38</v>
      </c>
      <c r="D3943">
        <v>2016</v>
      </c>
      <c r="E3943" t="s">
        <v>64</v>
      </c>
      <c r="F3943" t="s">
        <v>360</v>
      </c>
      <c r="G3943" t="s">
        <v>67</v>
      </c>
      <c r="H3943" t="s">
        <v>4127</v>
      </c>
      <c r="I3943" s="2">
        <v>41049</v>
      </c>
      <c r="J3943" t="s">
        <v>106</v>
      </c>
      <c r="K3943" t="s">
        <v>111</v>
      </c>
      <c r="L3943">
        <v>-0.38247599999999998</v>
      </c>
      <c r="M3943">
        <v>-159.97970799999999</v>
      </c>
      <c r="N3943" t="s">
        <v>67</v>
      </c>
      <c r="O3943" t="s">
        <v>67</v>
      </c>
      <c r="P3943">
        <v>2016</v>
      </c>
      <c r="Q3943" t="s">
        <v>112</v>
      </c>
      <c r="R3943">
        <v>0</v>
      </c>
      <c r="S3943">
        <v>22.8</v>
      </c>
      <c r="T3943">
        <v>1</v>
      </c>
      <c r="U3943">
        <v>0</v>
      </c>
      <c r="V3943">
        <v>3</v>
      </c>
      <c r="W3943">
        <v>25</v>
      </c>
      <c r="X3943">
        <v>0.46124999999999999</v>
      </c>
      <c r="Y3943">
        <v>2</v>
      </c>
      <c r="Z3943">
        <v>1</v>
      </c>
    </row>
    <row r="3944" spans="1:26" x14ac:dyDescent="0.2">
      <c r="A3944">
        <v>3943</v>
      </c>
      <c r="B3944">
        <v>9616</v>
      </c>
      <c r="C3944" t="s">
        <v>38</v>
      </c>
      <c r="D3944">
        <v>2016</v>
      </c>
      <c r="E3944" t="s">
        <v>64</v>
      </c>
      <c r="F3944" t="s">
        <v>360</v>
      </c>
      <c r="G3944" t="s">
        <v>67</v>
      </c>
      <c r="H3944" t="s">
        <v>4128</v>
      </c>
      <c r="I3944" s="2">
        <v>41049</v>
      </c>
      <c r="J3944" t="s">
        <v>106</v>
      </c>
      <c r="K3944" t="s">
        <v>107</v>
      </c>
      <c r="L3944">
        <v>-0.38243500000000002</v>
      </c>
      <c r="M3944">
        <v>-159.97565700000001</v>
      </c>
      <c r="N3944" t="s">
        <v>67</v>
      </c>
      <c r="O3944" t="s">
        <v>67</v>
      </c>
      <c r="P3944">
        <v>2016</v>
      </c>
      <c r="Q3944" t="s">
        <v>109</v>
      </c>
      <c r="R3944">
        <v>0</v>
      </c>
      <c r="S3944">
        <v>15.15</v>
      </c>
      <c r="T3944">
        <v>0</v>
      </c>
      <c r="U3944">
        <v>0</v>
      </c>
      <c r="V3944">
        <v>6.5</v>
      </c>
      <c r="W3944">
        <v>37.5</v>
      </c>
      <c r="X3944">
        <v>0.4</v>
      </c>
      <c r="Y3944">
        <v>2</v>
      </c>
      <c r="Z3944">
        <v>1</v>
      </c>
    </row>
    <row r="3945" spans="1:26" x14ac:dyDescent="0.2">
      <c r="A3945">
        <v>3944</v>
      </c>
      <c r="B3945">
        <v>9617</v>
      </c>
      <c r="C3945" t="s">
        <v>38</v>
      </c>
      <c r="D3945">
        <v>2016</v>
      </c>
      <c r="E3945" t="s">
        <v>64</v>
      </c>
      <c r="F3945" t="s">
        <v>360</v>
      </c>
      <c r="G3945" t="s">
        <v>67</v>
      </c>
      <c r="H3945" t="s">
        <v>4129</v>
      </c>
      <c r="I3945" s="2">
        <v>41049</v>
      </c>
      <c r="J3945" t="s">
        <v>106</v>
      </c>
      <c r="K3945" t="s">
        <v>107</v>
      </c>
      <c r="L3945">
        <v>-0.38020399999999999</v>
      </c>
      <c r="M3945">
        <v>-159.975998</v>
      </c>
      <c r="N3945" t="s">
        <v>67</v>
      </c>
      <c r="O3945" t="s">
        <v>67</v>
      </c>
      <c r="P3945">
        <v>2016</v>
      </c>
      <c r="Q3945" t="s">
        <v>109</v>
      </c>
      <c r="R3945">
        <v>0</v>
      </c>
      <c r="S3945">
        <v>8.5500000000000007</v>
      </c>
      <c r="T3945">
        <v>0.5</v>
      </c>
      <c r="U3945">
        <v>0</v>
      </c>
      <c r="V3945">
        <v>2</v>
      </c>
      <c r="W3945">
        <v>41.5</v>
      </c>
      <c r="X3945">
        <v>0.35</v>
      </c>
      <c r="Y3945">
        <v>2</v>
      </c>
      <c r="Z3945">
        <v>1</v>
      </c>
    </row>
    <row r="3946" spans="1:26" x14ac:dyDescent="0.2">
      <c r="A3946">
        <v>3945</v>
      </c>
      <c r="B3946">
        <v>9618</v>
      </c>
      <c r="C3946" t="s">
        <v>38</v>
      </c>
      <c r="D3946">
        <v>2016</v>
      </c>
      <c r="E3946" t="s">
        <v>64</v>
      </c>
      <c r="F3946" t="s">
        <v>360</v>
      </c>
      <c r="G3946" t="s">
        <v>67</v>
      </c>
      <c r="H3946" t="s">
        <v>4130</v>
      </c>
      <c r="I3946" s="2">
        <v>41049</v>
      </c>
      <c r="J3946" t="s">
        <v>106</v>
      </c>
      <c r="K3946" t="s">
        <v>115</v>
      </c>
      <c r="L3946">
        <v>-0.376079</v>
      </c>
      <c r="M3946">
        <v>-159.98268100000001</v>
      </c>
      <c r="N3946" t="s">
        <v>67</v>
      </c>
      <c r="O3946" t="s">
        <v>67</v>
      </c>
      <c r="P3946">
        <v>2016</v>
      </c>
      <c r="Q3946" t="s">
        <v>116</v>
      </c>
      <c r="R3946">
        <v>0</v>
      </c>
      <c r="S3946">
        <v>5.65</v>
      </c>
      <c r="T3946">
        <v>5</v>
      </c>
      <c r="U3946">
        <v>3.5</v>
      </c>
      <c r="V3946">
        <v>3.5</v>
      </c>
      <c r="W3946">
        <v>45</v>
      </c>
      <c r="X3946">
        <v>0.85</v>
      </c>
      <c r="Y3946">
        <v>2</v>
      </c>
      <c r="Z3946">
        <v>1</v>
      </c>
    </row>
    <row r="3947" spans="1:26" x14ac:dyDescent="0.2">
      <c r="A3947">
        <v>3946</v>
      </c>
      <c r="B3947">
        <v>9619</v>
      </c>
      <c r="C3947" t="s">
        <v>38</v>
      </c>
      <c r="D3947">
        <v>2016</v>
      </c>
      <c r="E3947" t="s">
        <v>64</v>
      </c>
      <c r="F3947" t="s">
        <v>360</v>
      </c>
      <c r="G3947" t="s">
        <v>67</v>
      </c>
      <c r="H3947" t="s">
        <v>4131</v>
      </c>
      <c r="I3947" s="2">
        <v>41049</v>
      </c>
      <c r="J3947" t="s">
        <v>106</v>
      </c>
      <c r="K3947" t="s">
        <v>115</v>
      </c>
      <c r="L3947">
        <v>-0.36752600000000002</v>
      </c>
      <c r="M3947">
        <v>-159.98321899999999</v>
      </c>
      <c r="N3947" t="s">
        <v>67</v>
      </c>
      <c r="O3947" t="s">
        <v>67</v>
      </c>
      <c r="P3947">
        <v>2016</v>
      </c>
      <c r="Q3947" t="s">
        <v>116</v>
      </c>
      <c r="R3947">
        <v>0</v>
      </c>
      <c r="S3947">
        <v>5.4</v>
      </c>
      <c r="T3947">
        <v>0</v>
      </c>
      <c r="U3947">
        <v>3</v>
      </c>
      <c r="V3947">
        <v>2</v>
      </c>
      <c r="W3947">
        <v>11.5</v>
      </c>
      <c r="X3947">
        <v>0.41</v>
      </c>
      <c r="Y3947">
        <v>2</v>
      </c>
      <c r="Z3947">
        <v>1</v>
      </c>
    </row>
    <row r="3948" spans="1:26" x14ac:dyDescent="0.2">
      <c r="A3948">
        <v>3947</v>
      </c>
      <c r="B3948">
        <v>9620</v>
      </c>
      <c r="C3948" t="s">
        <v>38</v>
      </c>
      <c r="D3948">
        <v>2016</v>
      </c>
      <c r="E3948" t="s">
        <v>64</v>
      </c>
      <c r="F3948" t="s">
        <v>360</v>
      </c>
      <c r="G3948" t="s">
        <v>67</v>
      </c>
      <c r="H3948" t="s">
        <v>4132</v>
      </c>
      <c r="I3948" s="2">
        <v>41049</v>
      </c>
      <c r="J3948" t="s">
        <v>106</v>
      </c>
      <c r="K3948" t="s">
        <v>107</v>
      </c>
      <c r="L3948">
        <v>-0.36524899999999999</v>
      </c>
      <c r="M3948">
        <v>-159.983699</v>
      </c>
      <c r="N3948" t="s">
        <v>67</v>
      </c>
      <c r="O3948" t="s">
        <v>67</v>
      </c>
      <c r="P3948">
        <v>2016</v>
      </c>
      <c r="Q3948" t="s">
        <v>109</v>
      </c>
      <c r="R3948">
        <v>0</v>
      </c>
      <c r="S3948">
        <v>9.3000000000000007</v>
      </c>
      <c r="T3948">
        <v>0</v>
      </c>
      <c r="U3948">
        <v>1.5</v>
      </c>
      <c r="V3948">
        <v>4.5</v>
      </c>
      <c r="W3948">
        <v>12.5</v>
      </c>
      <c r="X3948">
        <v>0.42625000000000002</v>
      </c>
      <c r="Y3948">
        <v>2</v>
      </c>
      <c r="Z3948">
        <v>1</v>
      </c>
    </row>
    <row r="3949" spans="1:26" x14ac:dyDescent="0.2">
      <c r="A3949">
        <v>3948</v>
      </c>
      <c r="B3949">
        <v>9621</v>
      </c>
      <c r="C3949" t="s">
        <v>38</v>
      </c>
      <c r="D3949">
        <v>2016</v>
      </c>
      <c r="E3949" t="s">
        <v>64</v>
      </c>
      <c r="F3949" t="s">
        <v>360</v>
      </c>
      <c r="G3949" t="s">
        <v>67</v>
      </c>
      <c r="H3949" t="s">
        <v>4133</v>
      </c>
      <c r="I3949" s="2">
        <v>41049</v>
      </c>
      <c r="J3949" t="s">
        <v>106</v>
      </c>
      <c r="K3949" t="s">
        <v>107</v>
      </c>
      <c r="L3949">
        <v>-0.36353200000000002</v>
      </c>
      <c r="M3949">
        <v>-159.98880700000001</v>
      </c>
      <c r="N3949" t="s">
        <v>67</v>
      </c>
      <c r="O3949" t="s">
        <v>67</v>
      </c>
      <c r="P3949">
        <v>2016</v>
      </c>
      <c r="Q3949" t="s">
        <v>109</v>
      </c>
      <c r="R3949">
        <v>0</v>
      </c>
      <c r="S3949">
        <v>16.149999999999999</v>
      </c>
      <c r="T3949">
        <v>0</v>
      </c>
      <c r="U3949">
        <v>0</v>
      </c>
      <c r="V3949">
        <v>3</v>
      </c>
      <c r="W3949">
        <v>28.5</v>
      </c>
      <c r="X3949">
        <v>0.2525</v>
      </c>
      <c r="Y3949">
        <v>2</v>
      </c>
      <c r="Z3949">
        <v>1</v>
      </c>
    </row>
    <row r="3950" spans="1:26" x14ac:dyDescent="0.2">
      <c r="A3950">
        <v>3949</v>
      </c>
      <c r="B3950">
        <v>9622</v>
      </c>
      <c r="C3950" t="s">
        <v>38</v>
      </c>
      <c r="D3950">
        <v>2016</v>
      </c>
      <c r="E3950" t="s">
        <v>64</v>
      </c>
      <c r="F3950" t="s">
        <v>360</v>
      </c>
      <c r="G3950" t="s">
        <v>67</v>
      </c>
      <c r="H3950" t="s">
        <v>4134</v>
      </c>
      <c r="I3950" s="2">
        <v>41050</v>
      </c>
      <c r="J3950" t="s">
        <v>106</v>
      </c>
      <c r="K3950" t="s">
        <v>111</v>
      </c>
      <c r="L3950">
        <v>-0.38202000000000003</v>
      </c>
      <c r="M3950">
        <v>-160.005707</v>
      </c>
      <c r="N3950" t="s">
        <v>67</v>
      </c>
      <c r="O3950" t="s">
        <v>67</v>
      </c>
      <c r="P3950">
        <v>2016</v>
      </c>
      <c r="Q3950" t="s">
        <v>112</v>
      </c>
      <c r="R3950">
        <v>0</v>
      </c>
      <c r="S3950">
        <v>19.899999999999999</v>
      </c>
      <c r="T3950">
        <v>0.5</v>
      </c>
      <c r="U3950">
        <v>1</v>
      </c>
      <c r="V3950">
        <v>20</v>
      </c>
      <c r="W3950">
        <v>10</v>
      </c>
      <c r="X3950">
        <v>0.4975</v>
      </c>
      <c r="Y3950">
        <v>2</v>
      </c>
      <c r="Z3950">
        <v>1</v>
      </c>
    </row>
    <row r="3951" spans="1:26" x14ac:dyDescent="0.2">
      <c r="A3951">
        <v>3950</v>
      </c>
      <c r="B3951">
        <v>9623</v>
      </c>
      <c r="C3951" t="s">
        <v>38</v>
      </c>
      <c r="D3951">
        <v>2016</v>
      </c>
      <c r="E3951" t="s">
        <v>64</v>
      </c>
      <c r="F3951" t="s">
        <v>360</v>
      </c>
      <c r="G3951" t="s">
        <v>67</v>
      </c>
      <c r="H3951" t="s">
        <v>4135</v>
      </c>
      <c r="I3951" s="2">
        <v>41050</v>
      </c>
      <c r="J3951" t="s">
        <v>106</v>
      </c>
      <c r="K3951" t="s">
        <v>115</v>
      </c>
      <c r="L3951">
        <v>-0.38103999999999999</v>
      </c>
      <c r="M3951">
        <v>-160.01078899999999</v>
      </c>
      <c r="N3951" t="s">
        <v>67</v>
      </c>
      <c r="O3951" t="s">
        <v>67</v>
      </c>
      <c r="P3951">
        <v>2016</v>
      </c>
      <c r="Q3951" t="s">
        <v>116</v>
      </c>
      <c r="R3951">
        <v>0</v>
      </c>
      <c r="S3951">
        <v>4.25</v>
      </c>
      <c r="T3951">
        <v>0.5</v>
      </c>
      <c r="U3951">
        <v>1</v>
      </c>
      <c r="V3951">
        <v>1.5</v>
      </c>
      <c r="W3951">
        <v>6.5</v>
      </c>
      <c r="X3951">
        <v>0.39624999999999999</v>
      </c>
      <c r="Y3951">
        <v>2</v>
      </c>
      <c r="Z3951">
        <v>1</v>
      </c>
    </row>
    <row r="3952" spans="1:26" x14ac:dyDescent="0.2">
      <c r="A3952">
        <v>3951</v>
      </c>
      <c r="B3952">
        <v>9624</v>
      </c>
      <c r="C3952" t="s">
        <v>38</v>
      </c>
      <c r="D3952">
        <v>2016</v>
      </c>
      <c r="E3952" t="s">
        <v>64</v>
      </c>
      <c r="F3952" t="s">
        <v>360</v>
      </c>
      <c r="G3952" t="s">
        <v>67</v>
      </c>
      <c r="H3952" t="s">
        <v>4136</v>
      </c>
      <c r="I3952" s="2">
        <v>41050</v>
      </c>
      <c r="J3952" t="s">
        <v>106</v>
      </c>
      <c r="K3952" t="s">
        <v>107</v>
      </c>
      <c r="L3952">
        <v>-0.37124699999999999</v>
      </c>
      <c r="M3952">
        <v>-159.97603899999999</v>
      </c>
      <c r="N3952" t="s">
        <v>67</v>
      </c>
      <c r="O3952" t="s">
        <v>67</v>
      </c>
      <c r="P3952">
        <v>2016</v>
      </c>
      <c r="Q3952" t="s">
        <v>109</v>
      </c>
      <c r="R3952">
        <v>0</v>
      </c>
      <c r="S3952">
        <v>9.1</v>
      </c>
      <c r="T3952">
        <v>0</v>
      </c>
      <c r="U3952">
        <v>0</v>
      </c>
      <c r="V3952">
        <v>3.5</v>
      </c>
      <c r="W3952">
        <v>10</v>
      </c>
      <c r="X3952">
        <v>0.39500000000000002</v>
      </c>
      <c r="Y3952">
        <v>2</v>
      </c>
      <c r="Z3952">
        <v>1</v>
      </c>
    </row>
    <row r="3953" spans="1:26" x14ac:dyDescent="0.2">
      <c r="A3953">
        <v>3952</v>
      </c>
      <c r="B3953">
        <v>9625</v>
      </c>
      <c r="C3953" t="s">
        <v>38</v>
      </c>
      <c r="D3953">
        <v>2016</v>
      </c>
      <c r="E3953" t="s">
        <v>64</v>
      </c>
      <c r="F3953" t="s">
        <v>360</v>
      </c>
      <c r="G3953" t="s">
        <v>67</v>
      </c>
      <c r="H3953" t="s">
        <v>4137</v>
      </c>
      <c r="I3953" s="2">
        <v>41050</v>
      </c>
      <c r="J3953" t="s">
        <v>106</v>
      </c>
      <c r="K3953" t="s">
        <v>115</v>
      </c>
      <c r="L3953">
        <v>-0.362813</v>
      </c>
      <c r="M3953">
        <v>-159.99633800000001</v>
      </c>
      <c r="N3953" t="s">
        <v>67</v>
      </c>
      <c r="O3953" t="s">
        <v>67</v>
      </c>
      <c r="P3953">
        <v>2016</v>
      </c>
      <c r="Q3953" t="s">
        <v>116</v>
      </c>
      <c r="R3953">
        <v>0</v>
      </c>
      <c r="S3953">
        <v>5.75</v>
      </c>
      <c r="T3953">
        <v>0.5</v>
      </c>
      <c r="U3953">
        <v>4</v>
      </c>
      <c r="V3953">
        <v>6</v>
      </c>
      <c r="W3953">
        <v>12.5</v>
      </c>
      <c r="X3953">
        <v>0.48375000000000001</v>
      </c>
      <c r="Y3953">
        <v>2</v>
      </c>
      <c r="Z3953">
        <v>1</v>
      </c>
    </row>
    <row r="3954" spans="1:26" x14ac:dyDescent="0.2">
      <c r="A3954">
        <v>3953</v>
      </c>
      <c r="B3954">
        <v>9626</v>
      </c>
      <c r="C3954" t="s">
        <v>38</v>
      </c>
      <c r="D3954">
        <v>2016</v>
      </c>
      <c r="E3954" t="s">
        <v>64</v>
      </c>
      <c r="F3954" t="s">
        <v>360</v>
      </c>
      <c r="G3954" t="s">
        <v>67</v>
      </c>
      <c r="H3954" t="s">
        <v>4138</v>
      </c>
      <c r="I3954" s="2">
        <v>41050</v>
      </c>
      <c r="J3954" t="s">
        <v>106</v>
      </c>
      <c r="K3954" t="s">
        <v>107</v>
      </c>
      <c r="L3954">
        <v>-0.36901099999999998</v>
      </c>
      <c r="M3954">
        <v>-160.008139</v>
      </c>
      <c r="N3954" t="s">
        <v>67</v>
      </c>
      <c r="O3954" t="s">
        <v>67</v>
      </c>
      <c r="P3954">
        <v>2016</v>
      </c>
      <c r="Q3954" t="s">
        <v>109</v>
      </c>
      <c r="R3954">
        <v>0</v>
      </c>
      <c r="S3954">
        <v>10.199999999999999</v>
      </c>
      <c r="T3954">
        <v>1</v>
      </c>
      <c r="U3954">
        <v>1</v>
      </c>
      <c r="V3954">
        <v>1.5</v>
      </c>
      <c r="W3954">
        <v>9</v>
      </c>
      <c r="X3954">
        <v>0.62124999999999997</v>
      </c>
      <c r="Y3954">
        <v>2</v>
      </c>
      <c r="Z3954">
        <v>1</v>
      </c>
    </row>
    <row r="3955" spans="1:26" x14ac:dyDescent="0.2">
      <c r="A3955">
        <v>3954</v>
      </c>
      <c r="B3955">
        <v>9627</v>
      </c>
      <c r="C3955" t="s">
        <v>38</v>
      </c>
      <c r="D3955">
        <v>2016</v>
      </c>
      <c r="E3955" t="s">
        <v>64</v>
      </c>
      <c r="F3955" t="s">
        <v>360</v>
      </c>
      <c r="G3955" t="s">
        <v>67</v>
      </c>
      <c r="H3955" t="s">
        <v>4139</v>
      </c>
      <c r="I3955" s="2">
        <v>41050</v>
      </c>
      <c r="J3955" t="s">
        <v>106</v>
      </c>
      <c r="K3955" t="s">
        <v>115</v>
      </c>
      <c r="L3955">
        <v>-0.37471100000000002</v>
      </c>
      <c r="M3955">
        <v>-160.01284799999999</v>
      </c>
      <c r="N3955" t="s">
        <v>67</v>
      </c>
      <c r="O3955" t="s">
        <v>67</v>
      </c>
      <c r="P3955">
        <v>2016</v>
      </c>
      <c r="Q3955" t="s">
        <v>116</v>
      </c>
      <c r="R3955">
        <v>0</v>
      </c>
      <c r="S3955">
        <v>4.3</v>
      </c>
      <c r="T3955">
        <v>0</v>
      </c>
      <c r="U3955">
        <v>2.5</v>
      </c>
      <c r="V3955">
        <v>1</v>
      </c>
      <c r="W3955">
        <v>8</v>
      </c>
      <c r="X3955">
        <v>0.65</v>
      </c>
      <c r="Y3955">
        <v>2</v>
      </c>
      <c r="Z3955">
        <v>1</v>
      </c>
    </row>
    <row r="3956" spans="1:26" x14ac:dyDescent="0.2">
      <c r="A3956">
        <v>3955</v>
      </c>
      <c r="B3956">
        <v>9639</v>
      </c>
      <c r="C3956" t="s">
        <v>38</v>
      </c>
      <c r="D3956">
        <v>2016</v>
      </c>
      <c r="E3956" t="s">
        <v>47</v>
      </c>
      <c r="F3956" t="s">
        <v>104</v>
      </c>
      <c r="G3956" t="s">
        <v>52</v>
      </c>
      <c r="H3956" t="s">
        <v>4140</v>
      </c>
      <c r="I3956" s="2">
        <v>41102</v>
      </c>
      <c r="J3956" t="s">
        <v>106</v>
      </c>
      <c r="K3956" t="s">
        <v>107</v>
      </c>
      <c r="L3956">
        <v>20.748871999999999</v>
      </c>
      <c r="M3956">
        <v>-156.46388899999999</v>
      </c>
      <c r="N3956" t="s">
        <v>903</v>
      </c>
      <c r="O3956" t="s">
        <v>903</v>
      </c>
      <c r="P3956">
        <v>2016</v>
      </c>
      <c r="Q3956" t="s">
        <v>109</v>
      </c>
      <c r="R3956">
        <v>0</v>
      </c>
      <c r="S3956">
        <v>6.85</v>
      </c>
      <c r="T3956">
        <v>45</v>
      </c>
      <c r="U3956">
        <v>27.5</v>
      </c>
      <c r="V3956">
        <v>0</v>
      </c>
      <c r="W3956">
        <v>1</v>
      </c>
      <c r="X3956">
        <v>0.58374999999999999</v>
      </c>
      <c r="Y3956">
        <v>2</v>
      </c>
      <c r="Z3956">
        <v>1</v>
      </c>
    </row>
    <row r="3957" spans="1:26" x14ac:dyDescent="0.2">
      <c r="A3957">
        <v>3956</v>
      </c>
      <c r="B3957">
        <v>9640</v>
      </c>
      <c r="C3957" t="s">
        <v>38</v>
      </c>
      <c r="D3957">
        <v>2016</v>
      </c>
      <c r="E3957" t="s">
        <v>47</v>
      </c>
      <c r="F3957" t="s">
        <v>104</v>
      </c>
      <c r="G3957" t="s">
        <v>52</v>
      </c>
      <c r="H3957" t="s">
        <v>4141</v>
      </c>
      <c r="I3957" s="2">
        <v>41102</v>
      </c>
      <c r="J3957" t="s">
        <v>106</v>
      </c>
      <c r="K3957" t="s">
        <v>111</v>
      </c>
      <c r="L3957">
        <v>20.718843</v>
      </c>
      <c r="M3957">
        <v>-156.463112</v>
      </c>
      <c r="N3957" t="s">
        <v>903</v>
      </c>
      <c r="O3957" t="s">
        <v>903</v>
      </c>
      <c r="P3957">
        <v>2016</v>
      </c>
      <c r="Q3957" t="s">
        <v>112</v>
      </c>
      <c r="R3957">
        <v>0</v>
      </c>
      <c r="S3957">
        <v>22.65</v>
      </c>
      <c r="T3957">
        <v>45</v>
      </c>
      <c r="U3957">
        <v>7.5</v>
      </c>
      <c r="V3957">
        <v>0.5</v>
      </c>
      <c r="W3957">
        <v>3</v>
      </c>
      <c r="X3957">
        <v>0.62875000000000003</v>
      </c>
      <c r="Y3957">
        <v>2</v>
      </c>
      <c r="Z3957">
        <v>1</v>
      </c>
    </row>
    <row r="3958" spans="1:26" x14ac:dyDescent="0.2">
      <c r="A3958">
        <v>3957</v>
      </c>
      <c r="B3958">
        <v>9644</v>
      </c>
      <c r="C3958" t="s">
        <v>38</v>
      </c>
      <c r="D3958">
        <v>2016</v>
      </c>
      <c r="E3958" t="s">
        <v>47</v>
      </c>
      <c r="F3958" t="s">
        <v>104</v>
      </c>
      <c r="G3958" t="s">
        <v>52</v>
      </c>
      <c r="H3958" t="s">
        <v>4142</v>
      </c>
      <c r="I3958" s="2">
        <v>41102</v>
      </c>
      <c r="J3958" t="s">
        <v>106</v>
      </c>
      <c r="K3958" t="s">
        <v>115</v>
      </c>
      <c r="L3958">
        <v>20.742677</v>
      </c>
      <c r="M3958">
        <v>-156.46043299999999</v>
      </c>
      <c r="N3958" t="s">
        <v>903</v>
      </c>
      <c r="O3958" t="s">
        <v>903</v>
      </c>
      <c r="P3958">
        <v>2016</v>
      </c>
      <c r="Q3958" t="s">
        <v>116</v>
      </c>
      <c r="R3958">
        <v>0</v>
      </c>
      <c r="S3958">
        <v>3</v>
      </c>
      <c r="T3958">
        <v>15</v>
      </c>
      <c r="U3958">
        <v>30</v>
      </c>
      <c r="V3958">
        <v>5</v>
      </c>
      <c r="W3958">
        <v>3.5</v>
      </c>
      <c r="X3958">
        <v>1.32</v>
      </c>
      <c r="Y3958">
        <v>2</v>
      </c>
      <c r="Z3958">
        <v>1</v>
      </c>
    </row>
    <row r="3959" spans="1:26" x14ac:dyDescent="0.2">
      <c r="A3959">
        <v>3958</v>
      </c>
      <c r="B3959">
        <v>9645</v>
      </c>
      <c r="C3959" t="s">
        <v>38</v>
      </c>
      <c r="D3959">
        <v>2016</v>
      </c>
      <c r="E3959" t="s">
        <v>47</v>
      </c>
      <c r="F3959" t="s">
        <v>104</v>
      </c>
      <c r="G3959" t="s">
        <v>52</v>
      </c>
      <c r="H3959" t="s">
        <v>4143</v>
      </c>
      <c r="I3959" s="2">
        <v>41102</v>
      </c>
      <c r="J3959" t="s">
        <v>106</v>
      </c>
      <c r="K3959" t="s">
        <v>115</v>
      </c>
      <c r="L3959">
        <v>20.712558999999999</v>
      </c>
      <c r="M3959">
        <v>-156.44719699999999</v>
      </c>
      <c r="N3959" t="s">
        <v>903</v>
      </c>
      <c r="O3959" t="s">
        <v>903</v>
      </c>
      <c r="P3959">
        <v>2016</v>
      </c>
      <c r="Q3959" t="s">
        <v>116</v>
      </c>
      <c r="R3959">
        <v>0</v>
      </c>
      <c r="S3959">
        <v>3.15</v>
      </c>
      <c r="T3959">
        <v>1.5</v>
      </c>
      <c r="U3959">
        <v>44</v>
      </c>
      <c r="V3959">
        <v>0.5</v>
      </c>
      <c r="W3959">
        <v>0.5</v>
      </c>
      <c r="X3959">
        <v>0.1925</v>
      </c>
      <c r="Y3959">
        <v>2</v>
      </c>
      <c r="Z3959">
        <v>1</v>
      </c>
    </row>
    <row r="3960" spans="1:26" x14ac:dyDescent="0.2">
      <c r="A3960">
        <v>3959</v>
      </c>
      <c r="B3960">
        <v>9646</v>
      </c>
      <c r="C3960" t="s">
        <v>38</v>
      </c>
      <c r="D3960">
        <v>2016</v>
      </c>
      <c r="E3960" t="s">
        <v>47</v>
      </c>
      <c r="F3960" t="s">
        <v>104</v>
      </c>
      <c r="G3960" t="s">
        <v>52</v>
      </c>
      <c r="H3960" t="s">
        <v>4144</v>
      </c>
      <c r="I3960" s="2">
        <v>41102</v>
      </c>
      <c r="J3960" t="s">
        <v>106</v>
      </c>
      <c r="K3960" t="s">
        <v>107</v>
      </c>
      <c r="L3960">
        <v>20.578423999999998</v>
      </c>
      <c r="M3960">
        <v>-156.41148899999999</v>
      </c>
      <c r="N3960" t="s">
        <v>878</v>
      </c>
      <c r="O3960" t="s">
        <v>878</v>
      </c>
      <c r="P3960">
        <v>2016</v>
      </c>
      <c r="Q3960" t="s">
        <v>109</v>
      </c>
      <c r="R3960">
        <v>0</v>
      </c>
      <c r="S3960">
        <v>13.5</v>
      </c>
      <c r="T3960">
        <v>12.5</v>
      </c>
      <c r="U3960">
        <v>10.5</v>
      </c>
      <c r="V3960">
        <v>0.5</v>
      </c>
      <c r="W3960">
        <v>0.5</v>
      </c>
      <c r="X3960">
        <v>0.28375</v>
      </c>
      <c r="Y3960">
        <v>2</v>
      </c>
      <c r="Z3960">
        <v>1</v>
      </c>
    </row>
    <row r="3961" spans="1:26" x14ac:dyDescent="0.2">
      <c r="A3961">
        <v>3960</v>
      </c>
      <c r="B3961">
        <v>9648</v>
      </c>
      <c r="C3961" t="s">
        <v>38</v>
      </c>
      <c r="D3961">
        <v>2016</v>
      </c>
      <c r="E3961" t="s">
        <v>47</v>
      </c>
      <c r="F3961" t="s">
        <v>104</v>
      </c>
      <c r="G3961" t="s">
        <v>52</v>
      </c>
      <c r="H3961" t="s">
        <v>4145</v>
      </c>
      <c r="I3961" s="2">
        <v>41103</v>
      </c>
      <c r="J3961" t="s">
        <v>106</v>
      </c>
      <c r="K3961" t="s">
        <v>107</v>
      </c>
      <c r="L3961">
        <v>20.813886</v>
      </c>
      <c r="M3961">
        <v>-156.060901</v>
      </c>
      <c r="N3961" t="s">
        <v>883</v>
      </c>
      <c r="O3961" t="s">
        <v>883</v>
      </c>
      <c r="P3961">
        <v>2016</v>
      </c>
      <c r="Q3961" t="s">
        <v>109</v>
      </c>
      <c r="R3961">
        <v>0</v>
      </c>
      <c r="S3961">
        <v>16.2</v>
      </c>
      <c r="T3961">
        <v>3</v>
      </c>
      <c r="U3961">
        <v>35</v>
      </c>
      <c r="V3961">
        <v>2</v>
      </c>
      <c r="W3961">
        <v>0</v>
      </c>
      <c r="X3961">
        <v>0.35249999999999998</v>
      </c>
      <c r="Y3961">
        <v>2</v>
      </c>
      <c r="Z3961">
        <v>1</v>
      </c>
    </row>
    <row r="3962" spans="1:26" x14ac:dyDescent="0.2">
      <c r="A3962">
        <v>3961</v>
      </c>
      <c r="B3962">
        <v>9649</v>
      </c>
      <c r="C3962" t="s">
        <v>38</v>
      </c>
      <c r="D3962">
        <v>2016</v>
      </c>
      <c r="E3962" t="s">
        <v>47</v>
      </c>
      <c r="F3962" t="s">
        <v>104</v>
      </c>
      <c r="G3962" t="s">
        <v>52</v>
      </c>
      <c r="H3962" t="s">
        <v>4146</v>
      </c>
      <c r="I3962" s="2">
        <v>41103</v>
      </c>
      <c r="J3962" t="s">
        <v>106</v>
      </c>
      <c r="K3962" t="s">
        <v>115</v>
      </c>
      <c r="L3962">
        <v>20.831529</v>
      </c>
      <c r="M3962">
        <v>-156.11451700000001</v>
      </c>
      <c r="N3962" t="s">
        <v>883</v>
      </c>
      <c r="O3962" t="s">
        <v>883</v>
      </c>
      <c r="P3962">
        <v>2016</v>
      </c>
      <c r="Q3962" t="s">
        <v>116</v>
      </c>
      <c r="R3962">
        <v>0</v>
      </c>
      <c r="S3962">
        <v>4.1500000000000004</v>
      </c>
      <c r="T3962">
        <v>9</v>
      </c>
      <c r="U3962">
        <v>0</v>
      </c>
      <c r="V3962">
        <v>0</v>
      </c>
      <c r="W3962">
        <v>3</v>
      </c>
      <c r="X3962">
        <v>0.87749999999999995</v>
      </c>
      <c r="Y3962">
        <v>2</v>
      </c>
      <c r="Z3962">
        <v>1</v>
      </c>
    </row>
    <row r="3963" spans="1:26" x14ac:dyDescent="0.2">
      <c r="A3963">
        <v>3962</v>
      </c>
      <c r="B3963">
        <v>9650</v>
      </c>
      <c r="C3963" t="s">
        <v>38</v>
      </c>
      <c r="D3963">
        <v>2016</v>
      </c>
      <c r="E3963" t="s">
        <v>47</v>
      </c>
      <c r="F3963" t="s">
        <v>104</v>
      </c>
      <c r="G3963" t="s">
        <v>52</v>
      </c>
      <c r="H3963" t="s">
        <v>4147</v>
      </c>
      <c r="I3963" s="2">
        <v>41103</v>
      </c>
      <c r="J3963" t="s">
        <v>106</v>
      </c>
      <c r="K3963" t="s">
        <v>111</v>
      </c>
      <c r="L3963">
        <v>20.823257999999999</v>
      </c>
      <c r="M3963">
        <v>-156.07281</v>
      </c>
      <c r="N3963" t="s">
        <v>883</v>
      </c>
      <c r="O3963" t="s">
        <v>883</v>
      </c>
      <c r="P3963">
        <v>2016</v>
      </c>
      <c r="Q3963" t="s">
        <v>112</v>
      </c>
      <c r="R3963">
        <v>0</v>
      </c>
      <c r="S3963">
        <v>21.4</v>
      </c>
      <c r="T3963">
        <v>6</v>
      </c>
      <c r="U3963">
        <v>25</v>
      </c>
      <c r="V3963">
        <v>3</v>
      </c>
      <c r="W3963">
        <v>1</v>
      </c>
      <c r="X3963">
        <v>0.21</v>
      </c>
      <c r="Y3963">
        <v>2</v>
      </c>
      <c r="Z3963">
        <v>1</v>
      </c>
    </row>
    <row r="3964" spans="1:26" x14ac:dyDescent="0.2">
      <c r="A3964">
        <v>3963</v>
      </c>
      <c r="B3964">
        <v>9651</v>
      </c>
      <c r="C3964" t="s">
        <v>38</v>
      </c>
      <c r="D3964">
        <v>2016</v>
      </c>
      <c r="E3964" t="s">
        <v>47</v>
      </c>
      <c r="F3964" t="s">
        <v>104</v>
      </c>
      <c r="G3964" t="s">
        <v>52</v>
      </c>
      <c r="H3964" t="s">
        <v>4148</v>
      </c>
      <c r="I3964" s="2">
        <v>41103</v>
      </c>
      <c r="J3964" t="s">
        <v>106</v>
      </c>
      <c r="K3964" t="s">
        <v>107</v>
      </c>
      <c r="L3964">
        <v>20.842354</v>
      </c>
      <c r="M3964">
        <v>-156.123186</v>
      </c>
      <c r="N3964" t="s">
        <v>883</v>
      </c>
      <c r="O3964" t="s">
        <v>883</v>
      </c>
      <c r="P3964">
        <v>2016</v>
      </c>
      <c r="Q3964" t="s">
        <v>109</v>
      </c>
      <c r="R3964">
        <v>0</v>
      </c>
      <c r="S3964">
        <v>12.5</v>
      </c>
      <c r="T3964">
        <v>10</v>
      </c>
      <c r="U3964">
        <v>0.5</v>
      </c>
      <c r="V3964">
        <v>1.5</v>
      </c>
      <c r="W3964">
        <v>9</v>
      </c>
      <c r="X3964">
        <v>0.68625000000000003</v>
      </c>
      <c r="Y3964">
        <v>2</v>
      </c>
      <c r="Z3964">
        <v>1</v>
      </c>
    </row>
    <row r="3965" spans="1:26" x14ac:dyDescent="0.2">
      <c r="A3965">
        <v>3964</v>
      </c>
      <c r="B3965">
        <v>9652</v>
      </c>
      <c r="C3965" t="s">
        <v>38</v>
      </c>
      <c r="D3965">
        <v>2016</v>
      </c>
      <c r="E3965" t="s">
        <v>47</v>
      </c>
      <c r="F3965" t="s">
        <v>104</v>
      </c>
      <c r="G3965" t="s">
        <v>52</v>
      </c>
      <c r="H3965" t="s">
        <v>4149</v>
      </c>
      <c r="I3965" s="2">
        <v>41103</v>
      </c>
      <c r="J3965" t="s">
        <v>106</v>
      </c>
      <c r="K3965" t="s">
        <v>107</v>
      </c>
      <c r="L3965">
        <v>20.915689</v>
      </c>
      <c r="M3965">
        <v>-156.21770900000001</v>
      </c>
      <c r="N3965" t="s">
        <v>883</v>
      </c>
      <c r="O3965" t="s">
        <v>883</v>
      </c>
      <c r="P3965">
        <v>2016</v>
      </c>
      <c r="Q3965" t="s">
        <v>109</v>
      </c>
      <c r="R3965">
        <v>0</v>
      </c>
      <c r="S3965">
        <v>13.2</v>
      </c>
      <c r="T3965">
        <v>5</v>
      </c>
      <c r="U3965">
        <v>0.5</v>
      </c>
      <c r="V3965">
        <v>1</v>
      </c>
      <c r="W3965">
        <v>1.5</v>
      </c>
      <c r="X3965">
        <v>1.395</v>
      </c>
      <c r="Y3965">
        <v>2</v>
      </c>
      <c r="Z3965">
        <v>1</v>
      </c>
    </row>
    <row r="3966" spans="1:26" x14ac:dyDescent="0.2">
      <c r="A3966">
        <v>3965</v>
      </c>
      <c r="B3966">
        <v>9653</v>
      </c>
      <c r="C3966" t="s">
        <v>38</v>
      </c>
      <c r="D3966">
        <v>2016</v>
      </c>
      <c r="E3966" t="s">
        <v>47</v>
      </c>
      <c r="F3966" t="s">
        <v>104</v>
      </c>
      <c r="G3966" t="s">
        <v>52</v>
      </c>
      <c r="H3966" t="s">
        <v>4150</v>
      </c>
      <c r="I3966" s="2">
        <v>41103</v>
      </c>
      <c r="J3966" t="s">
        <v>106</v>
      </c>
      <c r="K3966" t="s">
        <v>111</v>
      </c>
      <c r="L3966">
        <v>20.915804000000001</v>
      </c>
      <c r="M3966">
        <v>-156.22400500000001</v>
      </c>
      <c r="N3966" t="s">
        <v>883</v>
      </c>
      <c r="O3966" t="s">
        <v>883</v>
      </c>
      <c r="P3966">
        <v>2016</v>
      </c>
      <c r="Q3966" t="s">
        <v>112</v>
      </c>
      <c r="R3966">
        <v>0</v>
      </c>
      <c r="S3966">
        <v>20.7</v>
      </c>
      <c r="T3966">
        <v>3.5</v>
      </c>
      <c r="U3966">
        <v>12.5</v>
      </c>
      <c r="V3966">
        <v>1</v>
      </c>
      <c r="W3966">
        <v>0.5</v>
      </c>
      <c r="X3966">
        <v>1.1087499999999999</v>
      </c>
      <c r="Y3966">
        <v>2</v>
      </c>
      <c r="Z3966">
        <v>1</v>
      </c>
    </row>
    <row r="3967" spans="1:26" x14ac:dyDescent="0.2">
      <c r="A3967">
        <v>3966</v>
      </c>
      <c r="B3967">
        <v>9654</v>
      </c>
      <c r="C3967" t="s">
        <v>38</v>
      </c>
      <c r="D3967">
        <v>2016</v>
      </c>
      <c r="E3967" t="s">
        <v>47</v>
      </c>
      <c r="F3967" t="s">
        <v>104</v>
      </c>
      <c r="G3967" t="s">
        <v>52</v>
      </c>
      <c r="H3967" t="s">
        <v>4151</v>
      </c>
      <c r="I3967" s="2">
        <v>41103</v>
      </c>
      <c r="J3967" t="s">
        <v>106</v>
      </c>
      <c r="K3967" t="s">
        <v>115</v>
      </c>
      <c r="L3967">
        <v>20.924371000000001</v>
      </c>
      <c r="M3967">
        <v>-156.227127</v>
      </c>
      <c r="N3967" t="s">
        <v>883</v>
      </c>
      <c r="O3967" t="s">
        <v>883</v>
      </c>
      <c r="P3967">
        <v>2016</v>
      </c>
      <c r="Q3967" t="s">
        <v>116</v>
      </c>
      <c r="R3967">
        <v>0</v>
      </c>
      <c r="S3967">
        <v>5.5</v>
      </c>
      <c r="T3967">
        <v>3.5</v>
      </c>
      <c r="U3967">
        <v>1.5</v>
      </c>
      <c r="V3967">
        <v>1</v>
      </c>
      <c r="W3967">
        <v>2</v>
      </c>
      <c r="X3967">
        <v>1.115</v>
      </c>
      <c r="Y3967">
        <v>2</v>
      </c>
      <c r="Z3967">
        <v>1</v>
      </c>
    </row>
    <row r="3968" spans="1:26" x14ac:dyDescent="0.2">
      <c r="A3968">
        <v>3967</v>
      </c>
      <c r="B3968">
        <v>9666</v>
      </c>
      <c r="C3968" t="s">
        <v>38</v>
      </c>
      <c r="D3968">
        <v>2016</v>
      </c>
      <c r="E3968" t="s">
        <v>47</v>
      </c>
      <c r="F3968" t="s">
        <v>104</v>
      </c>
      <c r="G3968" t="s">
        <v>49</v>
      </c>
      <c r="H3968" t="s">
        <v>4152</v>
      </c>
      <c r="I3968" s="2">
        <v>41104</v>
      </c>
      <c r="J3968" t="s">
        <v>106</v>
      </c>
      <c r="K3968" t="s">
        <v>111</v>
      </c>
      <c r="L3968">
        <v>20.608550999999999</v>
      </c>
      <c r="M3968">
        <v>-156.56797299999999</v>
      </c>
      <c r="N3968" t="s">
        <v>4153</v>
      </c>
      <c r="O3968" t="s">
        <v>4153</v>
      </c>
      <c r="P3968">
        <v>2016</v>
      </c>
      <c r="Q3968" t="s">
        <v>112</v>
      </c>
      <c r="R3968">
        <v>0</v>
      </c>
      <c r="S3968">
        <v>22.95</v>
      </c>
      <c r="T3968">
        <v>9</v>
      </c>
      <c r="U3968">
        <v>45</v>
      </c>
      <c r="V3968">
        <v>0.5</v>
      </c>
      <c r="W3968">
        <v>0.5</v>
      </c>
      <c r="X3968">
        <v>0.2185</v>
      </c>
      <c r="Y3968">
        <v>2</v>
      </c>
      <c r="Z3968">
        <v>1</v>
      </c>
    </row>
    <row r="3969" spans="1:26" x14ac:dyDescent="0.2">
      <c r="A3969">
        <v>3968</v>
      </c>
      <c r="B3969">
        <v>9667</v>
      </c>
      <c r="C3969" t="s">
        <v>38</v>
      </c>
      <c r="D3969">
        <v>2016</v>
      </c>
      <c r="E3969" t="s">
        <v>47</v>
      </c>
      <c r="F3969" t="s">
        <v>104</v>
      </c>
      <c r="G3969" t="s">
        <v>49</v>
      </c>
      <c r="H3969" t="s">
        <v>4154</v>
      </c>
      <c r="I3969" s="2">
        <v>41104</v>
      </c>
      <c r="J3969" t="s">
        <v>106</v>
      </c>
      <c r="K3969" t="s">
        <v>107</v>
      </c>
      <c r="L3969">
        <v>20.605616999999999</v>
      </c>
      <c r="M3969">
        <v>-156.57432700000001</v>
      </c>
      <c r="N3969" t="s">
        <v>4153</v>
      </c>
      <c r="O3969" t="s">
        <v>4153</v>
      </c>
      <c r="P3969">
        <v>2016</v>
      </c>
      <c r="Q3969" t="s">
        <v>109</v>
      </c>
      <c r="R3969">
        <v>0</v>
      </c>
      <c r="S3969">
        <v>7.6</v>
      </c>
      <c r="T3969">
        <v>50</v>
      </c>
      <c r="U3969">
        <v>16.5</v>
      </c>
      <c r="V3969">
        <v>2.5</v>
      </c>
      <c r="W3969">
        <v>1</v>
      </c>
      <c r="X3969">
        <v>0.94</v>
      </c>
      <c r="Y3969">
        <v>2</v>
      </c>
      <c r="Z3969">
        <v>1</v>
      </c>
    </row>
    <row r="3970" spans="1:26" x14ac:dyDescent="0.2">
      <c r="A3970">
        <v>3969</v>
      </c>
      <c r="B3970">
        <v>9668</v>
      </c>
      <c r="C3970" t="s">
        <v>38</v>
      </c>
      <c r="D3970">
        <v>2016</v>
      </c>
      <c r="E3970" t="s">
        <v>47</v>
      </c>
      <c r="F3970" t="s">
        <v>104</v>
      </c>
      <c r="G3970" t="s">
        <v>49</v>
      </c>
      <c r="H3970" t="s">
        <v>4155</v>
      </c>
      <c r="I3970" s="2">
        <v>41104</v>
      </c>
      <c r="J3970" t="s">
        <v>106</v>
      </c>
      <c r="K3970" t="s">
        <v>115</v>
      </c>
      <c r="L3970">
        <v>20.592478</v>
      </c>
      <c r="M3970">
        <v>-156.60551699999999</v>
      </c>
      <c r="N3970" t="s">
        <v>4153</v>
      </c>
      <c r="O3970" t="s">
        <v>4153</v>
      </c>
      <c r="P3970">
        <v>2016</v>
      </c>
      <c r="Q3970" t="s">
        <v>116</v>
      </c>
      <c r="R3970">
        <v>0</v>
      </c>
      <c r="S3970">
        <v>5.6</v>
      </c>
      <c r="T3970">
        <v>40</v>
      </c>
      <c r="U3970">
        <v>12.5</v>
      </c>
      <c r="V3970">
        <v>0.5</v>
      </c>
      <c r="W3970">
        <v>0.5</v>
      </c>
      <c r="X3970">
        <v>0.99875000000000003</v>
      </c>
      <c r="Y3970">
        <v>2</v>
      </c>
      <c r="Z3970">
        <v>1</v>
      </c>
    </row>
    <row r="3971" spans="1:26" x14ac:dyDescent="0.2">
      <c r="A3971">
        <v>3970</v>
      </c>
      <c r="B3971">
        <v>9669</v>
      </c>
      <c r="C3971" t="s">
        <v>38</v>
      </c>
      <c r="D3971">
        <v>2016</v>
      </c>
      <c r="E3971" t="s">
        <v>47</v>
      </c>
      <c r="F3971" t="s">
        <v>104</v>
      </c>
      <c r="G3971" t="s">
        <v>49</v>
      </c>
      <c r="H3971" t="s">
        <v>4156</v>
      </c>
      <c r="I3971" s="2">
        <v>41104</v>
      </c>
      <c r="J3971" t="s">
        <v>106</v>
      </c>
      <c r="K3971" t="s">
        <v>107</v>
      </c>
      <c r="L3971">
        <v>20.564036999999999</v>
      </c>
      <c r="M3971">
        <v>-156.64926700000001</v>
      </c>
      <c r="N3971" t="s">
        <v>4153</v>
      </c>
      <c r="O3971" t="s">
        <v>4153</v>
      </c>
      <c r="P3971">
        <v>2016</v>
      </c>
      <c r="Q3971" t="s">
        <v>109</v>
      </c>
      <c r="R3971">
        <v>0</v>
      </c>
      <c r="S3971">
        <v>8.5</v>
      </c>
      <c r="T3971">
        <v>47.5</v>
      </c>
      <c r="U3971">
        <v>12.5</v>
      </c>
      <c r="V3971">
        <v>2.5</v>
      </c>
      <c r="W3971">
        <v>1</v>
      </c>
      <c r="X3971">
        <v>1.4025000000000001</v>
      </c>
      <c r="Y3971">
        <v>2</v>
      </c>
      <c r="Z3971">
        <v>1</v>
      </c>
    </row>
    <row r="3972" spans="1:26" x14ac:dyDescent="0.2">
      <c r="A3972">
        <v>3971</v>
      </c>
      <c r="B3972">
        <v>9670</v>
      </c>
      <c r="C3972" t="s">
        <v>38</v>
      </c>
      <c r="D3972">
        <v>2016</v>
      </c>
      <c r="E3972" t="s">
        <v>47</v>
      </c>
      <c r="F3972" t="s">
        <v>104</v>
      </c>
      <c r="G3972" t="s">
        <v>49</v>
      </c>
      <c r="H3972" t="s">
        <v>4157</v>
      </c>
      <c r="I3972" s="2">
        <v>41104</v>
      </c>
      <c r="J3972" t="s">
        <v>106</v>
      </c>
      <c r="K3972" t="s">
        <v>115</v>
      </c>
      <c r="L3972">
        <v>20.549365999999999</v>
      </c>
      <c r="M3972">
        <v>-156.681388</v>
      </c>
      <c r="N3972" t="s">
        <v>4153</v>
      </c>
      <c r="O3972" t="s">
        <v>4153</v>
      </c>
      <c r="P3972">
        <v>2016</v>
      </c>
      <c r="Q3972" t="s">
        <v>116</v>
      </c>
      <c r="R3972">
        <v>0</v>
      </c>
      <c r="S3972">
        <v>5</v>
      </c>
      <c r="T3972">
        <v>27.5</v>
      </c>
      <c r="U3972">
        <v>6</v>
      </c>
      <c r="V3972">
        <v>2</v>
      </c>
      <c r="W3972">
        <v>2.5</v>
      </c>
      <c r="X3972">
        <v>0.64749999999999996</v>
      </c>
      <c r="Y3972">
        <v>2</v>
      </c>
      <c r="Z3972">
        <v>1</v>
      </c>
    </row>
    <row r="3973" spans="1:26" x14ac:dyDescent="0.2">
      <c r="A3973">
        <v>3972</v>
      </c>
      <c r="B3973">
        <v>9671</v>
      </c>
      <c r="C3973" t="s">
        <v>38</v>
      </c>
      <c r="D3973">
        <v>2016</v>
      </c>
      <c r="E3973" t="s">
        <v>47</v>
      </c>
      <c r="F3973" t="s">
        <v>104</v>
      </c>
      <c r="G3973" t="s">
        <v>49</v>
      </c>
      <c r="H3973" t="s">
        <v>4158</v>
      </c>
      <c r="I3973" s="2">
        <v>41104</v>
      </c>
      <c r="J3973" t="s">
        <v>106</v>
      </c>
      <c r="K3973" t="s">
        <v>111</v>
      </c>
      <c r="L3973">
        <v>20.551836999999999</v>
      </c>
      <c r="M3973">
        <v>-156.68094400000001</v>
      </c>
      <c r="N3973" t="s">
        <v>4153</v>
      </c>
      <c r="O3973" t="s">
        <v>4153</v>
      </c>
      <c r="P3973">
        <v>2016</v>
      </c>
      <c r="Q3973" t="s">
        <v>112</v>
      </c>
      <c r="R3973">
        <v>0</v>
      </c>
      <c r="S3973">
        <v>19</v>
      </c>
      <c r="T3973">
        <v>25</v>
      </c>
      <c r="U3973">
        <v>30</v>
      </c>
      <c r="V3973">
        <v>0.5</v>
      </c>
      <c r="W3973">
        <v>5.5</v>
      </c>
      <c r="X3973">
        <v>1.19</v>
      </c>
      <c r="Y3973">
        <v>2</v>
      </c>
      <c r="Z3973">
        <v>1</v>
      </c>
    </row>
    <row r="3974" spans="1:26" x14ac:dyDescent="0.2">
      <c r="A3974">
        <v>3973</v>
      </c>
      <c r="B3974">
        <v>9672</v>
      </c>
      <c r="C3974" t="s">
        <v>38</v>
      </c>
      <c r="D3974">
        <v>2016</v>
      </c>
      <c r="E3974" t="s">
        <v>47</v>
      </c>
      <c r="F3974" t="s">
        <v>104</v>
      </c>
      <c r="G3974" t="s">
        <v>49</v>
      </c>
      <c r="H3974" t="s">
        <v>4159</v>
      </c>
      <c r="I3974" s="2">
        <v>41104</v>
      </c>
      <c r="J3974" t="s">
        <v>106</v>
      </c>
      <c r="K3974" t="s">
        <v>111</v>
      </c>
      <c r="L3974">
        <v>20.606451</v>
      </c>
      <c r="M3974">
        <v>-156.58027300000001</v>
      </c>
      <c r="N3974" t="s">
        <v>4153</v>
      </c>
      <c r="O3974" t="s">
        <v>4153</v>
      </c>
      <c r="P3974">
        <v>2016</v>
      </c>
      <c r="Q3974" t="s">
        <v>112</v>
      </c>
      <c r="R3974">
        <v>0</v>
      </c>
      <c r="S3974">
        <v>19.399999999999999</v>
      </c>
      <c r="T3974">
        <v>22.5</v>
      </c>
      <c r="U3974">
        <v>32.5</v>
      </c>
      <c r="V3974">
        <v>0</v>
      </c>
      <c r="W3974">
        <v>0</v>
      </c>
      <c r="X3974">
        <v>0.495</v>
      </c>
      <c r="Y3974">
        <v>2</v>
      </c>
      <c r="Z3974">
        <v>1</v>
      </c>
    </row>
    <row r="3975" spans="1:26" x14ac:dyDescent="0.2">
      <c r="A3975">
        <v>3974</v>
      </c>
      <c r="B3975">
        <v>9673</v>
      </c>
      <c r="C3975" t="s">
        <v>38</v>
      </c>
      <c r="D3975">
        <v>2016</v>
      </c>
      <c r="E3975" t="s">
        <v>47</v>
      </c>
      <c r="F3975" t="s">
        <v>104</v>
      </c>
      <c r="G3975" t="s">
        <v>49</v>
      </c>
      <c r="H3975" t="s">
        <v>4160</v>
      </c>
      <c r="I3975" s="2">
        <v>41104</v>
      </c>
      <c r="J3975" t="s">
        <v>106</v>
      </c>
      <c r="K3975" t="s">
        <v>107</v>
      </c>
      <c r="L3975">
        <v>20.585595999999999</v>
      </c>
      <c r="M3975">
        <v>-156.61438899999999</v>
      </c>
      <c r="N3975" t="s">
        <v>4153</v>
      </c>
      <c r="O3975" t="s">
        <v>4153</v>
      </c>
      <c r="P3975">
        <v>2016</v>
      </c>
      <c r="Q3975" t="s">
        <v>109</v>
      </c>
      <c r="R3975">
        <v>0</v>
      </c>
      <c r="S3975">
        <v>8.65</v>
      </c>
      <c r="T3975">
        <v>19</v>
      </c>
      <c r="U3975">
        <v>47.5</v>
      </c>
      <c r="V3975">
        <v>0</v>
      </c>
      <c r="W3975">
        <v>0</v>
      </c>
      <c r="X3975">
        <v>0.46500000000000002</v>
      </c>
      <c r="Y3975">
        <v>2</v>
      </c>
      <c r="Z3975">
        <v>1</v>
      </c>
    </row>
    <row r="3976" spans="1:26" x14ac:dyDescent="0.2">
      <c r="A3976">
        <v>3975</v>
      </c>
      <c r="B3976">
        <v>9674</v>
      </c>
      <c r="C3976" t="s">
        <v>38</v>
      </c>
      <c r="D3976">
        <v>2016</v>
      </c>
      <c r="E3976" t="s">
        <v>47</v>
      </c>
      <c r="F3976" t="s">
        <v>104</v>
      </c>
      <c r="G3976" t="s">
        <v>49</v>
      </c>
      <c r="H3976" t="s">
        <v>4161</v>
      </c>
      <c r="I3976" s="2">
        <v>41104</v>
      </c>
      <c r="J3976" t="s">
        <v>106</v>
      </c>
      <c r="K3976" t="s">
        <v>115</v>
      </c>
      <c r="L3976">
        <v>20.567682000000001</v>
      </c>
      <c r="M3976">
        <v>-156.64248000000001</v>
      </c>
      <c r="N3976" t="s">
        <v>4153</v>
      </c>
      <c r="O3976" t="s">
        <v>4153</v>
      </c>
      <c r="P3976">
        <v>2016</v>
      </c>
      <c r="Q3976" t="s">
        <v>116</v>
      </c>
      <c r="R3976">
        <v>0</v>
      </c>
      <c r="S3976">
        <v>4.4000000000000004</v>
      </c>
      <c r="T3976">
        <v>25</v>
      </c>
      <c r="U3976">
        <v>15</v>
      </c>
      <c r="V3976">
        <v>2.5</v>
      </c>
      <c r="W3976">
        <v>4</v>
      </c>
      <c r="X3976">
        <v>0.77</v>
      </c>
      <c r="Y3976">
        <v>2</v>
      </c>
      <c r="Z3976">
        <v>1</v>
      </c>
    </row>
    <row r="3977" spans="1:26" x14ac:dyDescent="0.2">
      <c r="A3977">
        <v>3976</v>
      </c>
      <c r="B3977">
        <v>9675</v>
      </c>
      <c r="C3977" t="s">
        <v>38</v>
      </c>
      <c r="D3977">
        <v>2016</v>
      </c>
      <c r="E3977" t="s">
        <v>47</v>
      </c>
      <c r="F3977" t="s">
        <v>104</v>
      </c>
      <c r="G3977" t="s">
        <v>49</v>
      </c>
      <c r="H3977" t="s">
        <v>4162</v>
      </c>
      <c r="I3977" s="2">
        <v>41104</v>
      </c>
      <c r="J3977" t="s">
        <v>106</v>
      </c>
      <c r="K3977" t="s">
        <v>111</v>
      </c>
      <c r="L3977">
        <v>20.534884999999999</v>
      </c>
      <c r="M3977">
        <v>-156.70547400000001</v>
      </c>
      <c r="N3977" t="s">
        <v>139</v>
      </c>
      <c r="O3977" t="s">
        <v>139</v>
      </c>
      <c r="P3977">
        <v>2016</v>
      </c>
      <c r="Q3977" t="s">
        <v>112</v>
      </c>
      <c r="R3977">
        <v>0</v>
      </c>
      <c r="S3977">
        <v>21.1</v>
      </c>
      <c r="T3977">
        <v>1</v>
      </c>
      <c r="U3977">
        <v>25</v>
      </c>
      <c r="V3977">
        <v>1</v>
      </c>
      <c r="W3977">
        <v>0.5</v>
      </c>
      <c r="X3977">
        <v>0.10375</v>
      </c>
      <c r="Y3977">
        <v>2</v>
      </c>
      <c r="Z3977">
        <v>1</v>
      </c>
    </row>
    <row r="3978" spans="1:26" x14ac:dyDescent="0.2">
      <c r="A3978">
        <v>3977</v>
      </c>
      <c r="B3978">
        <v>9676</v>
      </c>
      <c r="C3978" t="s">
        <v>38</v>
      </c>
      <c r="D3978">
        <v>2016</v>
      </c>
      <c r="E3978" t="s">
        <v>47</v>
      </c>
      <c r="F3978" t="s">
        <v>104</v>
      </c>
      <c r="G3978" t="s">
        <v>49</v>
      </c>
      <c r="H3978" t="s">
        <v>4163</v>
      </c>
      <c r="I3978" s="2">
        <v>41104</v>
      </c>
      <c r="J3978" t="s">
        <v>106</v>
      </c>
      <c r="K3978" t="s">
        <v>107</v>
      </c>
      <c r="L3978">
        <v>20.539857000000001</v>
      </c>
      <c r="M3978">
        <v>-156.69705999999999</v>
      </c>
      <c r="N3978" t="s">
        <v>139</v>
      </c>
      <c r="O3978" t="s">
        <v>139</v>
      </c>
      <c r="P3978">
        <v>2016</v>
      </c>
      <c r="Q3978" t="s">
        <v>109</v>
      </c>
      <c r="R3978">
        <v>0</v>
      </c>
      <c r="S3978">
        <v>11.75</v>
      </c>
      <c r="T3978">
        <v>15</v>
      </c>
      <c r="U3978">
        <v>2.5</v>
      </c>
      <c r="V3978">
        <v>0</v>
      </c>
      <c r="W3978">
        <v>2</v>
      </c>
      <c r="X3978">
        <v>0.52249999999999996</v>
      </c>
      <c r="Y3978">
        <v>2</v>
      </c>
      <c r="Z3978">
        <v>1</v>
      </c>
    </row>
    <row r="3979" spans="1:26" x14ac:dyDescent="0.2">
      <c r="A3979">
        <v>3978</v>
      </c>
      <c r="B3979">
        <v>9677</v>
      </c>
      <c r="C3979" t="s">
        <v>38</v>
      </c>
      <c r="D3979">
        <v>2016</v>
      </c>
      <c r="E3979" t="s">
        <v>47</v>
      </c>
      <c r="F3979" t="s">
        <v>104</v>
      </c>
      <c r="G3979" t="s">
        <v>49</v>
      </c>
      <c r="H3979" t="s">
        <v>4164</v>
      </c>
      <c r="I3979" s="2">
        <v>41104</v>
      </c>
      <c r="J3979" t="s">
        <v>106</v>
      </c>
      <c r="K3979" t="s">
        <v>115</v>
      </c>
      <c r="L3979">
        <v>20.521512999999999</v>
      </c>
      <c r="M3979">
        <v>-156.69807</v>
      </c>
      <c r="N3979" t="s">
        <v>139</v>
      </c>
      <c r="O3979" t="s">
        <v>139</v>
      </c>
      <c r="P3979">
        <v>2016</v>
      </c>
      <c r="Q3979" t="s">
        <v>116</v>
      </c>
      <c r="R3979">
        <v>0</v>
      </c>
      <c r="S3979">
        <v>6.1</v>
      </c>
      <c r="T3979">
        <v>6</v>
      </c>
      <c r="U3979">
        <v>0</v>
      </c>
      <c r="V3979">
        <v>0.5</v>
      </c>
      <c r="W3979">
        <v>1</v>
      </c>
      <c r="X3979">
        <v>0.83625000000000005</v>
      </c>
      <c r="Y3979">
        <v>2</v>
      </c>
      <c r="Z3979">
        <v>1</v>
      </c>
    </row>
    <row r="3980" spans="1:26" x14ac:dyDescent="0.2">
      <c r="A3980">
        <v>3979</v>
      </c>
      <c r="B3980">
        <v>9679</v>
      </c>
      <c r="C3980" t="s">
        <v>38</v>
      </c>
      <c r="D3980">
        <v>2016</v>
      </c>
      <c r="E3980" t="s">
        <v>47</v>
      </c>
      <c r="F3980" t="s">
        <v>104</v>
      </c>
      <c r="G3980" t="s">
        <v>52</v>
      </c>
      <c r="H3980" t="s">
        <v>4165</v>
      </c>
      <c r="I3980" s="2">
        <v>41105</v>
      </c>
      <c r="J3980" t="s">
        <v>106</v>
      </c>
      <c r="K3980" t="s">
        <v>111</v>
      </c>
      <c r="L3980">
        <v>20.951042000000001</v>
      </c>
      <c r="M3980">
        <v>-156.69542000000001</v>
      </c>
      <c r="N3980" t="s">
        <v>896</v>
      </c>
      <c r="O3980" t="s">
        <v>896</v>
      </c>
      <c r="P3980">
        <v>2016</v>
      </c>
      <c r="Q3980" t="s">
        <v>112</v>
      </c>
      <c r="R3980">
        <v>0</v>
      </c>
      <c r="S3980">
        <v>22.7</v>
      </c>
      <c r="T3980">
        <v>7.5</v>
      </c>
      <c r="U3980">
        <v>25</v>
      </c>
      <c r="V3980">
        <v>1</v>
      </c>
      <c r="W3980">
        <v>0.5</v>
      </c>
      <c r="X3980">
        <v>0.1875</v>
      </c>
      <c r="Y3980">
        <v>2</v>
      </c>
      <c r="Z3980">
        <v>1</v>
      </c>
    </row>
    <row r="3981" spans="1:26" x14ac:dyDescent="0.2">
      <c r="A3981">
        <v>3980</v>
      </c>
      <c r="B3981">
        <v>9680</v>
      </c>
      <c r="C3981" t="s">
        <v>38</v>
      </c>
      <c r="D3981">
        <v>2016</v>
      </c>
      <c r="E3981" t="s">
        <v>47</v>
      </c>
      <c r="F3981" t="s">
        <v>104</v>
      </c>
      <c r="G3981" t="s">
        <v>52</v>
      </c>
      <c r="H3981" t="s">
        <v>4166</v>
      </c>
      <c r="I3981" s="2">
        <v>41105</v>
      </c>
      <c r="J3981" t="s">
        <v>106</v>
      </c>
      <c r="K3981" t="s">
        <v>107</v>
      </c>
      <c r="L3981">
        <v>20.918320999999999</v>
      </c>
      <c r="M3981">
        <v>-156.699455</v>
      </c>
      <c r="N3981" t="s">
        <v>896</v>
      </c>
      <c r="O3981" t="s">
        <v>896</v>
      </c>
      <c r="P3981">
        <v>2016</v>
      </c>
      <c r="Q3981" t="s">
        <v>109</v>
      </c>
      <c r="R3981">
        <v>0</v>
      </c>
      <c r="S3981">
        <v>8.3000000000000007</v>
      </c>
      <c r="T3981">
        <v>5</v>
      </c>
      <c r="U3981">
        <v>6.5</v>
      </c>
      <c r="V3981">
        <v>0.5</v>
      </c>
      <c r="W3981">
        <v>0.5</v>
      </c>
      <c r="X3981">
        <v>0.19900000000000001</v>
      </c>
      <c r="Y3981">
        <v>2</v>
      </c>
      <c r="Z3981">
        <v>1</v>
      </c>
    </row>
    <row r="3982" spans="1:26" x14ac:dyDescent="0.2">
      <c r="A3982">
        <v>3981</v>
      </c>
      <c r="B3982">
        <v>9681</v>
      </c>
      <c r="C3982" t="s">
        <v>38</v>
      </c>
      <c r="D3982">
        <v>2016</v>
      </c>
      <c r="E3982" t="s">
        <v>47</v>
      </c>
      <c r="F3982" t="s">
        <v>104</v>
      </c>
      <c r="G3982" t="s">
        <v>52</v>
      </c>
      <c r="H3982" t="s">
        <v>4167</v>
      </c>
      <c r="I3982" s="2">
        <v>41105</v>
      </c>
      <c r="J3982" t="s">
        <v>106</v>
      </c>
      <c r="K3982" t="s">
        <v>107</v>
      </c>
      <c r="L3982">
        <v>20.906721999999998</v>
      </c>
      <c r="M3982">
        <v>-156.68926999999999</v>
      </c>
      <c r="N3982" t="s">
        <v>896</v>
      </c>
      <c r="O3982" t="s">
        <v>896</v>
      </c>
      <c r="P3982">
        <v>2016</v>
      </c>
      <c r="Q3982" t="s">
        <v>109</v>
      </c>
      <c r="R3982">
        <v>0</v>
      </c>
      <c r="S3982">
        <v>6.9</v>
      </c>
      <c r="T3982">
        <v>6.5</v>
      </c>
      <c r="U3982">
        <v>17.5</v>
      </c>
      <c r="V3982">
        <v>0.5</v>
      </c>
      <c r="W3982">
        <v>0.5</v>
      </c>
      <c r="X3982">
        <v>0.28125</v>
      </c>
      <c r="Y3982">
        <v>2</v>
      </c>
      <c r="Z3982">
        <v>1</v>
      </c>
    </row>
    <row r="3983" spans="1:26" x14ac:dyDescent="0.2">
      <c r="A3983">
        <v>3982</v>
      </c>
      <c r="B3983">
        <v>9682</v>
      </c>
      <c r="C3983" t="s">
        <v>38</v>
      </c>
      <c r="D3983">
        <v>2016</v>
      </c>
      <c r="E3983" t="s">
        <v>47</v>
      </c>
      <c r="F3983" t="s">
        <v>104</v>
      </c>
      <c r="G3983" t="s">
        <v>52</v>
      </c>
      <c r="H3983" t="s">
        <v>4168</v>
      </c>
      <c r="I3983" s="2">
        <v>41105</v>
      </c>
      <c r="J3983" t="s">
        <v>106</v>
      </c>
      <c r="K3983" t="s">
        <v>115</v>
      </c>
      <c r="L3983">
        <v>20.856407000000001</v>
      </c>
      <c r="M3983">
        <v>-156.667743</v>
      </c>
      <c r="N3983" t="s">
        <v>896</v>
      </c>
      <c r="O3983" t="s">
        <v>896</v>
      </c>
      <c r="P3983">
        <v>2016</v>
      </c>
      <c r="Q3983" t="s">
        <v>116</v>
      </c>
      <c r="R3983">
        <v>0</v>
      </c>
      <c r="S3983">
        <v>3.95</v>
      </c>
      <c r="T3983">
        <v>2.5</v>
      </c>
      <c r="U3983">
        <v>35</v>
      </c>
      <c r="V3983">
        <v>0.5</v>
      </c>
      <c r="W3983">
        <v>0</v>
      </c>
      <c r="X3983">
        <v>0.23025000000000001</v>
      </c>
      <c r="Y3983">
        <v>2</v>
      </c>
      <c r="Z3983">
        <v>1</v>
      </c>
    </row>
    <row r="3984" spans="1:26" x14ac:dyDescent="0.2">
      <c r="A3984">
        <v>3983</v>
      </c>
      <c r="B3984">
        <v>9683</v>
      </c>
      <c r="C3984" t="s">
        <v>38</v>
      </c>
      <c r="D3984">
        <v>2016</v>
      </c>
      <c r="E3984" t="s">
        <v>47</v>
      </c>
      <c r="F3984" t="s">
        <v>104</v>
      </c>
      <c r="G3984" t="s">
        <v>52</v>
      </c>
      <c r="H3984" t="s">
        <v>4169</v>
      </c>
      <c r="I3984" s="2">
        <v>41105</v>
      </c>
      <c r="J3984" t="s">
        <v>106</v>
      </c>
      <c r="K3984" t="s">
        <v>115</v>
      </c>
      <c r="L3984">
        <v>20.807041000000002</v>
      </c>
      <c r="M3984">
        <v>-156.60819799999999</v>
      </c>
      <c r="N3984" t="s">
        <v>903</v>
      </c>
      <c r="O3984" t="s">
        <v>903</v>
      </c>
      <c r="P3984">
        <v>2016</v>
      </c>
      <c r="Q3984" t="s">
        <v>116</v>
      </c>
      <c r="R3984">
        <v>0</v>
      </c>
      <c r="S3984">
        <v>2.5499999999999998</v>
      </c>
      <c r="T3984">
        <v>15</v>
      </c>
      <c r="U3984">
        <v>1.5</v>
      </c>
      <c r="V3984">
        <v>3</v>
      </c>
      <c r="W3984">
        <v>5.5</v>
      </c>
      <c r="X3984">
        <v>0.92749999999999999</v>
      </c>
      <c r="Y3984">
        <v>2</v>
      </c>
      <c r="Z3984">
        <v>1</v>
      </c>
    </row>
    <row r="3985" spans="1:26" x14ac:dyDescent="0.2">
      <c r="A3985">
        <v>3984</v>
      </c>
      <c r="B3985">
        <v>9684</v>
      </c>
      <c r="C3985" t="s">
        <v>38</v>
      </c>
      <c r="D3985">
        <v>2016</v>
      </c>
      <c r="E3985" t="s">
        <v>47</v>
      </c>
      <c r="F3985" t="s">
        <v>104</v>
      </c>
      <c r="G3985" t="s">
        <v>52</v>
      </c>
      <c r="H3985" t="s">
        <v>4170</v>
      </c>
      <c r="I3985" s="2">
        <v>41105</v>
      </c>
      <c r="J3985" t="s">
        <v>106</v>
      </c>
      <c r="K3985" t="s">
        <v>111</v>
      </c>
      <c r="L3985">
        <v>20.877181</v>
      </c>
      <c r="M3985">
        <v>-156.691543</v>
      </c>
      <c r="N3985" t="s">
        <v>896</v>
      </c>
      <c r="O3985" t="s">
        <v>896</v>
      </c>
      <c r="P3985">
        <v>2016</v>
      </c>
      <c r="Q3985" t="s">
        <v>112</v>
      </c>
      <c r="R3985">
        <v>0</v>
      </c>
      <c r="S3985">
        <v>20.05</v>
      </c>
      <c r="T3985">
        <v>1</v>
      </c>
      <c r="U3985">
        <v>32.5</v>
      </c>
      <c r="V3985">
        <v>0.5</v>
      </c>
      <c r="W3985">
        <v>0</v>
      </c>
      <c r="X3985">
        <v>0.11575000000000001</v>
      </c>
      <c r="Y3985">
        <v>2</v>
      </c>
      <c r="Z3985">
        <v>1</v>
      </c>
    </row>
    <row r="3986" spans="1:26" x14ac:dyDescent="0.2">
      <c r="A3986">
        <v>3985</v>
      </c>
      <c r="B3986">
        <v>9685</v>
      </c>
      <c r="C3986" t="s">
        <v>38</v>
      </c>
      <c r="D3986">
        <v>2016</v>
      </c>
      <c r="E3986" t="s">
        <v>47</v>
      </c>
      <c r="F3986" t="s">
        <v>104</v>
      </c>
      <c r="G3986" t="s">
        <v>52</v>
      </c>
      <c r="H3986" t="s">
        <v>4171</v>
      </c>
      <c r="I3986" s="2">
        <v>41105</v>
      </c>
      <c r="J3986" t="s">
        <v>106</v>
      </c>
      <c r="K3986" t="s">
        <v>115</v>
      </c>
      <c r="L3986">
        <v>20.840005999999999</v>
      </c>
      <c r="M3986">
        <v>-156.65503699999999</v>
      </c>
      <c r="N3986" t="s">
        <v>896</v>
      </c>
      <c r="O3986" t="s">
        <v>896</v>
      </c>
      <c r="P3986">
        <v>2016</v>
      </c>
      <c r="Q3986" t="s">
        <v>116</v>
      </c>
      <c r="R3986">
        <v>0</v>
      </c>
      <c r="S3986">
        <v>4.7</v>
      </c>
      <c r="T3986">
        <v>11</v>
      </c>
      <c r="U3986">
        <v>1.5</v>
      </c>
      <c r="V3986">
        <v>5</v>
      </c>
      <c r="W3986">
        <v>0.5</v>
      </c>
      <c r="X3986">
        <v>0.53874999999999995</v>
      </c>
      <c r="Y3986">
        <v>2</v>
      </c>
      <c r="Z3986">
        <v>1</v>
      </c>
    </row>
    <row r="3987" spans="1:26" x14ac:dyDescent="0.2">
      <c r="A3987">
        <v>3986</v>
      </c>
      <c r="B3987">
        <v>9686</v>
      </c>
      <c r="C3987" t="s">
        <v>38</v>
      </c>
      <c r="D3987">
        <v>2016</v>
      </c>
      <c r="E3987" t="s">
        <v>47</v>
      </c>
      <c r="F3987" t="s">
        <v>104</v>
      </c>
      <c r="G3987" t="s">
        <v>52</v>
      </c>
      <c r="H3987" t="s">
        <v>4172</v>
      </c>
      <c r="I3987" s="2">
        <v>41105</v>
      </c>
      <c r="J3987" t="s">
        <v>106</v>
      </c>
      <c r="K3987" t="s">
        <v>115</v>
      </c>
      <c r="L3987">
        <v>20.806583</v>
      </c>
      <c r="M3987">
        <v>-156.622489</v>
      </c>
      <c r="N3987" t="s">
        <v>903</v>
      </c>
      <c r="O3987" t="s">
        <v>903</v>
      </c>
      <c r="P3987">
        <v>2016</v>
      </c>
      <c r="Q3987" t="s">
        <v>116</v>
      </c>
      <c r="R3987">
        <v>0</v>
      </c>
      <c r="S3987">
        <v>4.0999999999999996</v>
      </c>
      <c r="T3987">
        <v>22.5</v>
      </c>
      <c r="U3987">
        <v>0.5</v>
      </c>
      <c r="V3987">
        <v>0.5</v>
      </c>
      <c r="W3987">
        <v>1</v>
      </c>
      <c r="X3987">
        <v>0.53</v>
      </c>
      <c r="Y3987">
        <v>2</v>
      </c>
      <c r="Z3987">
        <v>1</v>
      </c>
    </row>
    <row r="3988" spans="1:26" x14ac:dyDescent="0.2">
      <c r="A3988">
        <v>3987</v>
      </c>
      <c r="B3988">
        <v>9687</v>
      </c>
      <c r="C3988" t="s">
        <v>38</v>
      </c>
      <c r="D3988">
        <v>2016</v>
      </c>
      <c r="E3988" t="s">
        <v>47</v>
      </c>
      <c r="F3988" t="s">
        <v>104</v>
      </c>
      <c r="G3988" t="s">
        <v>52</v>
      </c>
      <c r="H3988" t="s">
        <v>4173</v>
      </c>
      <c r="I3988" s="2">
        <v>41105</v>
      </c>
      <c r="J3988" t="s">
        <v>106</v>
      </c>
      <c r="K3988" t="s">
        <v>107</v>
      </c>
      <c r="L3988">
        <v>20.801437</v>
      </c>
      <c r="M3988">
        <v>-156.61390299999999</v>
      </c>
      <c r="N3988" t="s">
        <v>903</v>
      </c>
      <c r="O3988" t="s">
        <v>903</v>
      </c>
      <c r="P3988">
        <v>2016</v>
      </c>
      <c r="Q3988" t="s">
        <v>109</v>
      </c>
      <c r="R3988">
        <v>0</v>
      </c>
      <c r="S3988">
        <v>11.8</v>
      </c>
      <c r="T3988">
        <v>22.5</v>
      </c>
      <c r="U3988">
        <v>7.5</v>
      </c>
      <c r="V3988">
        <v>0.5</v>
      </c>
      <c r="W3988">
        <v>5</v>
      </c>
      <c r="X3988">
        <v>0.56999999999999995</v>
      </c>
      <c r="Y3988">
        <v>2</v>
      </c>
      <c r="Z3988">
        <v>1</v>
      </c>
    </row>
    <row r="3989" spans="1:26" x14ac:dyDescent="0.2">
      <c r="A3989">
        <v>3988</v>
      </c>
      <c r="B3989">
        <v>9697</v>
      </c>
      <c r="C3989" t="s">
        <v>38</v>
      </c>
      <c r="D3989">
        <v>2016</v>
      </c>
      <c r="E3989" t="s">
        <v>47</v>
      </c>
      <c r="F3989" t="s">
        <v>104</v>
      </c>
      <c r="G3989" t="s">
        <v>53</v>
      </c>
      <c r="H3989" t="s">
        <v>4174</v>
      </c>
      <c r="I3989" s="2">
        <v>41106</v>
      </c>
      <c r="J3989" t="s">
        <v>106</v>
      </c>
      <c r="K3989" t="s">
        <v>111</v>
      </c>
      <c r="L3989">
        <v>21.17154</v>
      </c>
      <c r="M3989">
        <v>-157.274171</v>
      </c>
      <c r="N3989" t="s">
        <v>933</v>
      </c>
      <c r="O3989" t="s">
        <v>933</v>
      </c>
      <c r="P3989">
        <v>2016</v>
      </c>
      <c r="Q3989" t="s">
        <v>112</v>
      </c>
      <c r="R3989">
        <v>0</v>
      </c>
      <c r="S3989">
        <v>20.2</v>
      </c>
      <c r="T3989">
        <v>1.5</v>
      </c>
      <c r="U3989">
        <v>1.5</v>
      </c>
      <c r="V3989">
        <v>0.5</v>
      </c>
      <c r="W3989">
        <v>0.5</v>
      </c>
      <c r="X3989">
        <v>0.14749999999999999</v>
      </c>
      <c r="Y3989">
        <v>2</v>
      </c>
      <c r="Z3989">
        <v>1</v>
      </c>
    </row>
    <row r="3990" spans="1:26" x14ac:dyDescent="0.2">
      <c r="A3990">
        <v>3989</v>
      </c>
      <c r="B3990">
        <v>9698</v>
      </c>
      <c r="C3990" t="s">
        <v>38</v>
      </c>
      <c r="D3990">
        <v>2016</v>
      </c>
      <c r="E3990" t="s">
        <v>47</v>
      </c>
      <c r="F3990" t="s">
        <v>104</v>
      </c>
      <c r="G3990" t="s">
        <v>53</v>
      </c>
      <c r="H3990" t="s">
        <v>4175</v>
      </c>
      <c r="I3990" s="2">
        <v>41106</v>
      </c>
      <c r="J3990" t="s">
        <v>106</v>
      </c>
      <c r="K3990" t="s">
        <v>107</v>
      </c>
      <c r="L3990">
        <v>21.145195000000001</v>
      </c>
      <c r="M3990">
        <v>-157.29313200000001</v>
      </c>
      <c r="N3990" t="s">
        <v>933</v>
      </c>
      <c r="O3990" t="s">
        <v>933</v>
      </c>
      <c r="P3990">
        <v>2016</v>
      </c>
      <c r="Q3990" t="s">
        <v>109</v>
      </c>
      <c r="R3990">
        <v>0</v>
      </c>
      <c r="S3990">
        <v>13.45</v>
      </c>
      <c r="T3990">
        <v>3</v>
      </c>
      <c r="U3990">
        <v>5</v>
      </c>
      <c r="V3990">
        <v>4</v>
      </c>
      <c r="W3990">
        <v>1.5</v>
      </c>
      <c r="X3990">
        <v>0.52500000000000002</v>
      </c>
      <c r="Y3990">
        <v>2</v>
      </c>
      <c r="Z3990">
        <v>1</v>
      </c>
    </row>
    <row r="3991" spans="1:26" x14ac:dyDescent="0.2">
      <c r="A3991">
        <v>3990</v>
      </c>
      <c r="B3991">
        <v>9699</v>
      </c>
      <c r="C3991" t="s">
        <v>38</v>
      </c>
      <c r="D3991">
        <v>2016</v>
      </c>
      <c r="E3991" t="s">
        <v>47</v>
      </c>
      <c r="F3991" t="s">
        <v>104</v>
      </c>
      <c r="G3991" t="s">
        <v>53</v>
      </c>
      <c r="H3991" t="s">
        <v>4176</v>
      </c>
      <c r="I3991" s="2">
        <v>41106</v>
      </c>
      <c r="J3991" t="s">
        <v>106</v>
      </c>
      <c r="K3991" t="s">
        <v>111</v>
      </c>
      <c r="L3991">
        <v>21.086058999999999</v>
      </c>
      <c r="M3991">
        <v>-157.292911</v>
      </c>
      <c r="N3991" t="s">
        <v>933</v>
      </c>
      <c r="O3991" t="s">
        <v>933</v>
      </c>
      <c r="P3991">
        <v>2016</v>
      </c>
      <c r="Q3991" t="s">
        <v>112</v>
      </c>
      <c r="R3991">
        <v>0</v>
      </c>
      <c r="S3991">
        <v>21.45</v>
      </c>
      <c r="T3991">
        <v>1.5</v>
      </c>
      <c r="U3991">
        <v>25</v>
      </c>
      <c r="V3991">
        <v>4</v>
      </c>
      <c r="W3991">
        <v>0</v>
      </c>
      <c r="X3991">
        <v>0.1295</v>
      </c>
      <c r="Y3991">
        <v>2</v>
      </c>
      <c r="Z3991">
        <v>1</v>
      </c>
    </row>
    <row r="3992" spans="1:26" x14ac:dyDescent="0.2">
      <c r="A3992">
        <v>3991</v>
      </c>
      <c r="B3992">
        <v>9700</v>
      </c>
      <c r="C3992" t="s">
        <v>38</v>
      </c>
      <c r="D3992">
        <v>2016</v>
      </c>
      <c r="E3992" t="s">
        <v>47</v>
      </c>
      <c r="F3992" t="s">
        <v>104</v>
      </c>
      <c r="G3992" t="s">
        <v>53</v>
      </c>
      <c r="H3992" t="s">
        <v>4177</v>
      </c>
      <c r="I3992" s="2">
        <v>41106</v>
      </c>
      <c r="J3992" t="s">
        <v>106</v>
      </c>
      <c r="K3992" t="s">
        <v>107</v>
      </c>
      <c r="L3992">
        <v>21.092565</v>
      </c>
      <c r="M3992">
        <v>-157.30717000000001</v>
      </c>
      <c r="N3992" t="s">
        <v>933</v>
      </c>
      <c r="O3992" t="s">
        <v>933</v>
      </c>
      <c r="P3992">
        <v>2016</v>
      </c>
      <c r="Q3992" t="s">
        <v>109</v>
      </c>
      <c r="R3992">
        <v>0</v>
      </c>
      <c r="S3992">
        <v>12.4</v>
      </c>
      <c r="T3992">
        <v>1.5</v>
      </c>
      <c r="U3992">
        <v>20</v>
      </c>
      <c r="V3992">
        <v>6.5</v>
      </c>
      <c r="W3992">
        <v>0.5</v>
      </c>
      <c r="X3992">
        <v>0.2175</v>
      </c>
      <c r="Y3992">
        <v>2</v>
      </c>
      <c r="Z3992">
        <v>1</v>
      </c>
    </row>
    <row r="3993" spans="1:26" x14ac:dyDescent="0.2">
      <c r="A3993">
        <v>3992</v>
      </c>
      <c r="B3993">
        <v>9701</v>
      </c>
      <c r="C3993" t="s">
        <v>38</v>
      </c>
      <c r="D3993">
        <v>2016</v>
      </c>
      <c r="E3993" t="s">
        <v>47</v>
      </c>
      <c r="F3993" t="s">
        <v>104</v>
      </c>
      <c r="G3993" t="s">
        <v>53</v>
      </c>
      <c r="H3993" t="s">
        <v>4178</v>
      </c>
      <c r="I3993" s="2">
        <v>41106</v>
      </c>
      <c r="J3993" t="s">
        <v>106</v>
      </c>
      <c r="K3993" t="s">
        <v>111</v>
      </c>
      <c r="L3993">
        <v>21.210688000000001</v>
      </c>
      <c r="M3993">
        <v>-157.26159200000001</v>
      </c>
      <c r="N3993" t="s">
        <v>933</v>
      </c>
      <c r="O3993" t="s">
        <v>933</v>
      </c>
      <c r="P3993">
        <v>2016</v>
      </c>
      <c r="Q3993" t="s">
        <v>112</v>
      </c>
      <c r="R3993">
        <v>0</v>
      </c>
      <c r="S3993">
        <v>23.9</v>
      </c>
      <c r="T3993">
        <v>4</v>
      </c>
      <c r="U3993">
        <v>5.5</v>
      </c>
      <c r="V3993">
        <v>1</v>
      </c>
      <c r="W3993">
        <v>1</v>
      </c>
      <c r="X3993">
        <v>0.13125000000000001</v>
      </c>
      <c r="Y3993">
        <v>2</v>
      </c>
      <c r="Z3993">
        <v>1</v>
      </c>
    </row>
    <row r="3994" spans="1:26" x14ac:dyDescent="0.2">
      <c r="A3994">
        <v>3993</v>
      </c>
      <c r="B3994">
        <v>9702</v>
      </c>
      <c r="C3994" t="s">
        <v>38</v>
      </c>
      <c r="D3994">
        <v>2016</v>
      </c>
      <c r="E3994" t="s">
        <v>47</v>
      </c>
      <c r="F3994" t="s">
        <v>104</v>
      </c>
      <c r="G3994" t="s">
        <v>53</v>
      </c>
      <c r="H3994" t="s">
        <v>4179</v>
      </c>
      <c r="I3994" s="2">
        <v>41106</v>
      </c>
      <c r="J3994" t="s">
        <v>106</v>
      </c>
      <c r="K3994" t="s">
        <v>107</v>
      </c>
      <c r="L3994">
        <v>21.196365</v>
      </c>
      <c r="M3994">
        <v>-157.25058999999999</v>
      </c>
      <c r="N3994" t="s">
        <v>933</v>
      </c>
      <c r="O3994" t="s">
        <v>933</v>
      </c>
      <c r="P3994">
        <v>2016</v>
      </c>
      <c r="Q3994" t="s">
        <v>109</v>
      </c>
      <c r="R3994">
        <v>0</v>
      </c>
      <c r="S3994">
        <v>7.6</v>
      </c>
      <c r="T3994">
        <v>1</v>
      </c>
      <c r="U3994">
        <v>1</v>
      </c>
      <c r="V3994">
        <v>3.5</v>
      </c>
      <c r="W3994">
        <v>0</v>
      </c>
      <c r="X3994">
        <v>0.1</v>
      </c>
      <c r="Y3994">
        <v>2</v>
      </c>
      <c r="Z3994">
        <v>1</v>
      </c>
    </row>
    <row r="3995" spans="1:26" x14ac:dyDescent="0.2">
      <c r="A3995">
        <v>3994</v>
      </c>
      <c r="B3995">
        <v>9703</v>
      </c>
      <c r="C3995" t="s">
        <v>38</v>
      </c>
      <c r="D3995">
        <v>2016</v>
      </c>
      <c r="E3995" t="s">
        <v>47</v>
      </c>
      <c r="F3995" t="s">
        <v>104</v>
      </c>
      <c r="G3995" t="s">
        <v>53</v>
      </c>
      <c r="H3995" t="s">
        <v>4180</v>
      </c>
      <c r="I3995" s="2">
        <v>41106</v>
      </c>
      <c r="J3995" t="s">
        <v>106</v>
      </c>
      <c r="K3995" t="s">
        <v>111</v>
      </c>
      <c r="L3995">
        <v>21.084911000000002</v>
      </c>
      <c r="M3995">
        <v>-157.28230500000001</v>
      </c>
      <c r="N3995" t="s">
        <v>933</v>
      </c>
      <c r="O3995" t="s">
        <v>933</v>
      </c>
      <c r="P3995">
        <v>2016</v>
      </c>
      <c r="Q3995" t="s">
        <v>112</v>
      </c>
      <c r="R3995">
        <v>0</v>
      </c>
      <c r="S3995">
        <v>18.850000000000001</v>
      </c>
      <c r="T3995">
        <v>3</v>
      </c>
      <c r="U3995">
        <v>6.5</v>
      </c>
      <c r="V3995">
        <v>1</v>
      </c>
      <c r="W3995">
        <v>1</v>
      </c>
      <c r="X3995">
        <v>0.13725000000000001</v>
      </c>
      <c r="Y3995">
        <v>2</v>
      </c>
      <c r="Z3995">
        <v>1</v>
      </c>
    </row>
    <row r="3996" spans="1:26" x14ac:dyDescent="0.2">
      <c r="A3996">
        <v>3995</v>
      </c>
      <c r="B3996">
        <v>9704</v>
      </c>
      <c r="C3996" t="s">
        <v>38</v>
      </c>
      <c r="D3996">
        <v>2016</v>
      </c>
      <c r="E3996" t="s">
        <v>47</v>
      </c>
      <c r="F3996" t="s">
        <v>104</v>
      </c>
      <c r="G3996" t="s">
        <v>53</v>
      </c>
      <c r="H3996" t="s">
        <v>4181</v>
      </c>
      <c r="I3996" s="2">
        <v>41106</v>
      </c>
      <c r="J3996" t="s">
        <v>106</v>
      </c>
      <c r="K3996" t="s">
        <v>107</v>
      </c>
      <c r="L3996">
        <v>21.167611999999998</v>
      </c>
      <c r="M3996">
        <v>-157.265996</v>
      </c>
      <c r="N3996" t="s">
        <v>933</v>
      </c>
      <c r="O3996" t="s">
        <v>933</v>
      </c>
      <c r="P3996">
        <v>2016</v>
      </c>
      <c r="Q3996" t="s">
        <v>109</v>
      </c>
      <c r="R3996">
        <v>0</v>
      </c>
      <c r="S3996">
        <v>9</v>
      </c>
      <c r="T3996">
        <v>1</v>
      </c>
      <c r="U3996">
        <v>15</v>
      </c>
      <c r="V3996">
        <v>4</v>
      </c>
      <c r="W3996">
        <v>0.5</v>
      </c>
      <c r="X3996">
        <v>0.36249999999999999</v>
      </c>
      <c r="Y3996">
        <v>2</v>
      </c>
      <c r="Z3996">
        <v>1</v>
      </c>
    </row>
    <row r="3997" spans="1:26" x14ac:dyDescent="0.2">
      <c r="A3997">
        <v>3996</v>
      </c>
      <c r="B3997">
        <v>9705</v>
      </c>
      <c r="C3997" t="s">
        <v>38</v>
      </c>
      <c r="D3997">
        <v>2016</v>
      </c>
      <c r="E3997" t="s">
        <v>47</v>
      </c>
      <c r="F3997" t="s">
        <v>104</v>
      </c>
      <c r="G3997" t="s">
        <v>53</v>
      </c>
      <c r="H3997" t="s">
        <v>4182</v>
      </c>
      <c r="I3997" s="2">
        <v>41106</v>
      </c>
      <c r="J3997" t="s">
        <v>106</v>
      </c>
      <c r="K3997" t="s">
        <v>107</v>
      </c>
      <c r="L3997">
        <v>21.157682000000001</v>
      </c>
      <c r="M3997">
        <v>-157.28231</v>
      </c>
      <c r="N3997" t="s">
        <v>933</v>
      </c>
      <c r="O3997" t="s">
        <v>933</v>
      </c>
      <c r="P3997">
        <v>2016</v>
      </c>
      <c r="Q3997" t="s">
        <v>109</v>
      </c>
      <c r="R3997">
        <v>0</v>
      </c>
      <c r="S3997">
        <v>11.7</v>
      </c>
      <c r="T3997">
        <v>1</v>
      </c>
      <c r="U3997">
        <v>7.5</v>
      </c>
      <c r="V3997">
        <v>3</v>
      </c>
      <c r="W3997">
        <v>0</v>
      </c>
      <c r="X3997">
        <v>0.11874999999999999</v>
      </c>
      <c r="Y3997">
        <v>2</v>
      </c>
      <c r="Z3997">
        <v>1</v>
      </c>
    </row>
    <row r="3998" spans="1:26" x14ac:dyDescent="0.2">
      <c r="A3998">
        <v>3997</v>
      </c>
      <c r="B3998">
        <v>9711</v>
      </c>
      <c r="C3998" t="s">
        <v>38</v>
      </c>
      <c r="D3998">
        <v>2016</v>
      </c>
      <c r="E3998" t="s">
        <v>47</v>
      </c>
      <c r="F3998" t="s">
        <v>104</v>
      </c>
      <c r="G3998" t="s">
        <v>51</v>
      </c>
      <c r="H3998" t="s">
        <v>4183</v>
      </c>
      <c r="I3998" s="2">
        <v>41107</v>
      </c>
      <c r="J3998" t="s">
        <v>106</v>
      </c>
      <c r="K3998" t="s">
        <v>111</v>
      </c>
      <c r="L3998">
        <v>20.872461000000001</v>
      </c>
      <c r="M3998">
        <v>-156.835444</v>
      </c>
      <c r="N3998" t="s">
        <v>915</v>
      </c>
      <c r="O3998" t="s">
        <v>915</v>
      </c>
      <c r="P3998">
        <v>2016</v>
      </c>
      <c r="Q3998" t="s">
        <v>112</v>
      </c>
      <c r="R3998">
        <v>0</v>
      </c>
      <c r="S3998">
        <v>19.899999999999999</v>
      </c>
      <c r="T3998">
        <v>30</v>
      </c>
      <c r="U3998">
        <v>25</v>
      </c>
      <c r="V3998">
        <v>0.5</v>
      </c>
      <c r="W3998">
        <v>0.5</v>
      </c>
      <c r="X3998">
        <v>0.52449999999999997</v>
      </c>
      <c r="Y3998">
        <v>2</v>
      </c>
      <c r="Z3998">
        <v>1</v>
      </c>
    </row>
    <row r="3999" spans="1:26" x14ac:dyDescent="0.2">
      <c r="A3999">
        <v>3998</v>
      </c>
      <c r="B3999">
        <v>9712</v>
      </c>
      <c r="C3999" t="s">
        <v>38</v>
      </c>
      <c r="D3999">
        <v>2016</v>
      </c>
      <c r="E3999" t="s">
        <v>47</v>
      </c>
      <c r="F3999" t="s">
        <v>104</v>
      </c>
      <c r="G3999" t="s">
        <v>51</v>
      </c>
      <c r="H3999" t="s">
        <v>4184</v>
      </c>
      <c r="I3999" s="2">
        <v>41107</v>
      </c>
      <c r="J3999" t="s">
        <v>106</v>
      </c>
      <c r="K3999" t="s">
        <v>107</v>
      </c>
      <c r="L3999">
        <v>20.902003000000001</v>
      </c>
      <c r="M3999">
        <v>-156.87051</v>
      </c>
      <c r="N3999" t="s">
        <v>915</v>
      </c>
      <c r="O3999" t="s">
        <v>915</v>
      </c>
      <c r="P3999">
        <v>2016</v>
      </c>
      <c r="Q3999" t="s">
        <v>109</v>
      </c>
      <c r="R3999">
        <v>0</v>
      </c>
      <c r="S3999">
        <v>12.3</v>
      </c>
      <c r="T3999">
        <v>60</v>
      </c>
      <c r="U3999">
        <v>2.5</v>
      </c>
      <c r="V3999">
        <v>1</v>
      </c>
      <c r="W3999">
        <v>0.5</v>
      </c>
      <c r="X3999">
        <v>0.68600000000000005</v>
      </c>
      <c r="Y3999">
        <v>2</v>
      </c>
      <c r="Z3999">
        <v>1</v>
      </c>
    </row>
    <row r="4000" spans="1:26" x14ac:dyDescent="0.2">
      <c r="A4000">
        <v>3999</v>
      </c>
      <c r="B4000">
        <v>9713</v>
      </c>
      <c r="C4000" t="s">
        <v>38</v>
      </c>
      <c r="D4000">
        <v>2016</v>
      </c>
      <c r="E4000" t="s">
        <v>47</v>
      </c>
      <c r="F4000" t="s">
        <v>104</v>
      </c>
      <c r="G4000" t="s">
        <v>51</v>
      </c>
      <c r="H4000" t="s">
        <v>4185</v>
      </c>
      <c r="I4000" s="2">
        <v>41107</v>
      </c>
      <c r="J4000" t="s">
        <v>106</v>
      </c>
      <c r="K4000" t="s">
        <v>107</v>
      </c>
      <c r="L4000">
        <v>20.931595000000002</v>
      </c>
      <c r="M4000">
        <v>-156.99970300000001</v>
      </c>
      <c r="N4000" t="s">
        <v>915</v>
      </c>
      <c r="O4000" t="s">
        <v>915</v>
      </c>
      <c r="P4000">
        <v>2016</v>
      </c>
      <c r="Q4000" t="s">
        <v>109</v>
      </c>
      <c r="R4000">
        <v>0</v>
      </c>
      <c r="S4000">
        <v>8.35</v>
      </c>
      <c r="T4000">
        <v>1.5</v>
      </c>
      <c r="U4000">
        <v>0</v>
      </c>
      <c r="V4000">
        <v>7.5</v>
      </c>
      <c r="W4000">
        <v>0</v>
      </c>
      <c r="X4000">
        <v>0.10375</v>
      </c>
      <c r="Y4000">
        <v>2</v>
      </c>
      <c r="Z4000">
        <v>1</v>
      </c>
    </row>
    <row r="4001" spans="1:26" x14ac:dyDescent="0.2">
      <c r="A4001">
        <v>4000</v>
      </c>
      <c r="B4001">
        <v>9714</v>
      </c>
      <c r="C4001" t="s">
        <v>38</v>
      </c>
      <c r="D4001">
        <v>2016</v>
      </c>
      <c r="E4001" t="s">
        <v>47</v>
      </c>
      <c r="F4001" t="s">
        <v>104</v>
      </c>
      <c r="G4001" t="s">
        <v>51</v>
      </c>
      <c r="H4001" t="s">
        <v>4186</v>
      </c>
      <c r="I4001" s="2">
        <v>41107</v>
      </c>
      <c r="J4001" t="s">
        <v>106</v>
      </c>
      <c r="K4001" t="s">
        <v>115</v>
      </c>
      <c r="L4001">
        <v>20.927094</v>
      </c>
      <c r="M4001">
        <v>-157.02392</v>
      </c>
      <c r="N4001" t="s">
        <v>915</v>
      </c>
      <c r="O4001" t="s">
        <v>915</v>
      </c>
      <c r="P4001">
        <v>2016</v>
      </c>
      <c r="Q4001" t="s">
        <v>116</v>
      </c>
      <c r="R4001">
        <v>0</v>
      </c>
      <c r="S4001">
        <v>3.8</v>
      </c>
      <c r="T4001">
        <v>1</v>
      </c>
      <c r="U4001">
        <v>3</v>
      </c>
      <c r="V4001">
        <v>80</v>
      </c>
      <c r="W4001">
        <v>0</v>
      </c>
      <c r="X4001">
        <v>0.14249999999999999</v>
      </c>
      <c r="Y4001">
        <v>2</v>
      </c>
      <c r="Z4001">
        <v>1</v>
      </c>
    </row>
    <row r="4002" spans="1:26" x14ac:dyDescent="0.2">
      <c r="A4002">
        <v>4001</v>
      </c>
      <c r="B4002">
        <v>9715</v>
      </c>
      <c r="C4002" t="s">
        <v>38</v>
      </c>
      <c r="D4002">
        <v>2016</v>
      </c>
      <c r="E4002" t="s">
        <v>47</v>
      </c>
      <c r="F4002" t="s">
        <v>104</v>
      </c>
      <c r="G4002" t="s">
        <v>51</v>
      </c>
      <c r="H4002" t="s">
        <v>4187</v>
      </c>
      <c r="I4002" s="2">
        <v>41107</v>
      </c>
      <c r="J4002" t="s">
        <v>106</v>
      </c>
      <c r="K4002" t="s">
        <v>111</v>
      </c>
      <c r="L4002">
        <v>20.893466</v>
      </c>
      <c r="M4002">
        <v>-156.85785000000001</v>
      </c>
      <c r="N4002" t="s">
        <v>915</v>
      </c>
      <c r="O4002" t="s">
        <v>915</v>
      </c>
      <c r="P4002">
        <v>2016</v>
      </c>
      <c r="Q4002" t="s">
        <v>112</v>
      </c>
      <c r="R4002">
        <v>0</v>
      </c>
      <c r="S4002">
        <v>20</v>
      </c>
      <c r="T4002">
        <v>13.5</v>
      </c>
      <c r="U4002">
        <v>11</v>
      </c>
      <c r="V4002">
        <v>3</v>
      </c>
      <c r="W4002">
        <v>0</v>
      </c>
      <c r="X4002">
        <v>0.67625000000000002</v>
      </c>
      <c r="Y4002">
        <v>2</v>
      </c>
      <c r="Z4002">
        <v>1</v>
      </c>
    </row>
    <row r="4003" spans="1:26" x14ac:dyDescent="0.2">
      <c r="A4003">
        <v>4002</v>
      </c>
      <c r="B4003">
        <v>9716</v>
      </c>
      <c r="C4003" t="s">
        <v>38</v>
      </c>
      <c r="D4003">
        <v>2016</v>
      </c>
      <c r="E4003" t="s">
        <v>47</v>
      </c>
      <c r="F4003" t="s">
        <v>104</v>
      </c>
      <c r="G4003" t="s">
        <v>51</v>
      </c>
      <c r="H4003" t="s">
        <v>4188</v>
      </c>
      <c r="I4003" s="2">
        <v>41107</v>
      </c>
      <c r="J4003" t="s">
        <v>106</v>
      </c>
      <c r="K4003" t="s">
        <v>107</v>
      </c>
      <c r="L4003">
        <v>20.930166</v>
      </c>
      <c r="M4003">
        <v>-156.95245199999999</v>
      </c>
      <c r="N4003" t="s">
        <v>915</v>
      </c>
      <c r="O4003" t="s">
        <v>915</v>
      </c>
      <c r="P4003">
        <v>2016</v>
      </c>
      <c r="Q4003" t="s">
        <v>109</v>
      </c>
      <c r="R4003">
        <v>0</v>
      </c>
      <c r="S4003">
        <v>13.6</v>
      </c>
      <c r="T4003">
        <v>1.5</v>
      </c>
      <c r="U4003">
        <v>20</v>
      </c>
      <c r="V4003">
        <v>25</v>
      </c>
      <c r="W4003">
        <v>0.5</v>
      </c>
      <c r="X4003">
        <v>0.1045</v>
      </c>
      <c r="Y4003">
        <v>2</v>
      </c>
      <c r="Z4003">
        <v>1</v>
      </c>
    </row>
    <row r="4004" spans="1:26" x14ac:dyDescent="0.2">
      <c r="A4004">
        <v>4003</v>
      </c>
      <c r="B4004">
        <v>9717</v>
      </c>
      <c r="C4004" t="s">
        <v>38</v>
      </c>
      <c r="D4004">
        <v>2016</v>
      </c>
      <c r="E4004" t="s">
        <v>47</v>
      </c>
      <c r="F4004" t="s">
        <v>104</v>
      </c>
      <c r="G4004" t="s">
        <v>51</v>
      </c>
      <c r="H4004" t="s">
        <v>4189</v>
      </c>
      <c r="I4004" s="2">
        <v>41107</v>
      </c>
      <c r="J4004" t="s">
        <v>106</v>
      </c>
      <c r="K4004" t="s">
        <v>107</v>
      </c>
      <c r="L4004">
        <v>20.913637000000001</v>
      </c>
      <c r="M4004">
        <v>-157.05613099999999</v>
      </c>
      <c r="N4004" t="s">
        <v>915</v>
      </c>
      <c r="O4004" t="s">
        <v>915</v>
      </c>
      <c r="P4004">
        <v>2016</v>
      </c>
      <c r="Q4004" t="s">
        <v>109</v>
      </c>
      <c r="R4004">
        <v>0</v>
      </c>
      <c r="S4004">
        <v>18.05</v>
      </c>
      <c r="T4004">
        <v>1</v>
      </c>
      <c r="U4004">
        <v>6</v>
      </c>
      <c r="V4004">
        <v>2</v>
      </c>
      <c r="W4004">
        <v>0</v>
      </c>
      <c r="X4004">
        <v>0.10125000000000001</v>
      </c>
      <c r="Y4004">
        <v>2</v>
      </c>
      <c r="Z4004">
        <v>1</v>
      </c>
    </row>
    <row r="4005" spans="1:26" x14ac:dyDescent="0.2">
      <c r="A4005">
        <v>4004</v>
      </c>
      <c r="B4005">
        <v>9718</v>
      </c>
      <c r="C4005" t="s">
        <v>38</v>
      </c>
      <c r="D4005">
        <v>2016</v>
      </c>
      <c r="E4005" t="s">
        <v>47</v>
      </c>
      <c r="F4005" t="s">
        <v>104</v>
      </c>
      <c r="G4005" t="s">
        <v>51</v>
      </c>
      <c r="H4005" t="s">
        <v>4190</v>
      </c>
      <c r="I4005" s="2">
        <v>41107</v>
      </c>
      <c r="J4005" t="s">
        <v>106</v>
      </c>
      <c r="K4005" t="s">
        <v>115</v>
      </c>
      <c r="L4005">
        <v>20.914387000000001</v>
      </c>
      <c r="M4005">
        <v>-157.05077299999999</v>
      </c>
      <c r="N4005" t="s">
        <v>915</v>
      </c>
      <c r="O4005" t="s">
        <v>915</v>
      </c>
      <c r="P4005">
        <v>2016</v>
      </c>
      <c r="Q4005" t="s">
        <v>116</v>
      </c>
      <c r="R4005">
        <v>0</v>
      </c>
      <c r="S4005">
        <v>3.75</v>
      </c>
      <c r="T4005">
        <v>37.5</v>
      </c>
      <c r="U4005">
        <v>2.5</v>
      </c>
      <c r="V4005">
        <v>2</v>
      </c>
      <c r="W4005">
        <v>1.5</v>
      </c>
      <c r="X4005">
        <v>0.96375</v>
      </c>
      <c r="Y4005">
        <v>2</v>
      </c>
      <c r="Z4005">
        <v>1</v>
      </c>
    </row>
    <row r="4006" spans="1:26" x14ac:dyDescent="0.2">
      <c r="A4006">
        <v>4005</v>
      </c>
      <c r="B4006">
        <v>9727</v>
      </c>
      <c r="C4006" t="s">
        <v>38</v>
      </c>
      <c r="D4006">
        <v>2016</v>
      </c>
      <c r="E4006" t="s">
        <v>47</v>
      </c>
      <c r="F4006" t="s">
        <v>104</v>
      </c>
      <c r="G4006" t="s">
        <v>53</v>
      </c>
      <c r="H4006" t="s">
        <v>4191</v>
      </c>
      <c r="I4006" s="2">
        <v>41108</v>
      </c>
      <c r="J4006" t="s">
        <v>106</v>
      </c>
      <c r="K4006" t="s">
        <v>111</v>
      </c>
      <c r="L4006">
        <v>21.177510000000002</v>
      </c>
      <c r="M4006">
        <v>-156.810993</v>
      </c>
      <c r="N4006" t="s">
        <v>2015</v>
      </c>
      <c r="O4006" t="s">
        <v>2015</v>
      </c>
      <c r="P4006">
        <v>2016</v>
      </c>
      <c r="Q4006" t="s">
        <v>112</v>
      </c>
      <c r="R4006">
        <v>0</v>
      </c>
      <c r="S4006">
        <v>19.75</v>
      </c>
      <c r="T4006">
        <v>1</v>
      </c>
      <c r="U4006">
        <v>1.5</v>
      </c>
      <c r="V4006">
        <v>1.5</v>
      </c>
      <c r="W4006">
        <v>0</v>
      </c>
      <c r="X4006">
        <v>0.55000000000000004</v>
      </c>
      <c r="Y4006">
        <v>2</v>
      </c>
      <c r="Z4006">
        <v>1</v>
      </c>
    </row>
    <row r="4007" spans="1:26" x14ac:dyDescent="0.2">
      <c r="A4007">
        <v>4006</v>
      </c>
      <c r="B4007">
        <v>9728</v>
      </c>
      <c r="C4007" t="s">
        <v>38</v>
      </c>
      <c r="D4007">
        <v>2016</v>
      </c>
      <c r="E4007" t="s">
        <v>47</v>
      </c>
      <c r="F4007" t="s">
        <v>104</v>
      </c>
      <c r="G4007" t="s">
        <v>53</v>
      </c>
      <c r="H4007" t="s">
        <v>4192</v>
      </c>
      <c r="I4007" s="2">
        <v>41108</v>
      </c>
      <c r="J4007" t="s">
        <v>106</v>
      </c>
      <c r="K4007" t="s">
        <v>115</v>
      </c>
      <c r="L4007">
        <v>21.166084999999999</v>
      </c>
      <c r="M4007">
        <v>-156.89478099999999</v>
      </c>
      <c r="N4007" t="s">
        <v>2015</v>
      </c>
      <c r="O4007" t="s">
        <v>2015</v>
      </c>
      <c r="P4007">
        <v>2016</v>
      </c>
      <c r="Q4007" t="s">
        <v>116</v>
      </c>
      <c r="R4007">
        <v>0</v>
      </c>
      <c r="S4007">
        <v>4.95</v>
      </c>
      <c r="T4007">
        <v>4.5</v>
      </c>
      <c r="U4007">
        <v>0.5</v>
      </c>
      <c r="V4007">
        <v>0.5</v>
      </c>
      <c r="W4007">
        <v>1.5</v>
      </c>
      <c r="X4007">
        <v>0.64500000000000002</v>
      </c>
      <c r="Y4007">
        <v>2</v>
      </c>
      <c r="Z4007">
        <v>1</v>
      </c>
    </row>
    <row r="4008" spans="1:26" x14ac:dyDescent="0.2">
      <c r="A4008">
        <v>4007</v>
      </c>
      <c r="B4008">
        <v>9729</v>
      </c>
      <c r="C4008" t="s">
        <v>38</v>
      </c>
      <c r="D4008">
        <v>2016</v>
      </c>
      <c r="E4008" t="s">
        <v>47</v>
      </c>
      <c r="F4008" t="s">
        <v>104</v>
      </c>
      <c r="G4008" t="s">
        <v>53</v>
      </c>
      <c r="H4008" t="s">
        <v>4193</v>
      </c>
      <c r="I4008" s="2">
        <v>41108</v>
      </c>
      <c r="J4008" t="s">
        <v>106</v>
      </c>
      <c r="K4008" t="s">
        <v>107</v>
      </c>
      <c r="L4008">
        <v>21.180178000000002</v>
      </c>
      <c r="M4008">
        <v>-156.945537</v>
      </c>
      <c r="N4008" t="s">
        <v>2015</v>
      </c>
      <c r="O4008" t="s">
        <v>2015</v>
      </c>
      <c r="P4008">
        <v>2016</v>
      </c>
      <c r="Q4008" t="s">
        <v>109</v>
      </c>
      <c r="R4008">
        <v>0</v>
      </c>
      <c r="S4008">
        <v>14.2</v>
      </c>
      <c r="T4008">
        <v>2</v>
      </c>
      <c r="U4008">
        <v>1.5</v>
      </c>
      <c r="V4008">
        <v>0.5</v>
      </c>
      <c r="W4008">
        <v>0</v>
      </c>
      <c r="X4008">
        <v>0.63249999999999995</v>
      </c>
      <c r="Y4008">
        <v>2</v>
      </c>
      <c r="Z4008">
        <v>1</v>
      </c>
    </row>
    <row r="4009" spans="1:26" x14ac:dyDescent="0.2">
      <c r="A4009">
        <v>4008</v>
      </c>
      <c r="B4009">
        <v>9730</v>
      </c>
      <c r="C4009" t="s">
        <v>38</v>
      </c>
      <c r="D4009">
        <v>2016</v>
      </c>
      <c r="E4009" t="s">
        <v>47</v>
      </c>
      <c r="F4009" t="s">
        <v>104</v>
      </c>
      <c r="G4009" t="s">
        <v>53</v>
      </c>
      <c r="H4009" t="s">
        <v>4194</v>
      </c>
      <c r="I4009" s="2">
        <v>41108</v>
      </c>
      <c r="J4009" t="s">
        <v>106</v>
      </c>
      <c r="K4009" t="s">
        <v>111</v>
      </c>
      <c r="L4009">
        <v>21.173618000000001</v>
      </c>
      <c r="M4009">
        <v>-156.734432</v>
      </c>
      <c r="N4009" t="s">
        <v>2015</v>
      </c>
      <c r="O4009" t="s">
        <v>2015</v>
      </c>
      <c r="P4009">
        <v>2016</v>
      </c>
      <c r="Q4009" t="s">
        <v>112</v>
      </c>
      <c r="R4009">
        <v>0</v>
      </c>
      <c r="S4009">
        <v>25.3</v>
      </c>
      <c r="T4009">
        <v>3</v>
      </c>
      <c r="U4009">
        <v>1.5</v>
      </c>
      <c r="V4009">
        <v>1.5</v>
      </c>
      <c r="W4009">
        <v>0</v>
      </c>
      <c r="X4009">
        <v>1.53</v>
      </c>
      <c r="Y4009">
        <v>2</v>
      </c>
      <c r="Z4009">
        <v>1</v>
      </c>
    </row>
    <row r="4010" spans="1:26" x14ac:dyDescent="0.2">
      <c r="A4010">
        <v>4009</v>
      </c>
      <c r="B4010">
        <v>9731</v>
      </c>
      <c r="C4010" t="s">
        <v>38</v>
      </c>
      <c r="D4010">
        <v>2016</v>
      </c>
      <c r="E4010" t="s">
        <v>47</v>
      </c>
      <c r="F4010" t="s">
        <v>104</v>
      </c>
      <c r="G4010" t="s">
        <v>53</v>
      </c>
      <c r="H4010" t="s">
        <v>4195</v>
      </c>
      <c r="I4010" s="2">
        <v>41108</v>
      </c>
      <c r="J4010" t="s">
        <v>106</v>
      </c>
      <c r="K4010" t="s">
        <v>107</v>
      </c>
      <c r="L4010">
        <v>21.177014</v>
      </c>
      <c r="M4010">
        <v>-156.783501</v>
      </c>
      <c r="N4010" t="s">
        <v>2015</v>
      </c>
      <c r="O4010" t="s">
        <v>2015</v>
      </c>
      <c r="P4010">
        <v>2016</v>
      </c>
      <c r="Q4010" t="s">
        <v>109</v>
      </c>
      <c r="R4010">
        <v>0</v>
      </c>
      <c r="S4010">
        <v>12.2</v>
      </c>
      <c r="T4010">
        <v>2.5</v>
      </c>
      <c r="U4010">
        <v>15</v>
      </c>
      <c r="V4010">
        <v>1</v>
      </c>
      <c r="W4010">
        <v>0.5</v>
      </c>
      <c r="X4010">
        <v>0.73124999999999996</v>
      </c>
      <c r="Y4010">
        <v>2</v>
      </c>
      <c r="Z4010">
        <v>1</v>
      </c>
    </row>
    <row r="4011" spans="1:26" x14ac:dyDescent="0.2">
      <c r="A4011">
        <v>4010</v>
      </c>
      <c r="B4011">
        <v>9732</v>
      </c>
      <c r="C4011" t="s">
        <v>38</v>
      </c>
      <c r="D4011">
        <v>2016</v>
      </c>
      <c r="E4011" t="s">
        <v>47</v>
      </c>
      <c r="F4011" t="s">
        <v>104</v>
      </c>
      <c r="G4011" t="s">
        <v>53</v>
      </c>
      <c r="H4011" t="s">
        <v>4196</v>
      </c>
      <c r="I4011" s="2">
        <v>41108</v>
      </c>
      <c r="J4011" t="s">
        <v>106</v>
      </c>
      <c r="K4011" t="s">
        <v>111</v>
      </c>
      <c r="L4011">
        <v>21.171899</v>
      </c>
      <c r="M4011">
        <v>-156.845145</v>
      </c>
      <c r="N4011" t="s">
        <v>2015</v>
      </c>
      <c r="O4011" t="s">
        <v>2015</v>
      </c>
      <c r="P4011">
        <v>2016</v>
      </c>
      <c r="Q4011" t="s">
        <v>112</v>
      </c>
      <c r="R4011">
        <v>0</v>
      </c>
      <c r="S4011">
        <v>22.75</v>
      </c>
      <c r="T4011">
        <v>1.5</v>
      </c>
      <c r="U4011">
        <v>2.5</v>
      </c>
      <c r="V4011">
        <v>0.5</v>
      </c>
      <c r="W4011">
        <v>0.5</v>
      </c>
      <c r="X4011">
        <v>0.86250000000000004</v>
      </c>
      <c r="Y4011">
        <v>2</v>
      </c>
      <c r="Z4011">
        <v>1</v>
      </c>
    </row>
    <row r="4012" spans="1:26" x14ac:dyDescent="0.2">
      <c r="A4012">
        <v>4011</v>
      </c>
      <c r="B4012">
        <v>9733</v>
      </c>
      <c r="C4012" t="s">
        <v>38</v>
      </c>
      <c r="D4012">
        <v>2016</v>
      </c>
      <c r="E4012" t="s">
        <v>47</v>
      </c>
      <c r="F4012" t="s">
        <v>104</v>
      </c>
      <c r="G4012" t="s">
        <v>53</v>
      </c>
      <c r="H4012" t="s">
        <v>4197</v>
      </c>
      <c r="I4012" s="2">
        <v>41108</v>
      </c>
      <c r="J4012" t="s">
        <v>106</v>
      </c>
      <c r="K4012" t="s">
        <v>115</v>
      </c>
      <c r="L4012">
        <v>21.205735000000001</v>
      </c>
      <c r="M4012">
        <v>-156.984433</v>
      </c>
      <c r="N4012" t="s">
        <v>2941</v>
      </c>
      <c r="O4012" t="s">
        <v>2941</v>
      </c>
      <c r="P4012">
        <v>2016</v>
      </c>
      <c r="Q4012" t="s">
        <v>116</v>
      </c>
      <c r="R4012">
        <v>0</v>
      </c>
      <c r="S4012">
        <v>4</v>
      </c>
      <c r="T4012">
        <v>3</v>
      </c>
      <c r="U4012">
        <v>1.5</v>
      </c>
      <c r="V4012">
        <v>0.5</v>
      </c>
      <c r="W4012">
        <v>0</v>
      </c>
      <c r="X4012">
        <v>0.92974999999999997</v>
      </c>
      <c r="Y4012">
        <v>2</v>
      </c>
      <c r="Z4012">
        <v>1</v>
      </c>
    </row>
    <row r="4013" spans="1:26" x14ac:dyDescent="0.2">
      <c r="A4013">
        <v>4012</v>
      </c>
      <c r="B4013">
        <v>9734</v>
      </c>
      <c r="C4013" t="s">
        <v>38</v>
      </c>
      <c r="D4013">
        <v>2016</v>
      </c>
      <c r="E4013" t="s">
        <v>47</v>
      </c>
      <c r="F4013" t="s">
        <v>104</v>
      </c>
      <c r="G4013" t="s">
        <v>53</v>
      </c>
      <c r="H4013" t="s">
        <v>4198</v>
      </c>
      <c r="I4013" s="2">
        <v>41109</v>
      </c>
      <c r="J4013" t="s">
        <v>106</v>
      </c>
      <c r="K4013" t="s">
        <v>107</v>
      </c>
      <c r="L4013">
        <v>21.068472</v>
      </c>
      <c r="M4013">
        <v>-157.00265400000001</v>
      </c>
      <c r="N4013" t="s">
        <v>999</v>
      </c>
      <c r="O4013" t="s">
        <v>999</v>
      </c>
      <c r="P4013">
        <v>2016</v>
      </c>
      <c r="Q4013" t="s">
        <v>109</v>
      </c>
      <c r="R4013">
        <v>0</v>
      </c>
      <c r="S4013">
        <v>9</v>
      </c>
      <c r="T4013">
        <v>37.5</v>
      </c>
      <c r="U4013">
        <v>4.5</v>
      </c>
      <c r="V4013">
        <v>1</v>
      </c>
      <c r="W4013">
        <v>2</v>
      </c>
      <c r="X4013">
        <v>0.70374999999999999</v>
      </c>
      <c r="Y4013">
        <v>2</v>
      </c>
      <c r="Z4013">
        <v>1</v>
      </c>
    </row>
    <row r="4014" spans="1:26" x14ac:dyDescent="0.2">
      <c r="A4014">
        <v>4013</v>
      </c>
      <c r="B4014">
        <v>9735</v>
      </c>
      <c r="C4014" t="s">
        <v>38</v>
      </c>
      <c r="D4014">
        <v>2016</v>
      </c>
      <c r="E4014" t="s">
        <v>47</v>
      </c>
      <c r="F4014" t="s">
        <v>104</v>
      </c>
      <c r="G4014" t="s">
        <v>53</v>
      </c>
      <c r="H4014" t="s">
        <v>4199</v>
      </c>
      <c r="I4014" s="2">
        <v>41109</v>
      </c>
      <c r="J4014" t="s">
        <v>106</v>
      </c>
      <c r="K4014" t="s">
        <v>115</v>
      </c>
      <c r="L4014">
        <v>21.081811999999999</v>
      </c>
      <c r="M4014">
        <v>-157.09544700000001</v>
      </c>
      <c r="N4014" t="s">
        <v>999</v>
      </c>
      <c r="O4014" t="s">
        <v>999</v>
      </c>
      <c r="P4014">
        <v>2016</v>
      </c>
      <c r="Q4014" t="s">
        <v>116</v>
      </c>
      <c r="R4014">
        <v>0</v>
      </c>
      <c r="S4014">
        <v>5.2</v>
      </c>
      <c r="T4014">
        <v>25</v>
      </c>
      <c r="U4014">
        <v>0</v>
      </c>
      <c r="V4014">
        <v>2</v>
      </c>
      <c r="W4014">
        <v>2</v>
      </c>
      <c r="X4014">
        <v>0.39250000000000002</v>
      </c>
      <c r="Y4014">
        <v>2</v>
      </c>
      <c r="Z4014">
        <v>1</v>
      </c>
    </row>
    <row r="4015" spans="1:26" x14ac:dyDescent="0.2">
      <c r="A4015">
        <v>4014</v>
      </c>
      <c r="B4015">
        <v>9737</v>
      </c>
      <c r="C4015" t="s">
        <v>38</v>
      </c>
      <c r="D4015">
        <v>2016</v>
      </c>
      <c r="E4015" t="s">
        <v>47</v>
      </c>
      <c r="F4015" t="s">
        <v>104</v>
      </c>
      <c r="G4015" t="s">
        <v>53</v>
      </c>
      <c r="H4015" t="s">
        <v>4200</v>
      </c>
      <c r="I4015" s="2">
        <v>41109</v>
      </c>
      <c r="J4015" t="s">
        <v>106</v>
      </c>
      <c r="K4015" t="s">
        <v>107</v>
      </c>
      <c r="L4015">
        <v>21.046675</v>
      </c>
      <c r="M4015">
        <v>-156.928631</v>
      </c>
      <c r="N4015" t="s">
        <v>999</v>
      </c>
      <c r="O4015" t="s">
        <v>999</v>
      </c>
      <c r="P4015">
        <v>2016</v>
      </c>
      <c r="Q4015" t="s">
        <v>109</v>
      </c>
      <c r="R4015">
        <v>0</v>
      </c>
      <c r="S4015">
        <v>8.9499999999999993</v>
      </c>
      <c r="T4015">
        <v>35</v>
      </c>
      <c r="U4015">
        <v>12.5</v>
      </c>
      <c r="V4015">
        <v>0.5</v>
      </c>
      <c r="W4015">
        <v>3</v>
      </c>
      <c r="X4015">
        <v>0.58374999999999999</v>
      </c>
      <c r="Y4015">
        <v>2</v>
      </c>
      <c r="Z4015">
        <v>1</v>
      </c>
    </row>
    <row r="4016" spans="1:26" x14ac:dyDescent="0.2">
      <c r="A4016">
        <v>4015</v>
      </c>
      <c r="B4016">
        <v>9738</v>
      </c>
      <c r="C4016" t="s">
        <v>38</v>
      </c>
      <c r="D4016">
        <v>2016</v>
      </c>
      <c r="E4016" t="s">
        <v>47</v>
      </c>
      <c r="F4016" t="s">
        <v>104</v>
      </c>
      <c r="G4016" t="s">
        <v>53</v>
      </c>
      <c r="H4016" t="s">
        <v>4201</v>
      </c>
      <c r="I4016" s="2">
        <v>41109</v>
      </c>
      <c r="J4016" t="s">
        <v>106</v>
      </c>
      <c r="K4016" t="s">
        <v>115</v>
      </c>
      <c r="L4016">
        <v>21.057015</v>
      </c>
      <c r="M4016">
        <v>-156.94734199999999</v>
      </c>
      <c r="N4016" t="s">
        <v>999</v>
      </c>
      <c r="O4016" t="s">
        <v>999</v>
      </c>
      <c r="P4016">
        <v>2016</v>
      </c>
      <c r="Q4016" t="s">
        <v>116</v>
      </c>
      <c r="R4016">
        <v>0</v>
      </c>
      <c r="S4016">
        <v>4.3499999999999996</v>
      </c>
      <c r="T4016">
        <v>42.5</v>
      </c>
      <c r="U4016">
        <v>8</v>
      </c>
      <c r="V4016">
        <v>1</v>
      </c>
      <c r="W4016">
        <v>0.5</v>
      </c>
      <c r="X4016">
        <v>0.90375000000000005</v>
      </c>
      <c r="Y4016">
        <v>2</v>
      </c>
      <c r="Z4016">
        <v>1</v>
      </c>
    </row>
    <row r="4017" spans="1:26" x14ac:dyDescent="0.2">
      <c r="A4017">
        <v>4016</v>
      </c>
      <c r="B4017">
        <v>9739</v>
      </c>
      <c r="C4017" t="s">
        <v>38</v>
      </c>
      <c r="D4017">
        <v>2016</v>
      </c>
      <c r="E4017" t="s">
        <v>47</v>
      </c>
      <c r="F4017" t="s">
        <v>104</v>
      </c>
      <c r="G4017" t="s">
        <v>53</v>
      </c>
      <c r="H4017" t="s">
        <v>4202</v>
      </c>
      <c r="I4017" s="2">
        <v>41109</v>
      </c>
      <c r="J4017" t="s">
        <v>106</v>
      </c>
      <c r="K4017" t="s">
        <v>115</v>
      </c>
      <c r="L4017">
        <v>21.068102</v>
      </c>
      <c r="M4017">
        <v>-156.99697</v>
      </c>
      <c r="N4017" t="s">
        <v>999</v>
      </c>
      <c r="O4017" t="s">
        <v>999</v>
      </c>
      <c r="P4017">
        <v>2016</v>
      </c>
      <c r="Q4017" t="s">
        <v>116</v>
      </c>
      <c r="R4017">
        <v>0</v>
      </c>
      <c r="S4017">
        <v>4.25</v>
      </c>
      <c r="T4017">
        <v>1.5</v>
      </c>
      <c r="U4017">
        <v>7.5</v>
      </c>
      <c r="V4017">
        <v>1</v>
      </c>
      <c r="W4017">
        <v>0</v>
      </c>
      <c r="X4017">
        <v>0.10625</v>
      </c>
      <c r="Y4017">
        <v>2</v>
      </c>
      <c r="Z4017">
        <v>1</v>
      </c>
    </row>
    <row r="4018" spans="1:26" x14ac:dyDescent="0.2">
      <c r="A4018">
        <v>4017</v>
      </c>
      <c r="B4018">
        <v>9740</v>
      </c>
      <c r="C4018" t="s">
        <v>38</v>
      </c>
      <c r="D4018">
        <v>2016</v>
      </c>
      <c r="E4018" t="s">
        <v>47</v>
      </c>
      <c r="F4018" t="s">
        <v>104</v>
      </c>
      <c r="G4018" t="s">
        <v>53</v>
      </c>
      <c r="H4018" t="s">
        <v>4203</v>
      </c>
      <c r="I4018" s="2">
        <v>41109</v>
      </c>
      <c r="J4018" t="s">
        <v>106</v>
      </c>
      <c r="K4018" t="s">
        <v>111</v>
      </c>
      <c r="L4018">
        <v>21.084444000000001</v>
      </c>
      <c r="M4018">
        <v>-157.11011099999999</v>
      </c>
      <c r="N4018" t="s">
        <v>999</v>
      </c>
      <c r="O4018" t="s">
        <v>999</v>
      </c>
      <c r="P4018">
        <v>2016</v>
      </c>
      <c r="Q4018" t="s">
        <v>112</v>
      </c>
      <c r="R4018">
        <v>0</v>
      </c>
      <c r="S4018">
        <v>21.65</v>
      </c>
      <c r="T4018">
        <v>20</v>
      </c>
      <c r="U4018">
        <v>0</v>
      </c>
      <c r="V4018">
        <v>0.5</v>
      </c>
      <c r="W4018">
        <v>7.5</v>
      </c>
      <c r="X4018">
        <v>0.41375000000000001</v>
      </c>
      <c r="Y4018">
        <v>2</v>
      </c>
      <c r="Z4018">
        <v>1</v>
      </c>
    </row>
    <row r="4019" spans="1:26" x14ac:dyDescent="0.2">
      <c r="A4019">
        <v>4018</v>
      </c>
      <c r="B4019">
        <v>9745</v>
      </c>
      <c r="C4019" t="s">
        <v>38</v>
      </c>
      <c r="D4019">
        <v>2016</v>
      </c>
      <c r="E4019" t="s">
        <v>47</v>
      </c>
      <c r="F4019" t="s">
        <v>104</v>
      </c>
      <c r="G4019" t="s">
        <v>53</v>
      </c>
      <c r="H4019" t="s">
        <v>4204</v>
      </c>
      <c r="I4019" s="2">
        <v>41109</v>
      </c>
      <c r="J4019" t="s">
        <v>106</v>
      </c>
      <c r="K4019" t="s">
        <v>111</v>
      </c>
      <c r="L4019">
        <v>21.082138</v>
      </c>
      <c r="M4019">
        <v>-157.05833899999999</v>
      </c>
      <c r="N4019" t="s">
        <v>999</v>
      </c>
      <c r="O4019" t="s">
        <v>999</v>
      </c>
      <c r="P4019">
        <v>2016</v>
      </c>
      <c r="Q4019" t="s">
        <v>112</v>
      </c>
      <c r="R4019">
        <v>0</v>
      </c>
      <c r="S4019">
        <v>21.6</v>
      </c>
      <c r="T4019">
        <v>45</v>
      </c>
      <c r="U4019">
        <v>3</v>
      </c>
      <c r="V4019">
        <v>1.5</v>
      </c>
      <c r="W4019">
        <v>2.5</v>
      </c>
      <c r="X4019">
        <v>0.30875000000000002</v>
      </c>
      <c r="Y4019">
        <v>2</v>
      </c>
      <c r="Z4019">
        <v>1</v>
      </c>
    </row>
    <row r="4020" spans="1:26" x14ac:dyDescent="0.2">
      <c r="A4020">
        <v>4019</v>
      </c>
      <c r="B4020">
        <v>9746</v>
      </c>
      <c r="C4020" t="s">
        <v>38</v>
      </c>
      <c r="D4020">
        <v>2016</v>
      </c>
      <c r="E4020" t="s">
        <v>47</v>
      </c>
      <c r="F4020" t="s">
        <v>104</v>
      </c>
      <c r="G4020" t="s">
        <v>51</v>
      </c>
      <c r="H4020" t="s">
        <v>4205</v>
      </c>
      <c r="I4020" s="2">
        <v>41110</v>
      </c>
      <c r="J4020" t="s">
        <v>106</v>
      </c>
      <c r="K4020" t="s">
        <v>111</v>
      </c>
      <c r="L4020">
        <v>20.753938000000002</v>
      </c>
      <c r="M4020">
        <v>-156.84626</v>
      </c>
      <c r="N4020" t="s">
        <v>917</v>
      </c>
      <c r="O4020" t="s">
        <v>917</v>
      </c>
      <c r="P4020">
        <v>2016</v>
      </c>
      <c r="Q4020" t="s">
        <v>112</v>
      </c>
      <c r="R4020">
        <v>0</v>
      </c>
      <c r="S4020">
        <v>18.899999999999999</v>
      </c>
      <c r="T4020">
        <v>17.5</v>
      </c>
      <c r="U4020">
        <v>27.5</v>
      </c>
      <c r="V4020">
        <v>3</v>
      </c>
      <c r="W4020">
        <v>0</v>
      </c>
      <c r="X4020">
        <v>0.19500000000000001</v>
      </c>
      <c r="Y4020">
        <v>2</v>
      </c>
      <c r="Z4020">
        <v>1</v>
      </c>
    </row>
    <row r="4021" spans="1:26" x14ac:dyDescent="0.2">
      <c r="A4021">
        <v>4020</v>
      </c>
      <c r="B4021">
        <v>9747</v>
      </c>
      <c r="C4021" t="s">
        <v>38</v>
      </c>
      <c r="D4021">
        <v>2016</v>
      </c>
      <c r="E4021" t="s">
        <v>47</v>
      </c>
      <c r="F4021" t="s">
        <v>104</v>
      </c>
      <c r="G4021" t="s">
        <v>51</v>
      </c>
      <c r="H4021" t="s">
        <v>4206</v>
      </c>
      <c r="I4021" s="2">
        <v>41110</v>
      </c>
      <c r="J4021" t="s">
        <v>106</v>
      </c>
      <c r="K4021" t="s">
        <v>107</v>
      </c>
      <c r="L4021">
        <v>20.741219000000001</v>
      </c>
      <c r="M4021">
        <v>-156.8784</v>
      </c>
      <c r="N4021" t="s">
        <v>917</v>
      </c>
      <c r="O4021" t="s">
        <v>917</v>
      </c>
      <c r="P4021">
        <v>2016</v>
      </c>
      <c r="Q4021" t="s">
        <v>109</v>
      </c>
      <c r="R4021">
        <v>0</v>
      </c>
      <c r="S4021">
        <v>7.9</v>
      </c>
      <c r="T4021">
        <v>32.5</v>
      </c>
      <c r="U4021">
        <v>1.5</v>
      </c>
      <c r="V4021">
        <v>2</v>
      </c>
      <c r="W4021">
        <v>1.5</v>
      </c>
      <c r="X4021">
        <v>0.64249999999999996</v>
      </c>
      <c r="Y4021">
        <v>2</v>
      </c>
      <c r="Z4021">
        <v>1</v>
      </c>
    </row>
    <row r="4022" spans="1:26" x14ac:dyDescent="0.2">
      <c r="A4022">
        <v>4021</v>
      </c>
      <c r="B4022">
        <v>9748</v>
      </c>
      <c r="C4022" t="s">
        <v>38</v>
      </c>
      <c r="D4022">
        <v>2016</v>
      </c>
      <c r="E4022" t="s">
        <v>47</v>
      </c>
      <c r="F4022" t="s">
        <v>104</v>
      </c>
      <c r="G4022" t="s">
        <v>51</v>
      </c>
      <c r="H4022" t="s">
        <v>4207</v>
      </c>
      <c r="I4022" s="2">
        <v>41110</v>
      </c>
      <c r="J4022" t="s">
        <v>106</v>
      </c>
      <c r="K4022" t="s">
        <v>115</v>
      </c>
      <c r="L4022">
        <v>20.741985</v>
      </c>
      <c r="M4022">
        <v>-156.88235499999999</v>
      </c>
      <c r="N4022" t="s">
        <v>917</v>
      </c>
      <c r="O4022" t="s">
        <v>917</v>
      </c>
      <c r="P4022">
        <v>2016</v>
      </c>
      <c r="Q4022" t="s">
        <v>116</v>
      </c>
      <c r="R4022">
        <v>0</v>
      </c>
      <c r="S4022">
        <v>5.45</v>
      </c>
      <c r="T4022">
        <v>32.5</v>
      </c>
      <c r="U4022">
        <v>5.5</v>
      </c>
      <c r="V4022">
        <v>2</v>
      </c>
      <c r="W4022">
        <v>2</v>
      </c>
      <c r="X4022">
        <v>0.52500000000000002</v>
      </c>
      <c r="Y4022">
        <v>2</v>
      </c>
      <c r="Z4022">
        <v>1</v>
      </c>
    </row>
    <row r="4023" spans="1:26" x14ac:dyDescent="0.2">
      <c r="A4023">
        <v>4022</v>
      </c>
      <c r="B4023">
        <v>9749</v>
      </c>
      <c r="C4023" t="s">
        <v>38</v>
      </c>
      <c r="D4023">
        <v>2016</v>
      </c>
      <c r="E4023" t="s">
        <v>47</v>
      </c>
      <c r="F4023" t="s">
        <v>104</v>
      </c>
      <c r="G4023" t="s">
        <v>51</v>
      </c>
      <c r="H4023" t="s">
        <v>4208</v>
      </c>
      <c r="I4023" s="2">
        <v>41110</v>
      </c>
      <c r="J4023" t="s">
        <v>106</v>
      </c>
      <c r="K4023" t="s">
        <v>115</v>
      </c>
      <c r="L4023">
        <v>20.737197999999999</v>
      </c>
      <c r="M4023">
        <v>-156.918363</v>
      </c>
      <c r="N4023" t="s">
        <v>917</v>
      </c>
      <c r="O4023" t="s">
        <v>917</v>
      </c>
      <c r="P4023">
        <v>2016</v>
      </c>
      <c r="Q4023" t="s">
        <v>116</v>
      </c>
      <c r="R4023">
        <v>0</v>
      </c>
      <c r="S4023">
        <v>4.75</v>
      </c>
      <c r="T4023">
        <v>2</v>
      </c>
      <c r="U4023">
        <v>5</v>
      </c>
      <c r="V4023">
        <v>1</v>
      </c>
      <c r="W4023">
        <v>0.5</v>
      </c>
      <c r="X4023">
        <v>0.64</v>
      </c>
      <c r="Y4023">
        <v>2</v>
      </c>
      <c r="Z4023">
        <v>1</v>
      </c>
    </row>
    <row r="4024" spans="1:26" x14ac:dyDescent="0.2">
      <c r="A4024">
        <v>4023</v>
      </c>
      <c r="B4024">
        <v>9750</v>
      </c>
      <c r="C4024" t="s">
        <v>38</v>
      </c>
      <c r="D4024">
        <v>2016</v>
      </c>
      <c r="E4024" t="s">
        <v>47</v>
      </c>
      <c r="F4024" t="s">
        <v>104</v>
      </c>
      <c r="G4024" t="s">
        <v>51</v>
      </c>
      <c r="H4024" t="s">
        <v>4209</v>
      </c>
      <c r="I4024" s="2">
        <v>41110</v>
      </c>
      <c r="J4024" t="s">
        <v>106</v>
      </c>
      <c r="K4024" t="s">
        <v>107</v>
      </c>
      <c r="L4024">
        <v>20.759551999999999</v>
      </c>
      <c r="M4024">
        <v>-156.834507</v>
      </c>
      <c r="N4024" t="s">
        <v>917</v>
      </c>
      <c r="O4024" t="s">
        <v>917</v>
      </c>
      <c r="P4024">
        <v>2016</v>
      </c>
      <c r="Q4024" t="s">
        <v>109</v>
      </c>
      <c r="R4024">
        <v>0</v>
      </c>
      <c r="S4024">
        <v>14.85</v>
      </c>
      <c r="T4024">
        <v>17.5</v>
      </c>
      <c r="U4024">
        <v>3.5</v>
      </c>
      <c r="V4024">
        <v>4.5</v>
      </c>
      <c r="W4024">
        <v>1.5</v>
      </c>
      <c r="X4024">
        <v>0.36</v>
      </c>
      <c r="Y4024">
        <v>2</v>
      </c>
      <c r="Z4024">
        <v>1</v>
      </c>
    </row>
    <row r="4025" spans="1:26" x14ac:dyDescent="0.2">
      <c r="A4025">
        <v>4024</v>
      </c>
      <c r="B4025">
        <v>9751</v>
      </c>
      <c r="C4025" t="s">
        <v>38</v>
      </c>
      <c r="D4025">
        <v>2016</v>
      </c>
      <c r="E4025" t="s">
        <v>47</v>
      </c>
      <c r="F4025" t="s">
        <v>104</v>
      </c>
      <c r="G4025" t="s">
        <v>51</v>
      </c>
      <c r="H4025" t="s">
        <v>4210</v>
      </c>
      <c r="I4025" s="2">
        <v>41110</v>
      </c>
      <c r="J4025" t="s">
        <v>106</v>
      </c>
      <c r="K4025" t="s">
        <v>115</v>
      </c>
      <c r="L4025">
        <v>20.756588000000001</v>
      </c>
      <c r="M4025">
        <v>-156.84893500000001</v>
      </c>
      <c r="N4025" t="s">
        <v>917</v>
      </c>
      <c r="O4025" t="s">
        <v>917</v>
      </c>
      <c r="P4025">
        <v>2016</v>
      </c>
      <c r="Q4025" t="s">
        <v>116</v>
      </c>
      <c r="R4025">
        <v>0</v>
      </c>
      <c r="S4025">
        <v>4.4000000000000004</v>
      </c>
      <c r="T4025">
        <v>14</v>
      </c>
      <c r="U4025">
        <v>0.5</v>
      </c>
      <c r="V4025">
        <v>0.5</v>
      </c>
      <c r="W4025">
        <v>3.5</v>
      </c>
      <c r="X4025">
        <v>0.64249999999999996</v>
      </c>
      <c r="Y4025">
        <v>2</v>
      </c>
      <c r="Z4025">
        <v>1</v>
      </c>
    </row>
    <row r="4026" spans="1:26" x14ac:dyDescent="0.2">
      <c r="A4026">
        <v>4025</v>
      </c>
      <c r="B4026">
        <v>9752</v>
      </c>
      <c r="C4026" t="s">
        <v>38</v>
      </c>
      <c r="D4026">
        <v>2016</v>
      </c>
      <c r="E4026" t="s">
        <v>47</v>
      </c>
      <c r="F4026" t="s">
        <v>104</v>
      </c>
      <c r="G4026" t="s">
        <v>51</v>
      </c>
      <c r="H4026" t="s">
        <v>4211</v>
      </c>
      <c r="I4026" s="2">
        <v>41110</v>
      </c>
      <c r="J4026" t="s">
        <v>106</v>
      </c>
      <c r="K4026" t="s">
        <v>107</v>
      </c>
      <c r="L4026">
        <v>20.735534999999999</v>
      </c>
      <c r="M4026">
        <v>-156.91043999999999</v>
      </c>
      <c r="N4026" t="s">
        <v>917</v>
      </c>
      <c r="O4026" t="s">
        <v>917</v>
      </c>
      <c r="P4026">
        <v>2016</v>
      </c>
      <c r="Q4026" t="s">
        <v>109</v>
      </c>
      <c r="R4026">
        <v>0</v>
      </c>
      <c r="S4026">
        <v>10</v>
      </c>
      <c r="T4026">
        <v>9</v>
      </c>
      <c r="U4026">
        <v>17.5</v>
      </c>
      <c r="V4026">
        <v>0</v>
      </c>
      <c r="W4026">
        <v>2.5</v>
      </c>
      <c r="X4026">
        <v>1.0162500000000001</v>
      </c>
      <c r="Y4026">
        <v>2</v>
      </c>
      <c r="Z4026">
        <v>1</v>
      </c>
    </row>
    <row r="4027" spans="1:26" x14ac:dyDescent="0.2">
      <c r="A4027">
        <v>4026</v>
      </c>
      <c r="B4027">
        <v>9753</v>
      </c>
      <c r="C4027" t="s">
        <v>38</v>
      </c>
      <c r="D4027">
        <v>2016</v>
      </c>
      <c r="E4027" t="s">
        <v>47</v>
      </c>
      <c r="F4027" t="s">
        <v>104</v>
      </c>
      <c r="G4027" t="s">
        <v>51</v>
      </c>
      <c r="H4027" t="s">
        <v>4212</v>
      </c>
      <c r="I4027" s="2">
        <v>41110</v>
      </c>
      <c r="J4027" t="s">
        <v>106</v>
      </c>
      <c r="K4027" t="s">
        <v>111</v>
      </c>
      <c r="L4027">
        <v>20.733131</v>
      </c>
      <c r="M4027">
        <v>-156.92982499999999</v>
      </c>
      <c r="N4027" t="s">
        <v>917</v>
      </c>
      <c r="O4027" t="s">
        <v>917</v>
      </c>
      <c r="P4027">
        <v>2016</v>
      </c>
      <c r="Q4027" t="s">
        <v>112</v>
      </c>
      <c r="R4027">
        <v>0</v>
      </c>
      <c r="S4027">
        <v>19.3</v>
      </c>
      <c r="T4027">
        <v>6.5</v>
      </c>
      <c r="U4027">
        <v>3</v>
      </c>
      <c r="V4027">
        <v>1</v>
      </c>
      <c r="W4027">
        <v>1</v>
      </c>
      <c r="X4027">
        <v>0.29975000000000002</v>
      </c>
      <c r="Y4027">
        <v>2</v>
      </c>
      <c r="Z4027">
        <v>1</v>
      </c>
    </row>
    <row r="4028" spans="1:26" x14ac:dyDescent="0.2">
      <c r="A4028">
        <v>4027</v>
      </c>
      <c r="B4028">
        <v>9754</v>
      </c>
      <c r="C4028" t="s">
        <v>38</v>
      </c>
      <c r="D4028">
        <v>2016</v>
      </c>
      <c r="E4028" t="s">
        <v>47</v>
      </c>
      <c r="F4028" t="s">
        <v>104</v>
      </c>
      <c r="G4028" t="s">
        <v>51</v>
      </c>
      <c r="H4028" t="s">
        <v>4213</v>
      </c>
      <c r="I4028" s="2">
        <v>41110</v>
      </c>
      <c r="J4028" t="s">
        <v>106</v>
      </c>
      <c r="K4028" t="s">
        <v>107</v>
      </c>
      <c r="L4028">
        <v>20.734584999999999</v>
      </c>
      <c r="M4028">
        <v>-156.93724</v>
      </c>
      <c r="N4028" t="s">
        <v>917</v>
      </c>
      <c r="O4028" t="s">
        <v>917</v>
      </c>
      <c r="P4028">
        <v>2016</v>
      </c>
      <c r="Q4028" t="s">
        <v>109</v>
      </c>
      <c r="R4028">
        <v>0</v>
      </c>
      <c r="S4028">
        <v>9.9</v>
      </c>
      <c r="T4028">
        <v>17.5</v>
      </c>
      <c r="U4028">
        <v>20</v>
      </c>
      <c r="V4028">
        <v>0.5</v>
      </c>
      <c r="W4028">
        <v>3</v>
      </c>
      <c r="X4028">
        <v>0.68025000000000002</v>
      </c>
      <c r="Y4028">
        <v>2</v>
      </c>
      <c r="Z4028">
        <v>1</v>
      </c>
    </row>
    <row r="4029" spans="1:26" x14ac:dyDescent="0.2">
      <c r="A4029">
        <v>4028</v>
      </c>
      <c r="B4029">
        <v>9763</v>
      </c>
      <c r="C4029" t="s">
        <v>38</v>
      </c>
      <c r="D4029">
        <v>2016</v>
      </c>
      <c r="E4029" t="s">
        <v>47</v>
      </c>
      <c r="F4029" t="s">
        <v>104</v>
      </c>
      <c r="G4029" t="s">
        <v>50</v>
      </c>
      <c r="H4029" t="s">
        <v>4214</v>
      </c>
      <c r="I4029" s="2">
        <v>41112</v>
      </c>
      <c r="J4029" t="s">
        <v>106</v>
      </c>
      <c r="K4029" t="s">
        <v>111</v>
      </c>
      <c r="L4029">
        <v>21.887754999999999</v>
      </c>
      <c r="M4029">
        <v>-159.585283</v>
      </c>
      <c r="N4029" t="s">
        <v>966</v>
      </c>
      <c r="O4029" t="s">
        <v>966</v>
      </c>
      <c r="P4029">
        <v>2016</v>
      </c>
      <c r="Q4029" t="s">
        <v>112</v>
      </c>
      <c r="R4029">
        <v>0</v>
      </c>
      <c r="S4029">
        <v>22.3</v>
      </c>
      <c r="T4029">
        <v>2</v>
      </c>
      <c r="U4029">
        <v>0.5</v>
      </c>
      <c r="V4029">
        <v>1</v>
      </c>
      <c r="W4029">
        <v>1.5</v>
      </c>
      <c r="X4029">
        <v>0.13125000000000001</v>
      </c>
      <c r="Y4029">
        <v>2</v>
      </c>
      <c r="Z4029">
        <v>1</v>
      </c>
    </row>
    <row r="4030" spans="1:26" x14ac:dyDescent="0.2">
      <c r="A4030">
        <v>4029</v>
      </c>
      <c r="B4030">
        <v>9764</v>
      </c>
      <c r="C4030" t="s">
        <v>38</v>
      </c>
      <c r="D4030">
        <v>2016</v>
      </c>
      <c r="E4030" t="s">
        <v>47</v>
      </c>
      <c r="F4030" t="s">
        <v>104</v>
      </c>
      <c r="G4030" t="s">
        <v>50</v>
      </c>
      <c r="H4030" t="s">
        <v>4215</v>
      </c>
      <c r="I4030" s="2">
        <v>41112</v>
      </c>
      <c r="J4030" t="s">
        <v>106</v>
      </c>
      <c r="K4030" t="s">
        <v>107</v>
      </c>
      <c r="L4030">
        <v>21.909531000000001</v>
      </c>
      <c r="M4030">
        <v>-159.64222000000001</v>
      </c>
      <c r="N4030" t="s">
        <v>966</v>
      </c>
      <c r="O4030" t="s">
        <v>966</v>
      </c>
      <c r="P4030">
        <v>2016</v>
      </c>
      <c r="Q4030" t="s">
        <v>109</v>
      </c>
      <c r="R4030">
        <v>0</v>
      </c>
      <c r="S4030">
        <v>15.9</v>
      </c>
      <c r="T4030">
        <v>2</v>
      </c>
      <c r="U4030">
        <v>1</v>
      </c>
      <c r="V4030">
        <v>2.5</v>
      </c>
      <c r="W4030">
        <v>0</v>
      </c>
      <c r="X4030">
        <v>0.11874999999999999</v>
      </c>
      <c r="Y4030">
        <v>2</v>
      </c>
      <c r="Z4030">
        <v>1</v>
      </c>
    </row>
    <row r="4031" spans="1:26" x14ac:dyDescent="0.2">
      <c r="A4031">
        <v>4030</v>
      </c>
      <c r="B4031">
        <v>9765</v>
      </c>
      <c r="C4031" t="s">
        <v>38</v>
      </c>
      <c r="D4031">
        <v>2016</v>
      </c>
      <c r="E4031" t="s">
        <v>47</v>
      </c>
      <c r="F4031" t="s">
        <v>104</v>
      </c>
      <c r="G4031" t="s">
        <v>50</v>
      </c>
      <c r="H4031" t="s">
        <v>4216</v>
      </c>
      <c r="I4031" s="2">
        <v>41112</v>
      </c>
      <c r="J4031" t="s">
        <v>106</v>
      </c>
      <c r="K4031" t="s">
        <v>107</v>
      </c>
      <c r="L4031">
        <v>21.932684999999999</v>
      </c>
      <c r="M4031">
        <v>-159.667844</v>
      </c>
      <c r="N4031" t="s">
        <v>966</v>
      </c>
      <c r="O4031" t="s">
        <v>966</v>
      </c>
      <c r="P4031">
        <v>2016</v>
      </c>
      <c r="Q4031" t="s">
        <v>109</v>
      </c>
      <c r="R4031">
        <v>0</v>
      </c>
      <c r="S4031">
        <v>7.6</v>
      </c>
      <c r="T4031">
        <v>2</v>
      </c>
      <c r="U4031">
        <v>0.5</v>
      </c>
      <c r="V4031">
        <v>1.5</v>
      </c>
      <c r="W4031">
        <v>1.5</v>
      </c>
      <c r="X4031">
        <v>0.1075</v>
      </c>
      <c r="Y4031">
        <v>2</v>
      </c>
      <c r="Z4031">
        <v>1</v>
      </c>
    </row>
    <row r="4032" spans="1:26" x14ac:dyDescent="0.2">
      <c r="A4032">
        <v>4031</v>
      </c>
      <c r="B4032">
        <v>9766</v>
      </c>
      <c r="C4032" t="s">
        <v>38</v>
      </c>
      <c r="D4032">
        <v>2016</v>
      </c>
      <c r="E4032" t="s">
        <v>47</v>
      </c>
      <c r="F4032" t="s">
        <v>104</v>
      </c>
      <c r="G4032" t="s">
        <v>50</v>
      </c>
      <c r="H4032" t="s">
        <v>4217</v>
      </c>
      <c r="I4032" s="2">
        <v>41112</v>
      </c>
      <c r="J4032" t="s">
        <v>106</v>
      </c>
      <c r="K4032" t="s">
        <v>107</v>
      </c>
      <c r="L4032">
        <v>21.952356999999999</v>
      </c>
      <c r="M4032">
        <v>-159.69407100000001</v>
      </c>
      <c r="N4032" t="s">
        <v>966</v>
      </c>
      <c r="O4032" t="s">
        <v>966</v>
      </c>
      <c r="P4032">
        <v>2016</v>
      </c>
      <c r="Q4032" t="s">
        <v>109</v>
      </c>
      <c r="R4032">
        <v>0</v>
      </c>
      <c r="S4032">
        <v>13.05</v>
      </c>
      <c r="T4032">
        <v>3.5</v>
      </c>
      <c r="U4032">
        <v>5.5</v>
      </c>
      <c r="V4032">
        <v>7.5</v>
      </c>
      <c r="W4032">
        <v>0.5</v>
      </c>
      <c r="X4032">
        <v>0.13125000000000001</v>
      </c>
      <c r="Y4032">
        <v>2</v>
      </c>
      <c r="Z4032">
        <v>1</v>
      </c>
    </row>
    <row r="4033" spans="1:26" x14ac:dyDescent="0.2">
      <c r="A4033">
        <v>4032</v>
      </c>
      <c r="B4033">
        <v>9767</v>
      </c>
      <c r="C4033" t="s">
        <v>38</v>
      </c>
      <c r="D4033">
        <v>2016</v>
      </c>
      <c r="E4033" t="s">
        <v>47</v>
      </c>
      <c r="F4033" t="s">
        <v>104</v>
      </c>
      <c r="G4033" t="s">
        <v>50</v>
      </c>
      <c r="H4033" t="s">
        <v>4218</v>
      </c>
      <c r="I4033" s="2">
        <v>41112</v>
      </c>
      <c r="J4033" t="s">
        <v>106</v>
      </c>
      <c r="K4033" t="s">
        <v>115</v>
      </c>
      <c r="L4033">
        <v>21.951215999999999</v>
      </c>
      <c r="M4033">
        <v>-159.678225</v>
      </c>
      <c r="N4033" t="s">
        <v>966</v>
      </c>
      <c r="O4033" t="s">
        <v>966</v>
      </c>
      <c r="P4033">
        <v>2016</v>
      </c>
      <c r="Q4033" t="s">
        <v>116</v>
      </c>
      <c r="R4033">
        <v>0</v>
      </c>
      <c r="S4033">
        <v>4.9000000000000004</v>
      </c>
      <c r="T4033">
        <v>4.5</v>
      </c>
      <c r="U4033">
        <v>3.5</v>
      </c>
      <c r="V4033">
        <v>3.5</v>
      </c>
      <c r="W4033">
        <v>0.5</v>
      </c>
      <c r="X4033">
        <v>0.27250000000000002</v>
      </c>
      <c r="Y4033">
        <v>2</v>
      </c>
      <c r="Z4033">
        <v>1</v>
      </c>
    </row>
    <row r="4034" spans="1:26" x14ac:dyDescent="0.2">
      <c r="A4034">
        <v>4033</v>
      </c>
      <c r="B4034">
        <v>9768</v>
      </c>
      <c r="C4034" t="s">
        <v>38</v>
      </c>
      <c r="D4034">
        <v>2016</v>
      </c>
      <c r="E4034" t="s">
        <v>47</v>
      </c>
      <c r="F4034" t="s">
        <v>104</v>
      </c>
      <c r="G4034" t="s">
        <v>50</v>
      </c>
      <c r="H4034" t="s">
        <v>4219</v>
      </c>
      <c r="I4034" s="2">
        <v>41112</v>
      </c>
      <c r="J4034" t="s">
        <v>106</v>
      </c>
      <c r="K4034" t="s">
        <v>115</v>
      </c>
      <c r="L4034">
        <v>21.956726</v>
      </c>
      <c r="M4034">
        <v>-159.705322</v>
      </c>
      <c r="N4034" t="s">
        <v>966</v>
      </c>
      <c r="O4034" t="s">
        <v>966</v>
      </c>
      <c r="P4034">
        <v>2016</v>
      </c>
      <c r="Q4034" t="s">
        <v>116</v>
      </c>
      <c r="R4034">
        <v>0</v>
      </c>
      <c r="S4034">
        <v>5.6</v>
      </c>
      <c r="T4034">
        <v>1</v>
      </c>
      <c r="U4034">
        <v>1.5</v>
      </c>
      <c r="V4034">
        <v>12.5</v>
      </c>
      <c r="W4034">
        <v>1</v>
      </c>
      <c r="X4034">
        <v>0.1</v>
      </c>
      <c r="Y4034">
        <v>2</v>
      </c>
      <c r="Z4034">
        <v>1</v>
      </c>
    </row>
    <row r="4035" spans="1:26" x14ac:dyDescent="0.2">
      <c r="A4035">
        <v>4034</v>
      </c>
      <c r="B4035">
        <v>9769</v>
      </c>
      <c r="C4035" t="s">
        <v>38</v>
      </c>
      <c r="D4035">
        <v>2016</v>
      </c>
      <c r="E4035" t="s">
        <v>47</v>
      </c>
      <c r="F4035" t="s">
        <v>104</v>
      </c>
      <c r="G4035" t="s">
        <v>50</v>
      </c>
      <c r="H4035" t="s">
        <v>4220</v>
      </c>
      <c r="I4035" s="2">
        <v>41112</v>
      </c>
      <c r="J4035" t="s">
        <v>106</v>
      </c>
      <c r="K4035" t="s">
        <v>111</v>
      </c>
      <c r="L4035">
        <v>21.880589000000001</v>
      </c>
      <c r="M4035">
        <v>-159.508715</v>
      </c>
      <c r="N4035" t="s">
        <v>966</v>
      </c>
      <c r="O4035" t="s">
        <v>966</v>
      </c>
      <c r="P4035">
        <v>2016</v>
      </c>
      <c r="Q4035" t="s">
        <v>112</v>
      </c>
      <c r="R4035">
        <v>0</v>
      </c>
      <c r="S4035">
        <v>20</v>
      </c>
      <c r="T4035">
        <v>0.5</v>
      </c>
      <c r="U4035">
        <v>12.5</v>
      </c>
      <c r="V4035">
        <v>2</v>
      </c>
      <c r="W4035">
        <v>0</v>
      </c>
      <c r="X4035">
        <v>0.1</v>
      </c>
      <c r="Y4035">
        <v>2</v>
      </c>
      <c r="Z4035">
        <v>1</v>
      </c>
    </row>
    <row r="4036" spans="1:26" x14ac:dyDescent="0.2">
      <c r="A4036">
        <v>4035</v>
      </c>
      <c r="B4036">
        <v>9774</v>
      </c>
      <c r="C4036" t="s">
        <v>38</v>
      </c>
      <c r="D4036">
        <v>2016</v>
      </c>
      <c r="E4036" t="s">
        <v>47</v>
      </c>
      <c r="F4036" t="s">
        <v>104</v>
      </c>
      <c r="G4036" t="s">
        <v>50</v>
      </c>
      <c r="H4036" t="s">
        <v>4221</v>
      </c>
      <c r="I4036" s="2">
        <v>41112</v>
      </c>
      <c r="J4036" t="s">
        <v>106</v>
      </c>
      <c r="K4036" t="s">
        <v>107</v>
      </c>
      <c r="L4036">
        <v>21.877873999999998</v>
      </c>
      <c r="M4036">
        <v>-159.483045</v>
      </c>
      <c r="N4036" t="s">
        <v>966</v>
      </c>
      <c r="O4036" t="s">
        <v>966</v>
      </c>
      <c r="P4036">
        <v>2016</v>
      </c>
      <c r="Q4036" t="s">
        <v>109</v>
      </c>
      <c r="R4036">
        <v>0</v>
      </c>
      <c r="S4036">
        <v>11</v>
      </c>
      <c r="T4036">
        <v>1.5</v>
      </c>
      <c r="U4036">
        <v>0.5</v>
      </c>
      <c r="V4036">
        <v>0.5</v>
      </c>
      <c r="W4036">
        <v>1</v>
      </c>
      <c r="X4036">
        <v>0.308</v>
      </c>
      <c r="Y4036">
        <v>2</v>
      </c>
      <c r="Z4036">
        <v>1</v>
      </c>
    </row>
    <row r="4037" spans="1:26" x14ac:dyDescent="0.2">
      <c r="A4037">
        <v>4036</v>
      </c>
      <c r="B4037">
        <v>9775</v>
      </c>
      <c r="C4037" t="s">
        <v>38</v>
      </c>
      <c r="D4037">
        <v>2016</v>
      </c>
      <c r="E4037" t="s">
        <v>47</v>
      </c>
      <c r="F4037" t="s">
        <v>104</v>
      </c>
      <c r="G4037" t="s">
        <v>50</v>
      </c>
      <c r="H4037" t="s">
        <v>4222</v>
      </c>
      <c r="I4037" s="2">
        <v>41112</v>
      </c>
      <c r="J4037" t="s">
        <v>106</v>
      </c>
      <c r="K4037" t="s">
        <v>107</v>
      </c>
      <c r="L4037">
        <v>21.88391</v>
      </c>
      <c r="M4037">
        <v>-159.51243700000001</v>
      </c>
      <c r="N4037" t="s">
        <v>966</v>
      </c>
      <c r="O4037" t="s">
        <v>966</v>
      </c>
      <c r="P4037">
        <v>2016</v>
      </c>
      <c r="Q4037" t="s">
        <v>109</v>
      </c>
      <c r="R4037">
        <v>0</v>
      </c>
      <c r="S4037">
        <v>10.15</v>
      </c>
      <c r="T4037">
        <v>2.5</v>
      </c>
      <c r="U4037">
        <v>1</v>
      </c>
      <c r="V4037">
        <v>3.5</v>
      </c>
      <c r="W4037">
        <v>2</v>
      </c>
      <c r="X4037">
        <v>0.34125</v>
      </c>
      <c r="Y4037">
        <v>2</v>
      </c>
      <c r="Z4037">
        <v>1</v>
      </c>
    </row>
    <row r="4038" spans="1:26" x14ac:dyDescent="0.2">
      <c r="A4038">
        <v>4037</v>
      </c>
      <c r="B4038">
        <v>9776</v>
      </c>
      <c r="C4038" t="s">
        <v>38</v>
      </c>
      <c r="D4038">
        <v>2016</v>
      </c>
      <c r="E4038" t="s">
        <v>47</v>
      </c>
      <c r="F4038" t="s">
        <v>104</v>
      </c>
      <c r="G4038" t="s">
        <v>50</v>
      </c>
      <c r="H4038" t="s">
        <v>4223</v>
      </c>
      <c r="I4038" s="2">
        <v>41112</v>
      </c>
      <c r="J4038" t="s">
        <v>106</v>
      </c>
      <c r="K4038" t="s">
        <v>107</v>
      </c>
      <c r="L4038">
        <v>21.883652000000001</v>
      </c>
      <c r="M4038">
        <v>-159.53906499999999</v>
      </c>
      <c r="N4038" t="s">
        <v>966</v>
      </c>
      <c r="O4038" t="s">
        <v>966</v>
      </c>
      <c r="P4038">
        <v>2016</v>
      </c>
      <c r="Q4038" t="s">
        <v>109</v>
      </c>
      <c r="R4038">
        <v>0</v>
      </c>
      <c r="S4038">
        <v>9.5500000000000007</v>
      </c>
      <c r="T4038">
        <v>2.5</v>
      </c>
      <c r="U4038">
        <v>15</v>
      </c>
      <c r="V4038">
        <v>1.5</v>
      </c>
      <c r="W4038">
        <v>1</v>
      </c>
      <c r="X4038">
        <v>0.185</v>
      </c>
      <c r="Y4038">
        <v>2</v>
      </c>
      <c r="Z4038">
        <v>1</v>
      </c>
    </row>
    <row r="4039" spans="1:26" x14ac:dyDescent="0.2">
      <c r="A4039">
        <v>4038</v>
      </c>
      <c r="B4039">
        <v>9777</v>
      </c>
      <c r="C4039" t="s">
        <v>38</v>
      </c>
      <c r="D4039">
        <v>2016</v>
      </c>
      <c r="E4039" t="s">
        <v>47</v>
      </c>
      <c r="F4039" t="s">
        <v>104</v>
      </c>
      <c r="G4039" t="s">
        <v>50</v>
      </c>
      <c r="H4039" t="s">
        <v>4224</v>
      </c>
      <c r="I4039" s="2">
        <v>41112</v>
      </c>
      <c r="J4039" t="s">
        <v>106</v>
      </c>
      <c r="K4039" t="s">
        <v>111</v>
      </c>
      <c r="L4039">
        <v>21.908750999999999</v>
      </c>
      <c r="M4039">
        <v>-159.63438400000001</v>
      </c>
      <c r="N4039" t="s">
        <v>966</v>
      </c>
      <c r="O4039" t="s">
        <v>966</v>
      </c>
      <c r="P4039">
        <v>2016</v>
      </c>
      <c r="Q4039" t="s">
        <v>112</v>
      </c>
      <c r="R4039">
        <v>0</v>
      </c>
      <c r="S4039">
        <v>22.3</v>
      </c>
      <c r="T4039">
        <v>1.5</v>
      </c>
      <c r="U4039">
        <v>26</v>
      </c>
      <c r="V4039">
        <v>1</v>
      </c>
      <c r="W4039">
        <v>0.5</v>
      </c>
      <c r="X4039">
        <v>0.26724999999999999</v>
      </c>
      <c r="Y4039">
        <v>2</v>
      </c>
      <c r="Z4039">
        <v>1</v>
      </c>
    </row>
    <row r="4040" spans="1:26" x14ac:dyDescent="0.2">
      <c r="A4040">
        <v>4039</v>
      </c>
      <c r="B4040">
        <v>9778</v>
      </c>
      <c r="C4040" t="s">
        <v>38</v>
      </c>
      <c r="D4040">
        <v>2016</v>
      </c>
      <c r="E4040" t="s">
        <v>47</v>
      </c>
      <c r="F4040" t="s">
        <v>104</v>
      </c>
      <c r="G4040" t="s">
        <v>50</v>
      </c>
      <c r="H4040" t="s">
        <v>4225</v>
      </c>
      <c r="I4040" s="2">
        <v>41112</v>
      </c>
      <c r="J4040" t="s">
        <v>106</v>
      </c>
      <c r="K4040" t="s">
        <v>115</v>
      </c>
      <c r="L4040">
        <v>21.940138000000001</v>
      </c>
      <c r="M4040">
        <v>-159.66686999999999</v>
      </c>
      <c r="N4040" t="s">
        <v>966</v>
      </c>
      <c r="O4040" t="s">
        <v>966</v>
      </c>
      <c r="P4040">
        <v>2016</v>
      </c>
      <c r="Q4040" t="s">
        <v>116</v>
      </c>
      <c r="R4040">
        <v>0</v>
      </c>
      <c r="S4040">
        <v>4.1500000000000004</v>
      </c>
      <c r="T4040">
        <v>3.5</v>
      </c>
      <c r="U4040">
        <v>0</v>
      </c>
      <c r="V4040">
        <v>20</v>
      </c>
      <c r="W4040">
        <v>1.5</v>
      </c>
      <c r="X4040">
        <v>0.36625000000000002</v>
      </c>
      <c r="Y4040">
        <v>2</v>
      </c>
      <c r="Z4040">
        <v>1</v>
      </c>
    </row>
    <row r="4041" spans="1:26" x14ac:dyDescent="0.2">
      <c r="A4041">
        <v>4040</v>
      </c>
      <c r="B4041">
        <v>9781</v>
      </c>
      <c r="C4041" t="s">
        <v>38</v>
      </c>
      <c r="D4041">
        <v>2016</v>
      </c>
      <c r="E4041" t="s">
        <v>47</v>
      </c>
      <c r="F4041" t="s">
        <v>104</v>
      </c>
      <c r="G4041" t="s">
        <v>50</v>
      </c>
      <c r="H4041" t="s">
        <v>4226</v>
      </c>
      <c r="I4041" s="2">
        <v>41115</v>
      </c>
      <c r="J4041" t="s">
        <v>106</v>
      </c>
      <c r="K4041" t="s">
        <v>111</v>
      </c>
      <c r="L4041">
        <v>22.166277999999998</v>
      </c>
      <c r="M4041">
        <v>-159.72539499999999</v>
      </c>
      <c r="N4041" t="s">
        <v>949</v>
      </c>
      <c r="O4041" t="s">
        <v>949</v>
      </c>
      <c r="P4041">
        <v>2016</v>
      </c>
      <c r="Q4041" t="s">
        <v>112</v>
      </c>
      <c r="R4041">
        <v>0</v>
      </c>
      <c r="S4041">
        <v>20.95</v>
      </c>
      <c r="T4041">
        <v>1</v>
      </c>
      <c r="U4041">
        <v>1</v>
      </c>
      <c r="V4041">
        <v>1</v>
      </c>
      <c r="W4041">
        <v>1</v>
      </c>
      <c r="X4041">
        <v>0.20974999999999999</v>
      </c>
      <c r="Y4041">
        <v>2</v>
      </c>
      <c r="Z4041">
        <v>1</v>
      </c>
    </row>
    <row r="4042" spans="1:26" x14ac:dyDescent="0.2">
      <c r="A4042">
        <v>4041</v>
      </c>
      <c r="B4042">
        <v>9782</v>
      </c>
      <c r="C4042" t="s">
        <v>38</v>
      </c>
      <c r="D4042">
        <v>2016</v>
      </c>
      <c r="E4042" t="s">
        <v>47</v>
      </c>
      <c r="F4042" t="s">
        <v>104</v>
      </c>
      <c r="G4042" t="s">
        <v>50</v>
      </c>
      <c r="H4042" t="s">
        <v>4227</v>
      </c>
      <c r="I4042" s="2">
        <v>41115</v>
      </c>
      <c r="J4042" t="s">
        <v>106</v>
      </c>
      <c r="K4042" t="s">
        <v>107</v>
      </c>
      <c r="L4042">
        <v>22.159296999999999</v>
      </c>
      <c r="M4042">
        <v>-159.731864</v>
      </c>
      <c r="N4042" t="s">
        <v>949</v>
      </c>
      <c r="O4042" t="s">
        <v>949</v>
      </c>
      <c r="P4042">
        <v>2016</v>
      </c>
      <c r="Q4042" t="s">
        <v>109</v>
      </c>
      <c r="R4042">
        <v>0</v>
      </c>
      <c r="S4042">
        <v>16.05</v>
      </c>
      <c r="T4042">
        <v>2</v>
      </c>
      <c r="U4042">
        <v>1</v>
      </c>
      <c r="V4042">
        <v>1</v>
      </c>
      <c r="W4042">
        <v>1</v>
      </c>
      <c r="X4042">
        <v>0.1825</v>
      </c>
      <c r="Y4042">
        <v>2</v>
      </c>
      <c r="Z4042">
        <v>1</v>
      </c>
    </row>
    <row r="4043" spans="1:26" x14ac:dyDescent="0.2">
      <c r="A4043">
        <v>4042</v>
      </c>
      <c r="B4043">
        <v>9783</v>
      </c>
      <c r="C4043" t="s">
        <v>38</v>
      </c>
      <c r="D4043">
        <v>2016</v>
      </c>
      <c r="E4043" t="s">
        <v>47</v>
      </c>
      <c r="F4043" t="s">
        <v>104</v>
      </c>
      <c r="G4043" t="s">
        <v>50</v>
      </c>
      <c r="H4043" t="s">
        <v>4228</v>
      </c>
      <c r="I4043" s="2">
        <v>41115</v>
      </c>
      <c r="J4043" t="s">
        <v>106</v>
      </c>
      <c r="K4043" t="s">
        <v>107</v>
      </c>
      <c r="L4043">
        <v>22.080051999999998</v>
      </c>
      <c r="M4043">
        <v>-159.77765199999999</v>
      </c>
      <c r="N4043" t="s">
        <v>949</v>
      </c>
      <c r="O4043" t="s">
        <v>949</v>
      </c>
      <c r="P4043">
        <v>2016</v>
      </c>
      <c r="Q4043" t="s">
        <v>109</v>
      </c>
      <c r="R4043">
        <v>0</v>
      </c>
      <c r="S4043">
        <v>15.65</v>
      </c>
      <c r="T4043">
        <v>1</v>
      </c>
      <c r="U4043">
        <v>2.5</v>
      </c>
      <c r="V4043">
        <v>32.5</v>
      </c>
      <c r="W4043">
        <v>0</v>
      </c>
      <c r="X4043">
        <v>0.17624999999999999</v>
      </c>
      <c r="Y4043">
        <v>2</v>
      </c>
      <c r="Z4043">
        <v>1</v>
      </c>
    </row>
    <row r="4044" spans="1:26" x14ac:dyDescent="0.2">
      <c r="A4044">
        <v>4043</v>
      </c>
      <c r="B4044">
        <v>9784</v>
      </c>
      <c r="C4044" t="s">
        <v>38</v>
      </c>
      <c r="D4044">
        <v>2016</v>
      </c>
      <c r="E4044" t="s">
        <v>47</v>
      </c>
      <c r="F4044" t="s">
        <v>104</v>
      </c>
      <c r="G4044" t="s">
        <v>50</v>
      </c>
      <c r="H4044" t="s">
        <v>4229</v>
      </c>
      <c r="I4044" s="2">
        <v>41115</v>
      </c>
      <c r="J4044" t="s">
        <v>106</v>
      </c>
      <c r="K4044" t="s">
        <v>115</v>
      </c>
      <c r="L4044">
        <v>22.07714</v>
      </c>
      <c r="M4044">
        <v>-159.76927000000001</v>
      </c>
      <c r="N4044" t="s">
        <v>949</v>
      </c>
      <c r="O4044" t="s">
        <v>949</v>
      </c>
      <c r="P4044">
        <v>2016</v>
      </c>
      <c r="Q4044" t="s">
        <v>116</v>
      </c>
      <c r="R4044">
        <v>0</v>
      </c>
      <c r="S4044">
        <v>2.8</v>
      </c>
      <c r="T4044">
        <v>0</v>
      </c>
      <c r="U4044">
        <v>55</v>
      </c>
      <c r="V4044">
        <v>1</v>
      </c>
      <c r="W4044">
        <v>0</v>
      </c>
      <c r="X4044">
        <v>0.20075000000000001</v>
      </c>
      <c r="Y4044">
        <v>2</v>
      </c>
      <c r="Z4044">
        <v>1</v>
      </c>
    </row>
    <row r="4045" spans="1:26" x14ac:dyDescent="0.2">
      <c r="A4045">
        <v>4044</v>
      </c>
      <c r="B4045">
        <v>9786</v>
      </c>
      <c r="C4045" t="s">
        <v>38</v>
      </c>
      <c r="D4045">
        <v>2016</v>
      </c>
      <c r="E4045" t="s">
        <v>47</v>
      </c>
      <c r="F4045" t="s">
        <v>104</v>
      </c>
      <c r="G4045" t="s">
        <v>50</v>
      </c>
      <c r="H4045" t="s">
        <v>4230</v>
      </c>
      <c r="I4045" s="2">
        <v>41115</v>
      </c>
      <c r="J4045" t="s">
        <v>106</v>
      </c>
      <c r="K4045" t="s">
        <v>111</v>
      </c>
      <c r="L4045">
        <v>22.185984000000001</v>
      </c>
      <c r="M4045">
        <v>-159.65447700000001</v>
      </c>
      <c r="N4045" t="s">
        <v>949</v>
      </c>
      <c r="O4045" t="s">
        <v>949</v>
      </c>
      <c r="P4045">
        <v>2016</v>
      </c>
      <c r="Q4045" t="s">
        <v>112</v>
      </c>
      <c r="R4045">
        <v>0</v>
      </c>
      <c r="S4045">
        <v>23.7</v>
      </c>
      <c r="T4045">
        <v>1</v>
      </c>
      <c r="U4045">
        <v>0.5</v>
      </c>
      <c r="V4045">
        <v>2</v>
      </c>
      <c r="W4045">
        <v>1.5</v>
      </c>
      <c r="X4045">
        <v>0.1</v>
      </c>
      <c r="Y4045">
        <v>2</v>
      </c>
      <c r="Z4045">
        <v>1</v>
      </c>
    </row>
    <row r="4046" spans="1:26" x14ac:dyDescent="0.2">
      <c r="A4046">
        <v>4045</v>
      </c>
      <c r="B4046">
        <v>9787</v>
      </c>
      <c r="C4046" t="s">
        <v>38</v>
      </c>
      <c r="D4046">
        <v>2016</v>
      </c>
      <c r="E4046" t="s">
        <v>47</v>
      </c>
      <c r="F4046" t="s">
        <v>104</v>
      </c>
      <c r="G4046" t="s">
        <v>50</v>
      </c>
      <c r="H4046" t="s">
        <v>4231</v>
      </c>
      <c r="I4046" s="2">
        <v>41115</v>
      </c>
      <c r="J4046" t="s">
        <v>106</v>
      </c>
      <c r="K4046" t="s">
        <v>107</v>
      </c>
      <c r="L4046">
        <v>22.165731000000001</v>
      </c>
      <c r="M4046">
        <v>-159.68082200000001</v>
      </c>
      <c r="N4046" t="s">
        <v>949</v>
      </c>
      <c r="O4046" t="s">
        <v>949</v>
      </c>
      <c r="P4046">
        <v>2016</v>
      </c>
      <c r="Q4046" t="s">
        <v>109</v>
      </c>
      <c r="R4046">
        <v>0</v>
      </c>
      <c r="S4046">
        <v>11.65</v>
      </c>
      <c r="T4046">
        <v>0</v>
      </c>
      <c r="U4046">
        <v>50</v>
      </c>
      <c r="V4046">
        <v>1</v>
      </c>
      <c r="W4046">
        <v>0</v>
      </c>
      <c r="X4046">
        <v>0.92</v>
      </c>
      <c r="Y4046">
        <v>2</v>
      </c>
      <c r="Z4046">
        <v>1</v>
      </c>
    </row>
    <row r="4047" spans="1:26" x14ac:dyDescent="0.2">
      <c r="A4047">
        <v>4046</v>
      </c>
      <c r="B4047">
        <v>9788</v>
      </c>
      <c r="C4047" t="s">
        <v>38</v>
      </c>
      <c r="D4047">
        <v>2016</v>
      </c>
      <c r="E4047" t="s">
        <v>47</v>
      </c>
      <c r="F4047" t="s">
        <v>104</v>
      </c>
      <c r="G4047" t="s">
        <v>50</v>
      </c>
      <c r="H4047" t="s">
        <v>4232</v>
      </c>
      <c r="I4047" s="2">
        <v>41115</v>
      </c>
      <c r="J4047" t="s">
        <v>106</v>
      </c>
      <c r="K4047" t="s">
        <v>107</v>
      </c>
      <c r="L4047">
        <v>22.162320999999999</v>
      </c>
      <c r="M4047">
        <v>-159.722531</v>
      </c>
      <c r="N4047" t="s">
        <v>949</v>
      </c>
      <c r="O4047" t="s">
        <v>949</v>
      </c>
      <c r="P4047">
        <v>2016</v>
      </c>
      <c r="Q4047" t="s">
        <v>109</v>
      </c>
      <c r="R4047">
        <v>0</v>
      </c>
      <c r="S4047">
        <v>13.4</v>
      </c>
      <c r="T4047">
        <v>3</v>
      </c>
      <c r="U4047">
        <v>2</v>
      </c>
      <c r="V4047">
        <v>2</v>
      </c>
      <c r="W4047">
        <v>1</v>
      </c>
      <c r="X4047">
        <v>0.20974999999999999</v>
      </c>
      <c r="Y4047">
        <v>2</v>
      </c>
      <c r="Z4047">
        <v>1</v>
      </c>
    </row>
    <row r="4048" spans="1:26" x14ac:dyDescent="0.2">
      <c r="A4048">
        <v>4047</v>
      </c>
      <c r="B4048">
        <v>9789</v>
      </c>
      <c r="C4048" t="s">
        <v>38</v>
      </c>
      <c r="D4048">
        <v>2016</v>
      </c>
      <c r="E4048" t="s">
        <v>47</v>
      </c>
      <c r="F4048" t="s">
        <v>104</v>
      </c>
      <c r="G4048" t="s">
        <v>50</v>
      </c>
      <c r="H4048" t="s">
        <v>4233</v>
      </c>
      <c r="I4048" s="2">
        <v>41115</v>
      </c>
      <c r="J4048" t="s">
        <v>106</v>
      </c>
      <c r="K4048" t="s">
        <v>115</v>
      </c>
      <c r="L4048">
        <v>22.131119000000002</v>
      </c>
      <c r="M4048">
        <v>-159.73392899999999</v>
      </c>
      <c r="N4048" t="s">
        <v>949</v>
      </c>
      <c r="O4048" t="s">
        <v>949</v>
      </c>
      <c r="P4048">
        <v>2016</v>
      </c>
      <c r="Q4048" t="s">
        <v>116</v>
      </c>
      <c r="R4048">
        <v>0</v>
      </c>
      <c r="S4048">
        <v>5.5</v>
      </c>
      <c r="T4048">
        <v>1</v>
      </c>
      <c r="U4048">
        <v>32.5</v>
      </c>
      <c r="V4048">
        <v>6</v>
      </c>
      <c r="W4048">
        <v>0</v>
      </c>
      <c r="X4048">
        <v>0.21249999999999999</v>
      </c>
      <c r="Y4048">
        <v>2</v>
      </c>
      <c r="Z4048">
        <v>1</v>
      </c>
    </row>
    <row r="4049" spans="1:26" x14ac:dyDescent="0.2">
      <c r="A4049">
        <v>4048</v>
      </c>
      <c r="B4049">
        <v>9790</v>
      </c>
      <c r="C4049" t="s">
        <v>38</v>
      </c>
      <c r="D4049">
        <v>2016</v>
      </c>
      <c r="E4049" t="s">
        <v>47</v>
      </c>
      <c r="F4049" t="s">
        <v>104</v>
      </c>
      <c r="G4049" t="s">
        <v>50</v>
      </c>
      <c r="H4049" t="s">
        <v>4234</v>
      </c>
      <c r="I4049" s="2">
        <v>41115</v>
      </c>
      <c r="J4049" t="s">
        <v>106</v>
      </c>
      <c r="K4049" t="s">
        <v>107</v>
      </c>
      <c r="L4049">
        <v>22.046527999999999</v>
      </c>
      <c r="M4049">
        <v>-159.791955</v>
      </c>
      <c r="N4049" t="s">
        <v>949</v>
      </c>
      <c r="O4049" t="s">
        <v>949</v>
      </c>
      <c r="P4049">
        <v>2016</v>
      </c>
      <c r="Q4049" t="s">
        <v>109</v>
      </c>
      <c r="R4049">
        <v>0</v>
      </c>
      <c r="S4049">
        <v>14.05</v>
      </c>
      <c r="T4049">
        <v>2</v>
      </c>
      <c r="U4049">
        <v>12.5</v>
      </c>
      <c r="V4049">
        <v>2</v>
      </c>
      <c r="W4049">
        <v>0</v>
      </c>
      <c r="X4049">
        <v>0.215</v>
      </c>
      <c r="Y4049">
        <v>2</v>
      </c>
      <c r="Z4049">
        <v>1</v>
      </c>
    </row>
    <row r="4050" spans="1:26" x14ac:dyDescent="0.2">
      <c r="A4050">
        <v>4049</v>
      </c>
      <c r="B4050">
        <v>9810</v>
      </c>
      <c r="C4050" t="s">
        <v>38</v>
      </c>
      <c r="D4050">
        <v>2016</v>
      </c>
      <c r="E4050" t="s">
        <v>47</v>
      </c>
      <c r="F4050" t="s">
        <v>104</v>
      </c>
      <c r="G4050" t="s">
        <v>50</v>
      </c>
      <c r="H4050" t="s">
        <v>4235</v>
      </c>
      <c r="I4050" s="2">
        <v>41116</v>
      </c>
      <c r="J4050" t="s">
        <v>106</v>
      </c>
      <c r="K4050" t="s">
        <v>107</v>
      </c>
      <c r="L4050">
        <v>22.121334000000001</v>
      </c>
      <c r="M4050">
        <v>-159.28795500000001</v>
      </c>
      <c r="N4050" t="s">
        <v>966</v>
      </c>
      <c r="O4050" t="s">
        <v>966</v>
      </c>
      <c r="P4050">
        <v>2016</v>
      </c>
      <c r="Q4050" t="s">
        <v>109</v>
      </c>
      <c r="R4050">
        <v>0</v>
      </c>
      <c r="S4050">
        <v>15.3</v>
      </c>
      <c r="T4050">
        <v>3.5</v>
      </c>
      <c r="U4050">
        <v>1</v>
      </c>
      <c r="V4050">
        <v>5.5</v>
      </c>
      <c r="W4050">
        <v>2</v>
      </c>
      <c r="X4050">
        <v>0.125</v>
      </c>
      <c r="Y4050">
        <v>2</v>
      </c>
      <c r="Z4050">
        <v>1</v>
      </c>
    </row>
    <row r="4051" spans="1:26" x14ac:dyDescent="0.2">
      <c r="A4051">
        <v>4050</v>
      </c>
      <c r="B4051">
        <v>9811</v>
      </c>
      <c r="C4051" t="s">
        <v>38</v>
      </c>
      <c r="D4051">
        <v>2016</v>
      </c>
      <c r="E4051" t="s">
        <v>47</v>
      </c>
      <c r="F4051" t="s">
        <v>104</v>
      </c>
      <c r="G4051" t="s">
        <v>50</v>
      </c>
      <c r="H4051" t="s">
        <v>4236</v>
      </c>
      <c r="I4051" s="2">
        <v>41116</v>
      </c>
      <c r="J4051" t="s">
        <v>106</v>
      </c>
      <c r="K4051" t="s">
        <v>115</v>
      </c>
      <c r="L4051">
        <v>22.047858000000002</v>
      </c>
      <c r="M4051">
        <v>-159.32640000000001</v>
      </c>
      <c r="N4051" t="s">
        <v>966</v>
      </c>
      <c r="O4051" t="s">
        <v>966</v>
      </c>
      <c r="P4051">
        <v>2016</v>
      </c>
      <c r="Q4051" t="s">
        <v>116</v>
      </c>
      <c r="R4051">
        <v>0</v>
      </c>
      <c r="S4051">
        <v>5</v>
      </c>
      <c r="T4051">
        <v>8</v>
      </c>
      <c r="U4051">
        <v>1</v>
      </c>
      <c r="V4051">
        <v>3.5</v>
      </c>
      <c r="W4051">
        <v>2</v>
      </c>
      <c r="X4051">
        <v>0.41375000000000001</v>
      </c>
      <c r="Y4051">
        <v>2</v>
      </c>
      <c r="Z4051">
        <v>1</v>
      </c>
    </row>
    <row r="4052" spans="1:26" x14ac:dyDescent="0.2">
      <c r="A4052">
        <v>4051</v>
      </c>
      <c r="B4052">
        <v>9812</v>
      </c>
      <c r="C4052" t="s">
        <v>38</v>
      </c>
      <c r="D4052">
        <v>2016</v>
      </c>
      <c r="E4052" t="s">
        <v>47</v>
      </c>
      <c r="F4052" t="s">
        <v>104</v>
      </c>
      <c r="G4052" t="s">
        <v>50</v>
      </c>
      <c r="H4052" t="s">
        <v>4237</v>
      </c>
      <c r="I4052" s="2">
        <v>41116</v>
      </c>
      <c r="J4052" t="s">
        <v>106</v>
      </c>
      <c r="K4052" t="s">
        <v>111</v>
      </c>
      <c r="L4052">
        <v>21.965358999999999</v>
      </c>
      <c r="M4052">
        <v>-159.32539800000001</v>
      </c>
      <c r="N4052" t="s">
        <v>966</v>
      </c>
      <c r="O4052" t="s">
        <v>966</v>
      </c>
      <c r="P4052">
        <v>2016</v>
      </c>
      <c r="Q4052" t="s">
        <v>112</v>
      </c>
      <c r="R4052">
        <v>0</v>
      </c>
      <c r="S4052">
        <v>25.25</v>
      </c>
      <c r="T4052">
        <v>1</v>
      </c>
      <c r="U4052">
        <v>1</v>
      </c>
      <c r="V4052">
        <v>0.5</v>
      </c>
      <c r="W4052">
        <v>2</v>
      </c>
      <c r="X4052">
        <v>0.27</v>
      </c>
      <c r="Y4052">
        <v>2</v>
      </c>
      <c r="Z4052">
        <v>1</v>
      </c>
    </row>
    <row r="4053" spans="1:26" x14ac:dyDescent="0.2">
      <c r="A4053">
        <v>4052</v>
      </c>
      <c r="B4053">
        <v>9813</v>
      </c>
      <c r="C4053" t="s">
        <v>38</v>
      </c>
      <c r="D4053">
        <v>2016</v>
      </c>
      <c r="E4053" t="s">
        <v>47</v>
      </c>
      <c r="F4053" t="s">
        <v>104</v>
      </c>
      <c r="G4053" t="s">
        <v>50</v>
      </c>
      <c r="H4053" t="s">
        <v>4238</v>
      </c>
      <c r="I4053" s="2">
        <v>41116</v>
      </c>
      <c r="J4053" t="s">
        <v>106</v>
      </c>
      <c r="K4053" t="s">
        <v>111</v>
      </c>
      <c r="L4053">
        <v>22.143671000000001</v>
      </c>
      <c r="M4053">
        <v>-159.28212500000001</v>
      </c>
      <c r="N4053" t="s">
        <v>966</v>
      </c>
      <c r="O4053" t="s">
        <v>966</v>
      </c>
      <c r="P4053">
        <v>2016</v>
      </c>
      <c r="Q4053" t="s">
        <v>112</v>
      </c>
      <c r="R4053">
        <v>0</v>
      </c>
      <c r="S4053">
        <v>18.350000000000001</v>
      </c>
      <c r="T4053">
        <v>5</v>
      </c>
      <c r="U4053">
        <v>0</v>
      </c>
      <c r="V4053">
        <v>0.5</v>
      </c>
      <c r="W4053">
        <v>1.5</v>
      </c>
      <c r="X4053">
        <v>0.53500000000000003</v>
      </c>
      <c r="Y4053">
        <v>2</v>
      </c>
      <c r="Z4053">
        <v>1</v>
      </c>
    </row>
    <row r="4054" spans="1:26" x14ac:dyDescent="0.2">
      <c r="A4054">
        <v>4053</v>
      </c>
      <c r="B4054">
        <v>9814</v>
      </c>
      <c r="C4054" t="s">
        <v>38</v>
      </c>
      <c r="D4054">
        <v>2016</v>
      </c>
      <c r="E4054" t="s">
        <v>47</v>
      </c>
      <c r="F4054" t="s">
        <v>104</v>
      </c>
      <c r="G4054" t="s">
        <v>50</v>
      </c>
      <c r="H4054" t="s">
        <v>4239</v>
      </c>
      <c r="I4054" s="2">
        <v>41116</v>
      </c>
      <c r="J4054" t="s">
        <v>106</v>
      </c>
      <c r="K4054" t="s">
        <v>115</v>
      </c>
      <c r="L4054">
        <v>22.070647999999998</v>
      </c>
      <c r="M4054">
        <v>-159.310261</v>
      </c>
      <c r="N4054" t="s">
        <v>966</v>
      </c>
      <c r="O4054" t="s">
        <v>966</v>
      </c>
      <c r="P4054">
        <v>2016</v>
      </c>
      <c r="Q4054" t="s">
        <v>116</v>
      </c>
      <c r="R4054">
        <v>0</v>
      </c>
      <c r="S4054">
        <v>5.9</v>
      </c>
      <c r="T4054">
        <v>6</v>
      </c>
      <c r="U4054">
        <v>5.5</v>
      </c>
      <c r="V4054">
        <v>11.5</v>
      </c>
      <c r="W4054">
        <v>1</v>
      </c>
      <c r="X4054">
        <v>0.17449999999999999</v>
      </c>
      <c r="Y4054">
        <v>2</v>
      </c>
      <c r="Z4054">
        <v>1</v>
      </c>
    </row>
    <row r="4055" spans="1:26" x14ac:dyDescent="0.2">
      <c r="A4055">
        <v>4054</v>
      </c>
      <c r="B4055">
        <v>9815</v>
      </c>
      <c r="C4055" t="s">
        <v>38</v>
      </c>
      <c r="D4055">
        <v>2016</v>
      </c>
      <c r="E4055" t="s">
        <v>47</v>
      </c>
      <c r="F4055" t="s">
        <v>104</v>
      </c>
      <c r="G4055" t="s">
        <v>50</v>
      </c>
      <c r="H4055" t="s">
        <v>4240</v>
      </c>
      <c r="I4055" s="2">
        <v>41116</v>
      </c>
      <c r="J4055" t="s">
        <v>106</v>
      </c>
      <c r="K4055" t="s">
        <v>107</v>
      </c>
      <c r="L4055">
        <v>22.036286</v>
      </c>
      <c r="M4055">
        <v>-159.326357</v>
      </c>
      <c r="N4055" t="s">
        <v>966</v>
      </c>
      <c r="O4055" t="s">
        <v>966</v>
      </c>
      <c r="P4055">
        <v>2016</v>
      </c>
      <c r="Q4055" t="s">
        <v>109</v>
      </c>
      <c r="R4055">
        <v>0</v>
      </c>
      <c r="S4055">
        <v>14.2</v>
      </c>
      <c r="T4055">
        <v>1.5</v>
      </c>
      <c r="U4055">
        <v>0</v>
      </c>
      <c r="V4055">
        <v>3.5</v>
      </c>
      <c r="W4055">
        <v>1</v>
      </c>
      <c r="X4055">
        <v>0.10625</v>
      </c>
      <c r="Y4055">
        <v>2</v>
      </c>
      <c r="Z4055">
        <v>1</v>
      </c>
    </row>
    <row r="4056" spans="1:26" x14ac:dyDescent="0.2">
      <c r="A4056">
        <v>4055</v>
      </c>
      <c r="B4056">
        <v>9816</v>
      </c>
      <c r="C4056" t="s">
        <v>38</v>
      </c>
      <c r="D4056">
        <v>2016</v>
      </c>
      <c r="E4056" t="s">
        <v>47</v>
      </c>
      <c r="F4056" t="s">
        <v>104</v>
      </c>
      <c r="G4056" t="s">
        <v>50</v>
      </c>
      <c r="H4056" t="s">
        <v>4241</v>
      </c>
      <c r="I4056" s="2">
        <v>41116</v>
      </c>
      <c r="J4056" t="s">
        <v>106</v>
      </c>
      <c r="K4056" t="s">
        <v>107</v>
      </c>
      <c r="L4056">
        <v>21.983791</v>
      </c>
      <c r="M4056">
        <v>-159.32853299999999</v>
      </c>
      <c r="N4056" t="s">
        <v>966</v>
      </c>
      <c r="O4056" t="s">
        <v>966</v>
      </c>
      <c r="P4056">
        <v>2016</v>
      </c>
      <c r="Q4056" t="s">
        <v>109</v>
      </c>
      <c r="R4056">
        <v>0</v>
      </c>
      <c r="S4056">
        <v>15</v>
      </c>
      <c r="T4056">
        <v>2</v>
      </c>
      <c r="U4056">
        <v>1.5</v>
      </c>
      <c r="V4056">
        <v>12.5</v>
      </c>
      <c r="W4056">
        <v>0.5</v>
      </c>
      <c r="X4056">
        <v>0.1125</v>
      </c>
      <c r="Y4056">
        <v>2</v>
      </c>
      <c r="Z4056">
        <v>1</v>
      </c>
    </row>
    <row r="4057" spans="1:26" x14ac:dyDescent="0.2">
      <c r="A4057">
        <v>4056</v>
      </c>
      <c r="B4057">
        <v>9817</v>
      </c>
      <c r="C4057" t="s">
        <v>38</v>
      </c>
      <c r="D4057">
        <v>2016</v>
      </c>
      <c r="E4057" t="s">
        <v>47</v>
      </c>
      <c r="F4057" t="s">
        <v>104</v>
      </c>
      <c r="G4057" t="s">
        <v>50</v>
      </c>
      <c r="H4057" t="s">
        <v>4242</v>
      </c>
      <c r="I4057" s="2">
        <v>41116</v>
      </c>
      <c r="J4057" t="s">
        <v>106</v>
      </c>
      <c r="K4057" t="s">
        <v>111</v>
      </c>
      <c r="L4057">
        <v>21.927645999999999</v>
      </c>
      <c r="M4057">
        <v>-159.35513</v>
      </c>
      <c r="N4057" t="s">
        <v>966</v>
      </c>
      <c r="O4057" t="s">
        <v>966</v>
      </c>
      <c r="P4057">
        <v>2016</v>
      </c>
      <c r="Q4057" t="s">
        <v>112</v>
      </c>
      <c r="R4057">
        <v>0</v>
      </c>
      <c r="S4057">
        <v>20.25</v>
      </c>
      <c r="T4057">
        <v>5.5</v>
      </c>
      <c r="U4057">
        <v>2.5</v>
      </c>
      <c r="V4057">
        <v>2</v>
      </c>
      <c r="W4057">
        <v>0.5</v>
      </c>
      <c r="X4057">
        <v>0.11375</v>
      </c>
      <c r="Y4057">
        <v>2</v>
      </c>
      <c r="Z4057">
        <v>1</v>
      </c>
    </row>
    <row r="4058" spans="1:26" x14ac:dyDescent="0.2">
      <c r="A4058">
        <v>4057</v>
      </c>
      <c r="B4058">
        <v>9818</v>
      </c>
      <c r="C4058" t="s">
        <v>38</v>
      </c>
      <c r="D4058">
        <v>2016</v>
      </c>
      <c r="E4058" t="s">
        <v>47</v>
      </c>
      <c r="F4058" t="s">
        <v>104</v>
      </c>
      <c r="G4058" t="s">
        <v>50</v>
      </c>
      <c r="H4058" t="s">
        <v>4243</v>
      </c>
      <c r="I4058" s="2">
        <v>41116</v>
      </c>
      <c r="J4058" t="s">
        <v>106</v>
      </c>
      <c r="K4058" t="s">
        <v>107</v>
      </c>
      <c r="L4058">
        <v>21.873825</v>
      </c>
      <c r="M4058">
        <v>-159.42645099999999</v>
      </c>
      <c r="N4058" t="s">
        <v>966</v>
      </c>
      <c r="O4058" t="s">
        <v>966</v>
      </c>
      <c r="P4058">
        <v>2016</v>
      </c>
      <c r="Q4058" t="s">
        <v>109</v>
      </c>
      <c r="R4058">
        <v>0</v>
      </c>
      <c r="S4058">
        <v>14.6</v>
      </c>
      <c r="T4058">
        <v>1</v>
      </c>
      <c r="U4058">
        <v>3</v>
      </c>
      <c r="V4058">
        <v>0</v>
      </c>
      <c r="W4058">
        <v>0.5</v>
      </c>
      <c r="X4058">
        <v>0.12875</v>
      </c>
      <c r="Y4058">
        <v>2</v>
      </c>
      <c r="Z4058">
        <v>1</v>
      </c>
    </row>
    <row r="4059" spans="1:26" x14ac:dyDescent="0.2">
      <c r="A4059">
        <v>4058</v>
      </c>
      <c r="B4059">
        <v>9824</v>
      </c>
      <c r="C4059" t="s">
        <v>38</v>
      </c>
      <c r="D4059">
        <v>2016</v>
      </c>
      <c r="E4059" t="s">
        <v>47</v>
      </c>
      <c r="F4059" t="s">
        <v>104</v>
      </c>
      <c r="G4059" t="s">
        <v>54</v>
      </c>
      <c r="H4059" t="s">
        <v>4244</v>
      </c>
      <c r="I4059" s="2">
        <v>41117</v>
      </c>
      <c r="J4059" t="s">
        <v>106</v>
      </c>
      <c r="K4059" t="s">
        <v>111</v>
      </c>
      <c r="L4059">
        <v>21.964486000000001</v>
      </c>
      <c r="M4059">
        <v>-160.14140399999999</v>
      </c>
      <c r="N4059" t="s">
        <v>957</v>
      </c>
      <c r="O4059" t="s">
        <v>957</v>
      </c>
      <c r="P4059">
        <v>2016</v>
      </c>
      <c r="Q4059" t="s">
        <v>112</v>
      </c>
      <c r="R4059">
        <v>0</v>
      </c>
      <c r="S4059">
        <v>20.95</v>
      </c>
      <c r="T4059">
        <v>1</v>
      </c>
      <c r="U4059">
        <v>32.5</v>
      </c>
      <c r="V4059">
        <v>0.5</v>
      </c>
      <c r="W4059">
        <v>0</v>
      </c>
      <c r="X4059">
        <v>0.14749999999999999</v>
      </c>
      <c r="Y4059">
        <v>2</v>
      </c>
      <c r="Z4059">
        <v>1</v>
      </c>
    </row>
    <row r="4060" spans="1:26" x14ac:dyDescent="0.2">
      <c r="A4060">
        <v>4059</v>
      </c>
      <c r="B4060">
        <v>9825</v>
      </c>
      <c r="C4060" t="s">
        <v>38</v>
      </c>
      <c r="D4060">
        <v>2016</v>
      </c>
      <c r="E4060" t="s">
        <v>47</v>
      </c>
      <c r="F4060" t="s">
        <v>104</v>
      </c>
      <c r="G4060" t="s">
        <v>54</v>
      </c>
      <c r="H4060" t="s">
        <v>4245</v>
      </c>
      <c r="I4060" s="2">
        <v>41117</v>
      </c>
      <c r="J4060" t="s">
        <v>106</v>
      </c>
      <c r="K4060" t="s">
        <v>107</v>
      </c>
      <c r="L4060">
        <v>21.950614999999999</v>
      </c>
      <c r="M4060">
        <v>-160.18964299999999</v>
      </c>
      <c r="N4060" t="s">
        <v>957</v>
      </c>
      <c r="O4060" t="s">
        <v>957</v>
      </c>
      <c r="P4060">
        <v>2016</v>
      </c>
      <c r="Q4060" t="s">
        <v>109</v>
      </c>
      <c r="R4060">
        <v>0</v>
      </c>
      <c r="S4060">
        <v>12.3</v>
      </c>
      <c r="T4060">
        <v>1</v>
      </c>
      <c r="U4060">
        <v>7.5</v>
      </c>
      <c r="V4060">
        <v>0.5</v>
      </c>
      <c r="W4060">
        <v>0.5</v>
      </c>
      <c r="X4060">
        <v>1.05125</v>
      </c>
      <c r="Y4060">
        <v>2</v>
      </c>
      <c r="Z4060">
        <v>1</v>
      </c>
    </row>
    <row r="4061" spans="1:26" x14ac:dyDescent="0.2">
      <c r="A4061">
        <v>4060</v>
      </c>
      <c r="B4061">
        <v>9826</v>
      </c>
      <c r="C4061" t="s">
        <v>38</v>
      </c>
      <c r="D4061">
        <v>2016</v>
      </c>
      <c r="E4061" t="s">
        <v>47</v>
      </c>
      <c r="F4061" t="s">
        <v>104</v>
      </c>
      <c r="G4061" t="s">
        <v>54</v>
      </c>
      <c r="H4061" t="s">
        <v>4246</v>
      </c>
      <c r="I4061" s="2">
        <v>41117</v>
      </c>
      <c r="J4061" t="s">
        <v>106</v>
      </c>
      <c r="K4061" t="s">
        <v>115</v>
      </c>
      <c r="L4061">
        <v>21.903631000000001</v>
      </c>
      <c r="M4061">
        <v>-160.20821000000001</v>
      </c>
      <c r="N4061" t="s">
        <v>957</v>
      </c>
      <c r="O4061" t="s">
        <v>957</v>
      </c>
      <c r="P4061">
        <v>2016</v>
      </c>
      <c r="Q4061" t="s">
        <v>116</v>
      </c>
      <c r="R4061">
        <v>0</v>
      </c>
      <c r="S4061">
        <v>3.65</v>
      </c>
      <c r="T4061">
        <v>1</v>
      </c>
      <c r="U4061">
        <v>5</v>
      </c>
      <c r="V4061">
        <v>1</v>
      </c>
      <c r="W4061">
        <v>0.5</v>
      </c>
      <c r="X4061">
        <v>0.80874999999999997</v>
      </c>
      <c r="Y4061">
        <v>2</v>
      </c>
      <c r="Z4061">
        <v>1</v>
      </c>
    </row>
    <row r="4062" spans="1:26" x14ac:dyDescent="0.2">
      <c r="A4062">
        <v>4061</v>
      </c>
      <c r="B4062">
        <v>9827</v>
      </c>
      <c r="C4062" t="s">
        <v>38</v>
      </c>
      <c r="D4062">
        <v>2016</v>
      </c>
      <c r="E4062" t="s">
        <v>47</v>
      </c>
      <c r="F4062" t="s">
        <v>104</v>
      </c>
      <c r="G4062" t="s">
        <v>54</v>
      </c>
      <c r="H4062" t="s">
        <v>4247</v>
      </c>
      <c r="I4062" s="2">
        <v>41117</v>
      </c>
      <c r="J4062" t="s">
        <v>106</v>
      </c>
      <c r="K4062" t="s">
        <v>107</v>
      </c>
      <c r="L4062">
        <v>21.836822999999999</v>
      </c>
      <c r="M4062">
        <v>-160.24849699999999</v>
      </c>
      <c r="N4062" t="s">
        <v>957</v>
      </c>
      <c r="O4062" t="s">
        <v>957</v>
      </c>
      <c r="P4062">
        <v>2016</v>
      </c>
      <c r="Q4062" t="s">
        <v>109</v>
      </c>
      <c r="R4062">
        <v>0</v>
      </c>
      <c r="S4062">
        <v>8.25</v>
      </c>
      <c r="T4062">
        <v>1</v>
      </c>
      <c r="U4062">
        <v>1.5</v>
      </c>
      <c r="V4062">
        <v>0.5</v>
      </c>
      <c r="W4062">
        <v>1</v>
      </c>
      <c r="X4062">
        <v>0.53249999999999997</v>
      </c>
      <c r="Y4062">
        <v>2</v>
      </c>
      <c r="Z4062">
        <v>1</v>
      </c>
    </row>
    <row r="4063" spans="1:26" x14ac:dyDescent="0.2">
      <c r="A4063">
        <v>4062</v>
      </c>
      <c r="B4063">
        <v>9828</v>
      </c>
      <c r="C4063" t="s">
        <v>38</v>
      </c>
      <c r="D4063">
        <v>2016</v>
      </c>
      <c r="E4063" t="s">
        <v>47</v>
      </c>
      <c r="F4063" t="s">
        <v>104</v>
      </c>
      <c r="G4063" t="s">
        <v>54</v>
      </c>
      <c r="H4063" t="s">
        <v>4248</v>
      </c>
      <c r="I4063" s="2">
        <v>41117</v>
      </c>
      <c r="J4063" t="s">
        <v>106</v>
      </c>
      <c r="K4063" t="s">
        <v>111</v>
      </c>
      <c r="L4063">
        <v>21.953681</v>
      </c>
      <c r="M4063">
        <v>-160.17311699999999</v>
      </c>
      <c r="N4063" t="s">
        <v>957</v>
      </c>
      <c r="O4063" t="s">
        <v>957</v>
      </c>
      <c r="P4063">
        <v>2016</v>
      </c>
      <c r="Q4063" t="s">
        <v>112</v>
      </c>
      <c r="R4063">
        <v>0</v>
      </c>
      <c r="S4063">
        <v>20.7</v>
      </c>
      <c r="T4063">
        <v>1.5</v>
      </c>
      <c r="U4063">
        <v>0.5</v>
      </c>
      <c r="V4063">
        <v>0.5</v>
      </c>
      <c r="W4063">
        <v>4.5</v>
      </c>
      <c r="X4063">
        <v>0.20125000000000001</v>
      </c>
      <c r="Y4063">
        <v>2</v>
      </c>
      <c r="Z4063">
        <v>1</v>
      </c>
    </row>
    <row r="4064" spans="1:26" x14ac:dyDescent="0.2">
      <c r="A4064">
        <v>4063</v>
      </c>
      <c r="B4064">
        <v>9829</v>
      </c>
      <c r="C4064" t="s">
        <v>38</v>
      </c>
      <c r="D4064">
        <v>2016</v>
      </c>
      <c r="E4064" t="s">
        <v>47</v>
      </c>
      <c r="F4064" t="s">
        <v>104</v>
      </c>
      <c r="G4064" t="s">
        <v>54</v>
      </c>
      <c r="H4064" t="s">
        <v>4249</v>
      </c>
      <c r="I4064" s="2">
        <v>41117</v>
      </c>
      <c r="J4064" t="s">
        <v>106</v>
      </c>
      <c r="K4064" t="s">
        <v>107</v>
      </c>
      <c r="L4064">
        <v>22.019241000000001</v>
      </c>
      <c r="M4064">
        <v>-160.08882299999999</v>
      </c>
      <c r="N4064" t="s">
        <v>2307</v>
      </c>
      <c r="O4064" t="s">
        <v>2307</v>
      </c>
      <c r="P4064">
        <v>2016</v>
      </c>
      <c r="Q4064" t="s">
        <v>109</v>
      </c>
      <c r="R4064">
        <v>0</v>
      </c>
      <c r="S4064">
        <v>15</v>
      </c>
      <c r="T4064">
        <v>2</v>
      </c>
      <c r="U4064">
        <v>2</v>
      </c>
      <c r="V4064">
        <v>0.5</v>
      </c>
      <c r="W4064">
        <v>3.5</v>
      </c>
      <c r="X4064">
        <v>0.37624999999999997</v>
      </c>
      <c r="Y4064">
        <v>2</v>
      </c>
      <c r="Z4064">
        <v>1</v>
      </c>
    </row>
    <row r="4065" spans="1:26" x14ac:dyDescent="0.2">
      <c r="A4065">
        <v>4064</v>
      </c>
      <c r="B4065">
        <v>9830</v>
      </c>
      <c r="C4065" t="s">
        <v>38</v>
      </c>
      <c r="D4065">
        <v>2016</v>
      </c>
      <c r="E4065" t="s">
        <v>47</v>
      </c>
      <c r="F4065" t="s">
        <v>104</v>
      </c>
      <c r="G4065" t="s">
        <v>54</v>
      </c>
      <c r="H4065" t="s">
        <v>4250</v>
      </c>
      <c r="I4065" s="2">
        <v>41117</v>
      </c>
      <c r="J4065" t="s">
        <v>106</v>
      </c>
      <c r="K4065" t="s">
        <v>107</v>
      </c>
      <c r="L4065">
        <v>22.022345000000001</v>
      </c>
      <c r="M4065">
        <v>-160.09779900000001</v>
      </c>
      <c r="N4065" t="s">
        <v>2307</v>
      </c>
      <c r="O4065" t="s">
        <v>2307</v>
      </c>
      <c r="P4065">
        <v>2016</v>
      </c>
      <c r="Q4065" t="s">
        <v>109</v>
      </c>
      <c r="R4065">
        <v>0</v>
      </c>
      <c r="S4065">
        <v>12.2</v>
      </c>
      <c r="T4065">
        <v>4</v>
      </c>
      <c r="U4065">
        <v>1</v>
      </c>
      <c r="V4065">
        <v>0.5</v>
      </c>
      <c r="W4065">
        <v>1</v>
      </c>
      <c r="X4065">
        <v>0.71125000000000005</v>
      </c>
      <c r="Y4065">
        <v>2</v>
      </c>
      <c r="Z4065">
        <v>1</v>
      </c>
    </row>
    <row r="4066" spans="1:26" x14ac:dyDescent="0.2">
      <c r="A4066">
        <v>4065</v>
      </c>
      <c r="B4066">
        <v>9831</v>
      </c>
      <c r="C4066" t="s">
        <v>38</v>
      </c>
      <c r="D4066">
        <v>2016</v>
      </c>
      <c r="E4066" t="s">
        <v>47</v>
      </c>
      <c r="F4066" t="s">
        <v>104</v>
      </c>
      <c r="G4066" t="s">
        <v>54</v>
      </c>
      <c r="H4066" t="s">
        <v>4251</v>
      </c>
      <c r="I4066" s="2">
        <v>41117</v>
      </c>
      <c r="J4066" t="s">
        <v>106</v>
      </c>
      <c r="K4066" t="s">
        <v>107</v>
      </c>
      <c r="L4066">
        <v>21.898312000000001</v>
      </c>
      <c r="M4066">
        <v>-160.226145</v>
      </c>
      <c r="N4066" t="s">
        <v>957</v>
      </c>
      <c r="O4066" t="s">
        <v>957</v>
      </c>
      <c r="P4066">
        <v>2016</v>
      </c>
      <c r="Q4066" t="s">
        <v>109</v>
      </c>
      <c r="R4066">
        <v>0</v>
      </c>
      <c r="S4066">
        <v>14.4</v>
      </c>
      <c r="T4066">
        <v>0.5</v>
      </c>
      <c r="U4066">
        <v>16</v>
      </c>
      <c r="V4066">
        <v>1.5</v>
      </c>
      <c r="W4066">
        <v>0.5</v>
      </c>
      <c r="X4066">
        <v>0.25</v>
      </c>
      <c r="Y4066">
        <v>2</v>
      </c>
      <c r="Z4066">
        <v>1</v>
      </c>
    </row>
    <row r="4067" spans="1:26" x14ac:dyDescent="0.2">
      <c r="A4067">
        <v>4066</v>
      </c>
      <c r="B4067">
        <v>9832</v>
      </c>
      <c r="C4067" t="s">
        <v>38</v>
      </c>
      <c r="D4067">
        <v>2016</v>
      </c>
      <c r="E4067" t="s">
        <v>47</v>
      </c>
      <c r="F4067" t="s">
        <v>104</v>
      </c>
      <c r="G4067" t="s">
        <v>54</v>
      </c>
      <c r="H4067" t="s">
        <v>4252</v>
      </c>
      <c r="I4067" s="2">
        <v>41117</v>
      </c>
      <c r="J4067" t="s">
        <v>106</v>
      </c>
      <c r="K4067" t="s">
        <v>107</v>
      </c>
      <c r="L4067">
        <v>21.814433000000001</v>
      </c>
      <c r="M4067">
        <v>-160.249202</v>
      </c>
      <c r="N4067" t="s">
        <v>957</v>
      </c>
      <c r="O4067" t="s">
        <v>957</v>
      </c>
      <c r="P4067">
        <v>2016</v>
      </c>
      <c r="Q4067" t="s">
        <v>109</v>
      </c>
      <c r="R4067">
        <v>0</v>
      </c>
      <c r="S4067">
        <v>12.25</v>
      </c>
      <c r="T4067">
        <v>1</v>
      </c>
      <c r="U4067">
        <v>8</v>
      </c>
      <c r="V4067">
        <v>1</v>
      </c>
      <c r="W4067">
        <v>2</v>
      </c>
      <c r="X4067">
        <v>0.83875</v>
      </c>
      <c r="Y4067">
        <v>2</v>
      </c>
      <c r="Z4067">
        <v>1</v>
      </c>
    </row>
    <row r="4068" spans="1:26" x14ac:dyDescent="0.2">
      <c r="A4068">
        <v>4067</v>
      </c>
      <c r="B4068">
        <v>9835</v>
      </c>
      <c r="C4068" t="s">
        <v>38</v>
      </c>
      <c r="D4068">
        <v>2016</v>
      </c>
      <c r="E4068" t="s">
        <v>47</v>
      </c>
      <c r="F4068" t="s">
        <v>104</v>
      </c>
      <c r="G4068" t="s">
        <v>54</v>
      </c>
      <c r="H4068" t="s">
        <v>4253</v>
      </c>
      <c r="I4068" s="2">
        <v>41118</v>
      </c>
      <c r="J4068" t="s">
        <v>106</v>
      </c>
      <c r="K4068" t="s">
        <v>115</v>
      </c>
      <c r="L4068">
        <v>21.982482000000001</v>
      </c>
      <c r="M4068">
        <v>-160.11685199999999</v>
      </c>
      <c r="N4068" t="s">
        <v>957</v>
      </c>
      <c r="O4068" t="s">
        <v>957</v>
      </c>
      <c r="P4068">
        <v>2016</v>
      </c>
      <c r="Q4068" t="s">
        <v>116</v>
      </c>
      <c r="R4068">
        <v>0</v>
      </c>
      <c r="S4068">
        <v>5.5</v>
      </c>
      <c r="T4068">
        <v>1.5</v>
      </c>
      <c r="U4068">
        <v>0.5</v>
      </c>
      <c r="V4068">
        <v>5</v>
      </c>
      <c r="W4068">
        <v>12.5</v>
      </c>
      <c r="X4068">
        <v>0.84125000000000005</v>
      </c>
      <c r="Y4068">
        <v>2</v>
      </c>
      <c r="Z4068">
        <v>1</v>
      </c>
    </row>
    <row r="4069" spans="1:26" x14ac:dyDescent="0.2">
      <c r="A4069">
        <v>4068</v>
      </c>
      <c r="B4069">
        <v>9836</v>
      </c>
      <c r="C4069" t="s">
        <v>38</v>
      </c>
      <c r="D4069">
        <v>2016</v>
      </c>
      <c r="E4069" t="s">
        <v>47</v>
      </c>
      <c r="F4069" t="s">
        <v>104</v>
      </c>
      <c r="G4069" t="s">
        <v>54</v>
      </c>
      <c r="H4069" t="s">
        <v>4254</v>
      </c>
      <c r="I4069" s="2">
        <v>41118</v>
      </c>
      <c r="J4069" t="s">
        <v>106</v>
      </c>
      <c r="K4069" t="s">
        <v>111</v>
      </c>
      <c r="L4069">
        <v>21.960595000000001</v>
      </c>
      <c r="M4069">
        <v>-160.158128</v>
      </c>
      <c r="N4069" t="s">
        <v>957</v>
      </c>
      <c r="O4069" t="s">
        <v>957</v>
      </c>
      <c r="P4069">
        <v>2016</v>
      </c>
      <c r="Q4069" t="s">
        <v>112</v>
      </c>
      <c r="R4069">
        <v>0</v>
      </c>
      <c r="S4069">
        <v>24.85</v>
      </c>
      <c r="T4069">
        <v>1</v>
      </c>
      <c r="U4069">
        <v>5</v>
      </c>
      <c r="V4069">
        <v>15</v>
      </c>
      <c r="W4069">
        <v>0.5</v>
      </c>
      <c r="X4069">
        <v>0.16375000000000001</v>
      </c>
      <c r="Y4069">
        <v>2</v>
      </c>
      <c r="Z4069">
        <v>1</v>
      </c>
    </row>
    <row r="4070" spans="1:26" x14ac:dyDescent="0.2">
      <c r="A4070">
        <v>4069</v>
      </c>
      <c r="B4070">
        <v>9837</v>
      </c>
      <c r="C4070" t="s">
        <v>38</v>
      </c>
      <c r="D4070">
        <v>2016</v>
      </c>
      <c r="E4070" t="s">
        <v>47</v>
      </c>
      <c r="F4070" t="s">
        <v>104</v>
      </c>
      <c r="G4070" t="s">
        <v>54</v>
      </c>
      <c r="H4070" t="s">
        <v>4255</v>
      </c>
      <c r="I4070" s="2">
        <v>41118</v>
      </c>
      <c r="J4070" t="s">
        <v>106</v>
      </c>
      <c r="K4070" t="s">
        <v>111</v>
      </c>
      <c r="L4070">
        <v>21.954816999999998</v>
      </c>
      <c r="M4070">
        <v>-160.17575099999999</v>
      </c>
      <c r="N4070" t="s">
        <v>957</v>
      </c>
      <c r="O4070" t="s">
        <v>957</v>
      </c>
      <c r="P4070">
        <v>2016</v>
      </c>
      <c r="Q4070" t="s">
        <v>112</v>
      </c>
      <c r="R4070">
        <v>0</v>
      </c>
      <c r="S4070">
        <v>20.2</v>
      </c>
      <c r="T4070">
        <v>1</v>
      </c>
      <c r="U4070">
        <v>2</v>
      </c>
      <c r="V4070">
        <v>0</v>
      </c>
      <c r="W4070">
        <v>22.5</v>
      </c>
      <c r="X4070">
        <v>0.26624999999999999</v>
      </c>
      <c r="Y4070">
        <v>2</v>
      </c>
      <c r="Z4070">
        <v>1</v>
      </c>
    </row>
    <row r="4071" spans="1:26" x14ac:dyDescent="0.2">
      <c r="A4071">
        <v>4070</v>
      </c>
      <c r="B4071">
        <v>9841</v>
      </c>
      <c r="C4071" t="s">
        <v>38</v>
      </c>
      <c r="D4071">
        <v>2016</v>
      </c>
      <c r="E4071" t="s">
        <v>47</v>
      </c>
      <c r="F4071" t="s">
        <v>104</v>
      </c>
      <c r="G4071" t="s">
        <v>48</v>
      </c>
      <c r="H4071" t="s">
        <v>4256</v>
      </c>
      <c r="I4071" s="2">
        <v>41127</v>
      </c>
      <c r="J4071" t="s">
        <v>106</v>
      </c>
      <c r="K4071" t="s">
        <v>111</v>
      </c>
      <c r="L4071">
        <v>19.094083000000001</v>
      </c>
      <c r="M4071">
        <v>-155.53612799999999</v>
      </c>
      <c r="N4071" t="s">
        <v>2210</v>
      </c>
      <c r="O4071" t="s">
        <v>2210</v>
      </c>
      <c r="P4071">
        <v>2016</v>
      </c>
      <c r="Q4071" t="s">
        <v>112</v>
      </c>
      <c r="R4071">
        <v>0</v>
      </c>
      <c r="S4071">
        <v>22.15</v>
      </c>
      <c r="T4071">
        <v>9</v>
      </c>
      <c r="U4071">
        <v>3.5</v>
      </c>
      <c r="V4071">
        <v>2.5</v>
      </c>
      <c r="W4071">
        <v>2.5</v>
      </c>
      <c r="X4071">
        <v>0.41375000000000001</v>
      </c>
      <c r="Y4071">
        <v>2</v>
      </c>
      <c r="Z4071">
        <v>1</v>
      </c>
    </row>
    <row r="4072" spans="1:26" x14ac:dyDescent="0.2">
      <c r="A4072">
        <v>4071</v>
      </c>
      <c r="B4072">
        <v>9842</v>
      </c>
      <c r="C4072" t="s">
        <v>38</v>
      </c>
      <c r="D4072">
        <v>2016</v>
      </c>
      <c r="E4072" t="s">
        <v>47</v>
      </c>
      <c r="F4072" t="s">
        <v>104</v>
      </c>
      <c r="G4072" t="s">
        <v>48</v>
      </c>
      <c r="H4072" t="s">
        <v>4257</v>
      </c>
      <c r="I4072" s="2">
        <v>41127</v>
      </c>
      <c r="J4072" t="s">
        <v>106</v>
      </c>
      <c r="K4072" t="s">
        <v>107</v>
      </c>
      <c r="L4072">
        <v>19.065545</v>
      </c>
      <c r="M4072">
        <v>-155.55183099999999</v>
      </c>
      <c r="N4072" t="s">
        <v>2210</v>
      </c>
      <c r="O4072" t="s">
        <v>2210</v>
      </c>
      <c r="P4072">
        <v>2016</v>
      </c>
      <c r="Q4072" t="s">
        <v>109</v>
      </c>
      <c r="R4072">
        <v>0</v>
      </c>
      <c r="S4072">
        <v>13.05</v>
      </c>
      <c r="T4072">
        <v>19</v>
      </c>
      <c r="U4072">
        <v>6.5</v>
      </c>
      <c r="V4072">
        <v>1</v>
      </c>
      <c r="W4072">
        <v>4</v>
      </c>
      <c r="X4072">
        <v>0.48499999999999999</v>
      </c>
      <c r="Y4072">
        <v>2</v>
      </c>
      <c r="Z4072">
        <v>1</v>
      </c>
    </row>
    <row r="4073" spans="1:26" x14ac:dyDescent="0.2">
      <c r="A4073">
        <v>4072</v>
      </c>
      <c r="B4073">
        <v>9843</v>
      </c>
      <c r="C4073" t="s">
        <v>38</v>
      </c>
      <c r="D4073">
        <v>2016</v>
      </c>
      <c r="E4073" t="s">
        <v>47</v>
      </c>
      <c r="F4073" t="s">
        <v>104</v>
      </c>
      <c r="G4073" t="s">
        <v>48</v>
      </c>
      <c r="H4073" t="s">
        <v>4258</v>
      </c>
      <c r="I4073" s="2">
        <v>41127</v>
      </c>
      <c r="J4073" t="s">
        <v>106</v>
      </c>
      <c r="K4073" t="s">
        <v>115</v>
      </c>
      <c r="L4073">
        <v>19.028006999999999</v>
      </c>
      <c r="M4073">
        <v>-155.56481400000001</v>
      </c>
      <c r="N4073" t="s">
        <v>2210</v>
      </c>
      <c r="O4073" t="s">
        <v>2210</v>
      </c>
      <c r="P4073">
        <v>2016</v>
      </c>
      <c r="Q4073" t="s">
        <v>116</v>
      </c>
      <c r="R4073">
        <v>0</v>
      </c>
      <c r="S4073">
        <v>5.85</v>
      </c>
      <c r="T4073">
        <v>4</v>
      </c>
      <c r="U4073">
        <v>1</v>
      </c>
      <c r="V4073">
        <v>0</v>
      </c>
      <c r="W4073">
        <v>10</v>
      </c>
      <c r="X4073">
        <v>0.57474999999999998</v>
      </c>
      <c r="Y4073">
        <v>2</v>
      </c>
      <c r="Z4073">
        <v>1</v>
      </c>
    </row>
    <row r="4074" spans="1:26" x14ac:dyDescent="0.2">
      <c r="A4074">
        <v>4073</v>
      </c>
      <c r="B4074">
        <v>9844</v>
      </c>
      <c r="C4074" t="s">
        <v>38</v>
      </c>
      <c r="D4074">
        <v>2016</v>
      </c>
      <c r="E4074" t="s">
        <v>47</v>
      </c>
      <c r="F4074" t="s">
        <v>104</v>
      </c>
      <c r="G4074" t="s">
        <v>48</v>
      </c>
      <c r="H4074" t="s">
        <v>4259</v>
      </c>
      <c r="I4074" s="2">
        <v>41127</v>
      </c>
      <c r="J4074" t="s">
        <v>106</v>
      </c>
      <c r="K4074" t="s">
        <v>107</v>
      </c>
      <c r="L4074">
        <v>19.016300000000001</v>
      </c>
      <c r="M4074">
        <v>-155.579083</v>
      </c>
      <c r="N4074" t="s">
        <v>2210</v>
      </c>
      <c r="O4074" t="s">
        <v>2210</v>
      </c>
      <c r="P4074">
        <v>2016</v>
      </c>
      <c r="Q4074" t="s">
        <v>109</v>
      </c>
      <c r="R4074">
        <v>0</v>
      </c>
      <c r="S4074">
        <v>14.75</v>
      </c>
      <c r="T4074">
        <v>11</v>
      </c>
      <c r="U4074">
        <v>1</v>
      </c>
      <c r="V4074">
        <v>0.5</v>
      </c>
      <c r="W4074">
        <v>5.5</v>
      </c>
      <c r="X4074">
        <v>0.626</v>
      </c>
      <c r="Y4074">
        <v>2</v>
      </c>
      <c r="Z4074">
        <v>1</v>
      </c>
    </row>
    <row r="4075" spans="1:26" x14ac:dyDescent="0.2">
      <c r="A4075">
        <v>4074</v>
      </c>
      <c r="B4075">
        <v>9845</v>
      </c>
      <c r="C4075" t="s">
        <v>38</v>
      </c>
      <c r="D4075">
        <v>2016</v>
      </c>
      <c r="E4075" t="s">
        <v>47</v>
      </c>
      <c r="F4075" t="s">
        <v>104</v>
      </c>
      <c r="G4075" t="s">
        <v>48</v>
      </c>
      <c r="H4075" t="s">
        <v>4260</v>
      </c>
      <c r="I4075" s="2">
        <v>41127</v>
      </c>
      <c r="J4075" t="s">
        <v>106</v>
      </c>
      <c r="K4075" t="s">
        <v>111</v>
      </c>
      <c r="L4075">
        <v>19.135279000000001</v>
      </c>
      <c r="M4075">
        <v>-155.49232599999999</v>
      </c>
      <c r="N4075" t="s">
        <v>2210</v>
      </c>
      <c r="O4075" t="s">
        <v>2210</v>
      </c>
      <c r="P4075">
        <v>2016</v>
      </c>
      <c r="Q4075" t="s">
        <v>112</v>
      </c>
      <c r="R4075">
        <v>0</v>
      </c>
      <c r="S4075">
        <v>20.5</v>
      </c>
      <c r="T4075">
        <v>10</v>
      </c>
      <c r="U4075">
        <v>7.5</v>
      </c>
      <c r="V4075">
        <v>0.5</v>
      </c>
      <c r="W4075">
        <v>0.5</v>
      </c>
      <c r="X4075">
        <v>0.17874999999999999</v>
      </c>
      <c r="Y4075">
        <v>2</v>
      </c>
      <c r="Z4075">
        <v>1</v>
      </c>
    </row>
    <row r="4076" spans="1:26" x14ac:dyDescent="0.2">
      <c r="A4076">
        <v>4075</v>
      </c>
      <c r="B4076">
        <v>9846</v>
      </c>
      <c r="C4076" t="s">
        <v>38</v>
      </c>
      <c r="D4076">
        <v>2016</v>
      </c>
      <c r="E4076" t="s">
        <v>47</v>
      </c>
      <c r="F4076" t="s">
        <v>104</v>
      </c>
      <c r="G4076" t="s">
        <v>48</v>
      </c>
      <c r="H4076" t="s">
        <v>4261</v>
      </c>
      <c r="I4076" s="2">
        <v>41127</v>
      </c>
      <c r="J4076" t="s">
        <v>106</v>
      </c>
      <c r="K4076" t="s">
        <v>107</v>
      </c>
      <c r="L4076">
        <v>19.126629999999999</v>
      </c>
      <c r="M4076">
        <v>-155.50738699999999</v>
      </c>
      <c r="N4076" t="s">
        <v>2210</v>
      </c>
      <c r="O4076" t="s">
        <v>2210</v>
      </c>
      <c r="P4076">
        <v>2016</v>
      </c>
      <c r="Q4076" t="s">
        <v>109</v>
      </c>
      <c r="R4076">
        <v>0</v>
      </c>
      <c r="S4076">
        <v>15.2</v>
      </c>
      <c r="T4076">
        <v>20</v>
      </c>
      <c r="U4076">
        <v>3</v>
      </c>
      <c r="V4076">
        <v>0</v>
      </c>
      <c r="W4076">
        <v>6</v>
      </c>
      <c r="X4076">
        <v>0.5575</v>
      </c>
      <c r="Y4076">
        <v>2</v>
      </c>
      <c r="Z4076">
        <v>1</v>
      </c>
    </row>
    <row r="4077" spans="1:26" x14ac:dyDescent="0.2">
      <c r="A4077">
        <v>4076</v>
      </c>
      <c r="B4077">
        <v>9847</v>
      </c>
      <c r="C4077" t="s">
        <v>38</v>
      </c>
      <c r="D4077">
        <v>2016</v>
      </c>
      <c r="E4077" t="s">
        <v>47</v>
      </c>
      <c r="F4077" t="s">
        <v>104</v>
      </c>
      <c r="G4077" t="s">
        <v>48</v>
      </c>
      <c r="H4077" t="s">
        <v>4262</v>
      </c>
      <c r="I4077" s="2">
        <v>41127</v>
      </c>
      <c r="J4077" t="s">
        <v>106</v>
      </c>
      <c r="K4077" t="s">
        <v>115</v>
      </c>
      <c r="L4077">
        <v>19.112915999999998</v>
      </c>
      <c r="M4077">
        <v>-155.52013500000001</v>
      </c>
      <c r="N4077" t="s">
        <v>2210</v>
      </c>
      <c r="O4077" t="s">
        <v>2210</v>
      </c>
      <c r="P4077">
        <v>2016</v>
      </c>
      <c r="Q4077" t="s">
        <v>116</v>
      </c>
      <c r="R4077">
        <v>0</v>
      </c>
      <c r="S4077">
        <v>6.1</v>
      </c>
      <c r="T4077">
        <v>10</v>
      </c>
      <c r="U4077">
        <v>0.5</v>
      </c>
      <c r="V4077">
        <v>0.5</v>
      </c>
      <c r="W4077">
        <v>3</v>
      </c>
      <c r="X4077">
        <v>0.65600000000000003</v>
      </c>
      <c r="Y4077">
        <v>2</v>
      </c>
      <c r="Z4077">
        <v>1</v>
      </c>
    </row>
    <row r="4078" spans="1:26" x14ac:dyDescent="0.2">
      <c r="A4078">
        <v>4077</v>
      </c>
      <c r="B4078">
        <v>9848</v>
      </c>
      <c r="C4078" t="s">
        <v>38</v>
      </c>
      <c r="D4078">
        <v>2016</v>
      </c>
      <c r="E4078" t="s">
        <v>47</v>
      </c>
      <c r="F4078" t="s">
        <v>104</v>
      </c>
      <c r="G4078" t="s">
        <v>48</v>
      </c>
      <c r="H4078" t="s">
        <v>4263</v>
      </c>
      <c r="I4078" s="2">
        <v>41127</v>
      </c>
      <c r="J4078" t="s">
        <v>106</v>
      </c>
      <c r="K4078" t="s">
        <v>115</v>
      </c>
      <c r="L4078">
        <v>19.079331</v>
      </c>
      <c r="M4078">
        <v>-155.55442199999999</v>
      </c>
      <c r="N4078" t="s">
        <v>2210</v>
      </c>
      <c r="O4078" t="s">
        <v>2210</v>
      </c>
      <c r="P4078">
        <v>2016</v>
      </c>
      <c r="Q4078" t="s">
        <v>116</v>
      </c>
      <c r="R4078">
        <v>0</v>
      </c>
      <c r="S4078">
        <v>5.6</v>
      </c>
      <c r="T4078">
        <v>4</v>
      </c>
      <c r="U4078">
        <v>0</v>
      </c>
      <c r="V4078">
        <v>0</v>
      </c>
      <c r="W4078">
        <v>2</v>
      </c>
      <c r="X4078">
        <v>0.58625000000000005</v>
      </c>
      <c r="Y4078">
        <v>2</v>
      </c>
      <c r="Z4078">
        <v>1</v>
      </c>
    </row>
    <row r="4079" spans="1:26" x14ac:dyDescent="0.2">
      <c r="A4079">
        <v>4078</v>
      </c>
      <c r="B4079">
        <v>9849</v>
      </c>
      <c r="C4079" t="s">
        <v>38</v>
      </c>
      <c r="D4079">
        <v>2016</v>
      </c>
      <c r="E4079" t="s">
        <v>47</v>
      </c>
      <c r="F4079" t="s">
        <v>104</v>
      </c>
      <c r="G4079" t="s">
        <v>48</v>
      </c>
      <c r="H4079" t="s">
        <v>4264</v>
      </c>
      <c r="I4079" s="2">
        <v>41127</v>
      </c>
      <c r="J4079" t="s">
        <v>106</v>
      </c>
      <c r="K4079" t="s">
        <v>107</v>
      </c>
      <c r="L4079">
        <v>19.031586000000001</v>
      </c>
      <c r="M4079">
        <v>-155.56103999999999</v>
      </c>
      <c r="N4079" t="s">
        <v>2210</v>
      </c>
      <c r="O4079" t="s">
        <v>2210</v>
      </c>
      <c r="P4079">
        <v>2016</v>
      </c>
      <c r="Q4079" t="s">
        <v>109</v>
      </c>
      <c r="R4079">
        <v>0</v>
      </c>
      <c r="S4079">
        <v>13.55</v>
      </c>
      <c r="T4079">
        <v>11</v>
      </c>
      <c r="U4079">
        <v>0</v>
      </c>
      <c r="V4079">
        <v>0</v>
      </c>
      <c r="W4079">
        <v>6.5</v>
      </c>
      <c r="X4079">
        <v>0.83625000000000005</v>
      </c>
      <c r="Y4079">
        <v>2</v>
      </c>
      <c r="Z4079">
        <v>1</v>
      </c>
    </row>
    <row r="4080" spans="1:26" x14ac:dyDescent="0.2">
      <c r="A4080">
        <v>4079</v>
      </c>
      <c r="B4080">
        <v>9858</v>
      </c>
      <c r="C4080" t="s">
        <v>38</v>
      </c>
      <c r="D4080">
        <v>2016</v>
      </c>
      <c r="E4080" t="s">
        <v>47</v>
      </c>
      <c r="F4080" t="s">
        <v>104</v>
      </c>
      <c r="G4080" t="s">
        <v>48</v>
      </c>
      <c r="H4080" t="s">
        <v>4265</v>
      </c>
      <c r="I4080" s="2">
        <v>41128</v>
      </c>
      <c r="J4080" t="s">
        <v>106</v>
      </c>
      <c r="K4080" t="s">
        <v>107</v>
      </c>
      <c r="L4080">
        <v>19.558805</v>
      </c>
      <c r="M4080">
        <v>-154.88355100000001</v>
      </c>
      <c r="N4080" t="s">
        <v>841</v>
      </c>
      <c r="O4080" t="s">
        <v>841</v>
      </c>
      <c r="P4080">
        <v>2016</v>
      </c>
      <c r="Q4080" t="s">
        <v>109</v>
      </c>
      <c r="R4080">
        <v>0</v>
      </c>
      <c r="S4080">
        <v>12.9</v>
      </c>
      <c r="T4080">
        <v>11</v>
      </c>
      <c r="U4080">
        <v>3</v>
      </c>
      <c r="V4080">
        <v>1</v>
      </c>
      <c r="W4080">
        <v>5.5</v>
      </c>
      <c r="X4080">
        <v>0.78625</v>
      </c>
      <c r="Y4080">
        <v>2</v>
      </c>
      <c r="Z4080">
        <v>1</v>
      </c>
    </row>
    <row r="4081" spans="1:26" x14ac:dyDescent="0.2">
      <c r="A4081">
        <v>4080</v>
      </c>
      <c r="B4081">
        <v>9859</v>
      </c>
      <c r="C4081" t="s">
        <v>38</v>
      </c>
      <c r="D4081">
        <v>2016</v>
      </c>
      <c r="E4081" t="s">
        <v>47</v>
      </c>
      <c r="F4081" t="s">
        <v>104</v>
      </c>
      <c r="G4081" t="s">
        <v>48</v>
      </c>
      <c r="H4081" t="s">
        <v>4266</v>
      </c>
      <c r="I4081" s="2">
        <v>41128</v>
      </c>
      <c r="J4081" t="s">
        <v>106</v>
      </c>
      <c r="K4081" t="s">
        <v>111</v>
      </c>
      <c r="L4081">
        <v>19.624891000000002</v>
      </c>
      <c r="M4081">
        <v>-154.95693199999999</v>
      </c>
      <c r="N4081" t="s">
        <v>841</v>
      </c>
      <c r="O4081" t="s">
        <v>841</v>
      </c>
      <c r="P4081">
        <v>2016</v>
      </c>
      <c r="Q4081" t="s">
        <v>112</v>
      </c>
      <c r="R4081">
        <v>0</v>
      </c>
      <c r="S4081">
        <v>21.65</v>
      </c>
      <c r="T4081">
        <v>6</v>
      </c>
      <c r="U4081">
        <v>1</v>
      </c>
      <c r="V4081">
        <v>1</v>
      </c>
      <c r="W4081">
        <v>2</v>
      </c>
      <c r="X4081">
        <v>0.25624999999999998</v>
      </c>
      <c r="Y4081">
        <v>2</v>
      </c>
      <c r="Z4081">
        <v>1</v>
      </c>
    </row>
    <row r="4082" spans="1:26" x14ac:dyDescent="0.2">
      <c r="A4082">
        <v>4081</v>
      </c>
      <c r="B4082">
        <v>9860</v>
      </c>
      <c r="C4082" t="s">
        <v>38</v>
      </c>
      <c r="D4082">
        <v>2016</v>
      </c>
      <c r="E4082" t="s">
        <v>47</v>
      </c>
      <c r="F4082" t="s">
        <v>104</v>
      </c>
      <c r="G4082" t="s">
        <v>48</v>
      </c>
      <c r="H4082" t="s">
        <v>4267</v>
      </c>
      <c r="I4082" s="2">
        <v>41128</v>
      </c>
      <c r="J4082" t="s">
        <v>106</v>
      </c>
      <c r="K4082" t="s">
        <v>115</v>
      </c>
      <c r="L4082">
        <v>19.734361</v>
      </c>
      <c r="M4082">
        <v>-155.022201</v>
      </c>
      <c r="N4082" t="s">
        <v>841</v>
      </c>
      <c r="O4082" t="s">
        <v>841</v>
      </c>
      <c r="P4082">
        <v>2016</v>
      </c>
      <c r="Q4082" t="s">
        <v>116</v>
      </c>
      <c r="R4082">
        <v>0</v>
      </c>
      <c r="S4082">
        <v>5.4</v>
      </c>
      <c r="T4082">
        <v>7</v>
      </c>
      <c r="U4082">
        <v>2.5</v>
      </c>
      <c r="V4082">
        <v>0.5</v>
      </c>
      <c r="W4082">
        <v>1.5</v>
      </c>
      <c r="X4082">
        <v>0.78249999999999997</v>
      </c>
      <c r="Y4082">
        <v>2</v>
      </c>
      <c r="Z4082">
        <v>1</v>
      </c>
    </row>
    <row r="4083" spans="1:26" x14ac:dyDescent="0.2">
      <c r="A4083">
        <v>4082</v>
      </c>
      <c r="B4083">
        <v>9861</v>
      </c>
      <c r="C4083" t="s">
        <v>38</v>
      </c>
      <c r="D4083">
        <v>2016</v>
      </c>
      <c r="E4083" t="s">
        <v>47</v>
      </c>
      <c r="F4083" t="s">
        <v>104</v>
      </c>
      <c r="G4083" t="s">
        <v>48</v>
      </c>
      <c r="H4083" t="s">
        <v>4268</v>
      </c>
      <c r="I4083" s="2">
        <v>41128</v>
      </c>
      <c r="J4083" t="s">
        <v>106</v>
      </c>
      <c r="K4083" t="s">
        <v>107</v>
      </c>
      <c r="L4083">
        <v>19.735237000000001</v>
      </c>
      <c r="M4083">
        <v>-155.04994199999999</v>
      </c>
      <c r="N4083" t="s">
        <v>841</v>
      </c>
      <c r="O4083" t="s">
        <v>841</v>
      </c>
      <c r="P4083">
        <v>2016</v>
      </c>
      <c r="Q4083" t="s">
        <v>109</v>
      </c>
      <c r="R4083">
        <v>0</v>
      </c>
      <c r="S4083">
        <v>10.6</v>
      </c>
      <c r="T4083">
        <v>33.5</v>
      </c>
      <c r="U4083">
        <v>3</v>
      </c>
      <c r="V4083">
        <v>1</v>
      </c>
      <c r="W4083">
        <v>12</v>
      </c>
      <c r="X4083">
        <v>0.87749999999999995</v>
      </c>
      <c r="Y4083">
        <v>2</v>
      </c>
      <c r="Z4083">
        <v>1</v>
      </c>
    </row>
    <row r="4084" spans="1:26" x14ac:dyDescent="0.2">
      <c r="A4084">
        <v>4083</v>
      </c>
      <c r="B4084">
        <v>9862</v>
      </c>
      <c r="C4084" t="s">
        <v>38</v>
      </c>
      <c r="D4084">
        <v>2016</v>
      </c>
      <c r="E4084" t="s">
        <v>47</v>
      </c>
      <c r="F4084" t="s">
        <v>104</v>
      </c>
      <c r="G4084" t="s">
        <v>48</v>
      </c>
      <c r="H4084" t="s">
        <v>4269</v>
      </c>
      <c r="I4084" s="2">
        <v>41128</v>
      </c>
      <c r="J4084" t="s">
        <v>106</v>
      </c>
      <c r="K4084" t="s">
        <v>111</v>
      </c>
      <c r="L4084">
        <v>19.550943</v>
      </c>
      <c r="M4084">
        <v>-154.86770300000001</v>
      </c>
      <c r="N4084" t="s">
        <v>841</v>
      </c>
      <c r="O4084" t="s">
        <v>841</v>
      </c>
      <c r="P4084">
        <v>2016</v>
      </c>
      <c r="Q4084" t="s">
        <v>112</v>
      </c>
      <c r="R4084">
        <v>0</v>
      </c>
      <c r="S4084">
        <v>22.05</v>
      </c>
      <c r="T4084">
        <v>8.5</v>
      </c>
      <c r="U4084">
        <v>0</v>
      </c>
      <c r="V4084">
        <v>0</v>
      </c>
      <c r="W4084">
        <v>2</v>
      </c>
      <c r="X4084">
        <v>0.72075</v>
      </c>
      <c r="Y4084">
        <v>2</v>
      </c>
      <c r="Z4084">
        <v>1</v>
      </c>
    </row>
    <row r="4085" spans="1:26" x14ac:dyDescent="0.2">
      <c r="A4085">
        <v>4084</v>
      </c>
      <c r="B4085">
        <v>9863</v>
      </c>
      <c r="C4085" t="s">
        <v>38</v>
      </c>
      <c r="D4085">
        <v>2016</v>
      </c>
      <c r="E4085" t="s">
        <v>47</v>
      </c>
      <c r="F4085" t="s">
        <v>104</v>
      </c>
      <c r="G4085" t="s">
        <v>48</v>
      </c>
      <c r="H4085" t="s">
        <v>4270</v>
      </c>
      <c r="I4085" s="2">
        <v>41128</v>
      </c>
      <c r="J4085" t="s">
        <v>106</v>
      </c>
      <c r="K4085" t="s">
        <v>107</v>
      </c>
      <c r="L4085">
        <v>19.614773</v>
      </c>
      <c r="M4085">
        <v>-154.945774</v>
      </c>
      <c r="N4085" t="s">
        <v>841</v>
      </c>
      <c r="O4085" t="s">
        <v>841</v>
      </c>
      <c r="P4085">
        <v>2016</v>
      </c>
      <c r="Q4085" t="s">
        <v>109</v>
      </c>
      <c r="R4085">
        <v>0</v>
      </c>
      <c r="S4085">
        <v>10.050000000000001</v>
      </c>
      <c r="T4085">
        <v>6.5</v>
      </c>
      <c r="U4085">
        <v>0.5</v>
      </c>
      <c r="V4085">
        <v>0</v>
      </c>
      <c r="W4085">
        <v>2</v>
      </c>
      <c r="X4085">
        <v>0.98</v>
      </c>
      <c r="Y4085">
        <v>2</v>
      </c>
      <c r="Z4085">
        <v>1</v>
      </c>
    </row>
    <row r="4086" spans="1:26" x14ac:dyDescent="0.2">
      <c r="A4086">
        <v>4085</v>
      </c>
      <c r="B4086">
        <v>9864</v>
      </c>
      <c r="C4086" t="s">
        <v>38</v>
      </c>
      <c r="D4086">
        <v>2016</v>
      </c>
      <c r="E4086" t="s">
        <v>47</v>
      </c>
      <c r="F4086" t="s">
        <v>104</v>
      </c>
      <c r="G4086" t="s">
        <v>48</v>
      </c>
      <c r="H4086" t="s">
        <v>4271</v>
      </c>
      <c r="I4086" s="2">
        <v>41128</v>
      </c>
      <c r="J4086" t="s">
        <v>106</v>
      </c>
      <c r="K4086" t="s">
        <v>107</v>
      </c>
      <c r="L4086">
        <v>19.658384999999999</v>
      </c>
      <c r="M4086">
        <v>-154.97703000000001</v>
      </c>
      <c r="N4086" t="s">
        <v>841</v>
      </c>
      <c r="O4086" t="s">
        <v>841</v>
      </c>
      <c r="P4086">
        <v>2016</v>
      </c>
      <c r="Q4086" t="s">
        <v>109</v>
      </c>
      <c r="R4086">
        <v>0</v>
      </c>
      <c r="S4086">
        <v>11.95</v>
      </c>
      <c r="T4086">
        <v>17.5</v>
      </c>
      <c r="U4086">
        <v>0</v>
      </c>
      <c r="V4086">
        <v>1</v>
      </c>
      <c r="W4086">
        <v>2</v>
      </c>
      <c r="X4086">
        <v>0.45874999999999999</v>
      </c>
      <c r="Y4086">
        <v>2</v>
      </c>
      <c r="Z4086">
        <v>1</v>
      </c>
    </row>
    <row r="4087" spans="1:26" x14ac:dyDescent="0.2">
      <c r="A4087">
        <v>4086</v>
      </c>
      <c r="B4087">
        <v>9865</v>
      </c>
      <c r="C4087" t="s">
        <v>38</v>
      </c>
      <c r="D4087">
        <v>2016</v>
      </c>
      <c r="E4087" t="s">
        <v>47</v>
      </c>
      <c r="F4087" t="s">
        <v>104</v>
      </c>
      <c r="G4087" t="s">
        <v>48</v>
      </c>
      <c r="H4087" t="s">
        <v>4272</v>
      </c>
      <c r="I4087" s="2">
        <v>41128</v>
      </c>
      <c r="J4087" t="s">
        <v>106</v>
      </c>
      <c r="K4087" t="s">
        <v>111</v>
      </c>
      <c r="L4087">
        <v>19.739159000000001</v>
      </c>
      <c r="M4087">
        <v>-155.01317599999999</v>
      </c>
      <c r="N4087" t="s">
        <v>841</v>
      </c>
      <c r="O4087" t="s">
        <v>841</v>
      </c>
      <c r="P4087">
        <v>2016</v>
      </c>
      <c r="Q4087" t="s">
        <v>112</v>
      </c>
      <c r="R4087">
        <v>0</v>
      </c>
      <c r="S4087">
        <v>20.8</v>
      </c>
      <c r="T4087">
        <v>3</v>
      </c>
      <c r="U4087">
        <v>0</v>
      </c>
      <c r="V4087">
        <v>0</v>
      </c>
      <c r="W4087">
        <v>1</v>
      </c>
      <c r="X4087">
        <v>0.44024999999999997</v>
      </c>
      <c r="Y4087">
        <v>2</v>
      </c>
      <c r="Z4087">
        <v>1</v>
      </c>
    </row>
    <row r="4088" spans="1:26" x14ac:dyDescent="0.2">
      <c r="A4088">
        <v>4087</v>
      </c>
      <c r="B4088">
        <v>9870</v>
      </c>
      <c r="C4088" t="s">
        <v>38</v>
      </c>
      <c r="D4088">
        <v>2016</v>
      </c>
      <c r="E4088" t="s">
        <v>47</v>
      </c>
      <c r="F4088" t="s">
        <v>104</v>
      </c>
      <c r="G4088" t="s">
        <v>48</v>
      </c>
      <c r="H4088" t="s">
        <v>4273</v>
      </c>
      <c r="I4088" s="2">
        <v>41129</v>
      </c>
      <c r="J4088" t="s">
        <v>106</v>
      </c>
      <c r="K4088" t="s">
        <v>111</v>
      </c>
      <c r="L4088">
        <v>19.417542000000001</v>
      </c>
      <c r="M4088">
        <v>-154.88599099999999</v>
      </c>
      <c r="N4088" t="s">
        <v>841</v>
      </c>
      <c r="O4088" t="s">
        <v>841</v>
      </c>
      <c r="P4088">
        <v>2016</v>
      </c>
      <c r="Q4088" t="s">
        <v>112</v>
      </c>
      <c r="R4088">
        <v>0</v>
      </c>
      <c r="S4088">
        <v>19.399999999999999</v>
      </c>
      <c r="T4088">
        <v>6.5</v>
      </c>
      <c r="U4088">
        <v>18.5</v>
      </c>
      <c r="V4088">
        <v>0.5</v>
      </c>
      <c r="W4088">
        <v>6</v>
      </c>
      <c r="X4088">
        <v>0.1825</v>
      </c>
      <c r="Y4088">
        <v>2</v>
      </c>
      <c r="Z4088">
        <v>1</v>
      </c>
    </row>
    <row r="4089" spans="1:26" x14ac:dyDescent="0.2">
      <c r="A4089">
        <v>4088</v>
      </c>
      <c r="B4089">
        <v>9871</v>
      </c>
      <c r="C4089" t="s">
        <v>38</v>
      </c>
      <c r="D4089">
        <v>2016</v>
      </c>
      <c r="E4089" t="s">
        <v>47</v>
      </c>
      <c r="F4089" t="s">
        <v>104</v>
      </c>
      <c r="G4089" t="s">
        <v>48</v>
      </c>
      <c r="H4089" t="s">
        <v>4274</v>
      </c>
      <c r="I4089" s="2">
        <v>41129</v>
      </c>
      <c r="J4089" t="s">
        <v>106</v>
      </c>
      <c r="K4089" t="s">
        <v>107</v>
      </c>
      <c r="L4089">
        <v>19.450838999999998</v>
      </c>
      <c r="M4089">
        <v>-154.84634500000001</v>
      </c>
      <c r="N4089" t="s">
        <v>841</v>
      </c>
      <c r="O4089" t="s">
        <v>841</v>
      </c>
      <c r="P4089">
        <v>2016</v>
      </c>
      <c r="Q4089" t="s">
        <v>109</v>
      </c>
      <c r="R4089">
        <v>0</v>
      </c>
      <c r="S4089">
        <v>15.05</v>
      </c>
      <c r="T4089">
        <v>3.5</v>
      </c>
      <c r="U4089">
        <v>5</v>
      </c>
      <c r="V4089">
        <v>0</v>
      </c>
      <c r="W4089">
        <v>2</v>
      </c>
      <c r="X4089">
        <v>0.8075</v>
      </c>
      <c r="Y4089">
        <v>2</v>
      </c>
      <c r="Z4089">
        <v>1</v>
      </c>
    </row>
    <row r="4090" spans="1:26" x14ac:dyDescent="0.2">
      <c r="A4090">
        <v>4089</v>
      </c>
      <c r="B4090">
        <v>9872</v>
      </c>
      <c r="C4090" t="s">
        <v>38</v>
      </c>
      <c r="D4090">
        <v>2016</v>
      </c>
      <c r="E4090" t="s">
        <v>47</v>
      </c>
      <c r="F4090" t="s">
        <v>104</v>
      </c>
      <c r="G4090" t="s">
        <v>48</v>
      </c>
      <c r="H4090" t="s">
        <v>4275</v>
      </c>
      <c r="I4090" s="2">
        <v>41129</v>
      </c>
      <c r="J4090" t="s">
        <v>106</v>
      </c>
      <c r="K4090" t="s">
        <v>115</v>
      </c>
      <c r="L4090">
        <v>19.518805</v>
      </c>
      <c r="M4090">
        <v>-154.806578</v>
      </c>
      <c r="N4090" t="s">
        <v>841</v>
      </c>
      <c r="O4090" t="s">
        <v>841</v>
      </c>
      <c r="P4090">
        <v>2016</v>
      </c>
      <c r="Q4090" t="s">
        <v>116</v>
      </c>
      <c r="R4090">
        <v>0</v>
      </c>
      <c r="S4090">
        <v>5.75</v>
      </c>
      <c r="T4090">
        <v>2</v>
      </c>
      <c r="U4090">
        <v>29</v>
      </c>
      <c r="V4090">
        <v>0.5</v>
      </c>
      <c r="W4090">
        <v>0.5</v>
      </c>
      <c r="X4090">
        <v>0.38</v>
      </c>
      <c r="Y4090">
        <v>2</v>
      </c>
      <c r="Z4090">
        <v>1</v>
      </c>
    </row>
    <row r="4091" spans="1:26" x14ac:dyDescent="0.2">
      <c r="A4091">
        <v>4090</v>
      </c>
      <c r="B4091">
        <v>9877</v>
      </c>
      <c r="C4091" t="s">
        <v>38</v>
      </c>
      <c r="D4091">
        <v>2016</v>
      </c>
      <c r="E4091" t="s">
        <v>47</v>
      </c>
      <c r="F4091" t="s">
        <v>104</v>
      </c>
      <c r="G4091" t="s">
        <v>48</v>
      </c>
      <c r="H4091" t="s">
        <v>4276</v>
      </c>
      <c r="I4091" s="2">
        <v>41129</v>
      </c>
      <c r="J4091" t="s">
        <v>106</v>
      </c>
      <c r="K4091" t="s">
        <v>111</v>
      </c>
      <c r="L4091">
        <v>19.456547</v>
      </c>
      <c r="M4091">
        <v>-154.839091</v>
      </c>
      <c r="N4091" t="s">
        <v>841</v>
      </c>
      <c r="O4091" t="s">
        <v>841</v>
      </c>
      <c r="P4091">
        <v>2016</v>
      </c>
      <c r="Q4091" t="s">
        <v>112</v>
      </c>
      <c r="R4091">
        <v>0</v>
      </c>
      <c r="S4091">
        <v>19.649999999999999</v>
      </c>
      <c r="T4091">
        <v>2</v>
      </c>
      <c r="U4091">
        <v>0</v>
      </c>
      <c r="V4091">
        <v>0</v>
      </c>
      <c r="W4091">
        <v>1</v>
      </c>
      <c r="X4091">
        <v>0.44374999999999998</v>
      </c>
      <c r="Y4091">
        <v>2</v>
      </c>
      <c r="Z4091">
        <v>1</v>
      </c>
    </row>
    <row r="4092" spans="1:26" x14ac:dyDescent="0.2">
      <c r="A4092">
        <v>4091</v>
      </c>
      <c r="B4092">
        <v>9878</v>
      </c>
      <c r="C4092" t="s">
        <v>38</v>
      </c>
      <c r="D4092">
        <v>2016</v>
      </c>
      <c r="E4092" t="s">
        <v>47</v>
      </c>
      <c r="F4092" t="s">
        <v>104</v>
      </c>
      <c r="G4092" t="s">
        <v>48</v>
      </c>
      <c r="H4092" t="s">
        <v>4277</v>
      </c>
      <c r="I4092" s="2">
        <v>41129</v>
      </c>
      <c r="J4092" t="s">
        <v>106</v>
      </c>
      <c r="K4092" t="s">
        <v>111</v>
      </c>
      <c r="L4092">
        <v>19.473039</v>
      </c>
      <c r="M4092">
        <v>-154.82290599999999</v>
      </c>
      <c r="N4092" t="s">
        <v>841</v>
      </c>
      <c r="O4092" t="s">
        <v>841</v>
      </c>
      <c r="P4092">
        <v>2016</v>
      </c>
      <c r="Q4092" t="s">
        <v>112</v>
      </c>
      <c r="R4092">
        <v>0</v>
      </c>
      <c r="S4092">
        <v>13.55</v>
      </c>
      <c r="T4092">
        <v>6.5</v>
      </c>
      <c r="U4092">
        <v>2</v>
      </c>
      <c r="V4092">
        <v>0</v>
      </c>
      <c r="W4092">
        <v>1.5</v>
      </c>
      <c r="X4092">
        <v>0.62124999999999997</v>
      </c>
      <c r="Y4092">
        <v>2</v>
      </c>
      <c r="Z4092">
        <v>1</v>
      </c>
    </row>
    <row r="4093" spans="1:26" x14ac:dyDescent="0.2">
      <c r="A4093">
        <v>4092</v>
      </c>
      <c r="B4093">
        <v>9879</v>
      </c>
      <c r="C4093" t="s">
        <v>38</v>
      </c>
      <c r="D4093">
        <v>2016</v>
      </c>
      <c r="E4093" t="s">
        <v>47</v>
      </c>
      <c r="F4093" t="s">
        <v>104</v>
      </c>
      <c r="G4093" t="s">
        <v>48</v>
      </c>
      <c r="H4093" t="s">
        <v>4278</v>
      </c>
      <c r="I4093" s="2">
        <v>41129</v>
      </c>
      <c r="J4093" t="s">
        <v>106</v>
      </c>
      <c r="K4093" t="s">
        <v>111</v>
      </c>
      <c r="L4093">
        <v>19.496331000000001</v>
      </c>
      <c r="M4093">
        <v>-154.81141600000001</v>
      </c>
      <c r="N4093" t="s">
        <v>841</v>
      </c>
      <c r="O4093" t="s">
        <v>841</v>
      </c>
      <c r="P4093">
        <v>2016</v>
      </c>
      <c r="Q4093" t="s">
        <v>112</v>
      </c>
      <c r="R4093">
        <v>0</v>
      </c>
      <c r="S4093">
        <v>11.55</v>
      </c>
      <c r="T4093">
        <v>2.5</v>
      </c>
      <c r="U4093">
        <v>0</v>
      </c>
      <c r="V4093">
        <v>0</v>
      </c>
      <c r="W4093">
        <v>1</v>
      </c>
      <c r="X4093">
        <v>0.55500000000000005</v>
      </c>
      <c r="Y4093">
        <v>2</v>
      </c>
      <c r="Z4093">
        <v>1</v>
      </c>
    </row>
    <row r="4094" spans="1:26" x14ac:dyDescent="0.2">
      <c r="A4094">
        <v>4093</v>
      </c>
      <c r="B4094">
        <v>9884</v>
      </c>
      <c r="C4094" t="s">
        <v>38</v>
      </c>
      <c r="D4094">
        <v>2016</v>
      </c>
      <c r="E4094" t="s">
        <v>47</v>
      </c>
      <c r="F4094" t="s">
        <v>104</v>
      </c>
      <c r="G4094" t="s">
        <v>48</v>
      </c>
      <c r="H4094" t="s">
        <v>4279</v>
      </c>
      <c r="I4094" s="2">
        <v>41130</v>
      </c>
      <c r="J4094" t="s">
        <v>106</v>
      </c>
      <c r="K4094" t="s">
        <v>111</v>
      </c>
      <c r="L4094">
        <v>19.60538</v>
      </c>
      <c r="M4094">
        <v>-155.98490100000001</v>
      </c>
      <c r="N4094" t="s">
        <v>849</v>
      </c>
      <c r="O4094" t="s">
        <v>849</v>
      </c>
      <c r="P4094">
        <v>2016</v>
      </c>
      <c r="Q4094" t="s">
        <v>112</v>
      </c>
      <c r="R4094">
        <v>0</v>
      </c>
      <c r="S4094">
        <v>26.15</v>
      </c>
      <c r="T4094">
        <v>35</v>
      </c>
      <c r="U4094">
        <v>15</v>
      </c>
      <c r="V4094">
        <v>0.5</v>
      </c>
      <c r="W4094">
        <v>2</v>
      </c>
      <c r="X4094">
        <v>0.32750000000000001</v>
      </c>
      <c r="Y4094">
        <v>2</v>
      </c>
      <c r="Z4094">
        <v>1</v>
      </c>
    </row>
    <row r="4095" spans="1:26" x14ac:dyDescent="0.2">
      <c r="A4095">
        <v>4094</v>
      </c>
      <c r="B4095">
        <v>9885</v>
      </c>
      <c r="C4095" t="s">
        <v>38</v>
      </c>
      <c r="D4095">
        <v>2016</v>
      </c>
      <c r="E4095" t="s">
        <v>47</v>
      </c>
      <c r="F4095" t="s">
        <v>104</v>
      </c>
      <c r="G4095" t="s">
        <v>48</v>
      </c>
      <c r="H4095" t="s">
        <v>4280</v>
      </c>
      <c r="I4095" s="2">
        <v>41130</v>
      </c>
      <c r="J4095" t="s">
        <v>106</v>
      </c>
      <c r="K4095" t="s">
        <v>115</v>
      </c>
      <c r="L4095">
        <v>19.584159</v>
      </c>
      <c r="M4095">
        <v>-155.969966</v>
      </c>
      <c r="N4095" t="s">
        <v>849</v>
      </c>
      <c r="O4095" t="s">
        <v>849</v>
      </c>
      <c r="P4095">
        <v>2016</v>
      </c>
      <c r="Q4095" t="s">
        <v>116</v>
      </c>
      <c r="R4095">
        <v>0</v>
      </c>
      <c r="S4095">
        <v>5</v>
      </c>
      <c r="T4095">
        <v>25</v>
      </c>
      <c r="U4095">
        <v>5</v>
      </c>
      <c r="V4095">
        <v>0</v>
      </c>
      <c r="W4095">
        <v>0.5</v>
      </c>
      <c r="X4095">
        <v>0.65600000000000003</v>
      </c>
      <c r="Y4095">
        <v>2</v>
      </c>
      <c r="Z4095">
        <v>1</v>
      </c>
    </row>
    <row r="4096" spans="1:26" x14ac:dyDescent="0.2">
      <c r="A4096">
        <v>4095</v>
      </c>
      <c r="B4096">
        <v>9886</v>
      </c>
      <c r="C4096" t="s">
        <v>38</v>
      </c>
      <c r="D4096">
        <v>2016</v>
      </c>
      <c r="E4096" t="s">
        <v>47</v>
      </c>
      <c r="F4096" t="s">
        <v>104</v>
      </c>
      <c r="G4096" t="s">
        <v>48</v>
      </c>
      <c r="H4096" t="s">
        <v>4281</v>
      </c>
      <c r="I4096" s="2">
        <v>41130</v>
      </c>
      <c r="J4096" t="s">
        <v>106</v>
      </c>
      <c r="K4096" t="s">
        <v>107</v>
      </c>
      <c r="L4096">
        <v>19.567347999999999</v>
      </c>
      <c r="M4096">
        <v>-155.969954</v>
      </c>
      <c r="N4096" t="s">
        <v>849</v>
      </c>
      <c r="O4096" t="s">
        <v>849</v>
      </c>
      <c r="P4096">
        <v>2016</v>
      </c>
      <c r="Q4096" t="s">
        <v>109</v>
      </c>
      <c r="R4096">
        <v>0</v>
      </c>
      <c r="S4096">
        <v>7.25</v>
      </c>
      <c r="T4096">
        <v>15</v>
      </c>
      <c r="U4096">
        <v>2.5</v>
      </c>
      <c r="V4096">
        <v>0.5</v>
      </c>
      <c r="W4096">
        <v>2.5</v>
      </c>
      <c r="X4096">
        <v>0.68874999999999997</v>
      </c>
      <c r="Y4096">
        <v>2</v>
      </c>
      <c r="Z4096">
        <v>1</v>
      </c>
    </row>
    <row r="4097" spans="1:26" x14ac:dyDescent="0.2">
      <c r="A4097">
        <v>4096</v>
      </c>
      <c r="B4097">
        <v>9887</v>
      </c>
      <c r="C4097" t="s">
        <v>38</v>
      </c>
      <c r="D4097">
        <v>2016</v>
      </c>
      <c r="E4097" t="s">
        <v>47</v>
      </c>
      <c r="F4097" t="s">
        <v>104</v>
      </c>
      <c r="G4097" t="s">
        <v>48</v>
      </c>
      <c r="H4097" t="s">
        <v>4282</v>
      </c>
      <c r="I4097" s="2">
        <v>41130</v>
      </c>
      <c r="J4097" t="s">
        <v>106</v>
      </c>
      <c r="K4097" t="s">
        <v>107</v>
      </c>
      <c r="L4097">
        <v>19.505647</v>
      </c>
      <c r="M4097">
        <v>-155.952485</v>
      </c>
      <c r="N4097" t="s">
        <v>849</v>
      </c>
      <c r="O4097" t="s">
        <v>849</v>
      </c>
      <c r="P4097">
        <v>2016</v>
      </c>
      <c r="Q4097" t="s">
        <v>109</v>
      </c>
      <c r="R4097">
        <v>0</v>
      </c>
      <c r="S4097">
        <v>11.4</v>
      </c>
      <c r="T4097">
        <v>14</v>
      </c>
      <c r="U4097">
        <v>5</v>
      </c>
      <c r="V4097">
        <v>0.5</v>
      </c>
      <c r="W4097">
        <v>1.5</v>
      </c>
      <c r="X4097">
        <v>0.59724999999999995</v>
      </c>
      <c r="Y4097">
        <v>2</v>
      </c>
      <c r="Z4097">
        <v>1</v>
      </c>
    </row>
    <row r="4098" spans="1:26" x14ac:dyDescent="0.2">
      <c r="A4098">
        <v>4097</v>
      </c>
      <c r="B4098">
        <v>9889</v>
      </c>
      <c r="C4098" t="s">
        <v>38</v>
      </c>
      <c r="D4098">
        <v>2016</v>
      </c>
      <c r="E4098" t="s">
        <v>47</v>
      </c>
      <c r="F4098" t="s">
        <v>104</v>
      </c>
      <c r="G4098" t="s">
        <v>48</v>
      </c>
      <c r="H4098" t="s">
        <v>4283</v>
      </c>
      <c r="I4098" s="2">
        <v>41130</v>
      </c>
      <c r="J4098" t="s">
        <v>106</v>
      </c>
      <c r="K4098" t="s">
        <v>111</v>
      </c>
      <c r="L4098">
        <v>19.690888999999999</v>
      </c>
      <c r="M4098">
        <v>-156.04396399999999</v>
      </c>
      <c r="N4098" t="s">
        <v>849</v>
      </c>
      <c r="O4098" t="s">
        <v>849</v>
      </c>
      <c r="P4098">
        <v>2016</v>
      </c>
      <c r="Q4098" t="s">
        <v>112</v>
      </c>
      <c r="R4098">
        <v>0</v>
      </c>
      <c r="S4098">
        <v>23.45</v>
      </c>
      <c r="T4098">
        <v>4</v>
      </c>
      <c r="U4098">
        <v>1.5</v>
      </c>
      <c r="V4098">
        <v>1</v>
      </c>
      <c r="W4098">
        <v>1</v>
      </c>
      <c r="X4098">
        <v>0.22375</v>
      </c>
      <c r="Y4098">
        <v>2</v>
      </c>
      <c r="Z4098">
        <v>1</v>
      </c>
    </row>
    <row r="4099" spans="1:26" x14ac:dyDescent="0.2">
      <c r="A4099">
        <v>4098</v>
      </c>
      <c r="B4099">
        <v>9890</v>
      </c>
      <c r="C4099" t="s">
        <v>38</v>
      </c>
      <c r="D4099">
        <v>2016</v>
      </c>
      <c r="E4099" t="s">
        <v>47</v>
      </c>
      <c r="F4099" t="s">
        <v>104</v>
      </c>
      <c r="G4099" t="s">
        <v>48</v>
      </c>
      <c r="H4099" t="s">
        <v>4284</v>
      </c>
      <c r="I4099" s="2">
        <v>41130</v>
      </c>
      <c r="J4099" t="s">
        <v>106</v>
      </c>
      <c r="K4099" t="s">
        <v>115</v>
      </c>
      <c r="L4099">
        <v>19.684543999999999</v>
      </c>
      <c r="M4099">
        <v>-156.03456600000001</v>
      </c>
      <c r="N4099" t="s">
        <v>849</v>
      </c>
      <c r="O4099" t="s">
        <v>849</v>
      </c>
      <c r="P4099">
        <v>2016</v>
      </c>
      <c r="Q4099" t="s">
        <v>116</v>
      </c>
      <c r="R4099">
        <v>0</v>
      </c>
      <c r="S4099">
        <v>5.5</v>
      </c>
      <c r="T4099">
        <v>22.5</v>
      </c>
      <c r="U4099">
        <v>1.5</v>
      </c>
      <c r="V4099">
        <v>1</v>
      </c>
      <c r="W4099">
        <v>6</v>
      </c>
      <c r="X4099">
        <v>0.53500000000000003</v>
      </c>
      <c r="Y4099">
        <v>2</v>
      </c>
      <c r="Z4099">
        <v>1</v>
      </c>
    </row>
    <row r="4100" spans="1:26" x14ac:dyDescent="0.2">
      <c r="A4100">
        <v>4099</v>
      </c>
      <c r="B4100">
        <v>9891</v>
      </c>
      <c r="C4100" t="s">
        <v>38</v>
      </c>
      <c r="D4100">
        <v>2016</v>
      </c>
      <c r="E4100" t="s">
        <v>47</v>
      </c>
      <c r="F4100" t="s">
        <v>104</v>
      </c>
      <c r="G4100" t="s">
        <v>48</v>
      </c>
      <c r="H4100" t="s">
        <v>4285</v>
      </c>
      <c r="I4100" s="2">
        <v>41130</v>
      </c>
      <c r="J4100" t="s">
        <v>106</v>
      </c>
      <c r="K4100" t="s">
        <v>107</v>
      </c>
      <c r="L4100">
        <v>19.612252999999999</v>
      </c>
      <c r="M4100">
        <v>-155.98559399999999</v>
      </c>
      <c r="N4100" t="s">
        <v>849</v>
      </c>
      <c r="O4100" t="s">
        <v>849</v>
      </c>
      <c r="P4100">
        <v>2016</v>
      </c>
      <c r="Q4100" t="s">
        <v>109</v>
      </c>
      <c r="R4100">
        <v>0</v>
      </c>
      <c r="S4100">
        <v>15.9</v>
      </c>
      <c r="T4100">
        <v>35</v>
      </c>
      <c r="U4100">
        <v>11</v>
      </c>
      <c r="V4100">
        <v>0.5</v>
      </c>
      <c r="W4100">
        <v>10</v>
      </c>
      <c r="X4100">
        <v>0.61375000000000002</v>
      </c>
      <c r="Y4100">
        <v>2</v>
      </c>
      <c r="Z4100">
        <v>1</v>
      </c>
    </row>
    <row r="4101" spans="1:26" x14ac:dyDescent="0.2">
      <c r="A4101">
        <v>4100</v>
      </c>
      <c r="B4101">
        <v>9892</v>
      </c>
      <c r="C4101" t="s">
        <v>38</v>
      </c>
      <c r="D4101">
        <v>2016</v>
      </c>
      <c r="E4101" t="s">
        <v>47</v>
      </c>
      <c r="F4101" t="s">
        <v>104</v>
      </c>
      <c r="G4101" t="s">
        <v>48</v>
      </c>
      <c r="H4101" t="s">
        <v>4286</v>
      </c>
      <c r="I4101" s="2">
        <v>41130</v>
      </c>
      <c r="J4101" t="s">
        <v>106</v>
      </c>
      <c r="K4101" t="s">
        <v>115</v>
      </c>
      <c r="L4101">
        <v>19.495805000000001</v>
      </c>
      <c r="M4101">
        <v>-155.948217</v>
      </c>
      <c r="N4101" t="s">
        <v>849</v>
      </c>
      <c r="O4101" t="s">
        <v>849</v>
      </c>
      <c r="P4101">
        <v>2016</v>
      </c>
      <c r="Q4101" t="s">
        <v>116</v>
      </c>
      <c r="R4101">
        <v>0</v>
      </c>
      <c r="S4101">
        <v>5.15</v>
      </c>
      <c r="T4101">
        <v>11.5</v>
      </c>
      <c r="U4101">
        <v>5.5</v>
      </c>
      <c r="V4101">
        <v>0.5</v>
      </c>
      <c r="W4101">
        <v>3.5</v>
      </c>
      <c r="X4101">
        <v>0.63900000000000001</v>
      </c>
      <c r="Y4101">
        <v>2</v>
      </c>
      <c r="Z4101">
        <v>1</v>
      </c>
    </row>
    <row r="4102" spans="1:26" x14ac:dyDescent="0.2">
      <c r="A4102">
        <v>4101</v>
      </c>
      <c r="B4102">
        <v>9893</v>
      </c>
      <c r="C4102" t="s">
        <v>38</v>
      </c>
      <c r="D4102">
        <v>2016</v>
      </c>
      <c r="E4102" t="s">
        <v>47</v>
      </c>
      <c r="F4102" t="s">
        <v>104</v>
      </c>
      <c r="G4102" t="s">
        <v>48</v>
      </c>
      <c r="H4102" t="s">
        <v>4287</v>
      </c>
      <c r="I4102" s="2">
        <v>41130</v>
      </c>
      <c r="J4102" t="s">
        <v>106</v>
      </c>
      <c r="K4102" t="s">
        <v>107</v>
      </c>
      <c r="L4102">
        <v>19.468743</v>
      </c>
      <c r="M4102">
        <v>-155.92407700000001</v>
      </c>
      <c r="N4102" t="s">
        <v>849</v>
      </c>
      <c r="O4102" t="s">
        <v>849</v>
      </c>
      <c r="P4102">
        <v>2016</v>
      </c>
      <c r="Q4102" t="s">
        <v>109</v>
      </c>
      <c r="R4102">
        <v>0</v>
      </c>
      <c r="S4102">
        <v>11.6</v>
      </c>
      <c r="T4102">
        <v>9</v>
      </c>
      <c r="U4102">
        <v>4</v>
      </c>
      <c r="V4102">
        <v>2</v>
      </c>
      <c r="W4102">
        <v>3.5</v>
      </c>
      <c r="X4102">
        <v>0.24875</v>
      </c>
      <c r="Y4102">
        <v>2</v>
      </c>
      <c r="Z4102">
        <v>1</v>
      </c>
    </row>
    <row r="4103" spans="1:26" x14ac:dyDescent="0.2">
      <c r="A4103">
        <v>4102</v>
      </c>
      <c r="B4103">
        <v>9894</v>
      </c>
      <c r="C4103" t="s">
        <v>38</v>
      </c>
      <c r="D4103">
        <v>2016</v>
      </c>
      <c r="E4103" t="s">
        <v>47</v>
      </c>
      <c r="F4103" t="s">
        <v>104</v>
      </c>
      <c r="G4103" t="s">
        <v>48</v>
      </c>
      <c r="H4103" t="s">
        <v>4288</v>
      </c>
      <c r="I4103" s="2">
        <v>41131</v>
      </c>
      <c r="J4103" t="s">
        <v>106</v>
      </c>
      <c r="K4103" t="s">
        <v>111</v>
      </c>
      <c r="L4103">
        <v>19.301808000000001</v>
      </c>
      <c r="M4103">
        <v>-155.89065299999999</v>
      </c>
      <c r="N4103" t="s">
        <v>849</v>
      </c>
      <c r="O4103" t="s">
        <v>849</v>
      </c>
      <c r="P4103">
        <v>2016</v>
      </c>
      <c r="Q4103" t="s">
        <v>112</v>
      </c>
      <c r="R4103">
        <v>0</v>
      </c>
      <c r="S4103">
        <v>25.2</v>
      </c>
      <c r="T4103">
        <v>2</v>
      </c>
      <c r="U4103">
        <v>0</v>
      </c>
      <c r="V4103">
        <v>0.5</v>
      </c>
      <c r="W4103">
        <v>1</v>
      </c>
      <c r="X4103">
        <v>0.53849999999999998</v>
      </c>
      <c r="Y4103">
        <v>2</v>
      </c>
      <c r="Z4103">
        <v>1</v>
      </c>
    </row>
    <row r="4104" spans="1:26" x14ac:dyDescent="0.2">
      <c r="A4104">
        <v>4103</v>
      </c>
      <c r="B4104">
        <v>9895</v>
      </c>
      <c r="C4104" t="s">
        <v>38</v>
      </c>
      <c r="D4104">
        <v>2016</v>
      </c>
      <c r="E4104" t="s">
        <v>47</v>
      </c>
      <c r="F4104" t="s">
        <v>104</v>
      </c>
      <c r="G4104" t="s">
        <v>48</v>
      </c>
      <c r="H4104" t="s">
        <v>4289</v>
      </c>
      <c r="I4104" s="2">
        <v>41131</v>
      </c>
      <c r="J4104" t="s">
        <v>106</v>
      </c>
      <c r="K4104" t="s">
        <v>107</v>
      </c>
      <c r="L4104">
        <v>19.277203</v>
      </c>
      <c r="M4104">
        <v>-155.89211800000001</v>
      </c>
      <c r="N4104" t="s">
        <v>849</v>
      </c>
      <c r="O4104" t="s">
        <v>849</v>
      </c>
      <c r="P4104">
        <v>2016</v>
      </c>
      <c r="Q4104" t="s">
        <v>109</v>
      </c>
      <c r="R4104">
        <v>0</v>
      </c>
      <c r="S4104">
        <v>10.5</v>
      </c>
      <c r="T4104">
        <v>9</v>
      </c>
      <c r="U4104">
        <v>25</v>
      </c>
      <c r="V4104">
        <v>1</v>
      </c>
      <c r="W4104">
        <v>2</v>
      </c>
      <c r="X4104">
        <v>0.73499999999999999</v>
      </c>
      <c r="Y4104">
        <v>2</v>
      </c>
      <c r="Z4104">
        <v>1</v>
      </c>
    </row>
    <row r="4105" spans="1:26" x14ac:dyDescent="0.2">
      <c r="A4105">
        <v>4104</v>
      </c>
      <c r="B4105">
        <v>9896</v>
      </c>
      <c r="C4105" t="s">
        <v>38</v>
      </c>
      <c r="D4105">
        <v>2016</v>
      </c>
      <c r="E4105" t="s">
        <v>47</v>
      </c>
      <c r="F4105" t="s">
        <v>104</v>
      </c>
      <c r="G4105" t="s">
        <v>48</v>
      </c>
      <c r="H4105" t="s">
        <v>4290</v>
      </c>
      <c r="I4105" s="2">
        <v>41131</v>
      </c>
      <c r="J4105" t="s">
        <v>106</v>
      </c>
      <c r="K4105" t="s">
        <v>107</v>
      </c>
      <c r="L4105">
        <v>19.189920999999998</v>
      </c>
      <c r="M4105">
        <v>-155.90746799999999</v>
      </c>
      <c r="N4105" t="s">
        <v>849</v>
      </c>
      <c r="O4105" t="s">
        <v>849</v>
      </c>
      <c r="P4105">
        <v>2016</v>
      </c>
      <c r="Q4105" t="s">
        <v>109</v>
      </c>
      <c r="R4105">
        <v>0</v>
      </c>
      <c r="S4105">
        <v>8.5</v>
      </c>
      <c r="T4105">
        <v>13.5</v>
      </c>
      <c r="U4105">
        <v>17.5</v>
      </c>
      <c r="V4105">
        <v>0</v>
      </c>
      <c r="W4105">
        <v>1.5</v>
      </c>
      <c r="X4105">
        <v>0.67500000000000004</v>
      </c>
      <c r="Y4105">
        <v>2</v>
      </c>
      <c r="Z4105">
        <v>1</v>
      </c>
    </row>
    <row r="4106" spans="1:26" x14ac:dyDescent="0.2">
      <c r="A4106">
        <v>4105</v>
      </c>
      <c r="B4106">
        <v>9897</v>
      </c>
      <c r="C4106" t="s">
        <v>38</v>
      </c>
      <c r="D4106">
        <v>2016</v>
      </c>
      <c r="E4106" t="s">
        <v>47</v>
      </c>
      <c r="F4106" t="s">
        <v>104</v>
      </c>
      <c r="G4106" t="s">
        <v>48</v>
      </c>
      <c r="H4106" t="s">
        <v>4291</v>
      </c>
      <c r="I4106" s="2">
        <v>41131</v>
      </c>
      <c r="J4106" t="s">
        <v>106</v>
      </c>
      <c r="K4106" t="s">
        <v>115</v>
      </c>
      <c r="L4106">
        <v>19.171803000000001</v>
      </c>
      <c r="M4106">
        <v>-155.909741</v>
      </c>
      <c r="N4106" t="s">
        <v>849</v>
      </c>
      <c r="O4106" t="s">
        <v>849</v>
      </c>
      <c r="P4106">
        <v>2016</v>
      </c>
      <c r="Q4106" t="s">
        <v>116</v>
      </c>
      <c r="R4106">
        <v>0</v>
      </c>
      <c r="S4106">
        <v>4.25</v>
      </c>
      <c r="T4106">
        <v>8</v>
      </c>
      <c r="U4106">
        <v>1.5</v>
      </c>
      <c r="V4106">
        <v>0.5</v>
      </c>
      <c r="W4106">
        <v>1.5</v>
      </c>
      <c r="X4106">
        <v>0.82250000000000001</v>
      </c>
      <c r="Y4106">
        <v>2</v>
      </c>
      <c r="Z4106">
        <v>1</v>
      </c>
    </row>
    <row r="4107" spans="1:26" x14ac:dyDescent="0.2">
      <c r="A4107">
        <v>4106</v>
      </c>
      <c r="B4107">
        <v>9903</v>
      </c>
      <c r="C4107" t="s">
        <v>38</v>
      </c>
      <c r="D4107">
        <v>2016</v>
      </c>
      <c r="E4107" t="s">
        <v>47</v>
      </c>
      <c r="F4107" t="s">
        <v>104</v>
      </c>
      <c r="G4107" t="s">
        <v>48</v>
      </c>
      <c r="H4107" t="s">
        <v>4292</v>
      </c>
      <c r="I4107" s="2">
        <v>41131</v>
      </c>
      <c r="J4107" t="s">
        <v>106</v>
      </c>
      <c r="K4107" t="s">
        <v>107</v>
      </c>
      <c r="L4107">
        <v>19.253841999999999</v>
      </c>
      <c r="M4107">
        <v>-155.900541</v>
      </c>
      <c r="N4107" t="s">
        <v>849</v>
      </c>
      <c r="O4107" t="s">
        <v>849</v>
      </c>
      <c r="P4107">
        <v>2016</v>
      </c>
      <c r="Q4107" t="s">
        <v>109</v>
      </c>
      <c r="R4107">
        <v>0</v>
      </c>
      <c r="S4107">
        <v>16.600000000000001</v>
      </c>
      <c r="T4107">
        <v>12.5</v>
      </c>
      <c r="U4107">
        <v>4.5</v>
      </c>
      <c r="V4107">
        <v>1.5</v>
      </c>
      <c r="W4107">
        <v>1.5</v>
      </c>
      <c r="X4107">
        <v>0.47375</v>
      </c>
      <c r="Y4107">
        <v>2</v>
      </c>
      <c r="Z4107">
        <v>1</v>
      </c>
    </row>
    <row r="4108" spans="1:26" x14ac:dyDescent="0.2">
      <c r="A4108">
        <v>4107</v>
      </c>
      <c r="B4108">
        <v>9904</v>
      </c>
      <c r="C4108" t="s">
        <v>38</v>
      </c>
      <c r="D4108">
        <v>2016</v>
      </c>
      <c r="E4108" t="s">
        <v>47</v>
      </c>
      <c r="F4108" t="s">
        <v>104</v>
      </c>
      <c r="G4108" t="s">
        <v>48</v>
      </c>
      <c r="H4108" t="s">
        <v>4293</v>
      </c>
      <c r="I4108" s="2">
        <v>41131</v>
      </c>
      <c r="J4108" t="s">
        <v>106</v>
      </c>
      <c r="K4108" t="s">
        <v>115</v>
      </c>
      <c r="L4108">
        <v>19.227074999999999</v>
      </c>
      <c r="M4108">
        <v>-155.90241700000001</v>
      </c>
      <c r="N4108" t="s">
        <v>849</v>
      </c>
      <c r="O4108" t="s">
        <v>849</v>
      </c>
      <c r="P4108">
        <v>2016</v>
      </c>
      <c r="Q4108" t="s">
        <v>116</v>
      </c>
      <c r="R4108">
        <v>0</v>
      </c>
      <c r="S4108">
        <v>4.45</v>
      </c>
      <c r="T4108">
        <v>2.5</v>
      </c>
      <c r="U4108">
        <v>1.5</v>
      </c>
      <c r="V4108">
        <v>1.5</v>
      </c>
      <c r="W4108">
        <v>2</v>
      </c>
      <c r="X4108">
        <v>0.62749999999999995</v>
      </c>
      <c r="Y4108">
        <v>2</v>
      </c>
      <c r="Z4108">
        <v>1</v>
      </c>
    </row>
    <row r="4109" spans="1:26" x14ac:dyDescent="0.2">
      <c r="A4109">
        <v>4108</v>
      </c>
      <c r="B4109">
        <v>9905</v>
      </c>
      <c r="C4109" t="s">
        <v>38</v>
      </c>
      <c r="D4109">
        <v>2016</v>
      </c>
      <c r="E4109" t="s">
        <v>47</v>
      </c>
      <c r="F4109" t="s">
        <v>104</v>
      </c>
      <c r="G4109" t="s">
        <v>48</v>
      </c>
      <c r="H4109" t="s">
        <v>4294</v>
      </c>
      <c r="I4109" s="2">
        <v>41131</v>
      </c>
      <c r="J4109" t="s">
        <v>106</v>
      </c>
      <c r="K4109" t="s">
        <v>111</v>
      </c>
      <c r="L4109">
        <v>19.207305000000002</v>
      </c>
      <c r="M4109">
        <v>-155.90366800000001</v>
      </c>
      <c r="N4109" t="s">
        <v>849</v>
      </c>
      <c r="O4109" t="s">
        <v>849</v>
      </c>
      <c r="P4109">
        <v>2016</v>
      </c>
      <c r="Q4109" t="s">
        <v>112</v>
      </c>
      <c r="R4109">
        <v>0</v>
      </c>
      <c r="S4109">
        <v>26.1</v>
      </c>
      <c r="T4109">
        <v>12.5</v>
      </c>
      <c r="U4109">
        <v>6</v>
      </c>
      <c r="V4109">
        <v>1.5</v>
      </c>
      <c r="W4109">
        <v>3.5</v>
      </c>
      <c r="X4109">
        <v>0.51749999999999996</v>
      </c>
      <c r="Y4109">
        <v>2</v>
      </c>
      <c r="Z4109">
        <v>1</v>
      </c>
    </row>
    <row r="4110" spans="1:26" x14ac:dyDescent="0.2">
      <c r="A4110">
        <v>4109</v>
      </c>
      <c r="B4110">
        <v>9906</v>
      </c>
      <c r="C4110" t="s">
        <v>38</v>
      </c>
      <c r="D4110">
        <v>2016</v>
      </c>
      <c r="E4110" t="s">
        <v>47</v>
      </c>
      <c r="F4110" t="s">
        <v>104</v>
      </c>
      <c r="G4110" t="s">
        <v>48</v>
      </c>
      <c r="H4110" t="s">
        <v>4295</v>
      </c>
      <c r="I4110" s="2">
        <v>41131</v>
      </c>
      <c r="J4110" t="s">
        <v>106</v>
      </c>
      <c r="K4110" t="s">
        <v>107</v>
      </c>
      <c r="L4110">
        <v>19.176212</v>
      </c>
      <c r="M4110">
        <v>-155.909605</v>
      </c>
      <c r="N4110" t="s">
        <v>849</v>
      </c>
      <c r="O4110" t="s">
        <v>849</v>
      </c>
      <c r="P4110">
        <v>2016</v>
      </c>
      <c r="Q4110" t="s">
        <v>109</v>
      </c>
      <c r="R4110">
        <v>0</v>
      </c>
      <c r="S4110">
        <v>10.8</v>
      </c>
      <c r="T4110">
        <v>24</v>
      </c>
      <c r="U4110">
        <v>2.5</v>
      </c>
      <c r="V4110">
        <v>0.5</v>
      </c>
      <c r="W4110">
        <v>3.5</v>
      </c>
      <c r="X4110">
        <v>0.65249999999999997</v>
      </c>
      <c r="Y4110">
        <v>2</v>
      </c>
      <c r="Z4110">
        <v>1</v>
      </c>
    </row>
    <row r="4111" spans="1:26" x14ac:dyDescent="0.2">
      <c r="A4111">
        <v>4110</v>
      </c>
      <c r="B4111">
        <v>9907</v>
      </c>
      <c r="C4111" t="s">
        <v>38</v>
      </c>
      <c r="D4111">
        <v>2016</v>
      </c>
      <c r="E4111" t="s">
        <v>47</v>
      </c>
      <c r="F4111" t="s">
        <v>104</v>
      </c>
      <c r="G4111" t="s">
        <v>48</v>
      </c>
      <c r="H4111" t="s">
        <v>4296</v>
      </c>
      <c r="I4111" s="2">
        <v>41131</v>
      </c>
      <c r="J4111" t="s">
        <v>106</v>
      </c>
      <c r="K4111" t="s">
        <v>107</v>
      </c>
      <c r="L4111">
        <v>19.132874999999999</v>
      </c>
      <c r="M4111">
        <v>-155.91935599999999</v>
      </c>
      <c r="N4111" t="s">
        <v>849</v>
      </c>
      <c r="O4111" t="s">
        <v>849</v>
      </c>
      <c r="P4111">
        <v>2016</v>
      </c>
      <c r="Q4111" t="s">
        <v>109</v>
      </c>
      <c r="R4111">
        <v>0</v>
      </c>
      <c r="S4111">
        <v>15.75</v>
      </c>
      <c r="T4111">
        <v>30</v>
      </c>
      <c r="U4111">
        <v>3</v>
      </c>
      <c r="V4111">
        <v>0.5</v>
      </c>
      <c r="W4111">
        <v>5</v>
      </c>
      <c r="X4111">
        <v>0.41249999999999998</v>
      </c>
      <c r="Y4111">
        <v>2</v>
      </c>
      <c r="Z4111">
        <v>1</v>
      </c>
    </row>
    <row r="4112" spans="1:26" x14ac:dyDescent="0.2">
      <c r="A4112">
        <v>4111</v>
      </c>
      <c r="B4112">
        <v>9908</v>
      </c>
      <c r="C4112" t="s">
        <v>38</v>
      </c>
      <c r="D4112">
        <v>2016</v>
      </c>
      <c r="E4112" t="s">
        <v>47</v>
      </c>
      <c r="F4112" t="s">
        <v>104</v>
      </c>
      <c r="G4112" t="s">
        <v>51</v>
      </c>
      <c r="H4112" t="s">
        <v>4297</v>
      </c>
      <c r="I4112" s="2">
        <v>41132</v>
      </c>
      <c r="J4112" t="s">
        <v>106</v>
      </c>
      <c r="K4112" t="s">
        <v>107</v>
      </c>
      <c r="L4112">
        <v>20.844567999999999</v>
      </c>
      <c r="M4112">
        <v>-156.81437600000001</v>
      </c>
      <c r="N4112" t="s">
        <v>917</v>
      </c>
      <c r="O4112" t="s">
        <v>917</v>
      </c>
      <c r="P4112">
        <v>2016</v>
      </c>
      <c r="Q4112" t="s">
        <v>109</v>
      </c>
      <c r="R4112">
        <v>0</v>
      </c>
      <c r="S4112">
        <v>8.0500000000000007</v>
      </c>
      <c r="T4112">
        <v>55</v>
      </c>
      <c r="U4112">
        <v>0</v>
      </c>
      <c r="V4112">
        <v>1</v>
      </c>
      <c r="W4112">
        <v>2</v>
      </c>
      <c r="X4112">
        <v>0.29749999999999999</v>
      </c>
      <c r="Y4112">
        <v>2</v>
      </c>
      <c r="Z4112">
        <v>1</v>
      </c>
    </row>
    <row r="4113" spans="1:26" x14ac:dyDescent="0.2">
      <c r="A4113">
        <v>4112</v>
      </c>
      <c r="B4113">
        <v>9909</v>
      </c>
      <c r="C4113" t="s">
        <v>38</v>
      </c>
      <c r="D4113">
        <v>2016</v>
      </c>
      <c r="E4113" t="s">
        <v>47</v>
      </c>
      <c r="F4113" t="s">
        <v>104</v>
      </c>
      <c r="G4113" t="s">
        <v>51</v>
      </c>
      <c r="H4113" t="s">
        <v>4298</v>
      </c>
      <c r="I4113" s="2">
        <v>41132</v>
      </c>
      <c r="J4113" t="s">
        <v>106</v>
      </c>
      <c r="K4113" t="s">
        <v>111</v>
      </c>
      <c r="L4113">
        <v>20.839704000000001</v>
      </c>
      <c r="M4113">
        <v>-156.81082699999999</v>
      </c>
      <c r="N4113" t="s">
        <v>917</v>
      </c>
      <c r="O4113" t="s">
        <v>917</v>
      </c>
      <c r="P4113">
        <v>2016</v>
      </c>
      <c r="Q4113" t="s">
        <v>112</v>
      </c>
      <c r="R4113">
        <v>0</v>
      </c>
      <c r="S4113">
        <v>19.649999999999999</v>
      </c>
      <c r="T4113">
        <v>35</v>
      </c>
      <c r="U4113">
        <v>15</v>
      </c>
      <c r="V4113">
        <v>0.5</v>
      </c>
      <c r="W4113">
        <v>1</v>
      </c>
      <c r="X4113">
        <v>0.4425</v>
      </c>
      <c r="Y4113">
        <v>2</v>
      </c>
      <c r="Z4113">
        <v>1</v>
      </c>
    </row>
    <row r="4114" spans="1:26" x14ac:dyDescent="0.2">
      <c r="A4114">
        <v>4113</v>
      </c>
      <c r="B4114">
        <v>9910</v>
      </c>
      <c r="C4114" t="s">
        <v>38</v>
      </c>
      <c r="D4114">
        <v>2016</v>
      </c>
      <c r="E4114" t="s">
        <v>47</v>
      </c>
      <c r="F4114" t="s">
        <v>104</v>
      </c>
      <c r="G4114" t="s">
        <v>51</v>
      </c>
      <c r="H4114" t="s">
        <v>4299</v>
      </c>
      <c r="I4114" s="2">
        <v>41132</v>
      </c>
      <c r="J4114" t="s">
        <v>106</v>
      </c>
      <c r="K4114" t="s">
        <v>115</v>
      </c>
      <c r="L4114">
        <v>20.800488000000001</v>
      </c>
      <c r="M4114">
        <v>-156.80739500000001</v>
      </c>
      <c r="N4114" t="s">
        <v>917</v>
      </c>
      <c r="O4114" t="s">
        <v>917</v>
      </c>
      <c r="P4114">
        <v>2016</v>
      </c>
      <c r="Q4114" t="s">
        <v>116</v>
      </c>
      <c r="R4114">
        <v>0</v>
      </c>
      <c r="S4114">
        <v>4.4000000000000004</v>
      </c>
      <c r="T4114">
        <v>11.5</v>
      </c>
      <c r="U4114">
        <v>0</v>
      </c>
      <c r="V4114">
        <v>1</v>
      </c>
      <c r="W4114">
        <v>0.5</v>
      </c>
      <c r="X4114">
        <v>0.27500000000000002</v>
      </c>
      <c r="Y4114">
        <v>2</v>
      </c>
      <c r="Z4114">
        <v>1</v>
      </c>
    </row>
    <row r="4115" spans="1:26" x14ac:dyDescent="0.2">
      <c r="A4115">
        <v>4114</v>
      </c>
      <c r="B4115">
        <v>9911</v>
      </c>
      <c r="C4115" t="s">
        <v>38</v>
      </c>
      <c r="D4115">
        <v>2016</v>
      </c>
      <c r="E4115" t="s">
        <v>47</v>
      </c>
      <c r="F4115" t="s">
        <v>104</v>
      </c>
      <c r="G4115" t="s">
        <v>51</v>
      </c>
      <c r="H4115" t="s">
        <v>4300</v>
      </c>
      <c r="I4115" s="2">
        <v>41132</v>
      </c>
      <c r="J4115" t="s">
        <v>106</v>
      </c>
      <c r="K4115" t="s">
        <v>107</v>
      </c>
      <c r="L4115">
        <v>20.786421000000001</v>
      </c>
      <c r="M4115">
        <v>-156.81574000000001</v>
      </c>
      <c r="N4115" t="s">
        <v>917</v>
      </c>
      <c r="O4115" t="s">
        <v>917</v>
      </c>
      <c r="P4115">
        <v>2016</v>
      </c>
      <c r="Q4115" t="s">
        <v>109</v>
      </c>
      <c r="R4115">
        <v>0</v>
      </c>
      <c r="S4115">
        <v>9.9499999999999993</v>
      </c>
      <c r="T4115">
        <v>15</v>
      </c>
      <c r="U4115">
        <v>1.5</v>
      </c>
      <c r="V4115">
        <v>5</v>
      </c>
      <c r="W4115">
        <v>1</v>
      </c>
      <c r="X4115">
        <v>0.36075000000000002</v>
      </c>
      <c r="Y4115">
        <v>2</v>
      </c>
      <c r="Z4115">
        <v>1</v>
      </c>
    </row>
    <row r="4116" spans="1:26" x14ac:dyDescent="0.2">
      <c r="A4116">
        <v>4115</v>
      </c>
      <c r="B4116">
        <v>9912</v>
      </c>
      <c r="C4116" t="s">
        <v>38</v>
      </c>
      <c r="D4116">
        <v>2016</v>
      </c>
      <c r="E4116" t="s">
        <v>47</v>
      </c>
      <c r="F4116" t="s">
        <v>104</v>
      </c>
      <c r="G4116" t="s">
        <v>51</v>
      </c>
      <c r="H4116" t="s">
        <v>4301</v>
      </c>
      <c r="I4116" s="2">
        <v>41132</v>
      </c>
      <c r="J4116" t="s">
        <v>106</v>
      </c>
      <c r="K4116" t="s">
        <v>107</v>
      </c>
      <c r="L4116">
        <v>20.733331</v>
      </c>
      <c r="M4116">
        <v>-156.89483200000001</v>
      </c>
      <c r="N4116" t="s">
        <v>917</v>
      </c>
      <c r="O4116" t="s">
        <v>917</v>
      </c>
      <c r="P4116">
        <v>2016</v>
      </c>
      <c r="Q4116" t="s">
        <v>109</v>
      </c>
      <c r="R4116">
        <v>0</v>
      </c>
      <c r="S4116">
        <v>16.600000000000001</v>
      </c>
      <c r="T4116">
        <v>5</v>
      </c>
      <c r="U4116">
        <v>20</v>
      </c>
      <c r="V4116">
        <v>1</v>
      </c>
      <c r="W4116">
        <v>2</v>
      </c>
      <c r="X4116">
        <v>0.27</v>
      </c>
      <c r="Y4116">
        <v>2</v>
      </c>
      <c r="Z4116">
        <v>1</v>
      </c>
    </row>
    <row r="4117" spans="1:26" x14ac:dyDescent="0.2">
      <c r="A4117">
        <v>4116</v>
      </c>
      <c r="B4117">
        <v>9913</v>
      </c>
      <c r="C4117" t="s">
        <v>38</v>
      </c>
      <c r="D4117">
        <v>2016</v>
      </c>
      <c r="E4117" t="s">
        <v>47</v>
      </c>
      <c r="F4117" t="s">
        <v>104</v>
      </c>
      <c r="G4117" t="s">
        <v>51</v>
      </c>
      <c r="H4117" t="s">
        <v>4302</v>
      </c>
      <c r="I4117" s="2">
        <v>41132</v>
      </c>
      <c r="J4117" t="s">
        <v>106</v>
      </c>
      <c r="K4117" t="s">
        <v>107</v>
      </c>
      <c r="L4117">
        <v>20.828278000000001</v>
      </c>
      <c r="M4117">
        <v>-156.80328900000001</v>
      </c>
      <c r="N4117" t="s">
        <v>917</v>
      </c>
      <c r="O4117" t="s">
        <v>917</v>
      </c>
      <c r="P4117">
        <v>2016</v>
      </c>
      <c r="Q4117" t="s">
        <v>109</v>
      </c>
      <c r="R4117">
        <v>0</v>
      </c>
      <c r="S4117">
        <v>16.75</v>
      </c>
      <c r="T4117">
        <v>30</v>
      </c>
      <c r="U4117">
        <v>9</v>
      </c>
      <c r="V4117">
        <v>0.5</v>
      </c>
      <c r="W4117">
        <v>2.5</v>
      </c>
      <c r="X4117">
        <v>0.50124999999999997</v>
      </c>
      <c r="Y4117">
        <v>2</v>
      </c>
      <c r="Z4117">
        <v>1</v>
      </c>
    </row>
    <row r="4118" spans="1:26" x14ac:dyDescent="0.2">
      <c r="A4118">
        <v>4117</v>
      </c>
      <c r="B4118">
        <v>9914</v>
      </c>
      <c r="C4118" t="s">
        <v>38</v>
      </c>
      <c r="D4118">
        <v>2016</v>
      </c>
      <c r="E4118" t="s">
        <v>47</v>
      </c>
      <c r="F4118" t="s">
        <v>104</v>
      </c>
      <c r="G4118" t="s">
        <v>51</v>
      </c>
      <c r="H4118" t="s">
        <v>4303</v>
      </c>
      <c r="I4118" s="2">
        <v>41132</v>
      </c>
      <c r="J4118" t="s">
        <v>106</v>
      </c>
      <c r="K4118" t="s">
        <v>111</v>
      </c>
      <c r="L4118">
        <v>20.838090999999999</v>
      </c>
      <c r="M4118">
        <v>-156.80942999999999</v>
      </c>
      <c r="N4118" t="s">
        <v>917</v>
      </c>
      <c r="O4118" t="s">
        <v>917</v>
      </c>
      <c r="P4118">
        <v>2016</v>
      </c>
      <c r="Q4118" t="s">
        <v>112</v>
      </c>
      <c r="R4118">
        <v>0</v>
      </c>
      <c r="S4118">
        <v>19.75</v>
      </c>
      <c r="T4118">
        <v>21.5</v>
      </c>
      <c r="U4118">
        <v>16</v>
      </c>
      <c r="V4118">
        <v>0.5</v>
      </c>
      <c r="W4118">
        <v>2</v>
      </c>
      <c r="X4118">
        <v>0.54374999999999996</v>
      </c>
      <c r="Y4118">
        <v>2</v>
      </c>
      <c r="Z4118">
        <v>1</v>
      </c>
    </row>
    <row r="4119" spans="1:26" x14ac:dyDescent="0.2">
      <c r="A4119">
        <v>4118</v>
      </c>
      <c r="B4119">
        <v>9915</v>
      </c>
      <c r="C4119" t="s">
        <v>38</v>
      </c>
      <c r="D4119">
        <v>2016</v>
      </c>
      <c r="E4119" t="s">
        <v>47</v>
      </c>
      <c r="F4119" t="s">
        <v>104</v>
      </c>
      <c r="G4119" t="s">
        <v>51</v>
      </c>
      <c r="H4119" t="s">
        <v>4304</v>
      </c>
      <c r="I4119" s="2">
        <v>41132</v>
      </c>
      <c r="J4119" t="s">
        <v>106</v>
      </c>
      <c r="K4119" t="s">
        <v>115</v>
      </c>
      <c r="L4119">
        <v>20.785231</v>
      </c>
      <c r="M4119">
        <v>-156.81818699999999</v>
      </c>
      <c r="N4119" t="s">
        <v>917</v>
      </c>
      <c r="O4119" t="s">
        <v>917</v>
      </c>
      <c r="P4119">
        <v>2016</v>
      </c>
      <c r="Q4119" t="s">
        <v>116</v>
      </c>
      <c r="R4119">
        <v>0</v>
      </c>
      <c r="S4119">
        <v>4.25</v>
      </c>
      <c r="T4119">
        <v>22.5</v>
      </c>
      <c r="U4119">
        <v>1</v>
      </c>
      <c r="V4119">
        <v>1</v>
      </c>
      <c r="W4119">
        <v>1.5</v>
      </c>
      <c r="X4119">
        <v>0.71625000000000005</v>
      </c>
      <c r="Y4119">
        <v>2</v>
      </c>
      <c r="Z4119">
        <v>1</v>
      </c>
    </row>
    <row r="4120" spans="1:26" x14ac:dyDescent="0.2">
      <c r="A4120">
        <v>4119</v>
      </c>
      <c r="B4120">
        <v>9916</v>
      </c>
      <c r="C4120" t="s">
        <v>38</v>
      </c>
      <c r="D4120">
        <v>2016</v>
      </c>
      <c r="E4120" t="s">
        <v>47</v>
      </c>
      <c r="F4120" t="s">
        <v>104</v>
      </c>
      <c r="G4120" t="s">
        <v>51</v>
      </c>
      <c r="H4120" t="s">
        <v>4305</v>
      </c>
      <c r="I4120" s="2">
        <v>41132</v>
      </c>
      <c r="J4120" t="s">
        <v>106</v>
      </c>
      <c r="K4120" t="s">
        <v>107</v>
      </c>
      <c r="L4120">
        <v>20.734179999999999</v>
      </c>
      <c r="M4120">
        <v>-156.88669999999999</v>
      </c>
      <c r="N4120" t="s">
        <v>917</v>
      </c>
      <c r="O4120" t="s">
        <v>917</v>
      </c>
      <c r="P4120">
        <v>2016</v>
      </c>
      <c r="Q4120" t="s">
        <v>109</v>
      </c>
      <c r="R4120">
        <v>0</v>
      </c>
      <c r="S4120">
        <v>21.1</v>
      </c>
      <c r="T4120">
        <v>29</v>
      </c>
      <c r="U4120">
        <v>5</v>
      </c>
      <c r="V4120">
        <v>5</v>
      </c>
      <c r="W4120">
        <v>5.5</v>
      </c>
      <c r="X4120">
        <v>0.50624999999999998</v>
      </c>
      <c r="Y4120">
        <v>2</v>
      </c>
      <c r="Z4120">
        <v>1</v>
      </c>
    </row>
    <row r="4121" spans="1:26" x14ac:dyDescent="0.2">
      <c r="A4121">
        <v>4120</v>
      </c>
      <c r="B4121">
        <v>9924</v>
      </c>
      <c r="C4121" t="s">
        <v>38</v>
      </c>
      <c r="D4121">
        <v>2016</v>
      </c>
      <c r="E4121" t="s">
        <v>47</v>
      </c>
      <c r="F4121" t="s">
        <v>104</v>
      </c>
      <c r="G4121" t="s">
        <v>52</v>
      </c>
      <c r="H4121" t="s">
        <v>4306</v>
      </c>
      <c r="I4121" s="2">
        <v>41133</v>
      </c>
      <c r="J4121" t="s">
        <v>106</v>
      </c>
      <c r="K4121" t="s">
        <v>107</v>
      </c>
      <c r="L4121">
        <v>20.625730000000001</v>
      </c>
      <c r="M4121">
        <v>-156.446549</v>
      </c>
      <c r="N4121" t="s">
        <v>903</v>
      </c>
      <c r="O4121" t="s">
        <v>903</v>
      </c>
      <c r="P4121">
        <v>2016</v>
      </c>
      <c r="Q4121" t="s">
        <v>109</v>
      </c>
      <c r="R4121">
        <v>0</v>
      </c>
      <c r="S4121">
        <v>8.25</v>
      </c>
      <c r="T4121">
        <v>1</v>
      </c>
      <c r="U4121">
        <v>5.5</v>
      </c>
      <c r="V4121">
        <v>0</v>
      </c>
      <c r="W4121">
        <v>0.5</v>
      </c>
      <c r="X4121">
        <v>0.154</v>
      </c>
      <c r="Y4121">
        <v>2</v>
      </c>
      <c r="Z4121">
        <v>1</v>
      </c>
    </row>
    <row r="4122" spans="1:26" x14ac:dyDescent="0.2">
      <c r="A4122">
        <v>4121</v>
      </c>
      <c r="B4122">
        <v>9925</v>
      </c>
      <c r="C4122" t="s">
        <v>38</v>
      </c>
      <c r="D4122">
        <v>2016</v>
      </c>
      <c r="E4122" t="s">
        <v>47</v>
      </c>
      <c r="F4122" t="s">
        <v>104</v>
      </c>
      <c r="G4122" t="s">
        <v>52</v>
      </c>
      <c r="H4122" t="s">
        <v>4307</v>
      </c>
      <c r="I4122" s="2">
        <v>41133</v>
      </c>
      <c r="J4122" t="s">
        <v>106</v>
      </c>
      <c r="K4122" t="s">
        <v>111</v>
      </c>
      <c r="L4122">
        <v>20.757344</v>
      </c>
      <c r="M4122">
        <v>-156.478996</v>
      </c>
      <c r="N4122" t="s">
        <v>903</v>
      </c>
      <c r="O4122" t="s">
        <v>903</v>
      </c>
      <c r="P4122">
        <v>2016</v>
      </c>
      <c r="Q4122" t="s">
        <v>112</v>
      </c>
      <c r="R4122">
        <v>0</v>
      </c>
      <c r="S4122">
        <v>22.8</v>
      </c>
      <c r="T4122">
        <v>35</v>
      </c>
      <c r="U4122">
        <v>11.5</v>
      </c>
      <c r="V4122">
        <v>0</v>
      </c>
      <c r="W4122">
        <v>5.5</v>
      </c>
      <c r="X4122">
        <v>0.4325</v>
      </c>
      <c r="Y4122">
        <v>2</v>
      </c>
      <c r="Z4122">
        <v>1</v>
      </c>
    </row>
    <row r="4123" spans="1:26" x14ac:dyDescent="0.2">
      <c r="A4123">
        <v>4122</v>
      </c>
      <c r="B4123">
        <v>9926</v>
      </c>
      <c r="C4123" t="s">
        <v>38</v>
      </c>
      <c r="D4123">
        <v>2016</v>
      </c>
      <c r="E4123" t="s">
        <v>47</v>
      </c>
      <c r="F4123" t="s">
        <v>104</v>
      </c>
      <c r="G4123" t="s">
        <v>52</v>
      </c>
      <c r="H4123" t="s">
        <v>4308</v>
      </c>
      <c r="I4123" s="2">
        <v>41133</v>
      </c>
      <c r="J4123" t="s">
        <v>106</v>
      </c>
      <c r="K4123" t="s">
        <v>115</v>
      </c>
      <c r="L4123">
        <v>20.790061000000001</v>
      </c>
      <c r="M4123">
        <v>-156.56788399999999</v>
      </c>
      <c r="N4123" t="s">
        <v>903</v>
      </c>
      <c r="O4123" t="s">
        <v>903</v>
      </c>
      <c r="P4123">
        <v>2016</v>
      </c>
      <c r="Q4123" t="s">
        <v>116</v>
      </c>
      <c r="R4123">
        <v>0</v>
      </c>
      <c r="S4123">
        <v>3.55</v>
      </c>
      <c r="T4123">
        <v>16.5</v>
      </c>
      <c r="U4123">
        <v>7</v>
      </c>
      <c r="V4123">
        <v>2</v>
      </c>
      <c r="W4123">
        <v>5.5</v>
      </c>
      <c r="X4123">
        <v>0.98375000000000001</v>
      </c>
      <c r="Y4123">
        <v>2</v>
      </c>
      <c r="Z4123">
        <v>1</v>
      </c>
    </row>
    <row r="4124" spans="1:26" x14ac:dyDescent="0.2">
      <c r="A4124">
        <v>4123</v>
      </c>
      <c r="B4124">
        <v>9927</v>
      </c>
      <c r="C4124" t="s">
        <v>38</v>
      </c>
      <c r="D4124">
        <v>2016</v>
      </c>
      <c r="E4124" t="s">
        <v>47</v>
      </c>
      <c r="F4124" t="s">
        <v>104</v>
      </c>
      <c r="G4124" t="s">
        <v>52</v>
      </c>
      <c r="H4124" t="s">
        <v>4309</v>
      </c>
      <c r="I4124" s="2">
        <v>41133</v>
      </c>
      <c r="J4124" t="s">
        <v>106</v>
      </c>
      <c r="K4124" t="s">
        <v>107</v>
      </c>
      <c r="L4124">
        <v>20.787794999999999</v>
      </c>
      <c r="M4124">
        <v>-156.56888599999999</v>
      </c>
      <c r="N4124" t="s">
        <v>903</v>
      </c>
      <c r="O4124" t="s">
        <v>903</v>
      </c>
      <c r="P4124">
        <v>2016</v>
      </c>
      <c r="Q4124" t="s">
        <v>109</v>
      </c>
      <c r="R4124">
        <v>0</v>
      </c>
      <c r="S4124">
        <v>15</v>
      </c>
      <c r="T4124">
        <v>27.5</v>
      </c>
      <c r="U4124">
        <v>11.5</v>
      </c>
      <c r="V4124">
        <v>0.5</v>
      </c>
      <c r="W4124">
        <v>3.5</v>
      </c>
      <c r="X4124">
        <v>0.57499999999999996</v>
      </c>
      <c r="Y4124">
        <v>2</v>
      </c>
      <c r="Z4124">
        <v>1</v>
      </c>
    </row>
    <row r="4125" spans="1:26" x14ac:dyDescent="0.2">
      <c r="A4125">
        <v>4124</v>
      </c>
      <c r="B4125">
        <v>9928</v>
      </c>
      <c r="C4125" t="s">
        <v>38</v>
      </c>
      <c r="D4125">
        <v>2016</v>
      </c>
      <c r="E4125" t="s">
        <v>47</v>
      </c>
      <c r="F4125" t="s">
        <v>104</v>
      </c>
      <c r="G4125" t="s">
        <v>52</v>
      </c>
      <c r="H4125" t="s">
        <v>4310</v>
      </c>
      <c r="I4125" s="2">
        <v>41133</v>
      </c>
      <c r="J4125" t="s">
        <v>106</v>
      </c>
      <c r="K4125" t="s">
        <v>111</v>
      </c>
      <c r="L4125">
        <v>20.588630999999999</v>
      </c>
      <c r="M4125">
        <v>-156.42045400000001</v>
      </c>
      <c r="N4125" t="s">
        <v>903</v>
      </c>
      <c r="O4125" t="s">
        <v>903</v>
      </c>
      <c r="P4125">
        <v>2016</v>
      </c>
      <c r="Q4125" t="s">
        <v>112</v>
      </c>
      <c r="R4125">
        <v>0</v>
      </c>
      <c r="S4125">
        <v>15.35</v>
      </c>
      <c r="T4125">
        <v>15</v>
      </c>
      <c r="U4125">
        <v>10</v>
      </c>
      <c r="V4125">
        <v>0</v>
      </c>
      <c r="W4125">
        <v>6.5</v>
      </c>
      <c r="X4125">
        <v>0.28000000000000003</v>
      </c>
      <c r="Y4125">
        <v>2</v>
      </c>
      <c r="Z4125">
        <v>1</v>
      </c>
    </row>
    <row r="4126" spans="1:26" x14ac:dyDescent="0.2">
      <c r="A4126">
        <v>4125</v>
      </c>
      <c r="B4126">
        <v>9929</v>
      </c>
      <c r="C4126" t="s">
        <v>38</v>
      </c>
      <c r="D4126">
        <v>2016</v>
      </c>
      <c r="E4126" t="s">
        <v>47</v>
      </c>
      <c r="F4126" t="s">
        <v>104</v>
      </c>
      <c r="G4126" t="s">
        <v>52</v>
      </c>
      <c r="H4126" t="s">
        <v>4311</v>
      </c>
      <c r="I4126" s="2">
        <v>41133</v>
      </c>
      <c r="J4126" t="s">
        <v>106</v>
      </c>
      <c r="K4126" t="s">
        <v>115</v>
      </c>
      <c r="L4126">
        <v>20.778888999999999</v>
      </c>
      <c r="M4126">
        <v>-156.54270700000001</v>
      </c>
      <c r="N4126" t="s">
        <v>903</v>
      </c>
      <c r="O4126" t="s">
        <v>903</v>
      </c>
      <c r="P4126">
        <v>2016</v>
      </c>
      <c r="Q4126" t="s">
        <v>116</v>
      </c>
      <c r="R4126">
        <v>0</v>
      </c>
      <c r="S4126">
        <v>5.2</v>
      </c>
      <c r="T4126">
        <v>12.5</v>
      </c>
      <c r="U4126">
        <v>0</v>
      </c>
      <c r="V4126">
        <v>0.5</v>
      </c>
      <c r="W4126">
        <v>1.5</v>
      </c>
      <c r="X4126">
        <v>0.76449999999999996</v>
      </c>
      <c r="Y4126">
        <v>2</v>
      </c>
      <c r="Z4126">
        <v>1</v>
      </c>
    </row>
    <row r="4127" spans="1:26" x14ac:dyDescent="0.2">
      <c r="A4127">
        <v>4126</v>
      </c>
      <c r="B4127">
        <v>9930</v>
      </c>
      <c r="C4127" t="s">
        <v>38</v>
      </c>
      <c r="D4127">
        <v>2016</v>
      </c>
      <c r="E4127" t="s">
        <v>47</v>
      </c>
      <c r="F4127" t="s">
        <v>104</v>
      </c>
      <c r="G4127" t="s">
        <v>52</v>
      </c>
      <c r="H4127" t="s">
        <v>4312</v>
      </c>
      <c r="I4127" s="2">
        <v>41133</v>
      </c>
      <c r="J4127" t="s">
        <v>106</v>
      </c>
      <c r="K4127" t="s">
        <v>107</v>
      </c>
      <c r="L4127">
        <v>20.793064000000001</v>
      </c>
      <c r="M4127">
        <v>-156.588088</v>
      </c>
      <c r="N4127" t="s">
        <v>903</v>
      </c>
      <c r="O4127" t="s">
        <v>903</v>
      </c>
      <c r="P4127">
        <v>2016</v>
      </c>
      <c r="Q4127" t="s">
        <v>109</v>
      </c>
      <c r="R4127">
        <v>0</v>
      </c>
      <c r="S4127">
        <v>10.1</v>
      </c>
      <c r="T4127">
        <v>4</v>
      </c>
      <c r="U4127">
        <v>2.5</v>
      </c>
      <c r="V4127">
        <v>1</v>
      </c>
      <c r="W4127">
        <v>0.5</v>
      </c>
      <c r="X4127">
        <v>0.13075000000000001</v>
      </c>
      <c r="Y4127">
        <v>2</v>
      </c>
      <c r="Z4127">
        <v>1</v>
      </c>
    </row>
    <row r="4128" spans="1:26" x14ac:dyDescent="0.2">
      <c r="A4128">
        <v>4127</v>
      </c>
      <c r="B4128">
        <v>9935</v>
      </c>
      <c r="C4128" t="s">
        <v>38</v>
      </c>
      <c r="D4128">
        <v>2016</v>
      </c>
      <c r="E4128" t="s">
        <v>47</v>
      </c>
      <c r="F4128" t="s">
        <v>104</v>
      </c>
      <c r="G4128" t="s">
        <v>48</v>
      </c>
      <c r="H4128" t="s">
        <v>4313</v>
      </c>
      <c r="I4128" s="2">
        <v>41134</v>
      </c>
      <c r="J4128" t="s">
        <v>106</v>
      </c>
      <c r="K4128" t="s">
        <v>111</v>
      </c>
      <c r="L4128">
        <v>19.941129</v>
      </c>
      <c r="M4128">
        <v>-155.88447400000001</v>
      </c>
      <c r="N4128" t="s">
        <v>849</v>
      </c>
      <c r="O4128" t="s">
        <v>849</v>
      </c>
      <c r="P4128">
        <v>2016</v>
      </c>
      <c r="Q4128" t="s">
        <v>112</v>
      </c>
      <c r="R4128">
        <v>0</v>
      </c>
      <c r="S4128">
        <v>25.85</v>
      </c>
      <c r="T4128">
        <v>17.5</v>
      </c>
      <c r="U4128">
        <v>12.5</v>
      </c>
      <c r="V4128">
        <v>0</v>
      </c>
      <c r="W4128">
        <v>2.5</v>
      </c>
      <c r="X4128">
        <v>0.33</v>
      </c>
      <c r="Y4128">
        <v>2</v>
      </c>
      <c r="Z4128">
        <v>1</v>
      </c>
    </row>
    <row r="4129" spans="1:26" x14ac:dyDescent="0.2">
      <c r="A4129">
        <v>4128</v>
      </c>
      <c r="B4129">
        <v>9936</v>
      </c>
      <c r="C4129" t="s">
        <v>38</v>
      </c>
      <c r="D4129">
        <v>2016</v>
      </c>
      <c r="E4129" t="s">
        <v>47</v>
      </c>
      <c r="F4129" t="s">
        <v>104</v>
      </c>
      <c r="G4129" t="s">
        <v>48</v>
      </c>
      <c r="H4129" t="s">
        <v>4314</v>
      </c>
      <c r="I4129" s="2">
        <v>41134</v>
      </c>
      <c r="J4129" t="s">
        <v>106</v>
      </c>
      <c r="K4129" t="s">
        <v>107</v>
      </c>
      <c r="L4129">
        <v>19.910657</v>
      </c>
      <c r="M4129">
        <v>-155.90085500000001</v>
      </c>
      <c r="N4129" t="s">
        <v>849</v>
      </c>
      <c r="O4129" t="s">
        <v>849</v>
      </c>
      <c r="P4129">
        <v>2016</v>
      </c>
      <c r="Q4129" t="s">
        <v>109</v>
      </c>
      <c r="R4129">
        <v>0</v>
      </c>
      <c r="S4129">
        <v>15.25</v>
      </c>
      <c r="T4129">
        <v>16</v>
      </c>
      <c r="U4129">
        <v>2</v>
      </c>
      <c r="V4129">
        <v>0</v>
      </c>
      <c r="W4129">
        <v>9</v>
      </c>
      <c r="X4129">
        <v>0.22625000000000001</v>
      </c>
      <c r="Y4129">
        <v>2</v>
      </c>
      <c r="Z4129">
        <v>1</v>
      </c>
    </row>
    <row r="4130" spans="1:26" x14ac:dyDescent="0.2">
      <c r="A4130">
        <v>4129</v>
      </c>
      <c r="B4130">
        <v>9937</v>
      </c>
      <c r="C4130" t="s">
        <v>38</v>
      </c>
      <c r="D4130">
        <v>2016</v>
      </c>
      <c r="E4130" t="s">
        <v>47</v>
      </c>
      <c r="F4130" t="s">
        <v>104</v>
      </c>
      <c r="G4130" t="s">
        <v>48</v>
      </c>
      <c r="H4130" t="s">
        <v>4315</v>
      </c>
      <c r="I4130" s="2">
        <v>41134</v>
      </c>
      <c r="J4130" t="s">
        <v>106</v>
      </c>
      <c r="K4130" t="s">
        <v>115</v>
      </c>
      <c r="L4130">
        <v>19.916767</v>
      </c>
      <c r="M4130">
        <v>-155.889523</v>
      </c>
      <c r="N4130" t="s">
        <v>849</v>
      </c>
      <c r="O4130" t="s">
        <v>849</v>
      </c>
      <c r="P4130">
        <v>2016</v>
      </c>
      <c r="Q4130" t="s">
        <v>116</v>
      </c>
      <c r="R4130">
        <v>0</v>
      </c>
      <c r="S4130">
        <v>2.2000000000000002</v>
      </c>
      <c r="T4130">
        <v>5.5</v>
      </c>
      <c r="U4130">
        <v>27.5</v>
      </c>
      <c r="V4130">
        <v>5</v>
      </c>
      <c r="W4130">
        <v>2</v>
      </c>
      <c r="X4130">
        <v>0.79125000000000001</v>
      </c>
      <c r="Y4130">
        <v>2</v>
      </c>
      <c r="Z4130">
        <v>1</v>
      </c>
    </row>
    <row r="4131" spans="1:26" x14ac:dyDescent="0.2">
      <c r="A4131">
        <v>4130</v>
      </c>
      <c r="B4131">
        <v>9938</v>
      </c>
      <c r="C4131" t="s">
        <v>38</v>
      </c>
      <c r="D4131">
        <v>2016</v>
      </c>
      <c r="E4131" t="s">
        <v>47</v>
      </c>
      <c r="F4131" t="s">
        <v>104</v>
      </c>
      <c r="G4131" t="s">
        <v>48</v>
      </c>
      <c r="H4131" t="s">
        <v>4316</v>
      </c>
      <c r="I4131" s="2">
        <v>41134</v>
      </c>
      <c r="J4131" t="s">
        <v>106</v>
      </c>
      <c r="K4131" t="s">
        <v>107</v>
      </c>
      <c r="L4131">
        <v>19.873197000000001</v>
      </c>
      <c r="M4131">
        <v>-155.92273599999999</v>
      </c>
      <c r="N4131" t="s">
        <v>849</v>
      </c>
      <c r="O4131" t="s">
        <v>849</v>
      </c>
      <c r="P4131">
        <v>2016</v>
      </c>
      <c r="Q4131" t="s">
        <v>109</v>
      </c>
      <c r="R4131">
        <v>0</v>
      </c>
      <c r="S4131">
        <v>12.9</v>
      </c>
      <c r="T4131">
        <v>27</v>
      </c>
      <c r="U4131">
        <v>4.5</v>
      </c>
      <c r="V4131">
        <v>0</v>
      </c>
      <c r="W4131">
        <v>2.5</v>
      </c>
      <c r="X4131">
        <v>0.58374999999999999</v>
      </c>
      <c r="Y4131">
        <v>2</v>
      </c>
      <c r="Z4131">
        <v>1</v>
      </c>
    </row>
    <row r="4132" spans="1:26" x14ac:dyDescent="0.2">
      <c r="A4132">
        <v>4131</v>
      </c>
      <c r="B4132">
        <v>9939</v>
      </c>
      <c r="C4132" t="s">
        <v>38</v>
      </c>
      <c r="D4132">
        <v>2016</v>
      </c>
      <c r="E4132" t="s">
        <v>47</v>
      </c>
      <c r="F4132" t="s">
        <v>104</v>
      </c>
      <c r="G4132" t="s">
        <v>48</v>
      </c>
      <c r="H4132" t="s">
        <v>4317</v>
      </c>
      <c r="I4132" s="2">
        <v>41134</v>
      </c>
      <c r="J4132" t="s">
        <v>106</v>
      </c>
      <c r="K4132" t="s">
        <v>107</v>
      </c>
      <c r="L4132">
        <v>19.853365</v>
      </c>
      <c r="M4132">
        <v>-155.962008</v>
      </c>
      <c r="N4132" t="s">
        <v>849</v>
      </c>
      <c r="O4132" t="s">
        <v>849</v>
      </c>
      <c r="P4132">
        <v>2016</v>
      </c>
      <c r="Q4132" t="s">
        <v>109</v>
      </c>
      <c r="R4132">
        <v>0</v>
      </c>
      <c r="S4132">
        <v>12.4</v>
      </c>
      <c r="T4132">
        <v>16.5</v>
      </c>
      <c r="U4132">
        <v>0</v>
      </c>
      <c r="V4132">
        <v>0</v>
      </c>
      <c r="W4132">
        <v>8.5</v>
      </c>
      <c r="X4132">
        <v>0.51</v>
      </c>
      <c r="Y4132">
        <v>2</v>
      </c>
      <c r="Z4132">
        <v>1</v>
      </c>
    </row>
    <row r="4133" spans="1:26" x14ac:dyDescent="0.2">
      <c r="A4133">
        <v>4132</v>
      </c>
      <c r="B4133">
        <v>9940</v>
      </c>
      <c r="C4133" t="s">
        <v>38</v>
      </c>
      <c r="D4133">
        <v>2016</v>
      </c>
      <c r="E4133" t="s">
        <v>47</v>
      </c>
      <c r="F4133" t="s">
        <v>104</v>
      </c>
      <c r="G4133" t="s">
        <v>48</v>
      </c>
      <c r="H4133" t="s">
        <v>4318</v>
      </c>
      <c r="I4133" s="2">
        <v>41134</v>
      </c>
      <c r="J4133" t="s">
        <v>106</v>
      </c>
      <c r="K4133" t="s">
        <v>111</v>
      </c>
      <c r="L4133">
        <v>20.009097000000001</v>
      </c>
      <c r="M4133">
        <v>-155.836398</v>
      </c>
      <c r="N4133" t="s">
        <v>849</v>
      </c>
      <c r="O4133" t="s">
        <v>849</v>
      </c>
      <c r="P4133">
        <v>2016</v>
      </c>
      <c r="Q4133" t="s">
        <v>112</v>
      </c>
      <c r="R4133">
        <v>0</v>
      </c>
      <c r="S4133">
        <v>20.25</v>
      </c>
      <c r="T4133">
        <v>9</v>
      </c>
      <c r="U4133">
        <v>0</v>
      </c>
      <c r="V4133">
        <v>0</v>
      </c>
      <c r="W4133">
        <v>25</v>
      </c>
      <c r="X4133">
        <v>0.30249999999999999</v>
      </c>
      <c r="Y4133">
        <v>2</v>
      </c>
      <c r="Z4133">
        <v>1</v>
      </c>
    </row>
    <row r="4134" spans="1:26" x14ac:dyDescent="0.2">
      <c r="A4134">
        <v>4133</v>
      </c>
      <c r="B4134">
        <v>9941</v>
      </c>
      <c r="C4134" t="s">
        <v>38</v>
      </c>
      <c r="D4134">
        <v>2016</v>
      </c>
      <c r="E4134" t="s">
        <v>47</v>
      </c>
      <c r="F4134" t="s">
        <v>104</v>
      </c>
      <c r="G4134" t="s">
        <v>48</v>
      </c>
      <c r="H4134" t="s">
        <v>4319</v>
      </c>
      <c r="I4134" s="2">
        <v>41134</v>
      </c>
      <c r="J4134" t="s">
        <v>106</v>
      </c>
      <c r="K4134" t="s">
        <v>107</v>
      </c>
      <c r="L4134">
        <v>19.996112</v>
      </c>
      <c r="M4134">
        <v>-155.83130399999999</v>
      </c>
      <c r="N4134" t="s">
        <v>849</v>
      </c>
      <c r="O4134" t="s">
        <v>849</v>
      </c>
      <c r="P4134">
        <v>2016</v>
      </c>
      <c r="Q4134" t="s">
        <v>109</v>
      </c>
      <c r="R4134">
        <v>0</v>
      </c>
      <c r="S4134">
        <v>11</v>
      </c>
      <c r="T4134">
        <v>6.5</v>
      </c>
      <c r="U4134">
        <v>4.5</v>
      </c>
      <c r="V4134">
        <v>1</v>
      </c>
      <c r="W4134">
        <v>6.5</v>
      </c>
      <c r="X4134">
        <v>0.4425</v>
      </c>
      <c r="Y4134">
        <v>2</v>
      </c>
      <c r="Z4134">
        <v>1</v>
      </c>
    </row>
    <row r="4135" spans="1:26" x14ac:dyDescent="0.2">
      <c r="A4135">
        <v>4134</v>
      </c>
      <c r="B4135">
        <v>9942</v>
      </c>
      <c r="C4135" t="s">
        <v>38</v>
      </c>
      <c r="D4135">
        <v>2016</v>
      </c>
      <c r="E4135" t="s">
        <v>47</v>
      </c>
      <c r="F4135" t="s">
        <v>104</v>
      </c>
      <c r="G4135" t="s">
        <v>48</v>
      </c>
      <c r="H4135" t="s">
        <v>4320</v>
      </c>
      <c r="I4135" s="2">
        <v>41134</v>
      </c>
      <c r="J4135" t="s">
        <v>106</v>
      </c>
      <c r="K4135" t="s">
        <v>115</v>
      </c>
      <c r="L4135">
        <v>19.983557999999999</v>
      </c>
      <c r="M4135">
        <v>-155.830251</v>
      </c>
      <c r="N4135" t="s">
        <v>849</v>
      </c>
      <c r="O4135" t="s">
        <v>849</v>
      </c>
      <c r="P4135">
        <v>2016</v>
      </c>
      <c r="Q4135" t="s">
        <v>116</v>
      </c>
      <c r="R4135">
        <v>0</v>
      </c>
      <c r="S4135">
        <v>3.35</v>
      </c>
      <c r="T4135">
        <v>1.5</v>
      </c>
      <c r="U4135">
        <v>12.5</v>
      </c>
      <c r="V4135">
        <v>0.5</v>
      </c>
      <c r="W4135">
        <v>4</v>
      </c>
      <c r="X4135">
        <v>0.68</v>
      </c>
      <c r="Y4135">
        <v>2</v>
      </c>
      <c r="Z4135">
        <v>1</v>
      </c>
    </row>
    <row r="4136" spans="1:26" x14ac:dyDescent="0.2">
      <c r="A4136">
        <v>4135</v>
      </c>
      <c r="B4136">
        <v>9943</v>
      </c>
      <c r="C4136" t="s">
        <v>38</v>
      </c>
      <c r="D4136">
        <v>2016</v>
      </c>
      <c r="E4136" t="s">
        <v>47</v>
      </c>
      <c r="F4136" t="s">
        <v>104</v>
      </c>
      <c r="G4136" t="s">
        <v>48</v>
      </c>
      <c r="H4136" t="s">
        <v>4321</v>
      </c>
      <c r="I4136" s="2">
        <v>41134</v>
      </c>
      <c r="J4136" t="s">
        <v>106</v>
      </c>
      <c r="K4136" t="s">
        <v>115</v>
      </c>
      <c r="L4136">
        <v>19.95739</v>
      </c>
      <c r="M4136">
        <v>-155.86016699999999</v>
      </c>
      <c r="N4136" t="s">
        <v>849</v>
      </c>
      <c r="O4136" t="s">
        <v>849</v>
      </c>
      <c r="P4136">
        <v>2016</v>
      </c>
      <c r="Q4136" t="s">
        <v>116</v>
      </c>
      <c r="R4136">
        <v>0</v>
      </c>
      <c r="S4136">
        <v>2.85</v>
      </c>
      <c r="T4136">
        <v>15.5</v>
      </c>
      <c r="U4136">
        <v>5</v>
      </c>
      <c r="V4136">
        <v>1</v>
      </c>
      <c r="W4136">
        <v>11.5</v>
      </c>
      <c r="X4136">
        <v>0.53749999999999998</v>
      </c>
      <c r="Y4136">
        <v>2</v>
      </c>
      <c r="Z4136">
        <v>1</v>
      </c>
    </row>
    <row r="4137" spans="1:26" x14ac:dyDescent="0.2">
      <c r="A4137">
        <v>4136</v>
      </c>
      <c r="B4137">
        <v>9944</v>
      </c>
      <c r="C4137" t="s">
        <v>38</v>
      </c>
      <c r="D4137">
        <v>2016</v>
      </c>
      <c r="E4137" t="s">
        <v>47</v>
      </c>
      <c r="F4137" t="s">
        <v>104</v>
      </c>
      <c r="G4137" t="s">
        <v>48</v>
      </c>
      <c r="H4137" t="s">
        <v>4322</v>
      </c>
      <c r="I4137" s="2">
        <v>41134</v>
      </c>
      <c r="J4137" t="s">
        <v>106</v>
      </c>
      <c r="K4137" t="s">
        <v>107</v>
      </c>
      <c r="L4137">
        <v>19.937480000000001</v>
      </c>
      <c r="M4137">
        <v>-155.88018299999999</v>
      </c>
      <c r="N4137" t="s">
        <v>849</v>
      </c>
      <c r="O4137" t="s">
        <v>849</v>
      </c>
      <c r="P4137">
        <v>2016</v>
      </c>
      <c r="Q4137" t="s">
        <v>109</v>
      </c>
      <c r="R4137">
        <v>0</v>
      </c>
      <c r="S4137">
        <v>9.6999999999999993</v>
      </c>
      <c r="T4137">
        <v>11.5</v>
      </c>
      <c r="U4137">
        <v>12.5</v>
      </c>
      <c r="V4137">
        <v>0</v>
      </c>
      <c r="W4137">
        <v>4.5</v>
      </c>
      <c r="X4137">
        <v>0.48875000000000002</v>
      </c>
      <c r="Y4137">
        <v>2</v>
      </c>
      <c r="Z4137">
        <v>1</v>
      </c>
    </row>
    <row r="4138" spans="1:26" x14ac:dyDescent="0.2">
      <c r="A4138">
        <v>4137</v>
      </c>
      <c r="B4138">
        <v>9951</v>
      </c>
      <c r="C4138" t="s">
        <v>38</v>
      </c>
      <c r="D4138">
        <v>2016</v>
      </c>
      <c r="E4138" t="s">
        <v>47</v>
      </c>
      <c r="F4138" t="s">
        <v>104</v>
      </c>
      <c r="G4138" t="s">
        <v>48</v>
      </c>
      <c r="H4138" t="s">
        <v>4323</v>
      </c>
      <c r="I4138" s="2">
        <v>41135</v>
      </c>
      <c r="J4138" t="s">
        <v>106</v>
      </c>
      <c r="K4138" t="s">
        <v>111</v>
      </c>
      <c r="L4138">
        <v>20.096813000000001</v>
      </c>
      <c r="M4138">
        <v>-155.88008500000001</v>
      </c>
      <c r="N4138" t="s">
        <v>849</v>
      </c>
      <c r="O4138" t="s">
        <v>849</v>
      </c>
      <c r="P4138">
        <v>2016</v>
      </c>
      <c r="Q4138" t="s">
        <v>112</v>
      </c>
      <c r="R4138">
        <v>0</v>
      </c>
      <c r="S4138">
        <v>21.9</v>
      </c>
      <c r="T4138">
        <v>9</v>
      </c>
      <c r="U4138">
        <v>21.5</v>
      </c>
      <c r="V4138">
        <v>0.5</v>
      </c>
      <c r="W4138">
        <v>2.5</v>
      </c>
      <c r="X4138">
        <v>1.1984999999999999</v>
      </c>
      <c r="Y4138">
        <v>2</v>
      </c>
      <c r="Z4138">
        <v>1</v>
      </c>
    </row>
    <row r="4139" spans="1:26" x14ac:dyDescent="0.2">
      <c r="A4139">
        <v>4138</v>
      </c>
      <c r="B4139">
        <v>9952</v>
      </c>
      <c r="C4139" t="s">
        <v>38</v>
      </c>
      <c r="D4139">
        <v>2016</v>
      </c>
      <c r="E4139" t="s">
        <v>47</v>
      </c>
      <c r="F4139" t="s">
        <v>104</v>
      </c>
      <c r="G4139" t="s">
        <v>48</v>
      </c>
      <c r="H4139" t="s">
        <v>4324</v>
      </c>
      <c r="I4139" s="2">
        <v>41135</v>
      </c>
      <c r="J4139" t="s">
        <v>106</v>
      </c>
      <c r="K4139" t="s">
        <v>107</v>
      </c>
      <c r="L4139">
        <v>20.083364</v>
      </c>
      <c r="M4139">
        <v>-155.86989299999999</v>
      </c>
      <c r="N4139" t="s">
        <v>849</v>
      </c>
      <c r="O4139" t="s">
        <v>849</v>
      </c>
      <c r="P4139">
        <v>2016</v>
      </c>
      <c r="Q4139" t="s">
        <v>109</v>
      </c>
      <c r="R4139">
        <v>0</v>
      </c>
      <c r="S4139">
        <v>15.4</v>
      </c>
      <c r="T4139">
        <v>22.5</v>
      </c>
      <c r="U4139">
        <v>13.5</v>
      </c>
      <c r="V4139">
        <v>0.5</v>
      </c>
      <c r="W4139">
        <v>5.5</v>
      </c>
      <c r="X4139">
        <v>0.79500000000000004</v>
      </c>
      <c r="Y4139">
        <v>2</v>
      </c>
      <c r="Z4139">
        <v>1</v>
      </c>
    </row>
    <row r="4140" spans="1:26" x14ac:dyDescent="0.2">
      <c r="A4140">
        <v>4139</v>
      </c>
      <c r="B4140">
        <v>9953</v>
      </c>
      <c r="C4140" t="s">
        <v>38</v>
      </c>
      <c r="D4140">
        <v>2016</v>
      </c>
      <c r="E4140" t="s">
        <v>47</v>
      </c>
      <c r="F4140" t="s">
        <v>104</v>
      </c>
      <c r="G4140" t="s">
        <v>48</v>
      </c>
      <c r="H4140" t="s">
        <v>4325</v>
      </c>
      <c r="I4140" s="2">
        <v>41135</v>
      </c>
      <c r="J4140" t="s">
        <v>106</v>
      </c>
      <c r="K4140" t="s">
        <v>115</v>
      </c>
      <c r="L4140">
        <v>20.090012999999999</v>
      </c>
      <c r="M4140">
        <v>-155.87340699999999</v>
      </c>
      <c r="N4140" t="s">
        <v>849</v>
      </c>
      <c r="O4140" t="s">
        <v>849</v>
      </c>
      <c r="P4140">
        <v>2016</v>
      </c>
      <c r="Q4140" t="s">
        <v>116</v>
      </c>
      <c r="R4140">
        <v>0</v>
      </c>
      <c r="S4140">
        <v>4.45</v>
      </c>
      <c r="T4140">
        <v>12.5</v>
      </c>
      <c r="U4140">
        <v>1.5</v>
      </c>
      <c r="V4140">
        <v>0</v>
      </c>
      <c r="W4140">
        <v>12.5</v>
      </c>
      <c r="X4140">
        <v>0.77375000000000005</v>
      </c>
      <c r="Y4140">
        <v>2</v>
      </c>
      <c r="Z4140">
        <v>1</v>
      </c>
    </row>
    <row r="4141" spans="1:26" x14ac:dyDescent="0.2">
      <c r="A4141">
        <v>4140</v>
      </c>
      <c r="B4141">
        <v>9955</v>
      </c>
      <c r="C4141" t="s">
        <v>38</v>
      </c>
      <c r="D4141">
        <v>2016</v>
      </c>
      <c r="E4141" t="s">
        <v>47</v>
      </c>
      <c r="F4141" t="s">
        <v>104</v>
      </c>
      <c r="G4141" t="s">
        <v>48</v>
      </c>
      <c r="H4141" t="s">
        <v>4326</v>
      </c>
      <c r="I4141" s="2">
        <v>41135</v>
      </c>
      <c r="J4141" t="s">
        <v>106</v>
      </c>
      <c r="K4141" t="s">
        <v>107</v>
      </c>
      <c r="L4141">
        <v>20.079857000000001</v>
      </c>
      <c r="M4141">
        <v>-155.86706699999999</v>
      </c>
      <c r="N4141" t="s">
        <v>849</v>
      </c>
      <c r="O4141" t="s">
        <v>849</v>
      </c>
      <c r="P4141">
        <v>2016</v>
      </c>
      <c r="Q4141" t="s">
        <v>109</v>
      </c>
      <c r="R4141">
        <v>0</v>
      </c>
      <c r="S4141">
        <v>14.9</v>
      </c>
      <c r="T4141">
        <v>17.5</v>
      </c>
      <c r="U4141">
        <v>6</v>
      </c>
      <c r="V4141">
        <v>1</v>
      </c>
      <c r="W4141">
        <v>7.5</v>
      </c>
      <c r="X4141">
        <v>0.74250000000000005</v>
      </c>
      <c r="Y4141">
        <v>2</v>
      </c>
      <c r="Z4141">
        <v>1</v>
      </c>
    </row>
    <row r="4142" spans="1:26" x14ac:dyDescent="0.2">
      <c r="A4142">
        <v>4141</v>
      </c>
      <c r="B4142">
        <v>9956</v>
      </c>
      <c r="C4142" t="s">
        <v>38</v>
      </c>
      <c r="D4142">
        <v>2016</v>
      </c>
      <c r="E4142" t="s">
        <v>47</v>
      </c>
      <c r="F4142" t="s">
        <v>104</v>
      </c>
      <c r="G4142" t="s">
        <v>48</v>
      </c>
      <c r="H4142" t="s">
        <v>4327</v>
      </c>
      <c r="I4142" s="2">
        <v>41135</v>
      </c>
      <c r="J4142" t="s">
        <v>106</v>
      </c>
      <c r="K4142" t="s">
        <v>111</v>
      </c>
      <c r="L4142">
        <v>20.138776</v>
      </c>
      <c r="M4142">
        <v>-155.89662999999999</v>
      </c>
      <c r="N4142" t="s">
        <v>849</v>
      </c>
      <c r="O4142" t="s">
        <v>849</v>
      </c>
      <c r="P4142">
        <v>2016</v>
      </c>
      <c r="Q4142" t="s">
        <v>112</v>
      </c>
      <c r="R4142">
        <v>0</v>
      </c>
      <c r="S4142">
        <v>21.05</v>
      </c>
      <c r="T4142">
        <v>12</v>
      </c>
      <c r="U4142">
        <v>15</v>
      </c>
      <c r="V4142">
        <v>0</v>
      </c>
      <c r="W4142">
        <v>4</v>
      </c>
      <c r="X4142">
        <v>0.36875000000000002</v>
      </c>
      <c r="Y4142">
        <v>2</v>
      </c>
      <c r="Z4142">
        <v>1</v>
      </c>
    </row>
    <row r="4143" spans="1:26" x14ac:dyDescent="0.2">
      <c r="A4143">
        <v>4142</v>
      </c>
      <c r="B4143">
        <v>9957</v>
      </c>
      <c r="C4143" t="s">
        <v>38</v>
      </c>
      <c r="D4143">
        <v>2016</v>
      </c>
      <c r="E4143" t="s">
        <v>47</v>
      </c>
      <c r="F4143" t="s">
        <v>104</v>
      </c>
      <c r="G4143" t="s">
        <v>48</v>
      </c>
      <c r="H4143" t="s">
        <v>4328</v>
      </c>
      <c r="I4143" s="2">
        <v>41135</v>
      </c>
      <c r="J4143" t="s">
        <v>106</v>
      </c>
      <c r="K4143" t="s">
        <v>107</v>
      </c>
      <c r="L4143">
        <v>20.128634000000002</v>
      </c>
      <c r="M4143">
        <v>-155.89219700000001</v>
      </c>
      <c r="N4143" t="s">
        <v>849</v>
      </c>
      <c r="O4143" t="s">
        <v>849</v>
      </c>
      <c r="P4143">
        <v>2016</v>
      </c>
      <c r="Q4143" t="s">
        <v>109</v>
      </c>
      <c r="R4143">
        <v>0</v>
      </c>
      <c r="S4143">
        <v>9.1999999999999993</v>
      </c>
      <c r="T4143">
        <v>6.5</v>
      </c>
      <c r="U4143">
        <v>6.5</v>
      </c>
      <c r="V4143">
        <v>0</v>
      </c>
      <c r="W4143">
        <v>2.5</v>
      </c>
      <c r="X4143">
        <v>0.46</v>
      </c>
      <c r="Y4143">
        <v>2</v>
      </c>
      <c r="Z4143">
        <v>1</v>
      </c>
    </row>
    <row r="4144" spans="1:26" x14ac:dyDescent="0.2">
      <c r="A4144">
        <v>4143</v>
      </c>
      <c r="B4144">
        <v>9958</v>
      </c>
      <c r="C4144" t="s">
        <v>38</v>
      </c>
      <c r="D4144">
        <v>2016</v>
      </c>
      <c r="E4144" t="s">
        <v>47</v>
      </c>
      <c r="F4144" t="s">
        <v>104</v>
      </c>
      <c r="G4144" t="s">
        <v>48</v>
      </c>
      <c r="H4144" t="s">
        <v>4329</v>
      </c>
      <c r="I4144" s="2">
        <v>41135</v>
      </c>
      <c r="J4144" t="s">
        <v>106</v>
      </c>
      <c r="K4144" t="s">
        <v>107</v>
      </c>
      <c r="L4144">
        <v>20.112884999999999</v>
      </c>
      <c r="M4144">
        <v>-155.88617500000001</v>
      </c>
      <c r="N4144" t="s">
        <v>849</v>
      </c>
      <c r="O4144" t="s">
        <v>849</v>
      </c>
      <c r="P4144">
        <v>2016</v>
      </c>
      <c r="Q4144" t="s">
        <v>109</v>
      </c>
      <c r="R4144">
        <v>0</v>
      </c>
      <c r="S4144">
        <v>16</v>
      </c>
      <c r="T4144">
        <v>19</v>
      </c>
      <c r="U4144">
        <v>10</v>
      </c>
      <c r="V4144">
        <v>0.5</v>
      </c>
      <c r="W4144">
        <v>2</v>
      </c>
      <c r="X4144">
        <v>0.47099999999999997</v>
      </c>
      <c r="Y4144">
        <v>2</v>
      </c>
      <c r="Z4144">
        <v>1</v>
      </c>
    </row>
    <row r="4145" spans="1:26" x14ac:dyDescent="0.2">
      <c r="A4145">
        <v>4144</v>
      </c>
      <c r="B4145">
        <v>9959</v>
      </c>
      <c r="C4145" t="s">
        <v>38</v>
      </c>
      <c r="D4145">
        <v>2016</v>
      </c>
      <c r="E4145" t="s">
        <v>47</v>
      </c>
      <c r="F4145" t="s">
        <v>104</v>
      </c>
      <c r="G4145" t="s">
        <v>48</v>
      </c>
      <c r="H4145" t="s">
        <v>4330</v>
      </c>
      <c r="I4145" s="2">
        <v>41135</v>
      </c>
      <c r="J4145" t="s">
        <v>106</v>
      </c>
      <c r="K4145" t="s">
        <v>115</v>
      </c>
      <c r="L4145">
        <v>20.053892000000001</v>
      </c>
      <c r="M4145">
        <v>-155.845012</v>
      </c>
      <c r="N4145" t="s">
        <v>849</v>
      </c>
      <c r="O4145" t="s">
        <v>849</v>
      </c>
      <c r="P4145">
        <v>2016</v>
      </c>
      <c r="Q4145" t="s">
        <v>116</v>
      </c>
      <c r="R4145">
        <v>0</v>
      </c>
      <c r="S4145">
        <v>4.8</v>
      </c>
      <c r="T4145">
        <v>15</v>
      </c>
      <c r="U4145">
        <v>4</v>
      </c>
      <c r="V4145">
        <v>0</v>
      </c>
      <c r="W4145">
        <v>4</v>
      </c>
      <c r="X4145">
        <v>1.08375</v>
      </c>
      <c r="Y4145">
        <v>2</v>
      </c>
      <c r="Z4145">
        <v>1</v>
      </c>
    </row>
    <row r="4146" spans="1:26" x14ac:dyDescent="0.2">
      <c r="A4146">
        <v>4145</v>
      </c>
      <c r="B4146">
        <v>9980</v>
      </c>
      <c r="C4146" t="s">
        <v>38</v>
      </c>
      <c r="D4146">
        <v>2016</v>
      </c>
      <c r="E4146" t="s">
        <v>47</v>
      </c>
      <c r="F4146" t="s">
        <v>104</v>
      </c>
      <c r="G4146" t="s">
        <v>55</v>
      </c>
      <c r="H4146" t="s">
        <v>4331</v>
      </c>
      <c r="I4146" s="2">
        <v>41137</v>
      </c>
      <c r="J4146" t="s">
        <v>106</v>
      </c>
      <c r="K4146" t="s">
        <v>111</v>
      </c>
      <c r="L4146">
        <v>21.242592999999999</v>
      </c>
      <c r="M4146">
        <v>-157.79143400000001</v>
      </c>
      <c r="N4146" t="s">
        <v>108</v>
      </c>
      <c r="O4146" t="s">
        <v>108</v>
      </c>
      <c r="P4146">
        <v>2016</v>
      </c>
      <c r="Q4146" t="s">
        <v>112</v>
      </c>
      <c r="R4146">
        <v>0</v>
      </c>
      <c r="S4146">
        <v>23.7</v>
      </c>
      <c r="T4146">
        <v>1.5</v>
      </c>
      <c r="U4146">
        <v>22.5</v>
      </c>
      <c r="V4146">
        <v>1</v>
      </c>
      <c r="W4146">
        <v>0.5</v>
      </c>
      <c r="X4146">
        <v>0.10125000000000001</v>
      </c>
      <c r="Y4146">
        <v>2</v>
      </c>
      <c r="Z4146">
        <v>1</v>
      </c>
    </row>
    <row r="4147" spans="1:26" x14ac:dyDescent="0.2">
      <c r="A4147">
        <v>4146</v>
      </c>
      <c r="B4147">
        <v>9981</v>
      </c>
      <c r="C4147" t="s">
        <v>38</v>
      </c>
      <c r="D4147">
        <v>2016</v>
      </c>
      <c r="E4147" t="s">
        <v>47</v>
      </c>
      <c r="F4147" t="s">
        <v>104</v>
      </c>
      <c r="G4147" t="s">
        <v>55</v>
      </c>
      <c r="H4147" t="s">
        <v>4332</v>
      </c>
      <c r="I4147" s="2">
        <v>41137</v>
      </c>
      <c r="J4147" t="s">
        <v>106</v>
      </c>
      <c r="K4147" t="s">
        <v>107</v>
      </c>
      <c r="L4147">
        <v>21.271373000000001</v>
      </c>
      <c r="M4147">
        <v>-157.73444699999999</v>
      </c>
      <c r="N4147" t="s">
        <v>108</v>
      </c>
      <c r="O4147" t="s">
        <v>108</v>
      </c>
      <c r="P4147">
        <v>2016</v>
      </c>
      <c r="Q4147" t="s">
        <v>109</v>
      </c>
      <c r="R4147">
        <v>0</v>
      </c>
      <c r="S4147">
        <v>12.3</v>
      </c>
      <c r="T4147">
        <v>1.5</v>
      </c>
      <c r="U4147">
        <v>27.5</v>
      </c>
      <c r="V4147">
        <v>0</v>
      </c>
      <c r="W4147">
        <v>0.5</v>
      </c>
      <c r="X4147">
        <v>0.12525</v>
      </c>
      <c r="Y4147">
        <v>2</v>
      </c>
      <c r="Z4147">
        <v>1</v>
      </c>
    </row>
    <row r="4148" spans="1:26" x14ac:dyDescent="0.2">
      <c r="A4148">
        <v>4147</v>
      </c>
      <c r="B4148">
        <v>9982</v>
      </c>
      <c r="C4148" t="s">
        <v>38</v>
      </c>
      <c r="D4148">
        <v>2016</v>
      </c>
      <c r="E4148" t="s">
        <v>47</v>
      </c>
      <c r="F4148" t="s">
        <v>104</v>
      </c>
      <c r="G4148" t="s">
        <v>55</v>
      </c>
      <c r="H4148" t="s">
        <v>4333</v>
      </c>
      <c r="I4148" s="2">
        <v>41137</v>
      </c>
      <c r="J4148" t="s">
        <v>106</v>
      </c>
      <c r="K4148" t="s">
        <v>107</v>
      </c>
      <c r="L4148">
        <v>21.263145000000002</v>
      </c>
      <c r="M4148">
        <v>-157.73875699999999</v>
      </c>
      <c r="N4148" t="s">
        <v>108</v>
      </c>
      <c r="O4148" t="s">
        <v>108</v>
      </c>
      <c r="P4148">
        <v>2016</v>
      </c>
      <c r="Q4148" t="s">
        <v>109</v>
      </c>
      <c r="R4148">
        <v>0</v>
      </c>
      <c r="S4148">
        <v>15.85</v>
      </c>
      <c r="T4148">
        <v>1</v>
      </c>
      <c r="U4148">
        <v>6.5</v>
      </c>
      <c r="V4148">
        <v>6</v>
      </c>
      <c r="W4148">
        <v>0</v>
      </c>
      <c r="X4148">
        <v>0.10249999999999999</v>
      </c>
      <c r="Y4148">
        <v>2</v>
      </c>
      <c r="Z4148">
        <v>1</v>
      </c>
    </row>
    <row r="4149" spans="1:26" x14ac:dyDescent="0.2">
      <c r="A4149">
        <v>4148</v>
      </c>
      <c r="B4149">
        <v>9983</v>
      </c>
      <c r="C4149" t="s">
        <v>38</v>
      </c>
      <c r="D4149">
        <v>2016</v>
      </c>
      <c r="E4149" t="s">
        <v>47</v>
      </c>
      <c r="F4149" t="s">
        <v>104</v>
      </c>
      <c r="G4149" t="s">
        <v>55</v>
      </c>
      <c r="H4149" t="s">
        <v>4334</v>
      </c>
      <c r="I4149" s="2">
        <v>41137</v>
      </c>
      <c r="J4149" t="s">
        <v>106</v>
      </c>
      <c r="K4149" t="s">
        <v>115</v>
      </c>
      <c r="L4149">
        <v>21.277560999999999</v>
      </c>
      <c r="M4149">
        <v>-157.84375800000001</v>
      </c>
      <c r="N4149" t="s">
        <v>108</v>
      </c>
      <c r="O4149" t="s">
        <v>108</v>
      </c>
      <c r="P4149">
        <v>2016</v>
      </c>
      <c r="Q4149" t="s">
        <v>116</v>
      </c>
      <c r="R4149">
        <v>0</v>
      </c>
      <c r="S4149">
        <v>5.45</v>
      </c>
      <c r="T4149">
        <v>5</v>
      </c>
      <c r="U4149">
        <v>2</v>
      </c>
      <c r="V4149">
        <v>0</v>
      </c>
      <c r="W4149">
        <v>4</v>
      </c>
      <c r="X4149">
        <v>0.29625000000000001</v>
      </c>
      <c r="Y4149">
        <v>2</v>
      </c>
      <c r="Z4149">
        <v>1</v>
      </c>
    </row>
    <row r="4150" spans="1:26" x14ac:dyDescent="0.2">
      <c r="A4150">
        <v>4149</v>
      </c>
      <c r="B4150">
        <v>9984</v>
      </c>
      <c r="C4150" t="s">
        <v>38</v>
      </c>
      <c r="D4150">
        <v>2016</v>
      </c>
      <c r="E4150" t="s">
        <v>47</v>
      </c>
      <c r="F4150" t="s">
        <v>104</v>
      </c>
      <c r="G4150" t="s">
        <v>55</v>
      </c>
      <c r="H4150" t="s">
        <v>4335</v>
      </c>
      <c r="I4150" s="2">
        <v>41137</v>
      </c>
      <c r="J4150" t="s">
        <v>106</v>
      </c>
      <c r="K4150" t="s">
        <v>115</v>
      </c>
      <c r="L4150">
        <v>21.299906</v>
      </c>
      <c r="M4150">
        <v>-157.93409600000001</v>
      </c>
      <c r="N4150" t="s">
        <v>108</v>
      </c>
      <c r="O4150" t="s">
        <v>108</v>
      </c>
      <c r="P4150">
        <v>2016</v>
      </c>
      <c r="Q4150" t="s">
        <v>116</v>
      </c>
      <c r="R4150">
        <v>0</v>
      </c>
      <c r="S4150">
        <v>5.5</v>
      </c>
      <c r="T4150">
        <v>10</v>
      </c>
      <c r="U4150">
        <v>0</v>
      </c>
      <c r="V4150">
        <v>0.5</v>
      </c>
      <c r="W4150">
        <v>4</v>
      </c>
      <c r="X4150">
        <v>0.87</v>
      </c>
      <c r="Y4150">
        <v>2</v>
      </c>
      <c r="Z4150">
        <v>1</v>
      </c>
    </row>
    <row r="4151" spans="1:26" x14ac:dyDescent="0.2">
      <c r="A4151">
        <v>4150</v>
      </c>
      <c r="B4151">
        <v>9985</v>
      </c>
      <c r="C4151" t="s">
        <v>38</v>
      </c>
      <c r="D4151">
        <v>2016</v>
      </c>
      <c r="E4151" t="s">
        <v>47</v>
      </c>
      <c r="F4151" t="s">
        <v>104</v>
      </c>
      <c r="G4151" t="s">
        <v>55</v>
      </c>
      <c r="H4151" t="s">
        <v>4336</v>
      </c>
      <c r="I4151" s="2">
        <v>41137</v>
      </c>
      <c r="J4151" t="s">
        <v>106</v>
      </c>
      <c r="K4151" t="s">
        <v>111</v>
      </c>
      <c r="L4151">
        <v>21.257936000000001</v>
      </c>
      <c r="M4151">
        <v>-157.833879</v>
      </c>
      <c r="N4151" t="s">
        <v>108</v>
      </c>
      <c r="O4151" t="s">
        <v>108</v>
      </c>
      <c r="P4151">
        <v>2016</v>
      </c>
      <c r="Q4151" t="s">
        <v>112</v>
      </c>
      <c r="R4151">
        <v>0</v>
      </c>
      <c r="S4151">
        <v>19.05</v>
      </c>
      <c r="T4151">
        <v>4.5</v>
      </c>
      <c r="U4151">
        <v>4</v>
      </c>
      <c r="V4151">
        <v>0.5</v>
      </c>
      <c r="W4151">
        <v>1.5</v>
      </c>
      <c r="X4151">
        <v>0.13125000000000001</v>
      </c>
      <c r="Y4151">
        <v>2</v>
      </c>
      <c r="Z4151">
        <v>1</v>
      </c>
    </row>
    <row r="4152" spans="1:26" x14ac:dyDescent="0.2">
      <c r="A4152">
        <v>4151</v>
      </c>
      <c r="B4152">
        <v>9986</v>
      </c>
      <c r="C4152" t="s">
        <v>38</v>
      </c>
      <c r="D4152">
        <v>2016</v>
      </c>
      <c r="E4152" t="s">
        <v>47</v>
      </c>
      <c r="F4152" t="s">
        <v>104</v>
      </c>
      <c r="G4152" t="s">
        <v>55</v>
      </c>
      <c r="H4152" t="s">
        <v>4337</v>
      </c>
      <c r="I4152" s="2">
        <v>41137</v>
      </c>
      <c r="J4152" t="s">
        <v>106</v>
      </c>
      <c r="K4152" t="s">
        <v>111</v>
      </c>
      <c r="L4152">
        <v>21.283619999999999</v>
      </c>
      <c r="M4152">
        <v>-157.86228700000001</v>
      </c>
      <c r="N4152" t="s">
        <v>108</v>
      </c>
      <c r="O4152" t="s">
        <v>108</v>
      </c>
      <c r="P4152">
        <v>2016</v>
      </c>
      <c r="Q4152" t="s">
        <v>112</v>
      </c>
      <c r="R4152">
        <v>0</v>
      </c>
      <c r="S4152">
        <v>25.65</v>
      </c>
      <c r="T4152">
        <v>1.5</v>
      </c>
      <c r="U4152">
        <v>40</v>
      </c>
      <c r="V4152">
        <v>0.5</v>
      </c>
      <c r="W4152">
        <v>0.5</v>
      </c>
      <c r="X4152">
        <v>0.112</v>
      </c>
      <c r="Y4152">
        <v>2</v>
      </c>
      <c r="Z4152">
        <v>1</v>
      </c>
    </row>
    <row r="4153" spans="1:26" x14ac:dyDescent="0.2">
      <c r="A4153">
        <v>4152</v>
      </c>
      <c r="B4153">
        <v>9987</v>
      </c>
      <c r="C4153" t="s">
        <v>38</v>
      </c>
      <c r="D4153">
        <v>2016</v>
      </c>
      <c r="E4153" t="s">
        <v>47</v>
      </c>
      <c r="F4153" t="s">
        <v>104</v>
      </c>
      <c r="G4153" t="s">
        <v>55</v>
      </c>
      <c r="H4153" t="s">
        <v>4338</v>
      </c>
      <c r="I4153" s="2">
        <v>41137</v>
      </c>
      <c r="J4153" t="s">
        <v>106</v>
      </c>
      <c r="K4153" t="s">
        <v>115</v>
      </c>
      <c r="L4153">
        <v>21.295687000000001</v>
      </c>
      <c r="M4153">
        <v>-157.882848</v>
      </c>
      <c r="N4153" t="s">
        <v>108</v>
      </c>
      <c r="O4153" t="s">
        <v>108</v>
      </c>
      <c r="P4153">
        <v>2016</v>
      </c>
      <c r="Q4153" t="s">
        <v>116</v>
      </c>
      <c r="R4153">
        <v>0</v>
      </c>
      <c r="S4153">
        <v>5.05</v>
      </c>
      <c r="T4153">
        <v>1.5</v>
      </c>
      <c r="U4153">
        <v>10</v>
      </c>
      <c r="V4153">
        <v>2.5</v>
      </c>
      <c r="W4153">
        <v>0.5</v>
      </c>
      <c r="X4153">
        <v>0.26</v>
      </c>
      <c r="Y4153">
        <v>2</v>
      </c>
      <c r="Z4153">
        <v>1</v>
      </c>
    </row>
    <row r="4154" spans="1:26" x14ac:dyDescent="0.2">
      <c r="A4154">
        <v>4153</v>
      </c>
      <c r="B4154">
        <v>9988</v>
      </c>
      <c r="C4154" t="s">
        <v>38</v>
      </c>
      <c r="D4154">
        <v>2016</v>
      </c>
      <c r="E4154" t="s">
        <v>47</v>
      </c>
      <c r="F4154" t="s">
        <v>104</v>
      </c>
      <c r="G4154" t="s">
        <v>55</v>
      </c>
      <c r="H4154" t="s">
        <v>4339</v>
      </c>
      <c r="I4154" s="2">
        <v>41137</v>
      </c>
      <c r="J4154" t="s">
        <v>106</v>
      </c>
      <c r="K4154" t="s">
        <v>115</v>
      </c>
      <c r="L4154">
        <v>21.300927000000001</v>
      </c>
      <c r="M4154">
        <v>-157.98561100000001</v>
      </c>
      <c r="N4154" t="s">
        <v>108</v>
      </c>
      <c r="O4154" t="s">
        <v>108</v>
      </c>
      <c r="P4154">
        <v>2016</v>
      </c>
      <c r="Q4154" t="s">
        <v>116</v>
      </c>
      <c r="R4154">
        <v>0</v>
      </c>
      <c r="S4154">
        <v>5.25</v>
      </c>
      <c r="T4154">
        <v>1</v>
      </c>
      <c r="U4154">
        <v>1</v>
      </c>
      <c r="V4154">
        <v>0.5</v>
      </c>
      <c r="W4154">
        <v>10</v>
      </c>
      <c r="X4154">
        <v>0.38250000000000001</v>
      </c>
      <c r="Y4154">
        <v>2</v>
      </c>
      <c r="Z4154">
        <v>1</v>
      </c>
    </row>
    <row r="4155" spans="1:26" x14ac:dyDescent="0.2">
      <c r="A4155">
        <v>4154</v>
      </c>
      <c r="B4155">
        <v>9989</v>
      </c>
      <c r="C4155" t="s">
        <v>38</v>
      </c>
      <c r="D4155">
        <v>2016</v>
      </c>
      <c r="E4155" t="s">
        <v>47</v>
      </c>
      <c r="F4155" t="s">
        <v>104</v>
      </c>
      <c r="G4155" t="s">
        <v>55</v>
      </c>
      <c r="H4155" t="s">
        <v>4340</v>
      </c>
      <c r="I4155" s="2">
        <v>41137</v>
      </c>
      <c r="J4155" t="s">
        <v>106</v>
      </c>
      <c r="K4155" t="s">
        <v>115</v>
      </c>
      <c r="L4155">
        <v>21.299944</v>
      </c>
      <c r="M4155">
        <v>-157.99608699999999</v>
      </c>
      <c r="N4155" t="s">
        <v>108</v>
      </c>
      <c r="O4155" t="s">
        <v>108</v>
      </c>
      <c r="P4155">
        <v>2016</v>
      </c>
      <c r="Q4155" t="s">
        <v>116</v>
      </c>
      <c r="R4155">
        <v>0</v>
      </c>
      <c r="S4155">
        <v>4.0999999999999996</v>
      </c>
      <c r="T4155">
        <v>1</v>
      </c>
      <c r="U4155">
        <v>0.5</v>
      </c>
      <c r="V4155">
        <v>0.5</v>
      </c>
      <c r="W4155">
        <v>10</v>
      </c>
      <c r="X4155">
        <v>0.33</v>
      </c>
      <c r="Y4155">
        <v>2</v>
      </c>
      <c r="Z4155">
        <v>1</v>
      </c>
    </row>
    <row r="4156" spans="1:26" x14ac:dyDescent="0.2">
      <c r="A4156">
        <v>4155</v>
      </c>
      <c r="B4156">
        <v>9990</v>
      </c>
      <c r="C4156" t="s">
        <v>38</v>
      </c>
      <c r="D4156">
        <v>2016</v>
      </c>
      <c r="E4156" t="s">
        <v>47</v>
      </c>
      <c r="F4156" t="s">
        <v>104</v>
      </c>
      <c r="G4156" t="s">
        <v>55</v>
      </c>
      <c r="H4156" t="s">
        <v>4341</v>
      </c>
      <c r="I4156" s="2">
        <v>41137</v>
      </c>
      <c r="J4156" t="s">
        <v>106</v>
      </c>
      <c r="K4156" t="s">
        <v>107</v>
      </c>
      <c r="L4156">
        <v>21.291481999999998</v>
      </c>
      <c r="M4156">
        <v>-157.98244800000001</v>
      </c>
      <c r="N4156" t="s">
        <v>108</v>
      </c>
      <c r="O4156" t="s">
        <v>108</v>
      </c>
      <c r="P4156">
        <v>2016</v>
      </c>
      <c r="Q4156" t="s">
        <v>109</v>
      </c>
      <c r="R4156">
        <v>0</v>
      </c>
      <c r="S4156">
        <v>14.95</v>
      </c>
      <c r="T4156">
        <v>4.5</v>
      </c>
      <c r="U4156">
        <v>1.5</v>
      </c>
      <c r="V4156">
        <v>0.5</v>
      </c>
      <c r="W4156">
        <v>0.5</v>
      </c>
      <c r="X4156">
        <v>0.17449999999999999</v>
      </c>
      <c r="Y4156">
        <v>2</v>
      </c>
      <c r="Z4156">
        <v>1</v>
      </c>
    </row>
    <row r="4157" spans="1:26" x14ac:dyDescent="0.2">
      <c r="A4157">
        <v>4156</v>
      </c>
      <c r="B4157">
        <v>9995</v>
      </c>
      <c r="C4157" t="s">
        <v>38</v>
      </c>
      <c r="D4157">
        <v>2016</v>
      </c>
      <c r="E4157" t="s">
        <v>47</v>
      </c>
      <c r="F4157" t="s">
        <v>104</v>
      </c>
      <c r="G4157" t="s">
        <v>55</v>
      </c>
      <c r="H4157" t="s">
        <v>4342</v>
      </c>
      <c r="I4157" s="2">
        <v>41138</v>
      </c>
      <c r="J4157" t="s">
        <v>106</v>
      </c>
      <c r="K4157" t="s">
        <v>107</v>
      </c>
      <c r="L4157">
        <v>21.284932000000001</v>
      </c>
      <c r="M4157">
        <v>-158.08989600000001</v>
      </c>
      <c r="N4157" t="s">
        <v>108</v>
      </c>
      <c r="O4157" t="s">
        <v>108</v>
      </c>
      <c r="P4157">
        <v>2016</v>
      </c>
      <c r="Q4157" t="s">
        <v>109</v>
      </c>
      <c r="R4157">
        <v>0</v>
      </c>
      <c r="S4157">
        <v>10.7</v>
      </c>
      <c r="T4157">
        <v>1.5</v>
      </c>
      <c r="U4157">
        <v>1</v>
      </c>
      <c r="V4157">
        <v>1</v>
      </c>
      <c r="W4157">
        <v>0</v>
      </c>
      <c r="X4157">
        <v>0.1535</v>
      </c>
      <c r="Y4157">
        <v>2</v>
      </c>
      <c r="Z4157">
        <v>1</v>
      </c>
    </row>
    <row r="4158" spans="1:26" x14ac:dyDescent="0.2">
      <c r="A4158">
        <v>4157</v>
      </c>
      <c r="B4158">
        <v>9996</v>
      </c>
      <c r="C4158" t="s">
        <v>38</v>
      </c>
      <c r="D4158">
        <v>2016</v>
      </c>
      <c r="E4158" t="s">
        <v>47</v>
      </c>
      <c r="F4158" t="s">
        <v>104</v>
      </c>
      <c r="G4158" t="s">
        <v>55</v>
      </c>
      <c r="H4158" t="s">
        <v>4343</v>
      </c>
      <c r="I4158" s="2">
        <v>41138</v>
      </c>
      <c r="J4158" t="s">
        <v>106</v>
      </c>
      <c r="K4158" t="s">
        <v>115</v>
      </c>
      <c r="L4158">
        <v>21.336051999999999</v>
      </c>
      <c r="M4158">
        <v>-158.12787499999999</v>
      </c>
      <c r="N4158" t="s">
        <v>108</v>
      </c>
      <c r="O4158" t="s">
        <v>108</v>
      </c>
      <c r="P4158">
        <v>2016</v>
      </c>
      <c r="Q4158" t="s">
        <v>116</v>
      </c>
      <c r="R4158">
        <v>0</v>
      </c>
      <c r="S4158">
        <v>4.0999999999999996</v>
      </c>
      <c r="T4158">
        <v>5</v>
      </c>
      <c r="U4158">
        <v>1.5</v>
      </c>
      <c r="V4158">
        <v>1</v>
      </c>
      <c r="W4158">
        <v>12.5</v>
      </c>
      <c r="X4158">
        <v>0.45</v>
      </c>
      <c r="Y4158">
        <v>2</v>
      </c>
      <c r="Z4158">
        <v>1</v>
      </c>
    </row>
    <row r="4159" spans="1:26" x14ac:dyDescent="0.2">
      <c r="A4159">
        <v>4158</v>
      </c>
      <c r="B4159">
        <v>9997</v>
      </c>
      <c r="C4159" t="s">
        <v>38</v>
      </c>
      <c r="D4159">
        <v>2016</v>
      </c>
      <c r="E4159" t="s">
        <v>47</v>
      </c>
      <c r="F4159" t="s">
        <v>104</v>
      </c>
      <c r="G4159" t="s">
        <v>55</v>
      </c>
      <c r="H4159" t="s">
        <v>4344</v>
      </c>
      <c r="I4159" s="2">
        <v>41138</v>
      </c>
      <c r="J4159" t="s">
        <v>106</v>
      </c>
      <c r="K4159" t="s">
        <v>107</v>
      </c>
      <c r="L4159">
        <v>21.392944</v>
      </c>
      <c r="M4159">
        <v>-158.187646</v>
      </c>
      <c r="N4159" t="s">
        <v>108</v>
      </c>
      <c r="O4159" t="s">
        <v>108</v>
      </c>
      <c r="P4159">
        <v>2016</v>
      </c>
      <c r="Q4159" t="s">
        <v>109</v>
      </c>
      <c r="R4159">
        <v>0</v>
      </c>
      <c r="S4159">
        <v>14.95</v>
      </c>
      <c r="T4159">
        <v>2</v>
      </c>
      <c r="U4159">
        <v>1</v>
      </c>
      <c r="V4159">
        <v>1</v>
      </c>
      <c r="W4159">
        <v>0</v>
      </c>
      <c r="X4159">
        <v>0.129</v>
      </c>
      <c r="Y4159">
        <v>2</v>
      </c>
      <c r="Z4159">
        <v>1</v>
      </c>
    </row>
    <row r="4160" spans="1:26" x14ac:dyDescent="0.2">
      <c r="A4160">
        <v>4159</v>
      </c>
      <c r="B4160">
        <v>9998</v>
      </c>
      <c r="C4160" t="s">
        <v>38</v>
      </c>
      <c r="D4160">
        <v>2016</v>
      </c>
      <c r="E4160" t="s">
        <v>47</v>
      </c>
      <c r="F4160" t="s">
        <v>104</v>
      </c>
      <c r="G4160" t="s">
        <v>55</v>
      </c>
      <c r="H4160" t="s">
        <v>4345</v>
      </c>
      <c r="I4160" s="2">
        <v>41138</v>
      </c>
      <c r="J4160" t="s">
        <v>106</v>
      </c>
      <c r="K4160" t="s">
        <v>107</v>
      </c>
      <c r="L4160">
        <v>21.39602</v>
      </c>
      <c r="M4160">
        <v>-158.180002</v>
      </c>
      <c r="N4160" t="s">
        <v>108</v>
      </c>
      <c r="O4160" t="s">
        <v>108</v>
      </c>
      <c r="P4160">
        <v>2016</v>
      </c>
      <c r="Q4160" t="s">
        <v>109</v>
      </c>
      <c r="R4160">
        <v>0</v>
      </c>
      <c r="S4160">
        <v>12.1</v>
      </c>
      <c r="T4160">
        <v>1.5</v>
      </c>
      <c r="U4160">
        <v>0.5</v>
      </c>
      <c r="V4160">
        <v>1.5</v>
      </c>
      <c r="W4160">
        <v>0</v>
      </c>
      <c r="X4160">
        <v>0.11625000000000001</v>
      </c>
      <c r="Y4160">
        <v>2</v>
      </c>
      <c r="Z4160">
        <v>1</v>
      </c>
    </row>
    <row r="4161" spans="1:26" x14ac:dyDescent="0.2">
      <c r="A4161">
        <v>4160</v>
      </c>
      <c r="B4161">
        <v>9999</v>
      </c>
      <c r="C4161" t="s">
        <v>38</v>
      </c>
      <c r="D4161">
        <v>2016</v>
      </c>
      <c r="E4161" t="s">
        <v>47</v>
      </c>
      <c r="F4161" t="s">
        <v>104</v>
      </c>
      <c r="G4161" t="s">
        <v>55</v>
      </c>
      <c r="H4161" t="s">
        <v>4346</v>
      </c>
      <c r="I4161" s="2">
        <v>41138</v>
      </c>
      <c r="J4161" t="s">
        <v>106</v>
      </c>
      <c r="K4161" t="s">
        <v>111</v>
      </c>
      <c r="L4161">
        <v>21.297025999999999</v>
      </c>
      <c r="M4161">
        <v>-158.12243900000001</v>
      </c>
      <c r="N4161" t="s">
        <v>108</v>
      </c>
      <c r="O4161" t="s">
        <v>108</v>
      </c>
      <c r="P4161">
        <v>2016</v>
      </c>
      <c r="Q4161" t="s">
        <v>112</v>
      </c>
      <c r="R4161">
        <v>0</v>
      </c>
      <c r="S4161">
        <v>26.65</v>
      </c>
      <c r="T4161">
        <v>1</v>
      </c>
      <c r="U4161">
        <v>20</v>
      </c>
      <c r="V4161">
        <v>5.5</v>
      </c>
      <c r="W4161">
        <v>5</v>
      </c>
      <c r="X4161">
        <v>0.1</v>
      </c>
      <c r="Y4161">
        <v>2</v>
      </c>
      <c r="Z4161">
        <v>1</v>
      </c>
    </row>
  </sheetData>
  <pageMargins left="0.75" right="0.75" top="1" bottom="1" header="0.5" footer="0.5"/>
  <pageSetup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
  <sheetViews>
    <sheetView workbookViewId="0">
      <selection activeCell="M56" sqref="M56"/>
    </sheetView>
  </sheetViews>
  <sheetFormatPr baseColWidth="10" defaultRowHeight="16" x14ac:dyDescent="0.2"/>
  <sheetData>
    <row r="1" spans="1:10" x14ac:dyDescent="0.2">
      <c r="B1" t="s">
        <v>82</v>
      </c>
      <c r="C1" t="s">
        <v>84</v>
      </c>
      <c r="D1" t="s">
        <v>4382</v>
      </c>
      <c r="E1" t="s">
        <v>4506</v>
      </c>
      <c r="F1" t="s">
        <v>4505</v>
      </c>
      <c r="I1" s="156" t="s">
        <v>82</v>
      </c>
      <c r="J1" s="156" t="s">
        <v>84</v>
      </c>
    </row>
    <row r="2" spans="1:10" x14ac:dyDescent="0.2">
      <c r="B2" t="s">
        <v>73</v>
      </c>
      <c r="C2" t="s">
        <v>74</v>
      </c>
      <c r="D2" t="s">
        <v>74</v>
      </c>
      <c r="E2" s="86">
        <v>0.197627705542577</v>
      </c>
      <c r="F2" s="86">
        <v>0.27960852658548102</v>
      </c>
      <c r="H2" t="b">
        <f>EXACT(J2,D2)</f>
        <v>1</v>
      </c>
      <c r="I2" s="157" t="s">
        <v>73</v>
      </c>
      <c r="J2" s="157" t="s">
        <v>74</v>
      </c>
    </row>
    <row r="3" spans="1:10" x14ac:dyDescent="0.2">
      <c r="B3" t="s">
        <v>73</v>
      </c>
      <c r="C3" t="s">
        <v>75</v>
      </c>
      <c r="D3" t="s">
        <v>75</v>
      </c>
      <c r="E3" s="86">
        <v>0.175421884559161</v>
      </c>
      <c r="F3" s="86">
        <v>0.175421884559161</v>
      </c>
      <c r="H3" t="b">
        <f t="shared" ref="H3:H35" si="0">EXACT(J3,D3)</f>
        <v>1</v>
      </c>
      <c r="I3" s="157" t="s">
        <v>73</v>
      </c>
      <c r="J3" s="157" t="s">
        <v>75</v>
      </c>
    </row>
    <row r="4" spans="1:10" x14ac:dyDescent="0.2">
      <c r="B4" t="s">
        <v>73</v>
      </c>
      <c r="C4" t="s">
        <v>76</v>
      </c>
      <c r="D4" t="s">
        <v>76</v>
      </c>
      <c r="E4" s="86">
        <v>0.55667702503837901</v>
      </c>
      <c r="F4" s="86">
        <v>0.55667702503837901</v>
      </c>
      <c r="H4" t="b">
        <f t="shared" si="0"/>
        <v>1</v>
      </c>
      <c r="I4" s="157" t="s">
        <v>73</v>
      </c>
      <c r="J4" s="157" t="s">
        <v>76</v>
      </c>
    </row>
    <row r="5" spans="1:10" x14ac:dyDescent="0.2">
      <c r="B5" t="s">
        <v>73</v>
      </c>
      <c r="C5" t="s">
        <v>77</v>
      </c>
      <c r="D5" t="s">
        <v>77</v>
      </c>
      <c r="E5" s="86">
        <v>0.12525598400006299</v>
      </c>
      <c r="F5" s="86">
        <v>0.13580359213636001</v>
      </c>
      <c r="H5" t="b">
        <f t="shared" si="0"/>
        <v>1</v>
      </c>
      <c r="I5" s="157" t="s">
        <v>73</v>
      </c>
      <c r="J5" s="157" t="s">
        <v>77</v>
      </c>
    </row>
    <row r="6" spans="1:10" x14ac:dyDescent="0.2">
      <c r="B6" t="s">
        <v>73</v>
      </c>
      <c r="C6" t="s">
        <v>78</v>
      </c>
      <c r="D6" t="s">
        <v>78</v>
      </c>
      <c r="E6" s="86">
        <v>8.8004935775820095E-2</v>
      </c>
      <c r="F6" s="86">
        <v>8.8004935775820095E-2</v>
      </c>
      <c r="H6" t="b">
        <f t="shared" si="0"/>
        <v>1</v>
      </c>
      <c r="I6" s="157" t="s">
        <v>73</v>
      </c>
      <c r="J6" s="157" t="s">
        <v>78</v>
      </c>
    </row>
    <row r="7" spans="1:10" x14ac:dyDescent="0.2">
      <c r="A7">
        <v>1</v>
      </c>
      <c r="B7" t="s">
        <v>36</v>
      </c>
      <c r="C7" t="s">
        <v>39</v>
      </c>
      <c r="D7" t="s">
        <v>39</v>
      </c>
      <c r="E7" s="86">
        <v>0.230077072518026</v>
      </c>
      <c r="F7" s="86">
        <v>0.230077072518026</v>
      </c>
      <c r="H7" t="b">
        <f t="shared" si="0"/>
        <v>1</v>
      </c>
      <c r="I7" s="158" t="s">
        <v>4414</v>
      </c>
      <c r="J7" s="159" t="s">
        <v>39</v>
      </c>
    </row>
    <row r="8" spans="1:10" x14ac:dyDescent="0.2">
      <c r="A8">
        <v>2</v>
      </c>
      <c r="B8" t="s">
        <v>36</v>
      </c>
      <c r="C8" t="s">
        <v>72</v>
      </c>
      <c r="D8" t="s">
        <v>72</v>
      </c>
      <c r="E8" s="86">
        <v>7.27292370885151E-2</v>
      </c>
      <c r="F8" s="86">
        <v>9.1448745570032394E-2</v>
      </c>
      <c r="H8" t="b">
        <f t="shared" si="0"/>
        <v>1</v>
      </c>
      <c r="I8" s="158" t="s">
        <v>4414</v>
      </c>
      <c r="J8" s="160" t="s">
        <v>72</v>
      </c>
    </row>
    <row r="9" spans="1:10" x14ac:dyDescent="0.2">
      <c r="A9">
        <v>3</v>
      </c>
      <c r="B9" t="s">
        <v>36</v>
      </c>
      <c r="C9" t="s">
        <v>44</v>
      </c>
      <c r="D9" t="s">
        <v>44</v>
      </c>
      <c r="E9" s="86">
        <v>0.11708862689163201</v>
      </c>
      <c r="F9" s="86">
        <v>0.14043156045835101</v>
      </c>
      <c r="H9" t="b">
        <f t="shared" si="0"/>
        <v>1</v>
      </c>
      <c r="I9" s="158" t="s">
        <v>4414</v>
      </c>
      <c r="J9" s="160" t="s">
        <v>44</v>
      </c>
    </row>
    <row r="10" spans="1:10" x14ac:dyDescent="0.2">
      <c r="A10">
        <v>4</v>
      </c>
      <c r="B10" t="s">
        <v>36</v>
      </c>
      <c r="C10" t="s">
        <v>45</v>
      </c>
      <c r="D10" t="s">
        <v>45</v>
      </c>
      <c r="E10" s="86">
        <v>3.1078449384842201E-2</v>
      </c>
      <c r="F10" s="86">
        <v>3.1078449384842201E-2</v>
      </c>
      <c r="H10" t="b">
        <f t="shared" si="0"/>
        <v>1</v>
      </c>
      <c r="I10" s="158" t="s">
        <v>4414</v>
      </c>
      <c r="J10" s="160" t="s">
        <v>45</v>
      </c>
    </row>
    <row r="11" spans="1:10" x14ac:dyDescent="0.2">
      <c r="A11">
        <v>5</v>
      </c>
      <c r="B11" t="s">
        <v>36</v>
      </c>
      <c r="C11" t="s">
        <v>46</v>
      </c>
      <c r="D11" t="s">
        <v>46</v>
      </c>
      <c r="E11" s="86">
        <v>0.12913062808696801</v>
      </c>
      <c r="F11" s="86">
        <v>0.12913062808696801</v>
      </c>
      <c r="H11" t="b">
        <f t="shared" si="0"/>
        <v>1</v>
      </c>
      <c r="I11" s="158" t="s">
        <v>4414</v>
      </c>
      <c r="J11" s="160" t="s">
        <v>46</v>
      </c>
    </row>
    <row r="12" spans="1:10" x14ac:dyDescent="0.2">
      <c r="A12">
        <v>6</v>
      </c>
      <c r="C12" t="s">
        <v>37</v>
      </c>
      <c r="E12" s="162">
        <f>-AVERAGE(E37:E39)</f>
        <v>-0.51431751023643824</v>
      </c>
      <c r="F12" s="162">
        <f>-AVERAGE(F37:F39)</f>
        <v>-0.98548067995735378</v>
      </c>
      <c r="H12" t="b">
        <f t="shared" si="0"/>
        <v>0</v>
      </c>
      <c r="I12" s="158" t="s">
        <v>4414</v>
      </c>
      <c r="J12" s="160" t="s">
        <v>37</v>
      </c>
    </row>
    <row r="13" spans="1:10" x14ac:dyDescent="0.2">
      <c r="A13">
        <v>7</v>
      </c>
      <c r="B13" t="s">
        <v>36</v>
      </c>
      <c r="C13" t="s">
        <v>121</v>
      </c>
      <c r="D13" t="s">
        <v>121</v>
      </c>
      <c r="E13" s="86">
        <v>0.447274488900545</v>
      </c>
      <c r="F13" s="86">
        <v>0.550571418881453</v>
      </c>
      <c r="H13" t="b">
        <f t="shared" si="0"/>
        <v>1</v>
      </c>
      <c r="I13" s="158" t="s">
        <v>4414</v>
      </c>
      <c r="J13" s="160" t="s">
        <v>121</v>
      </c>
    </row>
    <row r="14" spans="1:10" x14ac:dyDescent="0.2">
      <c r="A14">
        <v>8</v>
      </c>
      <c r="B14" t="s">
        <v>36</v>
      </c>
      <c r="C14" t="s">
        <v>40</v>
      </c>
      <c r="D14" t="s">
        <v>40</v>
      </c>
      <c r="E14" s="86">
        <v>0.70289194172060798</v>
      </c>
      <c r="F14" s="86">
        <v>0.70289194172060798</v>
      </c>
      <c r="H14" t="b">
        <f t="shared" si="0"/>
        <v>1</v>
      </c>
      <c r="I14" s="158" t="s">
        <v>4414</v>
      </c>
      <c r="J14" s="160" t="s">
        <v>40</v>
      </c>
    </row>
    <row r="15" spans="1:10" x14ac:dyDescent="0.2">
      <c r="A15">
        <v>9</v>
      </c>
      <c r="B15" t="s">
        <v>36</v>
      </c>
      <c r="C15" t="s">
        <v>41</v>
      </c>
      <c r="D15" t="s">
        <v>41</v>
      </c>
      <c r="E15" s="86">
        <v>1.22186337232069</v>
      </c>
      <c r="F15" s="86">
        <v>1.4341422624184601</v>
      </c>
      <c r="H15" t="b">
        <f t="shared" si="0"/>
        <v>1</v>
      </c>
      <c r="I15" s="158" t="s">
        <v>4414</v>
      </c>
      <c r="J15" s="160" t="s">
        <v>41</v>
      </c>
    </row>
    <row r="16" spans="1:10" x14ac:dyDescent="0.2">
      <c r="A16">
        <v>10</v>
      </c>
      <c r="B16" t="s">
        <v>36</v>
      </c>
      <c r="C16" t="s">
        <v>42</v>
      </c>
      <c r="D16" t="s">
        <v>42</v>
      </c>
      <c r="E16" s="86">
        <v>0.54654023109826</v>
      </c>
      <c r="F16" s="86">
        <v>0.54654023109826</v>
      </c>
      <c r="H16" t="b">
        <f t="shared" si="0"/>
        <v>1</v>
      </c>
      <c r="I16" s="158" t="s">
        <v>4414</v>
      </c>
      <c r="J16" s="160" t="s">
        <v>42</v>
      </c>
    </row>
    <row r="17" spans="1:10" x14ac:dyDescent="0.2">
      <c r="A17">
        <v>11</v>
      </c>
      <c r="B17" t="s">
        <v>36</v>
      </c>
      <c r="C17" t="s">
        <v>43</v>
      </c>
      <c r="D17" t="s">
        <v>43</v>
      </c>
      <c r="E17" s="86">
        <v>0.25411725872698099</v>
      </c>
      <c r="F17" s="86">
        <v>0.31423658352138201</v>
      </c>
      <c r="H17" t="b">
        <f t="shared" si="0"/>
        <v>1</v>
      </c>
      <c r="I17" s="158" t="s">
        <v>4414</v>
      </c>
      <c r="J17" s="160" t="s">
        <v>43</v>
      </c>
    </row>
    <row r="18" spans="1:10" x14ac:dyDescent="0.2">
      <c r="A18">
        <v>12</v>
      </c>
      <c r="B18" t="s">
        <v>47</v>
      </c>
      <c r="C18" t="s">
        <v>48</v>
      </c>
      <c r="D18" t="s">
        <v>48</v>
      </c>
      <c r="E18" s="86">
        <v>0</v>
      </c>
      <c r="F18" s="86">
        <v>0</v>
      </c>
      <c r="H18" t="b">
        <f t="shared" si="0"/>
        <v>1</v>
      </c>
      <c r="I18" s="158" t="s">
        <v>4427</v>
      </c>
      <c r="J18" s="159" t="s">
        <v>48</v>
      </c>
    </row>
    <row r="19" spans="1:10" x14ac:dyDescent="0.2">
      <c r="A19">
        <v>13</v>
      </c>
      <c r="B19" t="s">
        <v>47</v>
      </c>
      <c r="C19" t="s">
        <v>50</v>
      </c>
      <c r="D19" t="s">
        <v>50</v>
      </c>
      <c r="E19" s="86">
        <v>2.9767174060962999E-2</v>
      </c>
      <c r="F19" s="86">
        <v>2.9767174060962999E-2</v>
      </c>
      <c r="H19" t="b">
        <f t="shared" si="0"/>
        <v>1</v>
      </c>
      <c r="I19" s="158" t="s">
        <v>4427</v>
      </c>
      <c r="J19" s="160" t="s">
        <v>50</v>
      </c>
    </row>
    <row r="20" spans="1:10" x14ac:dyDescent="0.2">
      <c r="A20">
        <v>14</v>
      </c>
      <c r="B20" t="s">
        <v>47</v>
      </c>
      <c r="C20" t="s">
        <v>51</v>
      </c>
      <c r="D20" t="s">
        <v>51</v>
      </c>
      <c r="E20" s="86">
        <v>0</v>
      </c>
      <c r="F20" s="86">
        <v>0</v>
      </c>
      <c r="H20" t="b">
        <f t="shared" si="0"/>
        <v>1</v>
      </c>
      <c r="I20" s="158" t="s">
        <v>4427</v>
      </c>
      <c r="J20" s="160" t="s">
        <v>51</v>
      </c>
    </row>
    <row r="21" spans="1:10" x14ac:dyDescent="0.2">
      <c r="A21">
        <v>15</v>
      </c>
      <c r="B21" t="s">
        <v>47</v>
      </c>
      <c r="C21" t="s">
        <v>52</v>
      </c>
      <c r="D21" t="s">
        <v>52</v>
      </c>
      <c r="E21" s="86">
        <v>0</v>
      </c>
      <c r="F21" s="86">
        <v>0</v>
      </c>
      <c r="H21" t="b">
        <f t="shared" si="0"/>
        <v>1</v>
      </c>
      <c r="I21" s="158" t="s">
        <v>4427</v>
      </c>
      <c r="J21" s="160" t="s">
        <v>52</v>
      </c>
    </row>
    <row r="22" spans="1:10" x14ac:dyDescent="0.2">
      <c r="A22">
        <v>16</v>
      </c>
      <c r="B22" t="s">
        <v>47</v>
      </c>
      <c r="C22" t="s">
        <v>53</v>
      </c>
      <c r="D22" t="s">
        <v>53</v>
      </c>
      <c r="E22" s="86">
        <v>0</v>
      </c>
      <c r="F22" s="86">
        <v>0</v>
      </c>
      <c r="H22" t="b">
        <f t="shared" si="0"/>
        <v>1</v>
      </c>
      <c r="I22" s="158" t="s">
        <v>4427</v>
      </c>
      <c r="J22" s="160" t="s">
        <v>53</v>
      </c>
    </row>
    <row r="23" spans="1:10" x14ac:dyDescent="0.2">
      <c r="A23">
        <v>17</v>
      </c>
      <c r="B23" t="s">
        <v>47</v>
      </c>
      <c r="C23" t="s">
        <v>54</v>
      </c>
      <c r="D23" t="s">
        <v>54</v>
      </c>
      <c r="E23" s="86">
        <v>8.0473992245019998E-2</v>
      </c>
      <c r="F23" s="86">
        <v>8.0473992245019998E-2</v>
      </c>
      <c r="H23" t="b">
        <f t="shared" si="0"/>
        <v>1</v>
      </c>
      <c r="I23" s="158" t="s">
        <v>4427</v>
      </c>
      <c r="J23" s="160" t="s">
        <v>54</v>
      </c>
    </row>
    <row r="24" spans="1:10" x14ac:dyDescent="0.2">
      <c r="A24">
        <v>18</v>
      </c>
      <c r="B24" t="s">
        <v>47</v>
      </c>
      <c r="C24" t="s">
        <v>55</v>
      </c>
      <c r="D24" t="s">
        <v>55</v>
      </c>
      <c r="E24" s="86">
        <v>0</v>
      </c>
      <c r="F24" s="86">
        <v>0</v>
      </c>
      <c r="H24" t="b">
        <f t="shared" si="0"/>
        <v>1</v>
      </c>
      <c r="I24" s="158" t="s">
        <v>4427</v>
      </c>
      <c r="J24" s="157" t="s">
        <v>55</v>
      </c>
    </row>
    <row r="25" spans="1:10" x14ac:dyDescent="0.2">
      <c r="A25">
        <v>19</v>
      </c>
      <c r="B25" t="s">
        <v>56</v>
      </c>
      <c r="C25" t="s">
        <v>57</v>
      </c>
      <c r="D25" t="s">
        <v>57</v>
      </c>
      <c r="E25" s="86">
        <v>0.95740557999315101</v>
      </c>
      <c r="F25" s="86">
        <v>0.95740557999315101</v>
      </c>
      <c r="H25" t="b">
        <f t="shared" si="0"/>
        <v>1</v>
      </c>
      <c r="I25" s="158" t="s">
        <v>4434</v>
      </c>
      <c r="J25" s="159" t="s">
        <v>57</v>
      </c>
    </row>
    <row r="26" spans="1:10" x14ac:dyDescent="0.2">
      <c r="A26">
        <v>20</v>
      </c>
      <c r="B26" t="s">
        <v>56</v>
      </c>
      <c r="C26" t="s">
        <v>60</v>
      </c>
      <c r="D26" t="s">
        <v>60</v>
      </c>
      <c r="E26" s="86">
        <v>0.185354822817559</v>
      </c>
      <c r="F26" s="86">
        <v>0.185354822817559</v>
      </c>
      <c r="H26" t="b">
        <f t="shared" si="0"/>
        <v>1</v>
      </c>
      <c r="I26" s="158" t="s">
        <v>4434</v>
      </c>
      <c r="J26" s="160" t="s">
        <v>60</v>
      </c>
    </row>
    <row r="27" spans="1:10" x14ac:dyDescent="0.2">
      <c r="A27">
        <v>21</v>
      </c>
      <c r="B27" t="s">
        <v>56</v>
      </c>
      <c r="C27" t="s">
        <v>58</v>
      </c>
      <c r="D27" t="s">
        <v>58</v>
      </c>
      <c r="E27" s="86">
        <v>0.56526044717535795</v>
      </c>
      <c r="F27" s="86">
        <v>0.56526044717535795</v>
      </c>
      <c r="H27" t="b">
        <f t="shared" si="0"/>
        <v>1</v>
      </c>
      <c r="I27" s="158" t="s">
        <v>4434</v>
      </c>
      <c r="J27" s="160" t="s">
        <v>58</v>
      </c>
    </row>
    <row r="28" spans="1:10" x14ac:dyDescent="0.2">
      <c r="A28">
        <v>22</v>
      </c>
      <c r="B28" t="s">
        <v>56</v>
      </c>
      <c r="C28" t="s">
        <v>63</v>
      </c>
      <c r="D28" t="s">
        <v>63</v>
      </c>
      <c r="E28" s="86">
        <v>0.87076272066013805</v>
      </c>
      <c r="F28" s="86">
        <v>0.87076272066013805</v>
      </c>
      <c r="H28" t="b">
        <f t="shared" si="0"/>
        <v>1</v>
      </c>
      <c r="I28" s="158" t="s">
        <v>4434</v>
      </c>
      <c r="J28" s="161" t="s">
        <v>63</v>
      </c>
    </row>
    <row r="29" spans="1:10" x14ac:dyDescent="0.2">
      <c r="A29">
        <v>23</v>
      </c>
      <c r="B29" t="s">
        <v>64</v>
      </c>
      <c r="C29" t="s">
        <v>67</v>
      </c>
      <c r="D29" t="s">
        <v>67</v>
      </c>
      <c r="E29" s="86">
        <v>14.264661200832</v>
      </c>
      <c r="F29" s="86">
        <v>14.264661200832</v>
      </c>
      <c r="H29" t="b">
        <f t="shared" si="0"/>
        <v>1</v>
      </c>
      <c r="I29" s="158" t="s">
        <v>360</v>
      </c>
      <c r="J29" s="160" t="s">
        <v>67</v>
      </c>
    </row>
    <row r="30" spans="1:10" x14ac:dyDescent="0.2">
      <c r="A30">
        <v>24</v>
      </c>
      <c r="B30" t="s">
        <v>64</v>
      </c>
      <c r="C30" t="s">
        <v>69</v>
      </c>
      <c r="D30" t="s">
        <v>69</v>
      </c>
      <c r="E30" s="86">
        <v>7.1871461170054403</v>
      </c>
      <c r="F30" s="86">
        <v>7.1871461170054403</v>
      </c>
      <c r="H30" t="b">
        <f t="shared" si="0"/>
        <v>1</v>
      </c>
      <c r="I30" s="158" t="s">
        <v>360</v>
      </c>
      <c r="J30" s="160" t="s">
        <v>69</v>
      </c>
    </row>
    <row r="31" spans="1:10" x14ac:dyDescent="0.2">
      <c r="A31">
        <v>25</v>
      </c>
      <c r="B31" t="s">
        <v>64</v>
      </c>
      <c r="C31" t="s">
        <v>70</v>
      </c>
      <c r="D31" t="s">
        <v>70</v>
      </c>
      <c r="E31" s="86">
        <v>2.3841764424822798</v>
      </c>
      <c r="F31" s="86">
        <v>2.3841764424822798</v>
      </c>
      <c r="H31" t="b">
        <f t="shared" si="0"/>
        <v>1</v>
      </c>
      <c r="I31" s="158" t="s">
        <v>360</v>
      </c>
      <c r="J31" s="160" t="s">
        <v>70</v>
      </c>
    </row>
    <row r="32" spans="1:10" x14ac:dyDescent="0.2">
      <c r="A32">
        <v>26</v>
      </c>
      <c r="B32" t="s">
        <v>64</v>
      </c>
      <c r="C32" t="s">
        <v>65</v>
      </c>
      <c r="D32" t="s">
        <v>65</v>
      </c>
      <c r="E32" s="86">
        <v>2.37966138014552</v>
      </c>
      <c r="F32" s="86">
        <v>2.37966138014552</v>
      </c>
      <c r="H32" t="b">
        <f t="shared" si="0"/>
        <v>1</v>
      </c>
      <c r="I32" s="158" t="s">
        <v>360</v>
      </c>
      <c r="J32" s="160" t="s">
        <v>65</v>
      </c>
    </row>
    <row r="33" spans="1:10" x14ac:dyDescent="0.2">
      <c r="A33">
        <v>27</v>
      </c>
      <c r="B33" t="s">
        <v>64</v>
      </c>
      <c r="C33" t="s">
        <v>66</v>
      </c>
      <c r="D33" t="s">
        <v>66</v>
      </c>
      <c r="E33" s="86">
        <v>2.6732602796279901</v>
      </c>
      <c r="F33" s="86">
        <v>2.6732602796279901</v>
      </c>
      <c r="H33" t="b">
        <f t="shared" si="0"/>
        <v>1</v>
      </c>
      <c r="I33" s="158" t="s">
        <v>360</v>
      </c>
      <c r="J33" s="160" t="s">
        <v>66</v>
      </c>
    </row>
    <row r="34" spans="1:10" x14ac:dyDescent="0.2">
      <c r="A34">
        <v>28</v>
      </c>
      <c r="B34" t="s">
        <v>64</v>
      </c>
      <c r="C34" t="s">
        <v>68</v>
      </c>
      <c r="D34" t="s">
        <v>68</v>
      </c>
      <c r="E34" s="86">
        <v>0.417496340718231</v>
      </c>
      <c r="F34" s="86">
        <v>0.417496340718231</v>
      </c>
      <c r="H34" t="b">
        <f t="shared" si="0"/>
        <v>1</v>
      </c>
      <c r="I34" s="158" t="s">
        <v>360</v>
      </c>
      <c r="J34" s="160" t="s">
        <v>68</v>
      </c>
    </row>
    <row r="35" spans="1:10" x14ac:dyDescent="0.2">
      <c r="A35">
        <v>29</v>
      </c>
      <c r="B35" t="s">
        <v>64</v>
      </c>
      <c r="C35" t="s">
        <v>71</v>
      </c>
      <c r="D35" t="s">
        <v>71</v>
      </c>
      <c r="E35" s="86">
        <v>0.722441494286439</v>
      </c>
      <c r="F35" s="86">
        <v>0.722441494286439</v>
      </c>
      <c r="H35" t="b">
        <f t="shared" si="0"/>
        <v>1</v>
      </c>
      <c r="I35" s="158" t="s">
        <v>360</v>
      </c>
      <c r="J35" s="161" t="s">
        <v>71</v>
      </c>
    </row>
    <row r="36" spans="1:10" x14ac:dyDescent="0.2">
      <c r="A36">
        <v>30</v>
      </c>
    </row>
    <row r="37" spans="1:10" x14ac:dyDescent="0.2">
      <c r="A37">
        <v>31</v>
      </c>
      <c r="B37" t="s">
        <v>36</v>
      </c>
      <c r="C37" t="s">
        <v>124</v>
      </c>
      <c r="D37" t="s">
        <v>124</v>
      </c>
      <c r="E37" s="86">
        <v>0.41010479575748698</v>
      </c>
      <c r="F37" s="86">
        <v>0.68721273054140997</v>
      </c>
    </row>
    <row r="38" spans="1:10" x14ac:dyDescent="0.2">
      <c r="A38">
        <v>32</v>
      </c>
      <c r="B38" t="s">
        <v>36</v>
      </c>
      <c r="C38" t="s">
        <v>130</v>
      </c>
      <c r="D38" t="s">
        <v>130</v>
      </c>
      <c r="E38" s="86">
        <v>0.69859288467160596</v>
      </c>
      <c r="F38" s="86">
        <v>1.4395159775475801</v>
      </c>
    </row>
    <row r="39" spans="1:10" x14ac:dyDescent="0.2">
      <c r="A39">
        <v>33</v>
      </c>
      <c r="B39" t="s">
        <v>36</v>
      </c>
      <c r="C39" t="s">
        <v>136</v>
      </c>
      <c r="D39" t="s">
        <v>136</v>
      </c>
      <c r="E39" s="86">
        <v>0.43425485028022198</v>
      </c>
      <c r="F39" s="86">
        <v>0.82971333178307105</v>
      </c>
    </row>
    <row r="40" spans="1:10" x14ac:dyDescent="0.2">
      <c r="A40">
        <v>34</v>
      </c>
    </row>
    <row r="41" spans="1:10" x14ac:dyDescent="0.2">
      <c r="A41">
        <v>35</v>
      </c>
    </row>
    <row r="42" spans="1:10" x14ac:dyDescent="0.2">
      <c r="A42">
        <v>36</v>
      </c>
    </row>
    <row r="43" spans="1:10" x14ac:dyDescent="0.2">
      <c r="A43">
        <v>37</v>
      </c>
    </row>
  </sheetData>
  <sortState ref="B2:F38">
    <sortCondition ref="B2:B38"/>
    <sortCondition ref="C2:C38"/>
  </sortState>
  <pageMargins left="0.75" right="0.75" top="1" bottom="1" header="0.5" footer="0.5"/>
  <pageSetup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7"/>
  <sheetViews>
    <sheetView workbookViewId="0">
      <selection activeCell="G2" sqref="G2:H27"/>
    </sheetView>
  </sheetViews>
  <sheetFormatPr baseColWidth="10" defaultRowHeight="16" x14ac:dyDescent="0.2"/>
  <cols>
    <col min="4" max="4" width="11.6640625" bestFit="1" customWidth="1"/>
  </cols>
  <sheetData>
    <row r="2" spans="2:8" x14ac:dyDescent="0.2">
      <c r="B2" s="188" t="s">
        <v>82</v>
      </c>
      <c r="C2" s="188" t="s">
        <v>84</v>
      </c>
      <c r="D2" s="188" t="s">
        <v>4521</v>
      </c>
      <c r="F2" s="188" t="s">
        <v>82</v>
      </c>
      <c r="G2" s="188" t="s">
        <v>84</v>
      </c>
      <c r="H2" s="188" t="s">
        <v>4521</v>
      </c>
    </row>
    <row r="3" spans="2:8" x14ac:dyDescent="0.2">
      <c r="B3" s="189" t="s">
        <v>47</v>
      </c>
      <c r="C3" s="190" t="s">
        <v>48</v>
      </c>
      <c r="D3" s="194">
        <v>16839.751543799997</v>
      </c>
      <c r="F3" s="189" t="s">
        <v>47</v>
      </c>
      <c r="G3" s="190" t="s">
        <v>48</v>
      </c>
      <c r="H3" s="194">
        <v>16839.751543799997</v>
      </c>
    </row>
    <row r="4" spans="2:8" x14ac:dyDescent="0.2">
      <c r="B4" s="191"/>
      <c r="C4" s="190" t="s">
        <v>49</v>
      </c>
      <c r="D4" s="194">
        <v>1200</v>
      </c>
      <c r="F4" s="191"/>
      <c r="G4" s="190" t="s">
        <v>49</v>
      </c>
      <c r="H4" s="194">
        <v>1200</v>
      </c>
    </row>
    <row r="5" spans="2:8" x14ac:dyDescent="0.2">
      <c r="B5" s="191"/>
      <c r="C5" s="190" t="s">
        <v>50</v>
      </c>
      <c r="D5" s="194">
        <v>18127.067175799999</v>
      </c>
      <c r="F5" s="191"/>
      <c r="G5" s="190" t="s">
        <v>50</v>
      </c>
      <c r="H5" s="194">
        <v>18127.067175799999</v>
      </c>
    </row>
    <row r="6" spans="2:8" x14ac:dyDescent="0.2">
      <c r="B6" s="191"/>
      <c r="C6" s="190" t="s">
        <v>4522</v>
      </c>
      <c r="D6" s="194">
        <v>345.82409560999997</v>
      </c>
      <c r="F6" s="191"/>
      <c r="G6" s="190" t="s">
        <v>4522</v>
      </c>
      <c r="H6" s="194">
        <v>345.82409560999997</v>
      </c>
    </row>
    <row r="7" spans="2:8" x14ac:dyDescent="0.2">
      <c r="B7" s="191"/>
      <c r="C7" s="190" t="s">
        <v>51</v>
      </c>
      <c r="D7" s="194">
        <v>3003.6738938000008</v>
      </c>
      <c r="F7" s="191"/>
      <c r="G7" s="190" t="s">
        <v>51</v>
      </c>
      <c r="H7" s="194">
        <v>3003.6738938000008</v>
      </c>
    </row>
    <row r="8" spans="2:8" x14ac:dyDescent="0.2">
      <c r="B8" s="191"/>
      <c r="C8" s="190" t="s">
        <v>52</v>
      </c>
      <c r="D8" s="194">
        <v>11122.185135700001</v>
      </c>
      <c r="F8" s="191"/>
      <c r="G8" s="190" t="s">
        <v>52</v>
      </c>
      <c r="H8" s="194">
        <v>11122.185135700001</v>
      </c>
    </row>
    <row r="9" spans="2:8" x14ac:dyDescent="0.2">
      <c r="B9" s="191"/>
      <c r="C9" s="190" t="s">
        <v>53</v>
      </c>
      <c r="D9" s="194">
        <v>12730.293615099999</v>
      </c>
      <c r="F9" s="191"/>
      <c r="G9" s="190" t="s">
        <v>53</v>
      </c>
      <c r="H9" s="194">
        <v>12730.293615099999</v>
      </c>
    </row>
    <row r="10" spans="2:8" x14ac:dyDescent="0.2">
      <c r="B10" s="191"/>
      <c r="C10" s="190" t="s">
        <v>54</v>
      </c>
      <c r="D10" s="194">
        <v>9265.8013104999991</v>
      </c>
      <c r="F10" s="191"/>
      <c r="G10" s="190" t="s">
        <v>54</v>
      </c>
      <c r="H10" s="194">
        <v>9265.8013104999991</v>
      </c>
    </row>
    <row r="11" spans="2:8" x14ac:dyDescent="0.2">
      <c r="B11" s="192"/>
      <c r="C11" s="190" t="s">
        <v>55</v>
      </c>
      <c r="D11" s="194">
        <v>25118.822850500004</v>
      </c>
      <c r="F11" s="192"/>
      <c r="G11" s="190" t="s">
        <v>55</v>
      </c>
      <c r="H11" s="194">
        <v>25118.822850500004</v>
      </c>
    </row>
    <row r="12" spans="2:8" x14ac:dyDescent="0.2">
      <c r="B12" s="193" t="s">
        <v>151</v>
      </c>
      <c r="C12" s="193"/>
      <c r="D12" s="195">
        <v>97753.419620809989</v>
      </c>
      <c r="F12" s="193" t="s">
        <v>151</v>
      </c>
      <c r="G12" s="193"/>
      <c r="H12" s="195">
        <f>SUM(H3:H11)</f>
        <v>97753.419620809989</v>
      </c>
    </row>
    <row r="13" spans="2:8" x14ac:dyDescent="0.2">
      <c r="B13" s="189" t="s">
        <v>56</v>
      </c>
      <c r="C13" s="190" t="s">
        <v>4523</v>
      </c>
      <c r="D13" s="194">
        <v>66.211956169999993</v>
      </c>
      <c r="F13" s="189" t="s">
        <v>56</v>
      </c>
      <c r="G13" s="190"/>
      <c r="H13" s="194"/>
    </row>
    <row r="14" spans="2:8" x14ac:dyDescent="0.2">
      <c r="B14" s="191"/>
      <c r="C14" s="190" t="s">
        <v>57</v>
      </c>
      <c r="D14" s="194">
        <v>27765.69</v>
      </c>
      <c r="F14" s="191"/>
      <c r="G14" s="190" t="s">
        <v>57</v>
      </c>
      <c r="H14" s="194">
        <v>27765.69</v>
      </c>
    </row>
    <row r="15" spans="2:8" x14ac:dyDescent="0.2">
      <c r="B15" s="191"/>
      <c r="C15" s="190" t="s">
        <v>154</v>
      </c>
      <c r="D15" s="194">
        <v>31733.178277999999</v>
      </c>
      <c r="F15" s="191"/>
      <c r="G15" s="190"/>
      <c r="H15" s="194"/>
    </row>
    <row r="16" spans="2:8" x14ac:dyDescent="0.2">
      <c r="B16" s="191"/>
      <c r="C16" s="190" t="s">
        <v>58</v>
      </c>
      <c r="D16" s="194">
        <v>3699.3724886</v>
      </c>
      <c r="F16" s="191"/>
      <c r="G16" s="190" t="s">
        <v>58</v>
      </c>
      <c r="H16" s="194">
        <v>3699.3724886</v>
      </c>
    </row>
    <row r="17" spans="2:8" x14ac:dyDescent="0.2">
      <c r="B17" s="191"/>
      <c r="C17" s="190" t="s">
        <v>59</v>
      </c>
      <c r="D17" s="194">
        <v>3399.6114610000004</v>
      </c>
      <c r="F17" s="191"/>
      <c r="G17" s="190" t="s">
        <v>59</v>
      </c>
      <c r="H17" s="194">
        <v>3399.6114610000004</v>
      </c>
    </row>
    <row r="18" spans="2:8" x14ac:dyDescent="0.2">
      <c r="B18" s="191"/>
      <c r="C18" s="190" t="s">
        <v>60</v>
      </c>
      <c r="D18" s="194">
        <v>30954.929269</v>
      </c>
      <c r="F18" s="191"/>
      <c r="G18" s="190" t="s">
        <v>60</v>
      </c>
      <c r="H18" s="194">
        <v>30954.929269</v>
      </c>
    </row>
    <row r="19" spans="2:8" x14ac:dyDescent="0.2">
      <c r="B19" s="191"/>
      <c r="C19" s="190" t="s">
        <v>61</v>
      </c>
      <c r="D19" s="194">
        <v>34192.6280032</v>
      </c>
      <c r="F19" s="191"/>
      <c r="G19" s="190" t="s">
        <v>61</v>
      </c>
      <c r="H19" s="194">
        <v>34192.6280032</v>
      </c>
    </row>
    <row r="20" spans="2:8" x14ac:dyDescent="0.2">
      <c r="B20" s="191"/>
      <c r="C20" s="190" t="s">
        <v>62</v>
      </c>
      <c r="D20" s="194">
        <v>4995.5899377939995</v>
      </c>
      <c r="F20" s="191"/>
      <c r="G20" s="190" t="s">
        <v>62</v>
      </c>
      <c r="H20" s="194">
        <v>4995.5899377939995</v>
      </c>
    </row>
    <row r="21" spans="2:8" x14ac:dyDescent="0.2">
      <c r="B21" s="191"/>
      <c r="C21" s="190" t="s">
        <v>162</v>
      </c>
      <c r="D21" s="194">
        <v>636.62177926200002</v>
      </c>
      <c r="F21" s="191"/>
      <c r="G21" s="190"/>
      <c r="H21" s="194"/>
    </row>
    <row r="22" spans="2:8" x14ac:dyDescent="0.2">
      <c r="B22" s="191"/>
      <c r="C22" s="190" t="s">
        <v>164</v>
      </c>
      <c r="D22" s="194">
        <v>409.86609583699999</v>
      </c>
      <c r="F22" s="191"/>
      <c r="G22" s="190"/>
      <c r="H22" s="194"/>
    </row>
    <row r="23" spans="2:8" x14ac:dyDescent="0.2">
      <c r="B23" s="191"/>
      <c r="C23" s="190" t="s">
        <v>63</v>
      </c>
      <c r="D23" s="194">
        <v>17812.064685900001</v>
      </c>
      <c r="F23" s="191"/>
      <c r="G23" s="190" t="s">
        <v>63</v>
      </c>
      <c r="H23" s="194">
        <v>17812.064685900001</v>
      </c>
    </row>
    <row r="24" spans="2:8" x14ac:dyDescent="0.2">
      <c r="B24" s="191"/>
      <c r="C24" s="190" t="s">
        <v>4524</v>
      </c>
      <c r="D24" s="194">
        <v>5.3203841680000004</v>
      </c>
      <c r="F24" s="191"/>
      <c r="G24" s="190"/>
      <c r="H24" s="194"/>
    </row>
    <row r="25" spans="2:8" x14ac:dyDescent="0.2">
      <c r="B25" s="191"/>
      <c r="C25" s="190" t="s">
        <v>4525</v>
      </c>
      <c r="D25" s="194">
        <v>3453.87</v>
      </c>
      <c r="F25" s="191"/>
      <c r="G25" s="190"/>
      <c r="H25" s="194"/>
    </row>
    <row r="26" spans="2:8" x14ac:dyDescent="0.2">
      <c r="B26" s="192"/>
      <c r="C26" s="190" t="s">
        <v>4526</v>
      </c>
      <c r="D26" s="194">
        <v>1726.9349999999999</v>
      </c>
      <c r="F26" s="192"/>
      <c r="G26" s="190"/>
      <c r="H26" s="194"/>
    </row>
    <row r="27" spans="2:8" x14ac:dyDescent="0.2">
      <c r="B27" s="193" t="s">
        <v>167</v>
      </c>
      <c r="C27" s="193"/>
      <c r="D27" s="195">
        <v>160851.88933893098</v>
      </c>
      <c r="F27" s="193" t="s">
        <v>167</v>
      </c>
      <c r="G27" s="193"/>
      <c r="H27" s="195">
        <f>SUM(H13:H26)</f>
        <v>122819.88584549399</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TOTAL SCORES</vt:lpstr>
      <vt:lpstr>InstantaneousBiomass</vt:lpstr>
      <vt:lpstr>Piscivores</vt:lpstr>
      <vt:lpstr>Sharks</vt:lpstr>
      <vt:lpstr>Sizes Take2</vt:lpstr>
      <vt:lpstr>Data Island-scale Biomass</vt:lpstr>
      <vt:lpstr>Data Num Sites</vt:lpstr>
      <vt:lpstr>Data Sharks Updated</vt:lpstr>
      <vt:lpstr>Habitat Area Hawaii</vt:lpstr>
    </vt:vector>
  </TitlesOfParts>
  <Company>NOAA PPIFSC, Coral Reef Ecosysem Division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Ivor Williams</dc:creator>
  <cp:lastModifiedBy>Microsoft Office User</cp:lastModifiedBy>
  <dcterms:created xsi:type="dcterms:W3CDTF">2017-01-16T01:16:14Z</dcterms:created>
  <dcterms:modified xsi:type="dcterms:W3CDTF">2017-11-02T02:08:35Z</dcterms:modified>
</cp:coreProperties>
</file>