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oleObject"/>
  <Default Extension="vml" ContentType="application/vnd.openxmlformats-officedocument.vmlDrawin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8740" windowHeight="20080" tabRatio="500"/>
  </bookViews>
  <sheets>
    <sheet name="Introduction" sheetId="9" r:id="rId1"/>
    <sheet name="Equations" sheetId="1" r:id="rId2"/>
    <sheet name="Ex1 CW" sheetId="3" r:id="rId3"/>
    <sheet name="Ex2 AO" sheetId="7" r:id="rId4"/>
    <sheet name="resilience_matrix2013" sheetId="8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5" i="7" l="1"/>
  <c r="C24" i="7"/>
  <c r="S22" i="7"/>
  <c r="Q21" i="7"/>
  <c r="C20" i="7"/>
  <c r="C26" i="3"/>
  <c r="C25" i="3"/>
  <c r="S23" i="3"/>
  <c r="C21" i="3"/>
</calcChain>
</file>

<file path=xl/sharedStrings.xml><?xml version="1.0" encoding="utf-8"?>
<sst xmlns="http://schemas.openxmlformats.org/spreadsheetml/2006/main" count="224" uniqueCount="81">
  <si>
    <t>sponges</t>
  </si>
  <si>
    <t>CLEAN WATERS</t>
  </si>
  <si>
    <t xml:space="preserve"> </t>
  </si>
  <si>
    <t>ϒ</t>
  </si>
  <si>
    <t>Rescale</t>
  </si>
  <si>
    <t>CALCULATIONS</t>
  </si>
  <si>
    <t>component</t>
  </si>
  <si>
    <t>corals</t>
  </si>
  <si>
    <t>fish_oil</t>
  </si>
  <si>
    <t>ornamentals</t>
  </si>
  <si>
    <t>seaweeds</t>
  </si>
  <si>
    <t>shells</t>
  </si>
  <si>
    <t>FIS: Fisheries</t>
  </si>
  <si>
    <t>MAR: Mariculture</t>
  </si>
  <si>
    <t>NP: Natural Products</t>
  </si>
  <si>
    <t>AO: Artisanal Fishing Opportunity</t>
  </si>
  <si>
    <t>CS: Carbon Storage</t>
  </si>
  <si>
    <t>CP: Coastal Protection</t>
  </si>
  <si>
    <t>TR: Tourism &amp; Recreation</t>
  </si>
  <si>
    <t>ECO: Economies</t>
  </si>
  <si>
    <t>LIV: Livelihoods</t>
  </si>
  <si>
    <t>ICO: Iconic Species</t>
  </si>
  <si>
    <t>LSP: Lasting Special Places</t>
  </si>
  <si>
    <t>CW: Clean Water</t>
  </si>
  <si>
    <t>HAB: Habitats</t>
  </si>
  <si>
    <t>SPP: Species</t>
  </si>
  <si>
    <t>ARTISANAL FISHING OPPORTUNITIES</t>
  </si>
  <si>
    <t>alien_species</t>
  </si>
  <si>
    <t>coral only</t>
  </si>
  <si>
    <t>seagrass only</t>
  </si>
  <si>
    <t>soft_bottom, with coral</t>
  </si>
  <si>
    <t>soft_bottom, without coral</t>
  </si>
  <si>
    <t>mangrove only</t>
  </si>
  <si>
    <t>seaice_shoreline only</t>
  </si>
  <si>
    <t>CITES signatories
cites</t>
  </si>
  <si>
    <t>Fishing v1
fishing_v1</t>
  </si>
  <si>
    <t>Fishing v1 EEZ
fishing_v1_eez</t>
  </si>
  <si>
    <t>Fishing v2 EEZ
fishing_v2_eez</t>
  </si>
  <si>
    <t>Fishing v3
fishing_v3</t>
  </si>
  <si>
    <t>Fishing v3 EEZ
fishing_v3_eez</t>
  </si>
  <si>
    <t>Habitat
habitat</t>
  </si>
  <si>
    <t>Habitat combo
habitat_combo</t>
  </si>
  <si>
    <t>Habitat combo EEZ
habitat_combo_eez</t>
  </si>
  <si>
    <t>Global Competitive Index
li_gci</t>
  </si>
  <si>
    <t>Sector Evenness
li_sector_evenness</t>
  </si>
  <si>
    <t>CBD mariculture
mariculture</t>
  </si>
  <si>
    <t>MSI governance
msi_gov</t>
  </si>
  <si>
    <t>Species diversity
species_diversity</t>
  </si>
  <si>
    <t>Species diversity 3nm
species_diversity_3nm</t>
  </si>
  <si>
    <t>CBD tourism
tourism</t>
  </si>
  <si>
    <t>CBD water
water</t>
  </si>
  <si>
    <t>World Governance Indicators
wgi_all</t>
  </si>
  <si>
    <t>Regulatory</t>
  </si>
  <si>
    <t xml:space="preserve">goals and subgoals </t>
  </si>
  <si>
    <t>TOTAL RESILIENCE</t>
  </si>
  <si>
    <t>Ecological Resilience</t>
  </si>
  <si>
    <t>Social Resilience</t>
  </si>
  <si>
    <t>Ecological Integrity</t>
  </si>
  <si>
    <t>Social Integrity</t>
  </si>
  <si>
    <t>r_water_2013a.csv</t>
  </si>
  <si>
    <t>rgn_wb_wgi_2013a_rescaled.csv</t>
  </si>
  <si>
    <t>Equation S12</t>
  </si>
  <si>
    <t>Goal-specific regulations (G)</t>
  </si>
  <si>
    <r>
      <t>Ecological integrity (Y</t>
    </r>
    <r>
      <rPr>
        <b/>
        <sz val="9"/>
        <rFont val="Arial"/>
      </rPr>
      <t>E</t>
    </r>
    <r>
      <rPr>
        <b/>
        <sz val="10"/>
        <rFont val="Arial"/>
        <family val="2"/>
      </rPr>
      <t>)</t>
    </r>
  </si>
  <si>
    <t>Equation S12b</t>
  </si>
  <si>
    <t>Social integrity (Ys)</t>
  </si>
  <si>
    <t>Equation S13</t>
  </si>
  <si>
    <r>
      <t>Total resilience (r</t>
    </r>
    <r>
      <rPr>
        <b/>
        <sz val="9"/>
        <rFont val="Arial"/>
      </rPr>
      <t>x</t>
    </r>
    <r>
      <rPr>
        <b/>
        <sz val="10"/>
        <rFont val="Arial"/>
        <family val="2"/>
      </rPr>
      <t>)</t>
    </r>
  </si>
  <si>
    <t>Equation S11</t>
  </si>
  <si>
    <r>
      <t>r</t>
    </r>
    <r>
      <rPr>
        <sz val="9"/>
        <rFont val="Arial"/>
      </rPr>
      <t>x</t>
    </r>
    <r>
      <rPr>
        <sz val="10"/>
        <rFont val="Arial"/>
      </rPr>
      <t>*100</t>
    </r>
  </si>
  <si>
    <t>China's resilience score 2013
from scenario.Global2013.www2013/scores.csv</t>
  </si>
  <si>
    <t>China's resilience score 2013</t>
  </si>
  <si>
    <t>from scenario.Global2013.www2013/scores.csv</t>
  </si>
  <si>
    <r>
      <t>Ecological integrity (Y</t>
    </r>
    <r>
      <rPr>
        <b/>
        <sz val="12.5"/>
        <rFont val="Arial"/>
        <family val="2"/>
      </rPr>
      <t>E)</t>
    </r>
  </si>
  <si>
    <r>
      <t>Total resilience (r</t>
    </r>
    <r>
      <rPr>
        <b/>
        <sz val="12.5"/>
        <rFont val="Arial"/>
        <family val="2"/>
      </rPr>
      <t>x)</t>
    </r>
  </si>
  <si>
    <t>Alien species
alien_species</t>
  </si>
  <si>
    <t>r_habitat_combo_2013a.csv</t>
  </si>
  <si>
    <t>r_fishing_v1_2013a.csv</t>
  </si>
  <si>
    <t>rgn_spp_score_offshore3nm_2013.csv</t>
  </si>
  <si>
    <t>Example: China raw pressure value from:
scenario.Global2013.www2013/
layers/filename [[gi, YEi, Ysi]]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</si>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</sst>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&quot;€&quot;* #,##0_);_(&quot;€&quot;* \(#,##0\);_(&quot;€&quot;* &quot;-&quot;_);_(@_)"/>
    <numFmt numFmtId="165" formatCode="_(&quot;€&quot;* #,##0.00_);_(&quot;€&quot;* \(#,##0.00\);_(&quot;€&quot;* &quot;-&quot;??_);_(@_)"/>
  </numFmts>
  <fonts count="2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0"/>
      <color indexed="12"/>
      <name val="Verdana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</font>
    <font>
      <sz val="10"/>
      <color rgb="FF000000"/>
      <name val="Arial"/>
      <family val="2"/>
    </font>
    <font>
      <sz val="10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u/>
      <sz val="10"/>
      <name val="Arial"/>
    </font>
    <font>
      <b/>
      <sz val="10"/>
      <color theme="1"/>
      <name val="Arial"/>
      <family val="2"/>
    </font>
    <font>
      <b/>
      <sz val="10"/>
      <color rgb="FF008000"/>
      <name val="Arial"/>
      <family val="2"/>
    </font>
    <font>
      <b/>
      <sz val="11"/>
      <color rgb="FF008000"/>
      <name val="Calibri"/>
      <family val="2"/>
      <scheme val="minor"/>
    </font>
    <font>
      <b/>
      <sz val="11"/>
      <color rgb="FF000000"/>
      <name val="Arial"/>
    </font>
    <font>
      <b/>
      <sz val="10"/>
      <color rgb="FF000000"/>
      <name val="Arial"/>
    </font>
    <font>
      <b/>
      <sz val="11"/>
      <color theme="1"/>
      <name val="Arial"/>
    </font>
    <font>
      <b/>
      <sz val="9"/>
      <name val="Arial"/>
    </font>
    <font>
      <sz val="9"/>
      <name val="Arial"/>
    </font>
    <font>
      <sz val="11"/>
      <color rgb="FF000000"/>
      <name val="Calibri"/>
      <family val="2"/>
    </font>
    <font>
      <b/>
      <sz val="11"/>
      <color rgb="FF008000"/>
      <name val="Calibri"/>
      <family val="2"/>
    </font>
    <font>
      <b/>
      <sz val="12.5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B1A0C7"/>
        <bgColor rgb="FF000000"/>
      </patternFill>
    </fill>
    <fill>
      <patternFill patternType="solid">
        <fgColor rgb="FFB7DEE8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F2DCDB"/>
        <bgColor rgb="FF000000"/>
      </patternFill>
    </fill>
  </fills>
  <borders count="6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/>
      <top style="medium">
        <color auto="1"/>
      </top>
      <bottom style="medium">
        <color auto="1"/>
      </bottom>
      <diagonal/>
    </border>
  </borders>
  <cellStyleXfs count="191">
    <xf numFmtId="0" fontId="0" fillId="0" borderId="0"/>
    <xf numFmtId="0" fontId="3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41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96">
    <xf numFmtId="0" fontId="0" fillId="0" borderId="0" xfId="0"/>
    <xf numFmtId="0" fontId="4" fillId="0" borderId="0" xfId="1" applyFont="1" applyAlignment="1">
      <alignment vertical="center" wrapText="1"/>
    </xf>
    <xf numFmtId="0" fontId="3" fillId="0" borderId="0" xfId="1" applyAlignment="1">
      <alignment wrapText="1"/>
    </xf>
    <xf numFmtId="0" fontId="3" fillId="0" borderId="0" xfId="1" applyAlignment="1">
      <alignment horizontal="center" vertical="center" wrapText="1"/>
    </xf>
    <xf numFmtId="0" fontId="4" fillId="0" borderId="35" xfId="1" applyFont="1" applyBorder="1" applyAlignment="1">
      <alignment vertical="center" wrapText="1"/>
    </xf>
    <xf numFmtId="0" fontId="4" fillId="0" borderId="36" xfId="1" applyFont="1" applyBorder="1" applyAlignment="1">
      <alignment vertical="center" wrapText="1"/>
    </xf>
    <xf numFmtId="0" fontId="4" fillId="0" borderId="37" xfId="1" applyFont="1" applyBorder="1" applyAlignment="1">
      <alignment vertical="center" wrapText="1"/>
    </xf>
    <xf numFmtId="0" fontId="2" fillId="0" borderId="0" xfId="1" applyFont="1" applyBorder="1" applyAlignment="1">
      <alignment horizontal="center" vertical="center" wrapText="1"/>
    </xf>
    <xf numFmtId="0" fontId="15" fillId="0" borderId="0" xfId="1" applyFont="1" applyAlignment="1">
      <alignment horizontal="center" vertical="center" wrapText="1"/>
    </xf>
    <xf numFmtId="0" fontId="12" fillId="0" borderId="35" xfId="1" applyFont="1" applyBorder="1" applyAlignment="1">
      <alignment vertical="center" wrapText="1"/>
    </xf>
    <xf numFmtId="0" fontId="1" fillId="0" borderId="0" xfId="1" applyFont="1" applyBorder="1" applyAlignment="1">
      <alignment horizontal="center" vertical="center" wrapText="1"/>
    </xf>
    <xf numFmtId="0" fontId="0" fillId="3" borderId="9" xfId="1" applyFont="1" applyFill="1" applyBorder="1" applyAlignment="1">
      <alignment horizontal="center" vertical="center" wrapText="1"/>
    </xf>
    <xf numFmtId="0" fontId="0" fillId="0" borderId="0" xfId="0" applyFill="1" applyBorder="1"/>
    <xf numFmtId="0" fontId="17" fillId="0" borderId="0" xfId="0" applyFont="1" applyFill="1" applyBorder="1" applyAlignment="1">
      <alignment horizontal="center" textRotation="90" wrapText="1"/>
    </xf>
    <xf numFmtId="0" fontId="1" fillId="0" borderId="46" xfId="1" applyFont="1" applyBorder="1" applyAlignment="1">
      <alignment horizontal="center" vertical="center" wrapText="1"/>
    </xf>
    <xf numFmtId="0" fontId="1" fillId="0" borderId="10" xfId="1" applyFont="1" applyBorder="1" applyAlignment="1">
      <alignment horizontal="center" vertical="center" wrapText="1"/>
    </xf>
    <xf numFmtId="0" fontId="1" fillId="0" borderId="49" xfId="1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textRotation="90"/>
    </xf>
    <xf numFmtId="0" fontId="13" fillId="4" borderId="4" xfId="0" applyFont="1" applyFill="1" applyBorder="1" applyAlignment="1">
      <alignment horizontal="center" textRotation="90"/>
    </xf>
    <xf numFmtId="0" fontId="13" fillId="4" borderId="5" xfId="0" applyFont="1" applyFill="1" applyBorder="1" applyAlignment="1">
      <alignment horizontal="center" textRotation="90" wrapText="1"/>
    </xf>
    <xf numFmtId="0" fontId="0" fillId="0" borderId="25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0" xfId="0" applyBorder="1" applyAlignment="1">
      <alignment horizontal="center"/>
    </xf>
    <xf numFmtId="0" fontId="8" fillId="0" borderId="37" xfId="0" applyFont="1" applyBorder="1"/>
    <xf numFmtId="0" fontId="8" fillId="0" borderId="51" xfId="0" applyFont="1" applyBorder="1"/>
    <xf numFmtId="0" fontId="8" fillId="0" borderId="52" xfId="0" applyFont="1" applyBorder="1"/>
    <xf numFmtId="0" fontId="8" fillId="0" borderId="53" xfId="0" applyFont="1" applyBorder="1"/>
    <xf numFmtId="0" fontId="8" fillId="0" borderId="36" xfId="0" applyFont="1" applyBorder="1"/>
    <xf numFmtId="0" fontId="0" fillId="0" borderId="42" xfId="0" applyBorder="1" applyAlignment="1">
      <alignment horizontal="center"/>
    </xf>
    <xf numFmtId="0" fontId="0" fillId="0" borderId="15" xfId="0" applyBorder="1"/>
    <xf numFmtId="0" fontId="0" fillId="0" borderId="28" xfId="0" applyBorder="1"/>
    <xf numFmtId="0" fontId="0" fillId="0" borderId="21" xfId="0" applyBorder="1"/>
    <xf numFmtId="0" fontId="0" fillId="0" borderId="48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0" xfId="0" applyBorder="1"/>
    <xf numFmtId="0" fontId="0" fillId="0" borderId="45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24" xfId="0" applyBorder="1"/>
    <xf numFmtId="0" fontId="0" fillId="0" borderId="54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58" xfId="0" applyBorder="1" applyAlignment="1">
      <alignment horizontal="center"/>
    </xf>
    <xf numFmtId="0" fontId="8" fillId="0" borderId="35" xfId="0" applyFont="1" applyBorder="1"/>
    <xf numFmtId="0" fontId="0" fillId="0" borderId="29" xfId="0" applyBorder="1"/>
    <xf numFmtId="0" fontId="0" fillId="0" borderId="47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6" xfId="0" applyBorder="1"/>
    <xf numFmtId="0" fontId="0" fillId="0" borderId="59" xfId="0" applyBorder="1" applyAlignment="1">
      <alignment horizontal="center"/>
    </xf>
    <xf numFmtId="0" fontId="0" fillId="0" borderId="60" xfId="0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62" xfId="0" applyBorder="1" applyAlignment="1">
      <alignment horizontal="center"/>
    </xf>
    <xf numFmtId="0" fontId="0" fillId="0" borderId="63" xfId="0" applyBorder="1" applyAlignment="1">
      <alignment horizontal="center"/>
    </xf>
    <xf numFmtId="0" fontId="13" fillId="0" borderId="1" xfId="0" applyFont="1" applyBorder="1" applyAlignment="1">
      <alignment horizontal="center" textRotation="90"/>
    </xf>
    <xf numFmtId="0" fontId="13" fillId="4" borderId="23" xfId="0" applyFont="1" applyFill="1" applyBorder="1" applyAlignment="1">
      <alignment horizontal="center" textRotation="90" wrapText="1"/>
    </xf>
    <xf numFmtId="0" fontId="13" fillId="3" borderId="4" xfId="0" applyFont="1" applyFill="1" applyBorder="1" applyAlignment="1">
      <alignment horizontal="center" textRotation="90" wrapText="1"/>
    </xf>
    <xf numFmtId="0" fontId="13" fillId="3" borderId="6" xfId="0" applyFont="1" applyFill="1" applyBorder="1" applyAlignment="1">
      <alignment horizontal="center" textRotation="90" wrapText="1"/>
    </xf>
    <xf numFmtId="0" fontId="0" fillId="0" borderId="0" xfId="0" applyAlignment="1">
      <alignment vertical="center"/>
    </xf>
    <xf numFmtId="0" fontId="4" fillId="0" borderId="1" xfId="1" applyFont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3" fillId="11" borderId="4" xfId="0" applyFont="1" applyFill="1" applyBorder="1" applyAlignment="1">
      <alignment horizontal="center" textRotation="90" wrapText="1"/>
    </xf>
    <xf numFmtId="0" fontId="13" fillId="11" borderId="5" xfId="0" applyFont="1" applyFill="1" applyBorder="1" applyAlignment="1">
      <alignment horizontal="center" textRotation="90" wrapText="1"/>
    </xf>
    <xf numFmtId="0" fontId="13" fillId="11" borderId="6" xfId="0" applyFont="1" applyFill="1" applyBorder="1" applyAlignment="1">
      <alignment horizontal="center" textRotation="90" wrapText="1"/>
    </xf>
    <xf numFmtId="0" fontId="17" fillId="0" borderId="0" xfId="0" applyFont="1"/>
    <xf numFmtId="0" fontId="3" fillId="0" borderId="9" xfId="1" applyBorder="1" applyAlignment="1">
      <alignment wrapText="1"/>
    </xf>
    <xf numFmtId="0" fontId="3" fillId="0" borderId="24" xfId="1" applyBorder="1" applyAlignment="1">
      <alignment wrapText="1"/>
    </xf>
    <xf numFmtId="0" fontId="2" fillId="0" borderId="9" xfId="1" applyFont="1" applyBorder="1" applyAlignment="1">
      <alignment wrapText="1"/>
    </xf>
    <xf numFmtId="0" fontId="0" fillId="0" borderId="24" xfId="1" applyFont="1" applyBorder="1" applyAlignment="1">
      <alignment vertical="center" wrapText="1"/>
    </xf>
    <xf numFmtId="0" fontId="9" fillId="0" borderId="16" xfId="1" applyFont="1" applyBorder="1" applyAlignment="1">
      <alignment vertical="center" wrapText="1"/>
    </xf>
    <xf numFmtId="0" fontId="1" fillId="0" borderId="35" xfId="1" applyFont="1" applyBorder="1" applyAlignment="1">
      <alignment horizontal="center" vertical="center" wrapText="1"/>
    </xf>
    <xf numFmtId="0" fontId="1" fillId="0" borderId="7" xfId="1" applyFont="1" applyBorder="1" applyAlignment="1">
      <alignment horizontal="center" vertical="center" wrapText="1"/>
    </xf>
    <xf numFmtId="0" fontId="1" fillId="0" borderId="36" xfId="1" applyFont="1" applyBorder="1" applyAlignment="1">
      <alignment horizontal="center" vertical="center" wrapText="1"/>
    </xf>
    <xf numFmtId="2" fontId="1" fillId="0" borderId="36" xfId="1" applyNumberFormat="1" applyFont="1" applyBorder="1" applyAlignment="1">
      <alignment horizontal="center" vertical="center" wrapText="1"/>
    </xf>
    <xf numFmtId="2" fontId="1" fillId="0" borderId="0" xfId="1" applyNumberFormat="1" applyFont="1" applyBorder="1" applyAlignment="1">
      <alignment horizontal="center" vertical="center" wrapText="1"/>
    </xf>
    <xf numFmtId="2" fontId="1" fillId="0" borderId="46" xfId="1" applyNumberFormat="1" applyFont="1" applyBorder="1" applyAlignment="1">
      <alignment horizontal="center" vertical="center" wrapText="1"/>
    </xf>
    <xf numFmtId="0" fontId="14" fillId="3" borderId="16" xfId="1" applyFont="1" applyFill="1" applyBorder="1" applyAlignment="1">
      <alignment horizontal="center" vertical="center" wrapText="1"/>
    </xf>
    <xf numFmtId="0" fontId="1" fillId="0" borderId="0" xfId="1" applyFont="1" applyBorder="1" applyAlignment="1">
      <alignment horizontal="left" vertical="center"/>
    </xf>
    <xf numFmtId="0" fontId="1" fillId="0" borderId="46" xfId="1" applyFont="1" applyBorder="1" applyAlignment="1">
      <alignment horizontal="left" vertical="center"/>
    </xf>
    <xf numFmtId="0" fontId="1" fillId="0" borderId="37" xfId="1" applyFont="1" applyBorder="1" applyAlignment="1">
      <alignment horizontal="center" vertical="center" wrapText="1"/>
    </xf>
    <xf numFmtId="0" fontId="1" fillId="0" borderId="38" xfId="1" applyFont="1" applyBorder="1" applyAlignment="1">
      <alignment horizontal="center" vertical="center" wrapText="1"/>
    </xf>
    <xf numFmtId="0" fontId="8" fillId="0" borderId="0" xfId="0" applyFont="1"/>
    <xf numFmtId="0" fontId="21" fillId="0" borderId="0" xfId="0" applyFont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 wrapText="1"/>
    </xf>
    <xf numFmtId="0" fontId="8" fillId="7" borderId="24" xfId="0" applyFont="1" applyFill="1" applyBorder="1" applyAlignment="1">
      <alignment horizontal="center" vertical="center" wrapText="1"/>
    </xf>
    <xf numFmtId="0" fontId="4" fillId="0" borderId="37" xfId="0" applyFont="1" applyBorder="1" applyAlignment="1">
      <alignment vertical="center" wrapText="1"/>
    </xf>
    <xf numFmtId="0" fontId="8" fillId="0" borderId="37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36" xfId="0" applyFont="1" applyBorder="1" applyAlignment="1">
      <alignment vertical="center" wrapText="1"/>
    </xf>
    <xf numFmtId="0" fontId="21" fillId="0" borderId="24" xfId="0" applyFont="1" applyBorder="1" applyAlignment="1">
      <alignment wrapText="1"/>
    </xf>
    <xf numFmtId="0" fontId="8" fillId="0" borderId="46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8" fillId="0" borderId="46" xfId="0" applyFont="1" applyBorder="1" applyAlignment="1">
      <alignment horizontal="left" vertical="center"/>
    </xf>
    <xf numFmtId="0" fontId="8" fillId="0" borderId="38" xfId="0" applyFont="1" applyBorder="1" applyAlignment="1">
      <alignment horizontal="center" vertical="center" wrapText="1"/>
    </xf>
    <xf numFmtId="0" fontId="8" fillId="0" borderId="49" xfId="0" applyFont="1" applyBorder="1" applyAlignment="1">
      <alignment horizontal="center" vertical="center" wrapText="1"/>
    </xf>
    <xf numFmtId="0" fontId="12" fillId="0" borderId="35" xfId="0" applyFont="1" applyBorder="1" applyAlignment="1">
      <alignment vertical="center" wrapText="1"/>
    </xf>
    <xf numFmtId="0" fontId="8" fillId="0" borderId="9" xfId="0" applyFont="1" applyBorder="1" applyAlignment="1">
      <alignment wrapText="1"/>
    </xf>
    <xf numFmtId="0" fontId="8" fillId="0" borderId="24" xfId="0" applyFont="1" applyBorder="1" applyAlignment="1">
      <alignment vertical="center" wrapText="1"/>
    </xf>
    <xf numFmtId="2" fontId="8" fillId="0" borderId="0" xfId="0" applyNumberFormat="1" applyFont="1" applyAlignment="1">
      <alignment horizontal="center" vertical="center" wrapText="1"/>
    </xf>
    <xf numFmtId="2" fontId="8" fillId="0" borderId="46" xfId="0" applyNumberFormat="1" applyFont="1" applyBorder="1" applyAlignment="1">
      <alignment horizontal="center" vertical="center" wrapText="1"/>
    </xf>
    <xf numFmtId="0" fontId="9" fillId="0" borderId="16" xfId="0" applyFont="1" applyBorder="1" applyAlignment="1">
      <alignment vertical="center" wrapText="1"/>
    </xf>
    <xf numFmtId="0" fontId="22" fillId="0" borderId="0" xfId="0" applyFont="1" applyAlignment="1">
      <alignment horizontal="center" vertical="center" wrapText="1"/>
    </xf>
    <xf numFmtId="0" fontId="14" fillId="7" borderId="16" xfId="0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textRotation="90" wrapText="1"/>
    </xf>
    <xf numFmtId="0" fontId="4" fillId="0" borderId="37" xfId="0" applyFont="1" applyBorder="1" applyAlignment="1">
      <alignment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1" fillId="0" borderId="9" xfId="0" applyFont="1" applyBorder="1" applyAlignment="1">
      <alignment wrapText="1"/>
    </xf>
    <xf numFmtId="0" fontId="8" fillId="0" borderId="35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21" fillId="0" borderId="24" xfId="0" applyFont="1" applyBorder="1" applyAlignment="1">
      <alignment horizontal="center" vertical="center" wrapText="1"/>
    </xf>
    <xf numFmtId="2" fontId="8" fillId="0" borderId="7" xfId="0" applyNumberFormat="1" applyFont="1" applyBorder="1" applyAlignment="1">
      <alignment horizontal="center" vertical="center" wrapText="1"/>
    </xf>
    <xf numFmtId="2" fontId="8" fillId="0" borderId="10" xfId="0" applyNumberFormat="1" applyFont="1" applyBorder="1" applyAlignment="1">
      <alignment horizontal="center" vertical="center" wrapText="1"/>
    </xf>
    <xf numFmtId="0" fontId="18" fillId="2" borderId="1" xfId="1" applyFont="1" applyFill="1" applyBorder="1" applyAlignment="1">
      <alignment horizontal="center" vertical="center" wrapText="1"/>
    </xf>
    <xf numFmtId="0" fontId="18" fillId="2" borderId="2" xfId="1" applyFont="1" applyFill="1" applyBorder="1" applyAlignment="1">
      <alignment horizontal="center" vertical="center" wrapText="1"/>
    </xf>
    <xf numFmtId="0" fontId="18" fillId="2" borderId="8" xfId="1" applyFont="1" applyFill="1" applyBorder="1" applyAlignment="1">
      <alignment horizontal="center" vertical="center" wrapText="1"/>
    </xf>
    <xf numFmtId="0" fontId="18" fillId="10" borderId="1" xfId="1" applyFont="1" applyFill="1" applyBorder="1" applyAlignment="1">
      <alignment horizontal="center" vertical="center" wrapText="1"/>
    </xf>
    <xf numFmtId="0" fontId="18" fillId="10" borderId="2" xfId="1" applyFont="1" applyFill="1" applyBorder="1" applyAlignment="1">
      <alignment horizontal="center" vertical="center" wrapText="1"/>
    </xf>
    <xf numFmtId="0" fontId="18" fillId="6" borderId="1" xfId="1" applyFont="1" applyFill="1" applyBorder="1" applyAlignment="1">
      <alignment horizontal="center" vertical="center" wrapText="1"/>
    </xf>
    <xf numFmtId="0" fontId="18" fillId="6" borderId="2" xfId="1" applyFont="1" applyFill="1" applyBorder="1" applyAlignment="1">
      <alignment horizontal="center" vertical="center" wrapText="1"/>
    </xf>
    <xf numFmtId="0" fontId="18" fillId="6" borderId="8" xfId="1" applyFont="1" applyFill="1" applyBorder="1" applyAlignment="1">
      <alignment horizontal="center" vertical="center" wrapText="1"/>
    </xf>
    <xf numFmtId="0" fontId="18" fillId="8" borderId="35" xfId="1" applyFont="1" applyFill="1" applyBorder="1" applyAlignment="1">
      <alignment horizontal="center" vertical="center" wrapText="1"/>
    </xf>
    <xf numFmtId="0" fontId="18" fillId="8" borderId="7" xfId="1" applyFont="1" applyFill="1" applyBorder="1" applyAlignment="1">
      <alignment horizontal="center" vertical="center" wrapText="1"/>
    </xf>
    <xf numFmtId="0" fontId="18" fillId="9" borderId="35" xfId="1" applyFont="1" applyFill="1" applyBorder="1" applyAlignment="1">
      <alignment horizontal="center" vertical="center" wrapText="1"/>
    </xf>
    <xf numFmtId="0" fontId="18" fillId="9" borderId="10" xfId="1" applyFont="1" applyFill="1" applyBorder="1" applyAlignment="1">
      <alignment horizontal="center" vertical="center" wrapText="1"/>
    </xf>
    <xf numFmtId="0" fontId="18" fillId="5" borderId="7" xfId="1" applyFont="1" applyFill="1" applyBorder="1" applyAlignment="1">
      <alignment horizontal="center" vertical="center" wrapText="1"/>
    </xf>
    <xf numFmtId="0" fontId="18" fillId="5" borderId="10" xfId="1" applyFont="1" applyFill="1" applyBorder="1" applyAlignment="1">
      <alignment horizontal="center" vertical="center" wrapText="1"/>
    </xf>
    <xf numFmtId="2" fontId="14" fillId="2" borderId="37" xfId="1" applyNumberFormat="1" applyFont="1" applyFill="1" applyBorder="1" applyAlignment="1">
      <alignment horizontal="center" vertical="center" wrapText="1"/>
    </xf>
    <xf numFmtId="2" fontId="14" fillId="2" borderId="38" xfId="1" applyNumberFormat="1" applyFont="1" applyFill="1" applyBorder="1" applyAlignment="1">
      <alignment horizontal="center" vertical="center" wrapText="1"/>
    </xf>
    <xf numFmtId="2" fontId="14" fillId="2" borderId="49" xfId="1" applyNumberFormat="1" applyFont="1" applyFill="1" applyBorder="1" applyAlignment="1">
      <alignment horizontal="center" vertical="center" wrapText="1"/>
    </xf>
    <xf numFmtId="2" fontId="1" fillId="2" borderId="36" xfId="1" applyNumberFormat="1" applyFont="1" applyFill="1" applyBorder="1" applyAlignment="1">
      <alignment horizontal="center" vertical="center" wrapText="1"/>
    </xf>
    <xf numFmtId="2" fontId="1" fillId="2" borderId="0" xfId="1" applyNumberFormat="1" applyFont="1" applyFill="1" applyBorder="1" applyAlignment="1">
      <alignment horizontal="center" vertical="center" wrapText="1"/>
    </xf>
    <xf numFmtId="2" fontId="1" fillId="2" borderId="46" xfId="1" applyNumberFormat="1" applyFont="1" applyFill="1" applyBorder="1" applyAlignment="1">
      <alignment horizontal="center" vertical="center" wrapText="1"/>
    </xf>
    <xf numFmtId="0" fontId="1" fillId="4" borderId="36" xfId="1" applyFont="1" applyFill="1" applyBorder="1" applyAlignment="1">
      <alignment horizontal="center" vertical="center" wrapText="1"/>
    </xf>
    <xf numFmtId="0" fontId="1" fillId="4" borderId="0" xfId="1" applyFont="1" applyFill="1" applyBorder="1" applyAlignment="1">
      <alignment horizontal="center" vertical="center" wrapText="1"/>
    </xf>
    <xf numFmtId="0" fontId="1" fillId="0" borderId="0" xfId="1" applyFont="1" applyBorder="1" applyAlignment="1">
      <alignment horizontal="center" vertical="center" wrapText="1"/>
    </xf>
    <xf numFmtId="2" fontId="1" fillId="11" borderId="0" xfId="1" applyNumberFormat="1" applyFont="1" applyFill="1" applyBorder="1" applyAlignment="1">
      <alignment horizontal="center" vertical="center" wrapText="1"/>
    </xf>
    <xf numFmtId="2" fontId="1" fillId="11" borderId="46" xfId="1" applyNumberFormat="1" applyFon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2" fontId="8" fillId="18" borderId="36" xfId="0" applyNumberFormat="1" applyFont="1" applyFill="1" applyBorder="1" applyAlignment="1">
      <alignment horizontal="center" vertical="center" wrapText="1"/>
    </xf>
    <xf numFmtId="2" fontId="8" fillId="18" borderId="0" xfId="0" applyNumberFormat="1" applyFont="1" applyFill="1" applyAlignment="1">
      <alignment horizontal="center" vertical="center" wrapText="1"/>
    </xf>
    <xf numFmtId="2" fontId="8" fillId="3" borderId="0" xfId="0" applyNumberFormat="1" applyFont="1" applyFill="1" applyAlignment="1">
      <alignment horizontal="center" vertical="center" wrapText="1"/>
    </xf>
    <xf numFmtId="2" fontId="8" fillId="19" borderId="0" xfId="0" applyNumberFormat="1" applyFont="1" applyFill="1" applyAlignment="1">
      <alignment horizontal="center" vertical="center" wrapText="1"/>
    </xf>
    <xf numFmtId="2" fontId="8" fillId="19" borderId="64" xfId="0" applyNumberFormat="1" applyFont="1" applyFill="1" applyBorder="1" applyAlignment="1">
      <alignment horizontal="center" vertical="center" wrapText="1"/>
    </xf>
    <xf numFmtId="2" fontId="8" fillId="12" borderId="36" xfId="0" applyNumberFormat="1" applyFont="1" applyFill="1" applyBorder="1" applyAlignment="1">
      <alignment horizontal="center" vertical="center" wrapText="1"/>
    </xf>
    <xf numFmtId="2" fontId="8" fillId="12" borderId="0" xfId="0" applyNumberFormat="1" applyFont="1" applyFill="1" applyAlignment="1">
      <alignment horizontal="center" vertical="center" wrapText="1"/>
    </xf>
    <xf numFmtId="2" fontId="8" fillId="12" borderId="64" xfId="0" applyNumberFormat="1" applyFont="1" applyFill="1" applyBorder="1" applyAlignment="1">
      <alignment horizontal="center" vertical="center" wrapText="1"/>
    </xf>
    <xf numFmtId="2" fontId="14" fillId="12" borderId="37" xfId="0" applyNumberFormat="1" applyFont="1" applyFill="1" applyBorder="1" applyAlignment="1">
      <alignment horizontal="center" vertical="center" wrapText="1"/>
    </xf>
    <xf numFmtId="2" fontId="14" fillId="12" borderId="38" xfId="0" applyNumberFormat="1" applyFont="1" applyFill="1" applyBorder="1" applyAlignment="1">
      <alignment horizontal="center" vertical="center" wrapText="1"/>
    </xf>
    <xf numFmtId="2" fontId="14" fillId="12" borderId="65" xfId="0" applyNumberFormat="1" applyFont="1" applyFill="1" applyBorder="1" applyAlignment="1">
      <alignment horizontal="center" vertical="center" wrapText="1"/>
    </xf>
    <xf numFmtId="0" fontId="17" fillId="0" borderId="35" xfId="0" applyFont="1" applyBorder="1" applyAlignment="1">
      <alignment horizontal="center" textRotation="90"/>
    </xf>
    <xf numFmtId="0" fontId="17" fillId="0" borderId="37" xfId="0" applyFont="1" applyBorder="1" applyAlignment="1">
      <alignment horizontal="center" textRotation="90"/>
    </xf>
    <xf numFmtId="0" fontId="17" fillId="0" borderId="10" xfId="0" applyFont="1" applyBorder="1" applyAlignment="1">
      <alignment horizontal="center" textRotation="90"/>
    </xf>
    <xf numFmtId="0" fontId="17" fillId="0" borderId="49" xfId="0" applyFont="1" applyBorder="1" applyAlignment="1">
      <alignment horizontal="center" textRotation="90"/>
    </xf>
    <xf numFmtId="0" fontId="8" fillId="0" borderId="24" xfId="0" applyFont="1" applyBorder="1"/>
    <xf numFmtId="0" fontId="8" fillId="7" borderId="9" xfId="0" applyFont="1" applyFill="1" applyBorder="1" applyAlignment="1">
      <alignment horizontal="center" vertical="center"/>
    </xf>
    <xf numFmtId="0" fontId="8" fillId="7" borderId="24" xfId="0" applyFont="1" applyFill="1" applyBorder="1" applyAlignment="1">
      <alignment horizontal="center" vertical="center"/>
    </xf>
    <xf numFmtId="0" fontId="16" fillId="13" borderId="1" xfId="0" applyFont="1" applyFill="1" applyBorder="1" applyAlignment="1">
      <alignment horizontal="center" vertical="center" wrapText="1"/>
    </xf>
    <xf numFmtId="0" fontId="16" fillId="13" borderId="2" xfId="0" applyFont="1" applyFill="1" applyBorder="1" applyAlignment="1">
      <alignment horizontal="center" vertical="center" wrapText="1"/>
    </xf>
    <xf numFmtId="0" fontId="16" fillId="13" borderId="8" xfId="0" applyFont="1" applyFill="1" applyBorder="1" applyAlignment="1">
      <alignment horizontal="center" vertical="center" wrapText="1"/>
    </xf>
    <xf numFmtId="0" fontId="16" fillId="14" borderId="1" xfId="0" applyFont="1" applyFill="1" applyBorder="1" applyAlignment="1">
      <alignment horizontal="center" vertical="center" wrapText="1"/>
    </xf>
    <xf numFmtId="0" fontId="16" fillId="14" borderId="2" xfId="0" applyFont="1" applyFill="1" applyBorder="1" applyAlignment="1">
      <alignment horizontal="center" vertical="center" wrapText="1"/>
    </xf>
    <xf numFmtId="0" fontId="16" fillId="14" borderId="50" xfId="0" applyFont="1" applyFill="1" applyBorder="1" applyAlignment="1">
      <alignment horizontal="center" vertical="center" wrapText="1"/>
    </xf>
    <xf numFmtId="0" fontId="16" fillId="15" borderId="1" xfId="0" applyFont="1" applyFill="1" applyBorder="1" applyAlignment="1">
      <alignment horizontal="center" vertical="center" wrapText="1"/>
    </xf>
    <xf numFmtId="0" fontId="16" fillId="15" borderId="2" xfId="0" applyFont="1" applyFill="1" applyBorder="1" applyAlignment="1">
      <alignment horizontal="center" vertical="center" wrapText="1"/>
    </xf>
    <xf numFmtId="0" fontId="16" fillId="15" borderId="8" xfId="0" applyFont="1" applyFill="1" applyBorder="1" applyAlignment="1">
      <alignment horizontal="center" vertical="center" wrapText="1"/>
    </xf>
    <xf numFmtId="0" fontId="16" fillId="16" borderId="1" xfId="0" applyFont="1" applyFill="1" applyBorder="1" applyAlignment="1">
      <alignment horizontal="center" vertical="center" wrapText="1"/>
    </xf>
    <xf numFmtId="0" fontId="16" fillId="16" borderId="50" xfId="0" applyFont="1" applyFill="1" applyBorder="1" applyAlignment="1">
      <alignment horizontal="center" vertical="center" wrapText="1"/>
    </xf>
    <xf numFmtId="0" fontId="16" fillId="17" borderId="66" xfId="0" applyFont="1" applyFill="1" applyBorder="1" applyAlignment="1">
      <alignment horizontal="center" vertical="center" wrapText="1"/>
    </xf>
    <xf numFmtId="0" fontId="16" fillId="17" borderId="2" xfId="0" applyFont="1" applyFill="1" applyBorder="1" applyAlignment="1">
      <alignment horizontal="center" vertical="center" wrapText="1"/>
    </xf>
    <xf numFmtId="0" fontId="16" fillId="17" borderId="50" xfId="0" applyFont="1" applyFill="1" applyBorder="1" applyAlignment="1">
      <alignment horizontal="center" vertical="center" wrapText="1"/>
    </xf>
    <xf numFmtId="0" fontId="16" fillId="12" borderId="1" xfId="0" applyFont="1" applyFill="1" applyBorder="1" applyAlignment="1">
      <alignment horizontal="center" vertical="center" wrapText="1"/>
    </xf>
    <xf numFmtId="0" fontId="16" fillId="12" borderId="2" xfId="0" applyFont="1" applyFill="1" applyBorder="1" applyAlignment="1">
      <alignment horizontal="center" vertical="center" wrapText="1"/>
    </xf>
    <xf numFmtId="0" fontId="16" fillId="12" borderId="50" xfId="0" applyFont="1" applyFill="1" applyBorder="1" applyAlignment="1">
      <alignment horizontal="center" vertical="center" wrapText="1"/>
    </xf>
  </cellXfs>
  <cellStyles count="191"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 2" xfId="2"/>
    <cellStyle name="Hyperlink 3" xfId="3"/>
    <cellStyle name="Migliaia [0]_Status_detailed" xfId="4"/>
    <cellStyle name="Normal" xfId="0" builtinId="0"/>
    <cellStyle name="Normal 2" xfId="1"/>
    <cellStyle name="Normale_Status_detailed" xfId="5"/>
    <cellStyle name="Valuta [0]_Status_detailed" xfId="6"/>
    <cellStyle name="Valuta_Status_detailed" xfId="7"/>
    <cellStyle name="Virgola_Status_detailed" xfId="8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Relationship Id="rId2" Type="http://schemas.openxmlformats.org/officeDocument/2006/relationships/image" Target="../media/image2.emf"/><Relationship Id="rId3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223520</xdr:colOff>
      <xdr:row>0</xdr:row>
      <xdr:rowOff>132080</xdr:rowOff>
    </xdr:from>
    <xdr:to>
      <xdr:col>22</xdr:col>
      <xdr:colOff>568960</xdr:colOff>
      <xdr:row>19</xdr:row>
      <xdr:rowOff>91440</xdr:rowOff>
    </xdr:to>
    <xdr:sp macro="" textlink="">
      <xdr:nvSpPr>
        <xdr:cNvPr id="2" name="TextBox 1"/>
        <xdr:cNvSpPr txBox="1"/>
      </xdr:nvSpPr>
      <xdr:spPr>
        <a:xfrm>
          <a:off x="223520" y="132080"/>
          <a:ext cx="9743440" cy="28549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latin typeface="Arial"/>
              <a:cs typeface="Arial"/>
            </a:rPr>
            <a:t>Calculating</a:t>
          </a:r>
          <a:r>
            <a:rPr lang="en-US" sz="1400" b="1" baseline="0">
              <a:latin typeface="Arial"/>
              <a:cs typeface="Arial"/>
            </a:rPr>
            <a:t> Resilience in the Ocean Health Index</a:t>
          </a:r>
        </a:p>
        <a:p>
          <a:endParaRPr lang="en-US" sz="1100" b="1" baseline="0">
            <a:latin typeface="Arial"/>
            <a:cs typeface="Arial"/>
          </a:endParaRPr>
        </a:p>
        <a:p>
          <a:pPr algn="l"/>
          <a:r>
            <a:rPr lang="en-US" sz="1100" b="1" baseline="0">
              <a:latin typeface="Arial"/>
              <a:cs typeface="Arial"/>
            </a:rPr>
            <a:t>Total resilience in the Index is the combination of ecological and social resilience in marine ecosystems. The colored table below shows how resilience is included in OHI. </a:t>
          </a:r>
        </a:p>
        <a:p>
          <a:pPr algn="l"/>
          <a:endParaRPr lang="en-US" sz="1100" b="1" baseline="0">
            <a:latin typeface="Arial"/>
            <a:cs typeface="Arial"/>
          </a:endParaRPr>
        </a:p>
        <a:p>
          <a:r>
            <a:rPr lang="en-US" sz="1100" b="1" baseline="0">
              <a:latin typeface="Arial"/>
              <a:cs typeface="Arial"/>
            </a:rPr>
            <a:t>For every goal or subgoal, if a resilience component is relevant, there will be a weighting assigned. Below, in the example of Clean Waters, only one Regulatory component (water) and one Social Integrity component (WGI) are relevant; all other cells are blank.</a:t>
          </a:r>
        </a:p>
        <a:p>
          <a:endParaRPr lang="en-US" sz="1100" b="1" baseline="0">
            <a:latin typeface="Arial"/>
            <a:cs typeface="Arial"/>
          </a:endParaRPr>
        </a:p>
        <a:p>
          <a:r>
            <a:rPr lang="en-US" sz="1100" b="1" baseline="0">
              <a:latin typeface="Arial"/>
              <a:cs typeface="Arial"/>
            </a:rPr>
            <a:t>To calculate total resilience, there are several steps involved: </a:t>
          </a:r>
        </a:p>
        <a:p>
          <a:r>
            <a:rPr lang="en-US" sz="1100" b="1" baseline="0">
              <a:latin typeface="Arial"/>
              <a:cs typeface="Arial"/>
            </a:rPr>
            <a:t>Step A: Regulatory components are combined as the weighted sum </a:t>
          </a:r>
        </a:p>
        <a:p>
          <a:r>
            <a:rPr lang="en-US" sz="1100" b="1" baseline="0">
              <a:latin typeface="Arial"/>
              <a:cs typeface="Arial"/>
            </a:rPr>
            <a:t>Step B: Ecological Integrity components are combined as the mean</a:t>
          </a:r>
        </a:p>
        <a:p>
          <a:r>
            <a:rPr lang="en-US" sz="1100" b="1" baseline="0">
              <a:latin typeface="Arial"/>
              <a:cs typeface="Arial"/>
            </a:rPr>
            <a:t>Step C: Social Integrity components are combined as the mean</a:t>
          </a:r>
        </a:p>
        <a:p>
          <a:r>
            <a:rPr lang="en-US" sz="1100" b="1" baseline="0">
              <a:latin typeface="Arial"/>
              <a:cs typeface="Arial"/>
            </a:rPr>
            <a:t>Step D: All ecological and social resilience are combined</a:t>
          </a:r>
        </a:p>
        <a:p>
          <a:endParaRPr lang="en-US" sz="1100" b="1" baseline="0">
            <a:latin typeface="Arial"/>
            <a:cs typeface="Arial"/>
          </a:endParaRPr>
        </a:p>
        <a:p>
          <a:r>
            <a:rPr lang="en-US" sz="1100" b="1" baseline="0">
              <a:latin typeface="Arial"/>
              <a:cs typeface="Arial"/>
            </a:rPr>
            <a:t>See the Equations associated with these steps on the next tab, and example calculations on separate tabs as well. </a:t>
          </a:r>
        </a:p>
      </xdr:txBody>
    </xdr:sp>
    <xdr:clientData/>
  </xdr:twoCellAnchor>
  <xdr:twoCellAnchor>
    <xdr:from>
      <xdr:col>21</xdr:col>
      <xdr:colOff>294640</xdr:colOff>
      <xdr:row>24</xdr:row>
      <xdr:rowOff>101600</xdr:rowOff>
    </xdr:from>
    <xdr:to>
      <xdr:col>25</xdr:col>
      <xdr:colOff>680720</xdr:colOff>
      <xdr:row>24</xdr:row>
      <xdr:rowOff>1828800</xdr:rowOff>
    </xdr:to>
    <xdr:sp macro="" textlink="">
      <xdr:nvSpPr>
        <xdr:cNvPr id="3" name="TextBox 2"/>
        <xdr:cNvSpPr txBox="1"/>
      </xdr:nvSpPr>
      <xdr:spPr>
        <a:xfrm>
          <a:off x="9225280" y="4419600"/>
          <a:ext cx="3322320" cy="172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Arial"/>
              <a:cs typeface="Arial"/>
            </a:rPr>
            <a:t>This resilience</a:t>
          </a:r>
          <a:r>
            <a:rPr lang="en-US" sz="1100" baseline="0">
              <a:latin typeface="Arial"/>
              <a:cs typeface="Arial"/>
            </a:rPr>
            <a:t> </a:t>
          </a:r>
          <a:r>
            <a:rPr lang="en-US" sz="1100">
              <a:latin typeface="Arial"/>
              <a:cs typeface="Arial"/>
            </a:rPr>
            <a:t>matrix is</a:t>
          </a:r>
          <a:r>
            <a:rPr lang="en-US" sz="1100" baseline="0">
              <a:latin typeface="Arial"/>
              <a:cs typeface="Arial"/>
            </a:rPr>
            <a:t> a combination of</a:t>
          </a:r>
          <a:r>
            <a:rPr lang="en-US" sz="1100">
              <a:latin typeface="Arial"/>
              <a:cs typeface="Arial"/>
            </a:rPr>
            <a:t> the </a:t>
          </a:r>
          <a:r>
            <a:rPr lang="en-US" sz="1100" baseline="0">
              <a:latin typeface="Arial"/>
              <a:cs typeface="Arial"/>
            </a:rPr>
            <a:t>resilience_matrix.csv and resilience_weights.csv files found in the Toolbox folder: </a:t>
          </a:r>
        </a:p>
        <a:p>
          <a:r>
            <a:rPr lang="en-US" sz="1100" baseline="0">
              <a:latin typeface="Arial"/>
              <a:cs typeface="Arial"/>
            </a:rPr>
            <a:t>~/myohi/scenario.Global2013.www2013/conf.</a:t>
          </a:r>
        </a:p>
        <a:p>
          <a:endParaRPr lang="en-US" sz="1100" baseline="0">
            <a:latin typeface="Arial"/>
            <a:cs typeface="Arial"/>
          </a:endParaRPr>
        </a:p>
        <a:p>
          <a:r>
            <a:rPr lang="en-US" sz="1100" baseline="0">
              <a:latin typeface="Arial"/>
              <a:cs typeface="Arial"/>
            </a:rPr>
            <a:t>Labels here have been added for clarification and color-coded. See the tab 'resilience_matrix2013' below for the full table. </a:t>
          </a:r>
          <a:endParaRPr lang="en-US" sz="1100"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243840</xdr:colOff>
      <xdr:row>15</xdr:row>
      <xdr:rowOff>60960</xdr:rowOff>
    </xdr:from>
    <xdr:to>
      <xdr:col>5</xdr:col>
      <xdr:colOff>690880</xdr:colOff>
      <xdr:row>31</xdr:row>
      <xdr:rowOff>20320</xdr:rowOff>
    </xdr:to>
    <xdr:sp macro="" textlink="">
      <xdr:nvSpPr>
        <xdr:cNvPr id="3" name="TextBox 2"/>
        <xdr:cNvSpPr txBox="1"/>
      </xdr:nvSpPr>
      <xdr:spPr>
        <a:xfrm>
          <a:off x="243840" y="3718560"/>
          <a:ext cx="4561840" cy="2397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latin typeface="Arial"/>
              <a:cs typeface="Arial"/>
            </a:rPr>
            <a:t>Eq.</a:t>
          </a:r>
          <a:r>
            <a:rPr lang="en-US" sz="1100" b="1" baseline="0">
              <a:latin typeface="Arial"/>
              <a:cs typeface="Arial"/>
            </a:rPr>
            <a:t> S11: Total resilience</a:t>
          </a:r>
        </a:p>
        <a:p>
          <a:endParaRPr lang="en-US" sz="1100" b="1" baseline="0">
            <a:latin typeface="Arial"/>
            <a:cs typeface="Arial"/>
          </a:endParaRPr>
        </a:p>
        <a:p>
          <a:r>
            <a:rPr lang="en-US" sz="1100" b="1">
              <a:latin typeface="Arial"/>
              <a:cs typeface="Arial"/>
            </a:rPr>
            <a:t>r</a:t>
          </a:r>
          <a:r>
            <a:rPr lang="en-US" sz="900" b="1">
              <a:latin typeface="Arial"/>
              <a:cs typeface="Arial"/>
            </a:rPr>
            <a:t>x</a:t>
          </a:r>
          <a:r>
            <a:rPr lang="en-US" sz="1100" b="1">
              <a:latin typeface="Arial"/>
              <a:cs typeface="Arial"/>
            </a:rPr>
            <a:t> is the sum of ecological and social resilience:</a:t>
          </a:r>
        </a:p>
        <a:p>
          <a:endParaRPr lang="en-US" sz="1100" b="1" baseline="0">
            <a:latin typeface="Arial"/>
            <a:cs typeface="Arial"/>
          </a:endParaRPr>
        </a:p>
        <a:p>
          <a:pPr algn="ctr"/>
          <a:r>
            <a:rPr lang="en-US" sz="1100" b="1" baseline="0">
              <a:latin typeface="Arial"/>
              <a:cs typeface="Arial"/>
            </a:rPr>
            <a:t>r</a:t>
          </a:r>
          <a:r>
            <a:rPr lang="en-US" sz="900" b="1" baseline="0">
              <a:latin typeface="Arial"/>
              <a:cs typeface="Arial"/>
            </a:rPr>
            <a:t>x</a:t>
          </a:r>
          <a:r>
            <a:rPr lang="en-US" sz="1100" b="1" baseline="0">
              <a:latin typeface="Arial"/>
              <a:cs typeface="Arial"/>
            </a:rPr>
            <a:t> = γ * (Y</a:t>
          </a:r>
          <a:r>
            <a:rPr lang="en-US" sz="900" b="1" baseline="0">
              <a:latin typeface="Arial"/>
              <a:cs typeface="Arial"/>
            </a:rPr>
            <a:t>E </a:t>
          </a:r>
          <a:r>
            <a:rPr lang="en-US" sz="1100" b="1" baseline="0">
              <a:latin typeface="Arial"/>
              <a:cs typeface="Arial"/>
            </a:rPr>
            <a:t>+ G)/2 + (1 - </a:t>
          </a:r>
          <a:r>
            <a:rPr lang="el-GR" sz="1100" b="1" baseline="0">
              <a:latin typeface="Arial"/>
              <a:cs typeface="Arial"/>
            </a:rPr>
            <a:t>γ</a:t>
          </a:r>
          <a:r>
            <a:rPr lang="en-US" sz="1100" b="1" baseline="0">
              <a:latin typeface="Arial"/>
              <a:cs typeface="Arial"/>
            </a:rPr>
            <a:t>) * Y</a:t>
          </a:r>
          <a:r>
            <a:rPr lang="en-US" sz="900" b="1" baseline="0">
              <a:latin typeface="Arial"/>
              <a:cs typeface="Arial"/>
            </a:rPr>
            <a:t>S</a:t>
          </a:r>
        </a:p>
        <a:p>
          <a:pPr algn="ctr"/>
          <a:endParaRPr lang="en-US" sz="900" b="1" baseline="0">
            <a:latin typeface="Arial"/>
            <a:cs typeface="Arial"/>
          </a:endParaRPr>
        </a:p>
        <a:p>
          <a:pPr algn="ctr"/>
          <a:endParaRPr lang="en-US" sz="1100" b="1" baseline="0">
            <a:latin typeface="Arial"/>
            <a:cs typeface="Arial"/>
          </a:endParaRPr>
        </a:p>
        <a:p>
          <a:pPr algn="l"/>
          <a:r>
            <a:rPr lang="en-US" sz="1100" b="1" baseline="0">
              <a:latin typeface="Arial"/>
              <a:cs typeface="Arial"/>
            </a:rPr>
            <a:t>where</a:t>
          </a:r>
        </a:p>
        <a:p>
          <a:pPr algn="l"/>
          <a:r>
            <a:rPr lang="en-US" sz="1100" b="1" baseline="0">
              <a:latin typeface="Arial"/>
              <a:cs typeface="Arial"/>
            </a:rPr>
            <a:t>r</a:t>
          </a:r>
          <a:r>
            <a:rPr lang="en-US" sz="900" b="1" baseline="0">
              <a:latin typeface="Arial"/>
              <a:cs typeface="Arial"/>
            </a:rPr>
            <a:t>x</a:t>
          </a:r>
          <a:r>
            <a:rPr lang="en-US" sz="1100" b="1" baseline="0">
              <a:latin typeface="Arial"/>
              <a:cs typeface="Arial"/>
            </a:rPr>
            <a:t> = total resilience for each goal</a:t>
          </a:r>
        </a:p>
        <a:p>
          <a:pPr algn="l"/>
          <a:r>
            <a:rPr lang="en-US" sz="1100" b="1" baseline="0">
              <a:latin typeface="Arial"/>
              <a:cs typeface="Arial"/>
            </a:rPr>
            <a:t>Y</a:t>
          </a:r>
          <a:r>
            <a:rPr lang="en-US" sz="900" b="1" baseline="0">
              <a:latin typeface="Arial"/>
              <a:cs typeface="Arial"/>
            </a:rPr>
            <a:t>E</a:t>
          </a:r>
          <a:r>
            <a:rPr lang="en-US" sz="1100" b="1" baseline="0">
              <a:latin typeface="Arial"/>
              <a:cs typeface="Arial"/>
            </a:rPr>
            <a:t> = ecological integrity</a:t>
          </a:r>
        </a:p>
        <a:p>
          <a:pPr algn="l"/>
          <a:r>
            <a:rPr lang="en-US" sz="1100" b="1" baseline="0">
              <a:latin typeface="Arial"/>
              <a:cs typeface="Arial"/>
            </a:rPr>
            <a:t>G = goal-specific regulations aimed at addressing ecological pressures</a:t>
          </a:r>
        </a:p>
        <a:p>
          <a:pPr algn="l"/>
          <a:r>
            <a:rPr lang="en-US" sz="1100" b="1" baseline="0">
              <a:latin typeface="Arial"/>
              <a:cs typeface="Arial"/>
            </a:rPr>
            <a:t>Y</a:t>
          </a:r>
          <a:r>
            <a:rPr lang="en-US" sz="900" b="1" baseline="0">
              <a:latin typeface="Arial"/>
              <a:cs typeface="Arial"/>
            </a:rPr>
            <a:t>S</a:t>
          </a:r>
          <a:r>
            <a:rPr lang="en-US" sz="1100" b="1" baseline="0">
              <a:latin typeface="Arial"/>
              <a:cs typeface="Arial"/>
            </a:rPr>
            <a:t> = social integrity</a:t>
          </a:r>
        </a:p>
        <a:p>
          <a:pPr algn="l"/>
          <a:r>
            <a:rPr lang="en-US" sz="1100" b="1" baseline="0">
              <a:latin typeface="Arial"/>
              <a:cs typeface="Arial"/>
            </a:rPr>
            <a:t>γ = relative weight of social versus ecological pressures (= 0.5)</a:t>
          </a:r>
          <a:endParaRPr lang="en-US" sz="900" b="1" baseline="0">
            <a:latin typeface="Arial"/>
            <a:cs typeface="Arial"/>
          </a:endParaRPr>
        </a:p>
        <a:p>
          <a:endParaRPr lang="en-US" sz="1100" b="1" baseline="0">
            <a:latin typeface="Arial"/>
            <a:cs typeface="Arial"/>
          </a:endParaRPr>
        </a:p>
        <a:p>
          <a:endParaRPr lang="en-US" sz="1100" b="1"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182880</xdr:colOff>
      <xdr:row>15</xdr:row>
      <xdr:rowOff>50800</xdr:rowOff>
    </xdr:from>
    <xdr:to>
      <xdr:col>12</xdr:col>
      <xdr:colOff>670560</xdr:colOff>
      <xdr:row>32</xdr:row>
      <xdr:rowOff>91440</xdr:rowOff>
    </xdr:to>
    <xdr:sp macro="" textlink="">
      <xdr:nvSpPr>
        <xdr:cNvPr id="4" name="TextBox 3"/>
        <xdr:cNvSpPr txBox="1"/>
      </xdr:nvSpPr>
      <xdr:spPr>
        <a:xfrm>
          <a:off x="5120640" y="2336800"/>
          <a:ext cx="5425440" cy="26314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latin typeface="Arial"/>
              <a:cs typeface="Arial"/>
            </a:rPr>
            <a:t>Eq.</a:t>
          </a:r>
          <a:r>
            <a:rPr lang="en-US" sz="1100" b="1" baseline="0">
              <a:latin typeface="Arial"/>
              <a:cs typeface="Arial"/>
            </a:rPr>
            <a:t> S12: Goal-specific regulations</a:t>
          </a:r>
        </a:p>
        <a:p>
          <a:endParaRPr lang="en-US" sz="1100" b="1" baseline="0">
            <a:latin typeface="Arial"/>
            <a:cs typeface="Arial"/>
          </a:endParaRPr>
        </a:p>
        <a:p>
          <a:r>
            <a:rPr lang="en-US" sz="1100" b="1">
              <a:latin typeface="Arial"/>
              <a:cs typeface="Arial"/>
            </a:rPr>
            <a:t>G is the goal-specific regulations aimed at addressing ecological pressures:</a:t>
          </a:r>
        </a:p>
        <a:p>
          <a:endParaRPr lang="en-US" sz="1100" b="1" baseline="0">
            <a:latin typeface="Arial"/>
            <a:cs typeface="Arial"/>
          </a:endParaRPr>
        </a:p>
        <a:p>
          <a:pPr algn="ctr"/>
          <a:endParaRPr lang="en-US" sz="1100" b="1" baseline="0">
            <a:latin typeface="Arial"/>
            <a:cs typeface="Arial"/>
          </a:endParaRPr>
        </a:p>
        <a:p>
          <a:pPr algn="ctr"/>
          <a:endParaRPr lang="en-US" sz="1100" b="1" baseline="0">
            <a:latin typeface="Arial"/>
            <a:cs typeface="Arial"/>
          </a:endParaRPr>
        </a:p>
        <a:p>
          <a:pPr algn="ctr"/>
          <a:endParaRPr lang="en-US" sz="1100" b="1" baseline="0">
            <a:latin typeface="Arial"/>
            <a:cs typeface="Arial"/>
          </a:endParaRPr>
        </a:p>
        <a:p>
          <a:pPr algn="ctr"/>
          <a:endParaRPr lang="en-US" sz="900" b="1" baseline="0">
            <a:latin typeface="Arial"/>
            <a:cs typeface="Arial"/>
          </a:endParaRPr>
        </a:p>
        <a:p>
          <a:pPr algn="ctr"/>
          <a:endParaRPr lang="en-US" sz="1100" b="1" baseline="0">
            <a:latin typeface="Arial"/>
            <a:cs typeface="Arial"/>
          </a:endParaRPr>
        </a:p>
        <a:p>
          <a:pPr algn="l"/>
          <a:endParaRPr lang="en-US" sz="1100" b="1" baseline="0">
            <a:latin typeface="Arial"/>
            <a:cs typeface="Arial"/>
          </a:endParaRPr>
        </a:p>
        <a:p>
          <a:pPr algn="l"/>
          <a:endParaRPr lang="en-US" sz="1100" b="1" baseline="0">
            <a:latin typeface="Arial"/>
            <a:cs typeface="Arial"/>
          </a:endParaRPr>
        </a:p>
        <a:p>
          <a:pPr algn="l"/>
          <a:r>
            <a:rPr lang="en-US" sz="1100" b="1" baseline="0">
              <a:latin typeface="Arial"/>
              <a:cs typeface="Arial"/>
            </a:rPr>
            <a:t>where</a:t>
          </a:r>
        </a:p>
        <a:p>
          <a:pPr algn="l"/>
          <a:r>
            <a:rPr lang="en-US" sz="1100" b="1" baseline="0">
              <a:latin typeface="Arial"/>
              <a:cs typeface="Arial"/>
            </a:rPr>
            <a:t>Gi = single regulatory measure</a:t>
          </a:r>
        </a:p>
        <a:p>
          <a:pPr algn="l"/>
          <a:r>
            <a:rPr lang="en-US" sz="1100" b="1" baseline="0">
              <a:latin typeface="Arial"/>
              <a:cs typeface="Arial"/>
            </a:rPr>
            <a:t>wi = quality weighting</a:t>
          </a:r>
        </a:p>
      </xdr:txBody>
    </xdr:sp>
    <xdr:clientData/>
  </xdr:twoCellAnchor>
  <xdr:twoCellAnchor>
    <xdr:from>
      <xdr:col>0</xdr:col>
      <xdr:colOff>314960</xdr:colOff>
      <xdr:row>32</xdr:row>
      <xdr:rowOff>142240</xdr:rowOff>
    </xdr:from>
    <xdr:to>
      <xdr:col>4</xdr:col>
      <xdr:colOff>375920</xdr:colOff>
      <xdr:row>48</xdr:row>
      <xdr:rowOff>101600</xdr:rowOff>
    </xdr:to>
    <xdr:sp macro="" textlink="">
      <xdr:nvSpPr>
        <xdr:cNvPr id="9" name="TextBox 8"/>
        <xdr:cNvSpPr txBox="1"/>
      </xdr:nvSpPr>
      <xdr:spPr>
        <a:xfrm>
          <a:off x="314960" y="5019040"/>
          <a:ext cx="3352800" cy="2397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latin typeface="Arial"/>
              <a:cs typeface="Arial"/>
            </a:rPr>
            <a:t>Eq.</a:t>
          </a:r>
          <a:r>
            <a:rPr lang="en-US" sz="1100" b="1" baseline="0">
              <a:latin typeface="Arial"/>
              <a:cs typeface="Arial"/>
            </a:rPr>
            <a:t> S12b: Ecological integrity</a:t>
          </a:r>
        </a:p>
        <a:p>
          <a:endParaRPr lang="en-US" sz="1100" b="1" baseline="0">
            <a:latin typeface="Arial"/>
            <a:cs typeface="Arial"/>
          </a:endParaRPr>
        </a:p>
        <a:p>
          <a:endParaRPr lang="en-US" sz="1100" b="1" baseline="0">
            <a:latin typeface="Arial"/>
            <a:cs typeface="Arial"/>
          </a:endParaRPr>
        </a:p>
        <a:p>
          <a:r>
            <a:rPr lang="en-US" sz="1100" b="1">
              <a:latin typeface="Arial"/>
              <a:cs typeface="Arial"/>
            </a:rPr>
            <a:t>Y</a:t>
          </a:r>
          <a:r>
            <a:rPr lang="en-US" sz="900" b="1">
              <a:latin typeface="Arial"/>
              <a:cs typeface="Arial"/>
            </a:rPr>
            <a:t>E</a:t>
          </a:r>
          <a:r>
            <a:rPr lang="en-US" sz="1100" b="1">
              <a:latin typeface="Arial"/>
              <a:cs typeface="Arial"/>
            </a:rPr>
            <a:t> is ecological integrity:</a:t>
          </a:r>
        </a:p>
        <a:p>
          <a:endParaRPr lang="en-US" sz="1100" b="1">
            <a:latin typeface="Arial"/>
            <a:cs typeface="Arial"/>
          </a:endParaRPr>
        </a:p>
        <a:p>
          <a:endParaRPr lang="en-US" sz="1100" b="1">
            <a:latin typeface="Arial"/>
            <a:cs typeface="Arial"/>
          </a:endParaRPr>
        </a:p>
        <a:p>
          <a:endParaRPr lang="en-US" sz="1100" b="1">
            <a:latin typeface="Arial"/>
            <a:cs typeface="Arial"/>
          </a:endParaRPr>
        </a:p>
        <a:p>
          <a:endParaRPr lang="en-US" sz="1100" b="1">
            <a:latin typeface="Arial"/>
            <a:cs typeface="Arial"/>
          </a:endParaRPr>
        </a:p>
        <a:p>
          <a:endParaRPr lang="en-US" sz="1100" b="1">
            <a:latin typeface="Arial"/>
            <a:cs typeface="Arial"/>
          </a:endParaRPr>
        </a:p>
        <a:p>
          <a:endParaRPr lang="en-US" sz="1100" b="1">
            <a:latin typeface="Arial"/>
            <a:cs typeface="Arial"/>
          </a:endParaRPr>
        </a:p>
        <a:p>
          <a:endParaRPr lang="en-US" sz="1100" b="1">
            <a:latin typeface="Arial"/>
            <a:cs typeface="Arial"/>
          </a:endParaRPr>
        </a:p>
        <a:p>
          <a:r>
            <a:rPr lang="en-US" sz="1100" b="1">
              <a:latin typeface="Arial"/>
              <a:cs typeface="Arial"/>
            </a:rPr>
            <a:t>where</a:t>
          </a:r>
        </a:p>
        <a:p>
          <a:r>
            <a:rPr lang="en-US" sz="1100" b="1">
              <a:latin typeface="Arial"/>
              <a:cs typeface="Arial"/>
            </a:rPr>
            <a:t>Y</a:t>
          </a:r>
          <a:r>
            <a:rPr lang="en-US" sz="900" b="1">
              <a:latin typeface="Arial"/>
              <a:cs typeface="Arial"/>
            </a:rPr>
            <a:t>E,i </a:t>
          </a:r>
          <a:r>
            <a:rPr lang="en-US" sz="1100" b="1">
              <a:latin typeface="Arial"/>
              <a:cs typeface="Arial"/>
            </a:rPr>
            <a:t>= single ecological integrity measure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342900</xdr:colOff>
          <xdr:row>38</xdr:row>
          <xdr:rowOff>38100</xdr:rowOff>
        </xdr:from>
        <xdr:to>
          <xdr:col>3</xdr:col>
          <xdr:colOff>736600</xdr:colOff>
          <xdr:row>43</xdr:row>
          <xdr:rowOff>139700</xdr:rowOff>
        </xdr:to>
        <xdr:sp macro="" textlink="">
          <xdr:nvSpPr>
            <xdr:cNvPr id="1058" name="Object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0</xdr:col>
      <xdr:colOff>142240</xdr:colOff>
      <xdr:row>0</xdr:row>
      <xdr:rowOff>142240</xdr:rowOff>
    </xdr:from>
    <xdr:to>
      <xdr:col>9</xdr:col>
      <xdr:colOff>599440</xdr:colOff>
      <xdr:row>13</xdr:row>
      <xdr:rowOff>91440</xdr:rowOff>
    </xdr:to>
    <xdr:sp macro="" textlink="">
      <xdr:nvSpPr>
        <xdr:cNvPr id="10" name="TextBox 9"/>
        <xdr:cNvSpPr txBox="1"/>
      </xdr:nvSpPr>
      <xdr:spPr>
        <a:xfrm>
          <a:off x="142240" y="142240"/>
          <a:ext cx="7863840" cy="1930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latin typeface="Arial"/>
              <a:cs typeface="Arial"/>
            </a:rPr>
            <a:t>Resilience Equations from Halpern et al. 2012 Nature</a:t>
          </a:r>
          <a:r>
            <a:rPr lang="en-US" sz="1400" b="1" baseline="0">
              <a:latin typeface="Arial"/>
              <a:cs typeface="Arial"/>
            </a:rPr>
            <a:t> supplemental information</a:t>
          </a:r>
        </a:p>
        <a:p>
          <a:endParaRPr lang="en-US" sz="1100" b="1" baseline="0">
            <a:latin typeface="Arial"/>
            <a:cs typeface="Arial"/>
          </a:endParaRPr>
        </a:p>
        <a:p>
          <a:pPr algn="l"/>
          <a:r>
            <a:rPr lang="en-US" sz="1100" b="1" baseline="0">
              <a:latin typeface="Arial"/>
              <a:cs typeface="Arial"/>
            </a:rPr>
            <a:t>The equations responsible for creating pressures values are listed below.</a:t>
          </a:r>
        </a:p>
        <a:p>
          <a:endParaRPr lang="en-US" sz="1100" b="1" baseline="0">
            <a:latin typeface="Arial"/>
            <a:cs typeface="Arial"/>
          </a:endParaRPr>
        </a:p>
        <a:p>
          <a:r>
            <a:rPr lang="en-US" sz="1100" b="1" baseline="0">
              <a:latin typeface="Arial"/>
              <a:cs typeface="Arial"/>
            </a:rPr>
            <a:t>Step A: Regulatory components are combined as the weighted sum:: Eq. S12 </a:t>
          </a:r>
        </a:p>
        <a:p>
          <a:r>
            <a:rPr lang="en-US" sz="1100" b="1" baseline="0">
              <a:latin typeface="Arial"/>
              <a:cs typeface="Arial"/>
            </a:rPr>
            <a:t>Step B: Ecological Integrity components are combined as the mean:: Eq. S12b</a:t>
          </a:r>
        </a:p>
        <a:p>
          <a:r>
            <a:rPr lang="en-US" sz="1100" b="1" baseline="0">
              <a:latin typeface="Arial"/>
              <a:cs typeface="Arial"/>
            </a:rPr>
            <a:t>Step C: Social Integrity components are combined as the mean:: Eq. S13</a:t>
          </a:r>
        </a:p>
        <a:p>
          <a:r>
            <a:rPr lang="en-US" sz="1100" b="1" baseline="0">
              <a:latin typeface="Arial"/>
              <a:cs typeface="Arial"/>
            </a:rPr>
            <a:t>Step D: All ecological and social resilience are combined:: Eq. S11</a:t>
          </a:r>
        </a:p>
        <a:p>
          <a:endParaRPr lang="en-US" sz="1100" b="1" baseline="0">
            <a:latin typeface="Arial"/>
            <a:cs typeface="Arial"/>
          </a:endParaRPr>
        </a:p>
        <a:p>
          <a:r>
            <a:rPr lang="en-US" sz="1100" b="1" baseline="0">
              <a:latin typeface="Arial"/>
              <a:cs typeface="Arial"/>
            </a:rPr>
            <a:t>See examples on the following tabs.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749300</xdr:colOff>
          <xdr:row>19</xdr:row>
          <xdr:rowOff>76200</xdr:rowOff>
        </xdr:from>
        <xdr:to>
          <xdr:col>9</xdr:col>
          <xdr:colOff>228600</xdr:colOff>
          <xdr:row>25</xdr:row>
          <xdr:rowOff>127000</xdr:rowOff>
        </xdr:to>
        <xdr:sp macro="" textlink="">
          <xdr:nvSpPr>
            <xdr:cNvPr id="1061" name="Object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6</xdr:col>
      <xdr:colOff>182880</xdr:colOff>
      <xdr:row>34</xdr:row>
      <xdr:rowOff>30480</xdr:rowOff>
    </xdr:from>
    <xdr:to>
      <xdr:col>10</xdr:col>
      <xdr:colOff>243840</xdr:colOff>
      <xdr:row>49</xdr:row>
      <xdr:rowOff>142240</xdr:rowOff>
    </xdr:to>
    <xdr:sp macro="" textlink="">
      <xdr:nvSpPr>
        <xdr:cNvPr id="11" name="TextBox 10"/>
        <xdr:cNvSpPr txBox="1"/>
      </xdr:nvSpPr>
      <xdr:spPr>
        <a:xfrm>
          <a:off x="5120640" y="5212080"/>
          <a:ext cx="3352800" cy="2397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latin typeface="Arial"/>
              <a:cs typeface="Arial"/>
            </a:rPr>
            <a:t>Eq.</a:t>
          </a:r>
          <a:r>
            <a:rPr lang="en-US" sz="1100" b="1" baseline="0">
              <a:latin typeface="Arial"/>
              <a:cs typeface="Arial"/>
            </a:rPr>
            <a:t> S13: Social integrity</a:t>
          </a:r>
        </a:p>
        <a:p>
          <a:endParaRPr lang="en-US" sz="1100" b="1" baseline="0">
            <a:latin typeface="Arial"/>
            <a:cs typeface="Arial"/>
          </a:endParaRPr>
        </a:p>
        <a:p>
          <a:endParaRPr lang="en-US" sz="1100" b="1" baseline="0">
            <a:latin typeface="Arial"/>
            <a:cs typeface="Arial"/>
          </a:endParaRPr>
        </a:p>
        <a:p>
          <a:r>
            <a:rPr lang="en-US" sz="1100" b="1">
              <a:latin typeface="Arial"/>
              <a:cs typeface="Arial"/>
            </a:rPr>
            <a:t>Y</a:t>
          </a:r>
          <a:r>
            <a:rPr lang="en-US" sz="900" b="1">
              <a:latin typeface="Arial"/>
              <a:cs typeface="Arial"/>
            </a:rPr>
            <a:t>S</a:t>
          </a:r>
          <a:r>
            <a:rPr lang="en-US" sz="1100" b="1">
              <a:latin typeface="Arial"/>
              <a:cs typeface="Arial"/>
            </a:rPr>
            <a:t> is social integrity:</a:t>
          </a:r>
        </a:p>
        <a:p>
          <a:endParaRPr lang="en-US" sz="1100" b="1">
            <a:latin typeface="Arial"/>
            <a:cs typeface="Arial"/>
          </a:endParaRPr>
        </a:p>
        <a:p>
          <a:endParaRPr lang="en-US" sz="1100" b="1">
            <a:latin typeface="Arial"/>
            <a:cs typeface="Arial"/>
          </a:endParaRPr>
        </a:p>
        <a:p>
          <a:endParaRPr lang="en-US" sz="1100" b="1">
            <a:latin typeface="Arial"/>
            <a:cs typeface="Arial"/>
          </a:endParaRPr>
        </a:p>
        <a:p>
          <a:endParaRPr lang="en-US" sz="1100" b="1">
            <a:latin typeface="Arial"/>
            <a:cs typeface="Arial"/>
          </a:endParaRPr>
        </a:p>
        <a:p>
          <a:endParaRPr lang="en-US" sz="1100" b="1">
            <a:latin typeface="Arial"/>
            <a:cs typeface="Arial"/>
          </a:endParaRPr>
        </a:p>
        <a:p>
          <a:endParaRPr lang="en-US" sz="1100" b="1">
            <a:latin typeface="Arial"/>
            <a:cs typeface="Arial"/>
          </a:endParaRPr>
        </a:p>
        <a:p>
          <a:endParaRPr lang="en-US" sz="1100" b="1">
            <a:latin typeface="Arial"/>
            <a:cs typeface="Arial"/>
          </a:endParaRPr>
        </a:p>
        <a:p>
          <a:r>
            <a:rPr lang="en-US" sz="1100" b="1">
              <a:latin typeface="Arial"/>
              <a:cs typeface="Arial"/>
            </a:rPr>
            <a:t>where</a:t>
          </a:r>
        </a:p>
        <a:p>
          <a:r>
            <a:rPr lang="en-US" sz="1100" b="1">
              <a:latin typeface="Arial"/>
              <a:cs typeface="Arial"/>
            </a:rPr>
            <a:t>Y</a:t>
          </a:r>
          <a:r>
            <a:rPr lang="en-US" sz="900" b="1">
              <a:latin typeface="Arial"/>
              <a:cs typeface="Arial"/>
            </a:rPr>
            <a:t>S,i </a:t>
          </a:r>
          <a:r>
            <a:rPr lang="en-US" sz="1100" b="1">
              <a:latin typeface="Arial"/>
              <a:cs typeface="Arial"/>
            </a:rPr>
            <a:t>= single social integrity measure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736600</xdr:colOff>
          <xdr:row>39</xdr:row>
          <xdr:rowOff>152400</xdr:rowOff>
        </xdr:from>
        <xdr:to>
          <xdr:col>9</xdr:col>
          <xdr:colOff>317500</xdr:colOff>
          <xdr:row>45</xdr:row>
          <xdr:rowOff>101600</xdr:rowOff>
        </xdr:to>
        <xdr:sp macro="" textlink="">
          <xdr:nvSpPr>
            <xdr:cNvPr id="1063" name="Object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213360</xdr:colOff>
      <xdr:row>0</xdr:row>
      <xdr:rowOff>111760</xdr:rowOff>
    </xdr:from>
    <xdr:to>
      <xdr:col>17</xdr:col>
      <xdr:colOff>193040</xdr:colOff>
      <xdr:row>9</xdr:row>
      <xdr:rowOff>10160</xdr:rowOff>
    </xdr:to>
    <xdr:sp macro="" textlink="">
      <xdr:nvSpPr>
        <xdr:cNvPr id="2" name="TextBox 1"/>
        <xdr:cNvSpPr txBox="1"/>
      </xdr:nvSpPr>
      <xdr:spPr>
        <a:xfrm>
          <a:off x="213360" y="111760"/>
          <a:ext cx="9489440" cy="1544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latin typeface="Arial"/>
              <a:cs typeface="Arial"/>
            </a:rPr>
            <a:t>This example is</a:t>
          </a:r>
          <a:r>
            <a:rPr lang="en-US" sz="1100" b="1" baseline="0">
              <a:latin typeface="Arial"/>
              <a:cs typeface="Arial"/>
            </a:rPr>
            <a:t> to calculate resilience for the Clean Waters goal for the China sub-region from the Global 2013 assessment. </a:t>
          </a:r>
        </a:p>
        <a:p>
          <a:endParaRPr lang="en-US" sz="1100" b="1" baseline="0">
            <a:latin typeface="Arial"/>
            <a:cs typeface="Arial"/>
          </a:endParaRPr>
        </a:p>
        <a:p>
          <a:r>
            <a:rPr lang="en-US" sz="1100" b="0" baseline="0">
              <a:latin typeface="Arial"/>
              <a:cs typeface="Arial"/>
            </a:rPr>
            <a:t>To begin, it is necessary to access the scaled resilience values for China. For every resilience component where there is a weight:</a:t>
          </a:r>
        </a:p>
        <a:p>
          <a:r>
            <a:rPr lang="en-US" sz="1100" b="0" baseline="0">
              <a:latin typeface="Arial"/>
              <a:cs typeface="Arial"/>
            </a:rPr>
            <a:t>1. Find the 'filename' associated with the pressure component's 'layer' label in layers.csv  (~/myohi/scenario.Global2013.www2013/layers.csv)</a:t>
          </a:r>
        </a:p>
        <a:p>
          <a:r>
            <a:rPr lang="en-US" sz="1100" b="0" baseline="0">
              <a:latin typeface="Arial"/>
              <a:cs typeface="Arial"/>
            </a:rPr>
            <a:t>	(example: in layers.csv, 'water' is the layer identifier for the file called 'r_water_2013a.csv'</a:t>
          </a:r>
        </a:p>
        <a:p>
          <a:r>
            <a:rPr lang="en-US" sz="1100" b="0" baseline="0">
              <a:latin typeface="Arial"/>
              <a:cs typeface="Arial"/>
            </a:rPr>
            <a:t>2. Find the value for China, rgn_id = 209</a:t>
          </a:r>
        </a:p>
        <a:p>
          <a:r>
            <a:rPr lang="en-US" sz="1100" b="0" baseline="0">
              <a:latin typeface="Arial"/>
              <a:cs typeface="Arial"/>
            </a:rPr>
            <a:t>3. Calculate Equations S8, S9, S10, and S7 as indicated below. 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0</xdr:row>
      <xdr:rowOff>101600</xdr:rowOff>
    </xdr:from>
    <xdr:to>
      <xdr:col>19</xdr:col>
      <xdr:colOff>81280</xdr:colOff>
      <xdr:row>7</xdr:row>
      <xdr:rowOff>162560</xdr:rowOff>
    </xdr:to>
    <xdr:sp macro="" textlink="">
      <xdr:nvSpPr>
        <xdr:cNvPr id="3" name="TextBox 2"/>
        <xdr:cNvSpPr txBox="1"/>
      </xdr:nvSpPr>
      <xdr:spPr>
        <a:xfrm>
          <a:off x="304800" y="101600"/>
          <a:ext cx="10099040" cy="13411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latin typeface="Arial"/>
              <a:cs typeface="Arial"/>
            </a:rPr>
            <a:t>This example is</a:t>
          </a:r>
          <a:r>
            <a:rPr lang="en-US" sz="1100" b="1" baseline="0">
              <a:latin typeface="Arial"/>
              <a:cs typeface="Arial"/>
            </a:rPr>
            <a:t> to calculate pressures for the Artisanal Fishing Opportunities goal for the China sub-region from the Global 2013 assessment. </a:t>
          </a:r>
        </a:p>
        <a:p>
          <a:endParaRPr lang="en-US" sz="1100" b="1" baseline="0">
            <a:latin typeface="Arial"/>
            <a:cs typeface="Arial"/>
          </a:endParaRPr>
        </a:p>
        <a:p>
          <a:r>
            <a:rPr lang="en-US" sz="1100" b="0" baseline="0">
              <a:latin typeface="Arial"/>
              <a:cs typeface="Arial"/>
            </a:rPr>
            <a:t>To begin, it is necessary to access the scaled pressures values for China. For every pressure component where there is a weight:</a:t>
          </a:r>
        </a:p>
        <a:p>
          <a:r>
            <a:rPr lang="en-US" sz="1100" b="0" baseline="0">
              <a:latin typeface="Arial"/>
              <a:cs typeface="Arial"/>
            </a:rPr>
            <a:t>1. Find the 'filename' associated with the pressure component's 'layer' label in layers.csv  (~/myohi/scenario.Global2013.www2013/layers.csv)</a:t>
          </a:r>
        </a:p>
        <a:p>
          <a:r>
            <a:rPr lang="en-US" sz="1100" b="0" baseline="0">
              <a:latin typeface="Arial"/>
              <a:cs typeface="Arial"/>
            </a:rPr>
            <a:t>	(example: in layers.csv, 'po_chemicals_3nm' is the layer identifier for the file called 'po_chemicals_3nm_2013.csv'</a:t>
          </a:r>
        </a:p>
        <a:p>
          <a:r>
            <a:rPr lang="en-US" sz="1100" b="0" baseline="0">
              <a:latin typeface="Arial"/>
              <a:cs typeface="Arial"/>
            </a:rPr>
            <a:t>2. Find the value for China, rgn_id = 209</a:t>
          </a:r>
        </a:p>
        <a:p>
          <a:r>
            <a:rPr lang="en-US" sz="1100" b="0" baseline="0">
              <a:latin typeface="Arial"/>
              <a:cs typeface="Arial"/>
            </a:rPr>
            <a:t>3. Calculate Equations S8, S9, S10, and S7 as indicated below.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Equation1.bin"/><Relationship Id="rId4" Type="http://schemas.openxmlformats.org/officeDocument/2006/relationships/image" Target="../media/image1.emf"/><Relationship Id="rId5" Type="http://schemas.openxmlformats.org/officeDocument/2006/relationships/oleObject" Target="../embeddings/Microsoft_Equation2.bin"/><Relationship Id="rId6" Type="http://schemas.openxmlformats.org/officeDocument/2006/relationships/image" Target="../media/image2.emf"/><Relationship Id="rId7" Type="http://schemas.openxmlformats.org/officeDocument/2006/relationships/oleObject" Target="../embeddings/Microsoft_Equation3.bin"/><Relationship Id="rId8" Type="http://schemas.openxmlformats.org/officeDocument/2006/relationships/image" Target="../media/image3.emf"/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Y27"/>
  <sheetViews>
    <sheetView tabSelected="1" zoomScale="125" zoomScaleNormal="125" zoomScalePageLayoutView="125" workbookViewId="0">
      <selection activeCell="U19" sqref="U19"/>
    </sheetView>
  </sheetViews>
  <sheetFormatPr baseColWidth="10" defaultRowHeight="12" x14ac:dyDescent="0"/>
  <cols>
    <col min="1" max="1" width="15.83203125" customWidth="1"/>
    <col min="2" max="21" width="5" bestFit="1" customWidth="1"/>
    <col min="22" max="22" width="6.1640625" customWidth="1"/>
  </cols>
  <sheetData>
    <row r="21" spans="1:25" ht="13" thickBot="1"/>
    <row r="22" spans="1:25" ht="33" customHeight="1" thickBot="1">
      <c r="C22" s="134" t="s">
        <v>54</v>
      </c>
      <c r="D22" s="135"/>
      <c r="E22" s="135"/>
      <c r="F22" s="135"/>
      <c r="G22" s="135"/>
      <c r="H22" s="135"/>
      <c r="I22" s="135"/>
      <c r="J22" s="135"/>
      <c r="K22" s="135"/>
      <c r="L22" s="135"/>
      <c r="M22" s="135"/>
      <c r="N22" s="135"/>
      <c r="O22" s="135"/>
      <c r="P22" s="135"/>
      <c r="Q22" s="135"/>
      <c r="R22" s="135"/>
      <c r="S22" s="135"/>
      <c r="T22" s="135"/>
      <c r="U22" s="136"/>
    </row>
    <row r="23" spans="1:25" ht="28" customHeight="1" thickBot="1">
      <c r="A23" s="3"/>
      <c r="B23" s="3"/>
      <c r="C23" s="137" t="s">
        <v>55</v>
      </c>
      <c r="D23" s="138"/>
      <c r="E23" s="138"/>
      <c r="F23" s="138"/>
      <c r="G23" s="138"/>
      <c r="H23" s="138"/>
      <c r="I23" s="138"/>
      <c r="J23" s="138"/>
      <c r="K23" s="138"/>
      <c r="L23" s="138"/>
      <c r="M23" s="138"/>
      <c r="N23" s="138"/>
      <c r="O23" s="138"/>
      <c r="P23" s="138"/>
      <c r="Q23" s="138"/>
      <c r="R23" s="138"/>
      <c r="S23" s="139" t="s">
        <v>56</v>
      </c>
      <c r="T23" s="140"/>
      <c r="U23" s="141"/>
    </row>
    <row r="24" spans="1:25" ht="35" customHeight="1" thickBot="1">
      <c r="A24" s="3"/>
      <c r="B24" s="3"/>
      <c r="C24" s="142" t="s">
        <v>52</v>
      </c>
      <c r="D24" s="143"/>
      <c r="E24" s="143"/>
      <c r="F24" s="143"/>
      <c r="G24" s="143"/>
      <c r="H24" s="143"/>
      <c r="I24" s="143"/>
      <c r="J24" s="143"/>
      <c r="K24" s="143"/>
      <c r="L24" s="143"/>
      <c r="M24" s="143"/>
      <c r="N24" s="143"/>
      <c r="O24" s="143"/>
      <c r="P24" s="143"/>
      <c r="Q24" s="144" t="s">
        <v>57</v>
      </c>
      <c r="R24" s="145"/>
      <c r="S24" s="146" t="s">
        <v>58</v>
      </c>
      <c r="T24" s="146"/>
      <c r="U24" s="147"/>
    </row>
    <row r="25" spans="1:25" ht="164" customHeight="1" thickBot="1">
      <c r="A25" s="68" t="s">
        <v>53</v>
      </c>
      <c r="B25" s="17" t="s">
        <v>6</v>
      </c>
      <c r="C25" s="18" t="s">
        <v>27</v>
      </c>
      <c r="D25" s="19" t="s">
        <v>34</v>
      </c>
      <c r="E25" s="19" t="s">
        <v>35</v>
      </c>
      <c r="F25" s="19" t="s">
        <v>36</v>
      </c>
      <c r="G25" s="19" t="s">
        <v>37</v>
      </c>
      <c r="H25" s="19" t="s">
        <v>38</v>
      </c>
      <c r="I25" s="19" t="s">
        <v>39</v>
      </c>
      <c r="J25" s="19" t="s">
        <v>40</v>
      </c>
      <c r="K25" s="19" t="s">
        <v>41</v>
      </c>
      <c r="L25" s="19" t="s">
        <v>42</v>
      </c>
      <c r="M25" s="19" t="s">
        <v>45</v>
      </c>
      <c r="N25" s="19" t="s">
        <v>46</v>
      </c>
      <c r="O25" s="19" t="s">
        <v>49</v>
      </c>
      <c r="P25" s="69" t="s">
        <v>50</v>
      </c>
      <c r="Q25" s="70" t="s">
        <v>47</v>
      </c>
      <c r="R25" s="71" t="s">
        <v>48</v>
      </c>
      <c r="S25" s="80" t="s">
        <v>43</v>
      </c>
      <c r="T25" s="81" t="s">
        <v>44</v>
      </c>
      <c r="U25" s="82" t="s">
        <v>51</v>
      </c>
    </row>
    <row r="26" spans="1:25" ht="23" customHeight="1" thickBot="1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2"/>
      <c r="X26" s="12"/>
      <c r="Y26" s="12"/>
    </row>
    <row r="27" spans="1:25" s="72" customFormat="1" ht="26" customHeight="1" thickBot="1">
      <c r="A27" s="73" t="s">
        <v>1</v>
      </c>
      <c r="B27" s="76"/>
      <c r="C27" s="74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9">
        <v>1</v>
      </c>
      <c r="Q27" s="74"/>
      <c r="R27" s="78"/>
      <c r="S27" s="77"/>
      <c r="T27" s="75"/>
      <c r="U27" s="78">
        <v>1</v>
      </c>
      <c r="V27" s="7"/>
    </row>
  </sheetData>
  <mergeCells count="6">
    <mergeCell ref="C22:U22"/>
    <mergeCell ref="C23:R23"/>
    <mergeCell ref="S23:U23"/>
    <mergeCell ref="C24:P24"/>
    <mergeCell ref="Q24:R24"/>
    <mergeCell ref="S24:U24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zoomScale="125" zoomScaleNormal="125" zoomScalePageLayoutView="125" workbookViewId="0">
      <selection activeCell="F39" sqref="F39"/>
    </sheetView>
  </sheetViews>
  <sheetFormatPr baseColWidth="10" defaultRowHeight="12" x14ac:dyDescent="0"/>
  <sheetData/>
  <pageMargins left="0.75" right="0.75" top="1" bottom="1" header="0.5" footer="0.5"/>
  <pageSetup orientation="portrait" horizontalDpi="4294967292" verticalDpi="4294967292"/>
  <drawing r:id="rId1"/>
  <legacyDrawing r:id="rId2"/>
  <oleObjects>
    <mc:AlternateContent xmlns:mc="http://schemas.openxmlformats.org/markup-compatibility/2006">
      <mc:Choice Requires="x14">
        <oleObject progId="Equation.3" shapeId="1058" r:id="rId3">
          <objectPr defaultSize="0" autoPict="0" r:id="rId4">
            <anchor moveWithCells="1">
              <from>
                <xdr:col>2</xdr:col>
                <xdr:colOff>342900</xdr:colOff>
                <xdr:row>38</xdr:row>
                <xdr:rowOff>38100</xdr:rowOff>
              </from>
              <to>
                <xdr:col>3</xdr:col>
                <xdr:colOff>736600</xdr:colOff>
                <xdr:row>43</xdr:row>
                <xdr:rowOff>139700</xdr:rowOff>
              </to>
            </anchor>
          </objectPr>
        </oleObject>
      </mc:Choice>
      <mc:Fallback>
        <oleObject progId="Equation.3" shapeId="1058" r:id="rId3"/>
      </mc:Fallback>
    </mc:AlternateContent>
    <mc:AlternateContent xmlns:mc="http://schemas.openxmlformats.org/markup-compatibility/2006">
      <mc:Choice Requires="x14">
        <oleObject progId="Equation.3" shapeId="1061" r:id="rId5">
          <objectPr defaultSize="0" autoPict="0" r:id="rId6">
            <anchor moveWithCells="1">
              <from>
                <xdr:col>7</xdr:col>
                <xdr:colOff>749300</xdr:colOff>
                <xdr:row>19</xdr:row>
                <xdr:rowOff>76200</xdr:rowOff>
              </from>
              <to>
                <xdr:col>9</xdr:col>
                <xdr:colOff>228600</xdr:colOff>
                <xdr:row>25</xdr:row>
                <xdr:rowOff>127000</xdr:rowOff>
              </to>
            </anchor>
          </objectPr>
        </oleObject>
      </mc:Choice>
      <mc:Fallback>
        <oleObject progId="Equation.3" shapeId="1061" r:id="rId5"/>
      </mc:Fallback>
    </mc:AlternateContent>
    <mc:AlternateContent xmlns:mc="http://schemas.openxmlformats.org/markup-compatibility/2006">
      <mc:Choice Requires="x14">
        <oleObject progId="Equation.3" shapeId="1063" r:id="rId7">
          <objectPr defaultSize="0" autoPict="0" r:id="rId8">
            <anchor moveWithCells="1">
              <from>
                <xdr:col>7</xdr:col>
                <xdr:colOff>736600</xdr:colOff>
                <xdr:row>39</xdr:row>
                <xdr:rowOff>152400</xdr:rowOff>
              </from>
              <to>
                <xdr:col>9</xdr:col>
                <xdr:colOff>317500</xdr:colOff>
                <xdr:row>45</xdr:row>
                <xdr:rowOff>101600</xdr:rowOff>
              </to>
            </anchor>
          </objectPr>
        </oleObject>
      </mc:Choice>
      <mc:Fallback>
        <oleObject progId="Equation.3" shapeId="1063" r:id="rId7"/>
      </mc:Fallback>
    </mc:AlternateContent>
  </oleObjec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X26"/>
  <sheetViews>
    <sheetView zoomScale="125" zoomScaleNormal="125" zoomScalePageLayoutView="125" workbookViewId="0">
      <selection activeCell="A17" sqref="A17:A18"/>
    </sheetView>
  </sheetViews>
  <sheetFormatPr baseColWidth="10" defaultColWidth="8.83203125" defaultRowHeight="14" x14ac:dyDescent="0"/>
  <cols>
    <col min="1" max="1" width="28.33203125" style="1" customWidth="1"/>
    <col min="2" max="2" width="13.83203125" style="2" customWidth="1"/>
    <col min="3" max="8" width="4.5" style="3" customWidth="1"/>
    <col min="9" max="11" width="5.6640625" style="3" customWidth="1"/>
    <col min="12" max="12" width="4.5" style="3" customWidth="1"/>
    <col min="13" max="13" width="5.33203125" style="3" customWidth="1"/>
    <col min="14" max="14" width="6" style="3" customWidth="1"/>
    <col min="15" max="15" width="5.5" style="3" customWidth="1"/>
    <col min="16" max="16" width="5.6640625" style="3" customWidth="1"/>
    <col min="17" max="17" width="5.5" style="3" customWidth="1"/>
    <col min="18" max="18" width="5.6640625" style="3" customWidth="1"/>
    <col min="19" max="21" width="4.5" style="3" customWidth="1"/>
    <col min="22" max="22" width="2.6640625" style="3" customWidth="1"/>
    <col min="23" max="23" width="24.5" style="3" customWidth="1"/>
    <col min="24" max="24" width="2.83203125" style="3" customWidth="1"/>
    <col min="25" max="25" width="22.6640625" style="2" customWidth="1"/>
    <col min="26" max="26" width="23.1640625" style="2" customWidth="1"/>
    <col min="27" max="16384" width="8.83203125" style="2"/>
  </cols>
  <sheetData>
    <row r="11" spans="1:23" ht="15" thickBot="1"/>
    <row r="12" spans="1:23" customFormat="1" ht="33" customHeight="1" thickBot="1">
      <c r="C12" s="134" t="s">
        <v>54</v>
      </c>
      <c r="D12" s="135"/>
      <c r="E12" s="135"/>
      <c r="F12" s="135"/>
      <c r="G12" s="135"/>
      <c r="H12" s="135"/>
      <c r="I12" s="135"/>
      <c r="J12" s="135"/>
      <c r="K12" s="135"/>
      <c r="L12" s="135"/>
      <c r="M12" s="135"/>
      <c r="N12" s="135"/>
      <c r="O12" s="135"/>
      <c r="P12" s="135"/>
      <c r="Q12" s="135"/>
      <c r="R12" s="135"/>
      <c r="S12" s="135"/>
      <c r="T12" s="135"/>
      <c r="U12" s="136"/>
    </row>
    <row r="13" spans="1:23" customFormat="1" ht="28" customHeight="1" thickBot="1">
      <c r="A13" s="3"/>
      <c r="B13" s="3"/>
      <c r="C13" s="137" t="s">
        <v>55</v>
      </c>
      <c r="D13" s="138"/>
      <c r="E13" s="138"/>
      <c r="F13" s="138"/>
      <c r="G13" s="138"/>
      <c r="H13" s="138"/>
      <c r="I13" s="138"/>
      <c r="J13" s="138"/>
      <c r="K13" s="138"/>
      <c r="L13" s="138"/>
      <c r="M13" s="138"/>
      <c r="N13" s="138"/>
      <c r="O13" s="138"/>
      <c r="P13" s="138"/>
      <c r="Q13" s="138"/>
      <c r="R13" s="138"/>
      <c r="S13" s="139" t="s">
        <v>56</v>
      </c>
      <c r="T13" s="140"/>
      <c r="U13" s="141"/>
    </row>
    <row r="14" spans="1:23" customFormat="1" ht="35" customHeight="1" thickBot="1">
      <c r="A14" s="3"/>
      <c r="B14" s="3"/>
      <c r="C14" s="142" t="s">
        <v>52</v>
      </c>
      <c r="D14" s="143"/>
      <c r="E14" s="143"/>
      <c r="F14" s="143"/>
      <c r="G14" s="143"/>
      <c r="H14" s="143"/>
      <c r="I14" s="143"/>
      <c r="J14" s="143"/>
      <c r="K14" s="143"/>
      <c r="L14" s="143"/>
      <c r="M14" s="143"/>
      <c r="N14" s="143"/>
      <c r="O14" s="143"/>
      <c r="P14" s="143"/>
      <c r="Q14" s="144" t="s">
        <v>57</v>
      </c>
      <c r="R14" s="145"/>
      <c r="S14" s="146" t="s">
        <v>58</v>
      </c>
      <c r="T14" s="146"/>
      <c r="U14" s="147"/>
    </row>
    <row r="15" spans="1:23" customFormat="1" ht="164" customHeight="1" thickBot="1">
      <c r="A15" s="68" t="s">
        <v>53</v>
      </c>
      <c r="B15" s="17" t="s">
        <v>6</v>
      </c>
      <c r="C15" s="123" t="s">
        <v>75</v>
      </c>
      <c r="D15" s="19" t="s">
        <v>34</v>
      </c>
      <c r="E15" s="19" t="s">
        <v>35</v>
      </c>
      <c r="F15" s="19" t="s">
        <v>36</v>
      </c>
      <c r="G15" s="19" t="s">
        <v>37</v>
      </c>
      <c r="H15" s="19" t="s">
        <v>38</v>
      </c>
      <c r="I15" s="19" t="s">
        <v>39</v>
      </c>
      <c r="J15" s="19" t="s">
        <v>40</v>
      </c>
      <c r="K15" s="19" t="s">
        <v>41</v>
      </c>
      <c r="L15" s="19" t="s">
        <v>42</v>
      </c>
      <c r="M15" s="19" t="s">
        <v>45</v>
      </c>
      <c r="N15" s="19" t="s">
        <v>46</v>
      </c>
      <c r="O15" s="19" t="s">
        <v>49</v>
      </c>
      <c r="P15" s="69" t="s">
        <v>50</v>
      </c>
      <c r="Q15" s="70" t="s">
        <v>47</v>
      </c>
      <c r="R15" s="71" t="s">
        <v>48</v>
      </c>
      <c r="S15" s="80" t="s">
        <v>43</v>
      </c>
      <c r="T15" s="81" t="s">
        <v>44</v>
      </c>
      <c r="U15" s="82" t="s">
        <v>51</v>
      </c>
      <c r="W15" s="11" t="s">
        <v>70</v>
      </c>
    </row>
    <row r="16" spans="1:23" s="72" customFormat="1" ht="26" customHeight="1" thickBot="1">
      <c r="A16" s="73" t="s">
        <v>1</v>
      </c>
      <c r="B16" s="76"/>
      <c r="C16" s="74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9">
        <v>1</v>
      </c>
      <c r="Q16" s="74"/>
      <c r="R16" s="78"/>
      <c r="S16" s="77"/>
      <c r="T16" s="75"/>
      <c r="U16" s="78">
        <v>1</v>
      </c>
      <c r="V16" s="7"/>
      <c r="W16" s="159"/>
    </row>
    <row r="17" spans="1:23" ht="48">
      <c r="A17" s="4" t="s">
        <v>79</v>
      </c>
      <c r="B17" s="84"/>
      <c r="C17" s="89"/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>
        <v>1</v>
      </c>
      <c r="Q17" s="90"/>
      <c r="R17" s="90"/>
      <c r="S17" s="90"/>
      <c r="T17" s="90"/>
      <c r="U17" s="15">
        <v>0.66594773929821005</v>
      </c>
      <c r="W17" s="160"/>
    </row>
    <row r="18" spans="1:23">
      <c r="A18" s="5" t="s">
        <v>80</v>
      </c>
      <c r="B18" s="85"/>
      <c r="C18" s="91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96" t="s">
        <v>59</v>
      </c>
      <c r="Q18" s="10" t="s">
        <v>2</v>
      </c>
      <c r="R18" s="10"/>
      <c r="S18" s="10"/>
      <c r="T18" s="10"/>
      <c r="U18" s="97" t="s">
        <v>60</v>
      </c>
      <c r="V18" s="3" t="s">
        <v>2</v>
      </c>
      <c r="W18" s="160"/>
    </row>
    <row r="19" spans="1:23" ht="15" thickBot="1">
      <c r="B19" s="85"/>
      <c r="C19" s="98"/>
      <c r="D19" s="99"/>
      <c r="E19" s="99"/>
      <c r="F19" s="99"/>
      <c r="G19" s="99"/>
      <c r="H19" s="99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16"/>
      <c r="W19" s="160"/>
    </row>
    <row r="20" spans="1:23">
      <c r="A20" s="9" t="s">
        <v>5</v>
      </c>
      <c r="B20" s="86"/>
      <c r="C20" s="89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15"/>
      <c r="W20" s="160"/>
    </row>
    <row r="21" spans="1:23">
      <c r="A21" s="83" t="s">
        <v>62</v>
      </c>
      <c r="B21" s="87" t="s">
        <v>61</v>
      </c>
      <c r="C21" s="154">
        <f>(P17*P16)/P16</f>
        <v>1</v>
      </c>
      <c r="D21" s="155"/>
      <c r="E21" s="155"/>
      <c r="F21" s="155"/>
      <c r="G21" s="155"/>
      <c r="H21" s="155"/>
      <c r="I21" s="155"/>
      <c r="J21" s="155"/>
      <c r="K21" s="155"/>
      <c r="L21" s="155"/>
      <c r="M21" s="155"/>
      <c r="N21" s="155"/>
      <c r="O21" s="155"/>
      <c r="P21" s="155"/>
      <c r="Q21" s="10"/>
      <c r="R21" s="10"/>
      <c r="S21" s="10"/>
      <c r="T21" s="10"/>
      <c r="U21" s="14"/>
      <c r="W21" s="160"/>
    </row>
    <row r="22" spans="1:23">
      <c r="A22" s="5" t="s">
        <v>63</v>
      </c>
      <c r="B22" s="87" t="s">
        <v>64</v>
      </c>
      <c r="C22" s="91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56"/>
      <c r="R22" s="156"/>
      <c r="S22" s="10"/>
      <c r="T22" s="10"/>
      <c r="U22" s="14"/>
      <c r="W22" s="160"/>
    </row>
    <row r="23" spans="1:23">
      <c r="A23" s="5" t="s">
        <v>65</v>
      </c>
      <c r="B23" s="87" t="s">
        <v>66</v>
      </c>
      <c r="C23" s="92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157">
        <f>U17*U16</f>
        <v>0.66594773929821005</v>
      </c>
      <c r="T23" s="157"/>
      <c r="U23" s="158"/>
      <c r="W23" s="160"/>
    </row>
    <row r="24" spans="1:23">
      <c r="A24" s="5" t="s">
        <v>3</v>
      </c>
      <c r="B24" s="87">
        <v>0.5</v>
      </c>
      <c r="C24" s="92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4"/>
      <c r="W24" s="160"/>
    </row>
    <row r="25" spans="1:23">
      <c r="A25" s="5" t="s">
        <v>67</v>
      </c>
      <c r="B25" s="87" t="s">
        <v>68</v>
      </c>
      <c r="C25" s="151">
        <f>(B24*C21) + (1-B24)*(S23)</f>
        <v>0.83297386964910503</v>
      </c>
      <c r="D25" s="152"/>
      <c r="E25" s="152"/>
      <c r="F25" s="152"/>
      <c r="G25" s="152"/>
      <c r="H25" s="152"/>
      <c r="I25" s="152"/>
      <c r="J25" s="152"/>
      <c r="K25" s="152"/>
      <c r="L25" s="152"/>
      <c r="M25" s="152"/>
      <c r="N25" s="152"/>
      <c r="O25" s="152"/>
      <c r="P25" s="152"/>
      <c r="Q25" s="152"/>
      <c r="R25" s="152"/>
      <c r="S25" s="152"/>
      <c r="T25" s="152"/>
      <c r="U25" s="153"/>
      <c r="W25" s="160"/>
    </row>
    <row r="26" spans="1:23" ht="15" thickBot="1">
      <c r="A26" s="6" t="s">
        <v>4</v>
      </c>
      <c r="B26" s="88" t="s">
        <v>69</v>
      </c>
      <c r="C26" s="148">
        <f>C25*100</f>
        <v>83.297386964910501</v>
      </c>
      <c r="D26" s="149"/>
      <c r="E26" s="149"/>
      <c r="F26" s="149"/>
      <c r="G26" s="149"/>
      <c r="H26" s="149"/>
      <c r="I26" s="149"/>
      <c r="J26" s="149"/>
      <c r="K26" s="149"/>
      <c r="L26" s="149"/>
      <c r="M26" s="149"/>
      <c r="N26" s="149"/>
      <c r="O26" s="149"/>
      <c r="P26" s="149"/>
      <c r="Q26" s="149"/>
      <c r="R26" s="149"/>
      <c r="S26" s="149"/>
      <c r="T26" s="149"/>
      <c r="U26" s="150"/>
      <c r="V26" s="8"/>
      <c r="W26" s="95">
        <v>83.3</v>
      </c>
    </row>
  </sheetData>
  <mergeCells count="12">
    <mergeCell ref="W16:W25"/>
    <mergeCell ref="C12:U12"/>
    <mergeCell ref="C13:R13"/>
    <mergeCell ref="S13:U13"/>
    <mergeCell ref="C14:P14"/>
    <mergeCell ref="Q14:R14"/>
    <mergeCell ref="S14:U14"/>
    <mergeCell ref="C26:U26"/>
    <mergeCell ref="C25:U25"/>
    <mergeCell ref="C21:P21"/>
    <mergeCell ref="Q22:R22"/>
    <mergeCell ref="S23:U23"/>
  </mergeCells>
  <pageMargins left="0.75" right="0.75" top="1" bottom="1" header="0.5" footer="0.5"/>
  <pageSetup orientation="portrait" horizontalDpi="4294967292" verticalDpi="4294967292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X25"/>
  <sheetViews>
    <sheetView topLeftCell="A10" zoomScale="125" zoomScaleNormal="125" zoomScalePageLayoutView="125" workbookViewId="0">
      <selection activeCell="B16" sqref="B16"/>
    </sheetView>
  </sheetViews>
  <sheetFormatPr baseColWidth="10" defaultColWidth="8.83203125" defaultRowHeight="14" x14ac:dyDescent="0"/>
  <cols>
    <col min="1" max="1" width="26.1640625" style="1" customWidth="1"/>
    <col min="2" max="2" width="14.5" style="2" customWidth="1"/>
    <col min="3" max="3" width="5.1640625" style="3" customWidth="1"/>
    <col min="4" max="8" width="4.5" style="3" customWidth="1"/>
    <col min="9" max="11" width="5.6640625" style="3" customWidth="1"/>
    <col min="12" max="12" width="4.5" style="3" customWidth="1"/>
    <col min="13" max="13" width="5.33203125" style="3" customWidth="1"/>
    <col min="14" max="14" width="6" style="3" customWidth="1"/>
    <col min="15" max="15" width="5.5" style="3" customWidth="1"/>
    <col min="16" max="16" width="5.6640625" style="3" customWidth="1"/>
    <col min="17" max="17" width="5.5" style="3" customWidth="1"/>
    <col min="18" max="18" width="5.6640625" style="3" customWidth="1"/>
    <col min="19" max="20" width="4.5" style="3" customWidth="1"/>
    <col min="21" max="21" width="5.5" style="3" customWidth="1"/>
    <col min="22" max="22" width="4.5" style="3" customWidth="1"/>
    <col min="23" max="23" width="9" style="3" customWidth="1"/>
    <col min="24" max="24" width="2.83203125" style="3" customWidth="1"/>
    <col min="25" max="25" width="22.6640625" style="2" customWidth="1"/>
    <col min="26" max="26" width="23.1640625" style="2" customWidth="1"/>
    <col min="27" max="16384" width="8.83203125" style="2"/>
  </cols>
  <sheetData>
    <row r="9" spans="1:23" ht="15" thickBot="1"/>
    <row r="10" spans="1:23" ht="15" thickBot="1">
      <c r="A10" s="100"/>
      <c r="B10" s="100"/>
      <c r="C10" s="193" t="s">
        <v>54</v>
      </c>
      <c r="D10" s="194"/>
      <c r="E10" s="194"/>
      <c r="F10" s="194"/>
      <c r="G10" s="194"/>
      <c r="H10" s="194"/>
      <c r="I10" s="194"/>
      <c r="J10" s="194"/>
      <c r="K10" s="194"/>
      <c r="L10" s="194"/>
      <c r="M10" s="194"/>
      <c r="N10" s="194"/>
      <c r="O10" s="194"/>
      <c r="P10" s="194"/>
      <c r="Q10" s="194"/>
      <c r="R10" s="194"/>
      <c r="S10" s="194"/>
      <c r="T10" s="194"/>
      <c r="U10" s="195"/>
      <c r="V10" s="100"/>
      <c r="W10" s="100"/>
    </row>
    <row r="11" spans="1:23" ht="26" customHeight="1" thickBot="1">
      <c r="A11" s="101"/>
      <c r="B11" s="101"/>
      <c r="C11" s="179" t="s">
        <v>55</v>
      </c>
      <c r="D11" s="180"/>
      <c r="E11" s="180"/>
      <c r="F11" s="180"/>
      <c r="G11" s="180"/>
      <c r="H11" s="180"/>
      <c r="I11" s="180"/>
      <c r="J11" s="180"/>
      <c r="K11" s="180"/>
      <c r="L11" s="180"/>
      <c r="M11" s="180"/>
      <c r="N11" s="180"/>
      <c r="O11" s="180"/>
      <c r="P11" s="180"/>
      <c r="Q11" s="180"/>
      <c r="R11" s="181"/>
      <c r="S11" s="182" t="s">
        <v>56</v>
      </c>
      <c r="T11" s="183"/>
      <c r="U11" s="184"/>
      <c r="V11" s="100"/>
      <c r="W11" s="100"/>
    </row>
    <row r="12" spans="1:23" ht="26" customHeight="1" thickBot="1">
      <c r="A12" s="101"/>
      <c r="B12" s="101"/>
      <c r="C12" s="185" t="s">
        <v>52</v>
      </c>
      <c r="D12" s="186"/>
      <c r="E12" s="186"/>
      <c r="F12" s="186"/>
      <c r="G12" s="186"/>
      <c r="H12" s="186"/>
      <c r="I12" s="186"/>
      <c r="J12" s="186"/>
      <c r="K12" s="186"/>
      <c r="L12" s="186"/>
      <c r="M12" s="186"/>
      <c r="N12" s="186"/>
      <c r="O12" s="186"/>
      <c r="P12" s="187"/>
      <c r="Q12" s="188" t="s">
        <v>57</v>
      </c>
      <c r="R12" s="189"/>
      <c r="S12" s="190" t="s">
        <v>58</v>
      </c>
      <c r="T12" s="191"/>
      <c r="U12" s="192"/>
      <c r="V12" s="100"/>
      <c r="W12" s="100"/>
    </row>
    <row r="13" spans="1:23" ht="147" customHeight="1" thickBot="1">
      <c r="A13" s="172" t="s">
        <v>53</v>
      </c>
      <c r="B13" s="174" t="s">
        <v>6</v>
      </c>
      <c r="C13" s="123" t="s">
        <v>75</v>
      </c>
      <c r="D13" s="19" t="s">
        <v>34</v>
      </c>
      <c r="E13" s="19" t="s">
        <v>35</v>
      </c>
      <c r="F13" s="19" t="s">
        <v>36</v>
      </c>
      <c r="G13" s="19" t="s">
        <v>37</v>
      </c>
      <c r="H13" s="19" t="s">
        <v>38</v>
      </c>
      <c r="I13" s="19" t="s">
        <v>39</v>
      </c>
      <c r="J13" s="19" t="s">
        <v>40</v>
      </c>
      <c r="K13" s="19" t="s">
        <v>41</v>
      </c>
      <c r="L13" s="19" t="s">
        <v>42</v>
      </c>
      <c r="M13" s="19" t="s">
        <v>45</v>
      </c>
      <c r="N13" s="19" t="s">
        <v>46</v>
      </c>
      <c r="O13" s="19" t="s">
        <v>49</v>
      </c>
      <c r="P13" s="69" t="s">
        <v>50</v>
      </c>
      <c r="Q13" s="70" t="s">
        <v>47</v>
      </c>
      <c r="R13" s="71" t="s">
        <v>48</v>
      </c>
      <c r="S13" s="80" t="s">
        <v>43</v>
      </c>
      <c r="T13" s="81" t="s">
        <v>44</v>
      </c>
      <c r="U13" s="82" t="s">
        <v>51</v>
      </c>
      <c r="V13" s="176"/>
      <c r="W13" s="102" t="s">
        <v>71</v>
      </c>
    </row>
    <row r="14" spans="1:23" ht="102" hidden="1" customHeight="1" thickBot="1">
      <c r="A14" s="173"/>
      <c r="B14" s="175"/>
      <c r="C14" s="18" t="s">
        <v>27</v>
      </c>
      <c r="D14" s="19" t="s">
        <v>34</v>
      </c>
      <c r="E14" s="19" t="s">
        <v>35</v>
      </c>
      <c r="F14" s="19" t="s">
        <v>36</v>
      </c>
      <c r="G14" s="19" t="s">
        <v>37</v>
      </c>
      <c r="H14" s="19" t="s">
        <v>38</v>
      </c>
      <c r="I14" s="19" t="s">
        <v>39</v>
      </c>
      <c r="J14" s="19" t="s">
        <v>40</v>
      </c>
      <c r="K14" s="19" t="s">
        <v>41</v>
      </c>
      <c r="L14" s="19" t="s">
        <v>42</v>
      </c>
      <c r="M14" s="19" t="s">
        <v>45</v>
      </c>
      <c r="N14" s="19" t="s">
        <v>46</v>
      </c>
      <c r="O14" s="19" t="s">
        <v>49</v>
      </c>
      <c r="P14" s="69" t="s">
        <v>50</v>
      </c>
      <c r="Q14" s="70" t="s">
        <v>47</v>
      </c>
      <c r="R14" s="71" t="s">
        <v>48</v>
      </c>
      <c r="S14" s="80" t="s">
        <v>43</v>
      </c>
      <c r="T14" s="81" t="s">
        <v>44</v>
      </c>
      <c r="U14" s="82" t="s">
        <v>51</v>
      </c>
      <c r="V14" s="176"/>
      <c r="W14" s="103" t="s">
        <v>72</v>
      </c>
    </row>
    <row r="15" spans="1:23" ht="15" thickBot="1">
      <c r="A15" s="124" t="s">
        <v>26</v>
      </c>
      <c r="B15" s="105"/>
      <c r="C15" s="125"/>
      <c r="D15" s="126"/>
      <c r="E15" s="126">
        <v>2</v>
      </c>
      <c r="F15" s="126"/>
      <c r="G15" s="126"/>
      <c r="H15" s="126"/>
      <c r="I15" s="126"/>
      <c r="J15" s="126"/>
      <c r="K15" s="126">
        <v>2</v>
      </c>
      <c r="L15" s="126"/>
      <c r="M15" s="126"/>
      <c r="N15" s="126"/>
      <c r="O15" s="126"/>
      <c r="P15" s="127"/>
      <c r="Q15" s="56"/>
      <c r="R15" s="57">
        <v>1</v>
      </c>
      <c r="S15" s="53"/>
      <c r="T15" s="54"/>
      <c r="U15" s="57">
        <v>1</v>
      </c>
      <c r="V15" s="106"/>
      <c r="W15" s="177"/>
    </row>
    <row r="16" spans="1:23" ht="48">
      <c r="A16" s="4" t="s">
        <v>79</v>
      </c>
      <c r="B16" s="128"/>
      <c r="C16" s="129"/>
      <c r="D16" s="130"/>
      <c r="E16" s="132">
        <v>0.55868517896465197</v>
      </c>
      <c r="F16" s="132"/>
      <c r="G16" s="132"/>
      <c r="H16" s="132"/>
      <c r="I16" s="132"/>
      <c r="J16" s="132"/>
      <c r="K16" s="132">
        <v>0.48931770200000002</v>
      </c>
      <c r="L16" s="132"/>
      <c r="M16" s="132"/>
      <c r="N16" s="132"/>
      <c r="O16" s="132"/>
      <c r="P16" s="132"/>
      <c r="Q16" s="132"/>
      <c r="R16" s="132">
        <v>0.85965370413933195</v>
      </c>
      <c r="S16" s="132"/>
      <c r="T16" s="132"/>
      <c r="U16" s="133">
        <v>0.66594773900000004</v>
      </c>
      <c r="V16" s="131"/>
      <c r="W16" s="178"/>
    </row>
    <row r="17" spans="1:23">
      <c r="A17" s="5" t="s">
        <v>80</v>
      </c>
      <c r="B17" s="109"/>
      <c r="C17" s="106"/>
      <c r="D17" s="106"/>
      <c r="E17" s="111" t="s">
        <v>77</v>
      </c>
      <c r="F17" s="106" t="s">
        <v>2</v>
      </c>
      <c r="G17" s="106"/>
      <c r="H17" s="106"/>
      <c r="I17" s="106"/>
      <c r="J17" s="106"/>
      <c r="K17" s="111" t="s">
        <v>76</v>
      </c>
      <c r="L17" s="106" t="s">
        <v>2</v>
      </c>
      <c r="M17" s="106"/>
      <c r="N17" s="106"/>
      <c r="O17" s="106"/>
      <c r="P17" s="111"/>
      <c r="Q17" s="106" t="s">
        <v>2</v>
      </c>
      <c r="R17" s="111" t="s">
        <v>78</v>
      </c>
      <c r="S17" s="106" t="s">
        <v>2</v>
      </c>
      <c r="T17" s="106"/>
      <c r="U17" s="112" t="s">
        <v>60</v>
      </c>
      <c r="V17" s="101" t="s">
        <v>2</v>
      </c>
      <c r="W17" s="178"/>
    </row>
    <row r="18" spans="1:23" ht="15" thickBot="1">
      <c r="A18" s="107"/>
      <c r="B18" s="109"/>
      <c r="C18" s="113"/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3"/>
      <c r="T18" s="113"/>
      <c r="U18" s="114"/>
      <c r="V18" s="101"/>
      <c r="W18" s="178"/>
    </row>
    <row r="19" spans="1:23">
      <c r="A19" s="115" t="s">
        <v>5</v>
      </c>
      <c r="B19" s="116"/>
      <c r="C19" s="106"/>
      <c r="D19" s="106"/>
      <c r="E19" s="106"/>
      <c r="F19" s="106"/>
      <c r="G19" s="106"/>
      <c r="H19" s="106"/>
      <c r="I19" s="106"/>
      <c r="J19" s="106"/>
      <c r="K19" s="106"/>
      <c r="L19" s="106"/>
      <c r="M19" s="106"/>
      <c r="N19" s="106"/>
      <c r="O19" s="106"/>
      <c r="P19" s="106"/>
      <c r="Q19" s="106"/>
      <c r="R19" s="106"/>
      <c r="S19" s="106"/>
      <c r="T19" s="106"/>
      <c r="U19" s="110"/>
      <c r="V19" s="101"/>
      <c r="W19" s="178"/>
    </row>
    <row r="20" spans="1:23">
      <c r="A20" s="83" t="s">
        <v>62</v>
      </c>
      <c r="B20" s="117" t="s">
        <v>61</v>
      </c>
      <c r="C20" s="161">
        <f>((E16*E15)+(K16*K15)) / (E15+K15)</f>
        <v>0.524001440482326</v>
      </c>
      <c r="D20" s="162"/>
      <c r="E20" s="162"/>
      <c r="F20" s="162"/>
      <c r="G20" s="162"/>
      <c r="H20" s="162"/>
      <c r="I20" s="162"/>
      <c r="J20" s="162"/>
      <c r="K20" s="162"/>
      <c r="L20" s="162"/>
      <c r="M20" s="162"/>
      <c r="N20" s="162"/>
      <c r="O20" s="162"/>
      <c r="P20" s="162"/>
      <c r="Q20" s="118"/>
      <c r="R20" s="118"/>
      <c r="S20" s="118"/>
      <c r="T20" s="118"/>
      <c r="U20" s="119"/>
      <c r="V20" s="101"/>
      <c r="W20" s="178"/>
    </row>
    <row r="21" spans="1:23" ht="16">
      <c r="A21" s="108" t="s">
        <v>73</v>
      </c>
      <c r="B21" s="117" t="s">
        <v>64</v>
      </c>
      <c r="C21" s="118"/>
      <c r="D21" s="118"/>
      <c r="E21" s="118"/>
      <c r="F21" s="118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63">
        <f>(R16*R15)</f>
        <v>0.85965370413933195</v>
      </c>
      <c r="R21" s="163"/>
      <c r="S21" s="118"/>
      <c r="T21" s="118"/>
      <c r="U21" s="119"/>
      <c r="V21" s="101"/>
      <c r="W21" s="178"/>
    </row>
    <row r="22" spans="1:23">
      <c r="A22" s="108" t="s">
        <v>65</v>
      </c>
      <c r="B22" s="117" t="s">
        <v>66</v>
      </c>
      <c r="C22" s="118"/>
      <c r="D22" s="118"/>
      <c r="E22" s="118"/>
      <c r="F22" s="118"/>
      <c r="G22" s="118"/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  <c r="S22" s="164">
        <f>(U16*U15)</f>
        <v>0.66594773900000004</v>
      </c>
      <c r="T22" s="164"/>
      <c r="U22" s="165"/>
      <c r="V22" s="101"/>
      <c r="W22" s="178"/>
    </row>
    <row r="23" spans="1:23">
      <c r="A23" s="108" t="s">
        <v>3</v>
      </c>
      <c r="B23" s="117">
        <v>0.5</v>
      </c>
      <c r="C23" s="118"/>
      <c r="D23" s="118"/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118"/>
      <c r="T23" s="118"/>
      <c r="U23" s="119"/>
      <c r="V23" s="101"/>
      <c r="W23" s="178"/>
    </row>
    <row r="24" spans="1:23" ht="16">
      <c r="A24" s="108" t="s">
        <v>74</v>
      </c>
      <c r="B24" s="117" t="s">
        <v>68</v>
      </c>
      <c r="C24" s="166">
        <f>(B23*(C20+Q21)/2)+((1-B23)*S22)</f>
        <v>0.67888765565541442</v>
      </c>
      <c r="D24" s="167"/>
      <c r="E24" s="167"/>
      <c r="F24" s="167"/>
      <c r="G24" s="167"/>
      <c r="H24" s="167"/>
      <c r="I24" s="167"/>
      <c r="J24" s="167"/>
      <c r="K24" s="167"/>
      <c r="L24" s="167"/>
      <c r="M24" s="167"/>
      <c r="N24" s="167"/>
      <c r="O24" s="167"/>
      <c r="P24" s="167"/>
      <c r="Q24" s="167"/>
      <c r="R24" s="167"/>
      <c r="S24" s="167"/>
      <c r="T24" s="167"/>
      <c r="U24" s="168"/>
      <c r="V24" s="101"/>
      <c r="W24" s="178"/>
    </row>
    <row r="25" spans="1:23" ht="15" thickBot="1">
      <c r="A25" s="104" t="s">
        <v>4</v>
      </c>
      <c r="B25" s="120" t="s">
        <v>69</v>
      </c>
      <c r="C25" s="169">
        <f>C24*100</f>
        <v>67.888765565541448</v>
      </c>
      <c r="D25" s="170"/>
      <c r="E25" s="170"/>
      <c r="F25" s="170"/>
      <c r="G25" s="170"/>
      <c r="H25" s="170"/>
      <c r="I25" s="170"/>
      <c r="J25" s="170"/>
      <c r="K25" s="170"/>
      <c r="L25" s="170"/>
      <c r="M25" s="170"/>
      <c r="N25" s="170"/>
      <c r="O25" s="170"/>
      <c r="P25" s="170"/>
      <c r="Q25" s="170"/>
      <c r="R25" s="170"/>
      <c r="S25" s="170"/>
      <c r="T25" s="170"/>
      <c r="U25" s="171"/>
      <c r="V25" s="121"/>
      <c r="W25" s="122">
        <v>67.89</v>
      </c>
    </row>
  </sheetData>
  <mergeCells count="15">
    <mergeCell ref="C10:U10"/>
    <mergeCell ref="A13:A14"/>
    <mergeCell ref="B13:B14"/>
    <mergeCell ref="V13:V14"/>
    <mergeCell ref="W15:W24"/>
    <mergeCell ref="C11:R11"/>
    <mergeCell ref="S11:U11"/>
    <mergeCell ref="C12:P12"/>
    <mergeCell ref="Q12:R12"/>
    <mergeCell ref="S12:U12"/>
    <mergeCell ref="C20:P20"/>
    <mergeCell ref="Q21:R21"/>
    <mergeCell ref="S22:U22"/>
    <mergeCell ref="C24:U24"/>
    <mergeCell ref="C25:U25"/>
  </mergeCells>
  <pageMargins left="0.75" right="0.75" top="1" bottom="1" header="0.5" footer="0.5"/>
  <pageSetup orientation="portrait" horizontalDpi="4294967292" verticalDpi="4294967292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zoomScale="125" zoomScaleNormal="125" zoomScalePageLayoutView="125" workbookViewId="0">
      <selection activeCell="C6" sqref="C6:U6"/>
    </sheetView>
  </sheetViews>
  <sheetFormatPr baseColWidth="10" defaultColWidth="8.83203125" defaultRowHeight="14" x14ac:dyDescent="0"/>
  <cols>
    <col min="1" max="1" width="6.1640625" style="1" customWidth="1"/>
    <col min="2" max="2" width="21.6640625" style="2" customWidth="1"/>
    <col min="3" max="3" width="5.83203125" style="3" customWidth="1"/>
    <col min="4" max="5" width="6" style="3" customWidth="1"/>
    <col min="6" max="7" width="5.6640625" style="3" customWidth="1"/>
    <col min="8" max="8" width="5.33203125" style="3" customWidth="1"/>
    <col min="9" max="9" width="6.1640625" style="3" customWidth="1"/>
    <col min="10" max="10" width="5.33203125" style="3" customWidth="1"/>
    <col min="11" max="11" width="5.1640625" style="3" customWidth="1"/>
    <col min="12" max="12" width="5.6640625" style="3" customWidth="1"/>
    <col min="13" max="13" width="5.83203125" style="3" customWidth="1"/>
    <col min="14" max="14" width="5.5" style="3" customWidth="1"/>
    <col min="15" max="15" width="5.6640625" style="3" customWidth="1"/>
    <col min="16" max="16" width="4.5" style="3" customWidth="1"/>
    <col min="17" max="17" width="5.33203125" style="3" customWidth="1"/>
    <col min="18" max="18" width="5.1640625" style="3" customWidth="1"/>
    <col min="19" max="19" width="4.5" style="3" customWidth="1"/>
    <col min="20" max="20" width="6.33203125" style="3" customWidth="1"/>
    <col min="21" max="21" width="5.5" style="2" customWidth="1"/>
    <col min="22" max="22" width="6.1640625" style="2" customWidth="1"/>
    <col min="23" max="23" width="8.1640625" style="2" customWidth="1"/>
    <col min="24" max="16384" width="8.83203125" style="2"/>
  </cols>
  <sheetData>
    <row r="1" spans="1:21" ht="15" thickBot="1">
      <c r="A1" s="3"/>
      <c r="B1" s="3"/>
      <c r="S1" s="2"/>
      <c r="T1" s="2"/>
    </row>
    <row r="2" spans="1:21" ht="37" customHeight="1" thickBot="1">
      <c r="A2" s="3"/>
      <c r="B2" s="3"/>
      <c r="C2" s="134" t="s">
        <v>54</v>
      </c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6"/>
    </row>
    <row r="3" spans="1:21" ht="37" customHeight="1" thickBot="1">
      <c r="A3" s="3"/>
      <c r="B3" s="3"/>
      <c r="C3" s="137" t="s">
        <v>55</v>
      </c>
      <c r="D3" s="138"/>
      <c r="E3" s="138"/>
      <c r="F3" s="138"/>
      <c r="G3" s="138"/>
      <c r="H3" s="138"/>
      <c r="I3" s="138"/>
      <c r="J3" s="138"/>
      <c r="K3" s="138"/>
      <c r="L3" s="138"/>
      <c r="M3" s="138"/>
      <c r="N3" s="138"/>
      <c r="O3" s="138"/>
      <c r="P3" s="138"/>
      <c r="Q3" s="138"/>
      <c r="R3" s="138"/>
      <c r="S3" s="139" t="s">
        <v>56</v>
      </c>
      <c r="T3" s="140"/>
      <c r="U3" s="141"/>
    </row>
    <row r="4" spans="1:21" ht="37" customHeight="1" thickBot="1">
      <c r="A4" s="3"/>
      <c r="B4" s="3"/>
      <c r="C4" s="142" t="s">
        <v>52</v>
      </c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4" t="s">
        <v>57</v>
      </c>
      <c r="R4" s="145"/>
      <c r="S4" s="146" t="s">
        <v>58</v>
      </c>
      <c r="T4" s="146"/>
      <c r="U4" s="147"/>
    </row>
    <row r="5" spans="1:21" ht="147" customHeight="1" thickBot="1">
      <c r="A5" s="68" t="s">
        <v>53</v>
      </c>
      <c r="B5" s="17" t="s">
        <v>6</v>
      </c>
      <c r="C5" s="123" t="s">
        <v>75</v>
      </c>
      <c r="D5" s="19" t="s">
        <v>34</v>
      </c>
      <c r="E5" s="19" t="s">
        <v>35</v>
      </c>
      <c r="F5" s="19" t="s">
        <v>36</v>
      </c>
      <c r="G5" s="19" t="s">
        <v>37</v>
      </c>
      <c r="H5" s="19" t="s">
        <v>38</v>
      </c>
      <c r="I5" s="19" t="s">
        <v>39</v>
      </c>
      <c r="J5" s="19" t="s">
        <v>40</v>
      </c>
      <c r="K5" s="19" t="s">
        <v>41</v>
      </c>
      <c r="L5" s="19" t="s">
        <v>42</v>
      </c>
      <c r="M5" s="19" t="s">
        <v>45</v>
      </c>
      <c r="N5" s="19" t="s">
        <v>46</v>
      </c>
      <c r="O5" s="19" t="s">
        <v>49</v>
      </c>
      <c r="P5" s="69" t="s">
        <v>50</v>
      </c>
      <c r="Q5" s="70" t="s">
        <v>47</v>
      </c>
      <c r="R5" s="71" t="s">
        <v>48</v>
      </c>
      <c r="S5" s="80" t="s">
        <v>43</v>
      </c>
      <c r="T5" s="81" t="s">
        <v>44</v>
      </c>
      <c r="U5" s="82" t="s">
        <v>51</v>
      </c>
    </row>
    <row r="6" spans="1:21" ht="15" thickBot="1">
      <c r="A6" s="38" t="s">
        <v>15</v>
      </c>
      <c r="B6" s="52" t="s">
        <v>2</v>
      </c>
      <c r="C6" s="53"/>
      <c r="D6" s="54"/>
      <c r="E6" s="54">
        <v>2</v>
      </c>
      <c r="F6" s="54"/>
      <c r="G6" s="54"/>
      <c r="H6" s="54"/>
      <c r="I6" s="54"/>
      <c r="J6" s="54"/>
      <c r="K6" s="54">
        <v>2</v>
      </c>
      <c r="L6" s="54"/>
      <c r="M6" s="54"/>
      <c r="N6" s="54"/>
      <c r="O6" s="54"/>
      <c r="P6" s="55"/>
      <c r="Q6" s="56"/>
      <c r="R6" s="57">
        <v>1</v>
      </c>
      <c r="S6" s="53"/>
      <c r="T6" s="54"/>
      <c r="U6" s="57">
        <v>1</v>
      </c>
    </row>
    <row r="7" spans="1:21">
      <c r="A7" s="37" t="s">
        <v>24</v>
      </c>
      <c r="B7" s="40" t="s">
        <v>28</v>
      </c>
      <c r="C7" s="39">
        <v>1</v>
      </c>
      <c r="D7" s="29"/>
      <c r="E7" s="29"/>
      <c r="F7" s="29"/>
      <c r="G7" s="29"/>
      <c r="H7" s="29"/>
      <c r="I7" s="29">
        <v>2</v>
      </c>
      <c r="J7" s="29"/>
      <c r="K7" s="29"/>
      <c r="L7" s="29">
        <v>2</v>
      </c>
      <c r="M7" s="29">
        <v>1</v>
      </c>
      <c r="N7" s="29"/>
      <c r="O7" s="29">
        <v>1</v>
      </c>
      <c r="P7" s="31">
        <v>1</v>
      </c>
      <c r="Q7" s="28">
        <v>1</v>
      </c>
      <c r="R7" s="30"/>
      <c r="S7" s="39"/>
      <c r="T7" s="29"/>
      <c r="U7" s="30">
        <v>1</v>
      </c>
    </row>
    <row r="8" spans="1:21">
      <c r="A8" s="35" t="s">
        <v>24</v>
      </c>
      <c r="B8" s="41" t="s">
        <v>29</v>
      </c>
      <c r="C8" s="26">
        <v>1</v>
      </c>
      <c r="D8" s="20"/>
      <c r="E8" s="20"/>
      <c r="F8" s="20"/>
      <c r="G8" s="20"/>
      <c r="H8" s="20"/>
      <c r="I8" s="20"/>
      <c r="J8" s="20"/>
      <c r="K8" s="20"/>
      <c r="L8" s="20">
        <v>2</v>
      </c>
      <c r="M8" s="20">
        <v>1</v>
      </c>
      <c r="N8" s="20"/>
      <c r="O8" s="20">
        <v>1</v>
      </c>
      <c r="P8" s="32">
        <v>1</v>
      </c>
      <c r="Q8" s="21">
        <v>1</v>
      </c>
      <c r="R8" s="22"/>
      <c r="S8" s="26"/>
      <c r="T8" s="20"/>
      <c r="U8" s="22">
        <v>1</v>
      </c>
    </row>
    <row r="9" spans="1:21">
      <c r="A9" s="35" t="s">
        <v>24</v>
      </c>
      <c r="B9" s="41" t="s">
        <v>30</v>
      </c>
      <c r="C9" s="26">
        <v>1</v>
      </c>
      <c r="D9" s="20"/>
      <c r="E9" s="20"/>
      <c r="F9" s="20"/>
      <c r="G9" s="20">
        <v>2</v>
      </c>
      <c r="H9" s="20"/>
      <c r="I9" s="20"/>
      <c r="J9" s="20"/>
      <c r="K9" s="20"/>
      <c r="L9" s="20">
        <v>2</v>
      </c>
      <c r="M9" s="20">
        <v>1</v>
      </c>
      <c r="N9" s="20"/>
      <c r="O9" s="20">
        <v>1</v>
      </c>
      <c r="P9" s="32">
        <v>1</v>
      </c>
      <c r="Q9" s="21">
        <v>1</v>
      </c>
      <c r="R9" s="22"/>
      <c r="S9" s="26"/>
      <c r="T9" s="20"/>
      <c r="U9" s="22">
        <v>1</v>
      </c>
    </row>
    <row r="10" spans="1:21" ht="15" thickBot="1">
      <c r="A10" s="34" t="s">
        <v>24</v>
      </c>
      <c r="B10" s="42" t="s">
        <v>31</v>
      </c>
      <c r="C10" s="27">
        <v>1</v>
      </c>
      <c r="D10" s="24"/>
      <c r="E10" s="24"/>
      <c r="F10" s="24">
        <v>2</v>
      </c>
      <c r="G10" s="24"/>
      <c r="H10" s="24"/>
      <c r="I10" s="24"/>
      <c r="J10" s="24"/>
      <c r="K10" s="24"/>
      <c r="L10" s="24">
        <v>2</v>
      </c>
      <c r="M10" s="24">
        <v>1</v>
      </c>
      <c r="N10" s="24"/>
      <c r="O10" s="24">
        <v>1</v>
      </c>
      <c r="P10" s="33">
        <v>1</v>
      </c>
      <c r="Q10" s="23">
        <v>1</v>
      </c>
      <c r="R10" s="25"/>
      <c r="S10" s="27"/>
      <c r="T10" s="24"/>
      <c r="U10" s="25">
        <v>1</v>
      </c>
    </row>
    <row r="11" spans="1:21" ht="15" thickBot="1">
      <c r="A11" s="38" t="s">
        <v>25</v>
      </c>
      <c r="B11" s="52" t="s">
        <v>2</v>
      </c>
      <c r="C11" s="53">
        <v>1</v>
      </c>
      <c r="D11" s="54">
        <v>1</v>
      </c>
      <c r="E11" s="54"/>
      <c r="F11" s="54"/>
      <c r="G11" s="54">
        <v>2</v>
      </c>
      <c r="H11" s="54"/>
      <c r="I11" s="54"/>
      <c r="J11" s="54"/>
      <c r="K11" s="54"/>
      <c r="L11" s="54">
        <v>2</v>
      </c>
      <c r="M11" s="54">
        <v>1</v>
      </c>
      <c r="N11" s="54"/>
      <c r="O11" s="54">
        <v>1</v>
      </c>
      <c r="P11" s="55">
        <v>1</v>
      </c>
      <c r="Q11" s="56"/>
      <c r="R11" s="57"/>
      <c r="S11" s="53"/>
      <c r="T11" s="54"/>
      <c r="U11" s="57">
        <v>1</v>
      </c>
    </row>
    <row r="12" spans="1:21">
      <c r="A12" s="37" t="s">
        <v>16</v>
      </c>
      <c r="B12" s="40" t="s">
        <v>2</v>
      </c>
      <c r="C12" s="39"/>
      <c r="D12" s="29"/>
      <c r="E12" s="29"/>
      <c r="F12" s="29"/>
      <c r="G12" s="29"/>
      <c r="H12" s="29"/>
      <c r="I12" s="29"/>
      <c r="J12" s="29"/>
      <c r="K12" s="29">
        <v>2</v>
      </c>
      <c r="L12" s="29"/>
      <c r="M12" s="29"/>
      <c r="N12" s="29"/>
      <c r="O12" s="29"/>
      <c r="P12" s="31">
        <v>1</v>
      </c>
      <c r="Q12" s="28"/>
      <c r="R12" s="30"/>
      <c r="S12" s="39"/>
      <c r="T12" s="29"/>
      <c r="U12" s="30">
        <v>1</v>
      </c>
    </row>
    <row r="13" spans="1:21" ht="15" thickBot="1">
      <c r="A13" s="36" t="s">
        <v>16</v>
      </c>
      <c r="B13" s="42" t="s">
        <v>32</v>
      </c>
      <c r="C13" s="27"/>
      <c r="D13" s="24"/>
      <c r="E13" s="24"/>
      <c r="F13" s="24"/>
      <c r="G13" s="24"/>
      <c r="H13" s="24"/>
      <c r="I13" s="24"/>
      <c r="J13" s="24"/>
      <c r="K13" s="24">
        <v>2</v>
      </c>
      <c r="L13" s="24"/>
      <c r="M13" s="24"/>
      <c r="N13" s="24"/>
      <c r="O13" s="24"/>
      <c r="P13" s="33"/>
      <c r="Q13" s="23"/>
      <c r="R13" s="25"/>
      <c r="S13" s="27"/>
      <c r="T13" s="24"/>
      <c r="U13" s="25">
        <v>1</v>
      </c>
    </row>
    <row r="14" spans="1:21" ht="15" thickBot="1">
      <c r="A14" s="38" t="s">
        <v>23</v>
      </c>
      <c r="B14" s="52" t="s">
        <v>2</v>
      </c>
      <c r="C14" s="53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5">
        <v>1</v>
      </c>
      <c r="Q14" s="56"/>
      <c r="R14" s="57"/>
      <c r="S14" s="53"/>
      <c r="T14" s="54"/>
      <c r="U14" s="57">
        <v>1</v>
      </c>
    </row>
    <row r="15" spans="1:21">
      <c r="A15" s="37" t="s">
        <v>12</v>
      </c>
      <c r="B15" s="40" t="s">
        <v>2</v>
      </c>
      <c r="C15" s="39"/>
      <c r="D15" s="29"/>
      <c r="E15" s="29"/>
      <c r="F15" s="29"/>
      <c r="G15" s="29">
        <v>2</v>
      </c>
      <c r="H15" s="29"/>
      <c r="I15" s="29"/>
      <c r="J15" s="29"/>
      <c r="K15" s="29"/>
      <c r="L15" s="29">
        <v>2</v>
      </c>
      <c r="M15" s="29"/>
      <c r="N15" s="29"/>
      <c r="O15" s="29"/>
      <c r="P15" s="31"/>
      <c r="Q15" s="28">
        <v>1</v>
      </c>
      <c r="R15" s="30"/>
      <c r="S15" s="39"/>
      <c r="T15" s="29"/>
      <c r="U15" s="30">
        <v>1</v>
      </c>
    </row>
    <row r="16" spans="1:21" ht="15" thickBot="1">
      <c r="A16" s="36" t="s">
        <v>13</v>
      </c>
      <c r="B16" s="42" t="s">
        <v>2</v>
      </c>
      <c r="C16" s="27"/>
      <c r="D16" s="24"/>
      <c r="E16" s="24"/>
      <c r="F16" s="24"/>
      <c r="G16" s="24"/>
      <c r="H16" s="24"/>
      <c r="I16" s="24"/>
      <c r="J16" s="24"/>
      <c r="K16" s="24"/>
      <c r="L16" s="24"/>
      <c r="M16" s="24">
        <v>1</v>
      </c>
      <c r="N16" s="24">
        <v>2</v>
      </c>
      <c r="O16" s="24"/>
      <c r="P16" s="33">
        <v>1</v>
      </c>
      <c r="Q16" s="23"/>
      <c r="R16" s="25"/>
      <c r="S16" s="27"/>
      <c r="T16" s="24"/>
      <c r="U16" s="25">
        <v>1</v>
      </c>
    </row>
    <row r="17" spans="1:21" ht="15" thickBot="1">
      <c r="A17" s="38" t="s">
        <v>19</v>
      </c>
      <c r="B17" s="46" t="s">
        <v>2</v>
      </c>
      <c r="C17" s="47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9"/>
      <c r="Q17" s="50"/>
      <c r="R17" s="51"/>
      <c r="S17" s="47">
        <v>1</v>
      </c>
      <c r="T17" s="48"/>
      <c r="U17" s="51">
        <v>1</v>
      </c>
    </row>
    <row r="18" spans="1:21" ht="15" thickBot="1">
      <c r="A18" s="58" t="s">
        <v>20</v>
      </c>
      <c r="B18" s="59" t="s">
        <v>2</v>
      </c>
      <c r="C18" s="43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60"/>
      <c r="Q18" s="61"/>
      <c r="R18" s="45"/>
      <c r="S18" s="43">
        <v>1</v>
      </c>
      <c r="T18" s="44">
        <v>1</v>
      </c>
      <c r="U18" s="45">
        <v>1</v>
      </c>
    </row>
    <row r="19" spans="1:21">
      <c r="A19" s="37" t="s">
        <v>14</v>
      </c>
      <c r="B19" s="40" t="s">
        <v>7</v>
      </c>
      <c r="C19" s="39"/>
      <c r="D19" s="29">
        <v>1</v>
      </c>
      <c r="E19" s="29"/>
      <c r="F19" s="29"/>
      <c r="G19" s="29"/>
      <c r="H19" s="29"/>
      <c r="I19" s="29"/>
      <c r="J19" s="29"/>
      <c r="K19" s="29">
        <v>2</v>
      </c>
      <c r="L19" s="29"/>
      <c r="M19" s="29"/>
      <c r="N19" s="29"/>
      <c r="O19" s="29"/>
      <c r="P19" s="31">
        <v>1</v>
      </c>
      <c r="Q19" s="28"/>
      <c r="R19" s="30">
        <v>1</v>
      </c>
      <c r="S19" s="39"/>
      <c r="T19" s="29"/>
      <c r="U19" s="30">
        <v>1</v>
      </c>
    </row>
    <row r="20" spans="1:21">
      <c r="A20" s="35" t="s">
        <v>14</v>
      </c>
      <c r="B20" s="41" t="s">
        <v>8</v>
      </c>
      <c r="C20" s="26"/>
      <c r="D20" s="20">
        <v>1</v>
      </c>
      <c r="E20" s="20">
        <v>2</v>
      </c>
      <c r="F20" s="20"/>
      <c r="G20" s="20"/>
      <c r="H20" s="20"/>
      <c r="I20" s="20"/>
      <c r="J20" s="20"/>
      <c r="K20" s="20">
        <v>2</v>
      </c>
      <c r="L20" s="20"/>
      <c r="M20" s="20"/>
      <c r="N20" s="20"/>
      <c r="O20" s="20"/>
      <c r="P20" s="32">
        <v>1</v>
      </c>
      <c r="Q20" s="21"/>
      <c r="R20" s="22">
        <v>1</v>
      </c>
      <c r="S20" s="26"/>
      <c r="T20" s="20"/>
      <c r="U20" s="22">
        <v>1</v>
      </c>
    </row>
    <row r="21" spans="1:21">
      <c r="A21" s="35" t="s">
        <v>14</v>
      </c>
      <c r="B21" s="41" t="s">
        <v>9</v>
      </c>
      <c r="C21" s="26"/>
      <c r="D21" s="20">
        <v>1</v>
      </c>
      <c r="E21" s="20"/>
      <c r="F21" s="20"/>
      <c r="G21" s="20"/>
      <c r="H21" s="20">
        <v>2</v>
      </c>
      <c r="I21" s="20"/>
      <c r="J21" s="20"/>
      <c r="K21" s="20">
        <v>2</v>
      </c>
      <c r="L21" s="20"/>
      <c r="M21" s="20"/>
      <c r="N21" s="20"/>
      <c r="O21" s="20"/>
      <c r="P21" s="32">
        <v>1</v>
      </c>
      <c r="Q21" s="21"/>
      <c r="R21" s="22">
        <v>1</v>
      </c>
      <c r="S21" s="26"/>
      <c r="T21" s="20"/>
      <c r="U21" s="22">
        <v>1</v>
      </c>
    </row>
    <row r="22" spans="1:21">
      <c r="A22" s="35" t="s">
        <v>14</v>
      </c>
      <c r="B22" s="41" t="s">
        <v>10</v>
      </c>
      <c r="C22" s="26"/>
      <c r="D22" s="20">
        <v>1</v>
      </c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32">
        <v>1</v>
      </c>
      <c r="Q22" s="21"/>
      <c r="R22" s="22">
        <v>1</v>
      </c>
      <c r="S22" s="26"/>
      <c r="T22" s="20"/>
      <c r="U22" s="22">
        <v>1</v>
      </c>
    </row>
    <row r="23" spans="1:21">
      <c r="A23" s="35" t="s">
        <v>14</v>
      </c>
      <c r="B23" s="41" t="s">
        <v>11</v>
      </c>
      <c r="C23" s="26"/>
      <c r="D23" s="20">
        <v>1</v>
      </c>
      <c r="E23" s="20"/>
      <c r="F23" s="20"/>
      <c r="G23" s="20"/>
      <c r="H23" s="20"/>
      <c r="I23" s="20"/>
      <c r="J23" s="20"/>
      <c r="K23" s="20">
        <v>2</v>
      </c>
      <c r="L23" s="20"/>
      <c r="M23" s="20"/>
      <c r="N23" s="20"/>
      <c r="O23" s="20"/>
      <c r="P23" s="32"/>
      <c r="Q23" s="21"/>
      <c r="R23" s="22">
        <v>1</v>
      </c>
      <c r="S23" s="26"/>
      <c r="T23" s="20"/>
      <c r="U23" s="22">
        <v>1</v>
      </c>
    </row>
    <row r="24" spans="1:21" ht="15" thickBot="1">
      <c r="A24" s="34" t="s">
        <v>14</v>
      </c>
      <c r="B24" s="42" t="s">
        <v>0</v>
      </c>
      <c r="C24" s="27"/>
      <c r="D24" s="24">
        <v>1</v>
      </c>
      <c r="E24" s="24"/>
      <c r="F24" s="24"/>
      <c r="G24" s="24"/>
      <c r="H24" s="24"/>
      <c r="I24" s="24"/>
      <c r="J24" s="24"/>
      <c r="K24" s="24">
        <v>2</v>
      </c>
      <c r="L24" s="24"/>
      <c r="M24" s="24"/>
      <c r="N24" s="24"/>
      <c r="O24" s="24"/>
      <c r="P24" s="33"/>
      <c r="Q24" s="23"/>
      <c r="R24" s="25">
        <v>1</v>
      </c>
      <c r="S24" s="27"/>
      <c r="T24" s="24"/>
      <c r="U24" s="25">
        <v>1</v>
      </c>
    </row>
    <row r="25" spans="1:21">
      <c r="A25" s="35" t="s">
        <v>17</v>
      </c>
      <c r="B25" s="46" t="s">
        <v>2</v>
      </c>
      <c r="C25" s="47"/>
      <c r="D25" s="48"/>
      <c r="E25" s="48"/>
      <c r="F25" s="48"/>
      <c r="G25" s="48"/>
      <c r="H25" s="48"/>
      <c r="I25" s="48"/>
      <c r="J25" s="48"/>
      <c r="K25" s="48">
        <v>2</v>
      </c>
      <c r="L25" s="48"/>
      <c r="M25" s="48"/>
      <c r="N25" s="48"/>
      <c r="O25" s="48"/>
      <c r="P25" s="49">
        <v>1</v>
      </c>
      <c r="Q25" s="50"/>
      <c r="R25" s="51"/>
      <c r="S25" s="47"/>
      <c r="T25" s="48"/>
      <c r="U25" s="51">
        <v>1</v>
      </c>
    </row>
    <row r="26" spans="1:21">
      <c r="A26" s="35" t="s">
        <v>17</v>
      </c>
      <c r="B26" s="41" t="s">
        <v>32</v>
      </c>
      <c r="C26" s="26"/>
      <c r="D26" s="20"/>
      <c r="E26" s="20"/>
      <c r="F26" s="20"/>
      <c r="G26" s="20"/>
      <c r="H26" s="20"/>
      <c r="I26" s="20"/>
      <c r="J26" s="20"/>
      <c r="K26" s="20">
        <v>2</v>
      </c>
      <c r="L26" s="20"/>
      <c r="M26" s="20"/>
      <c r="N26" s="20"/>
      <c r="O26" s="20"/>
      <c r="P26" s="32"/>
      <c r="Q26" s="21"/>
      <c r="R26" s="22"/>
      <c r="S26" s="26"/>
      <c r="T26" s="20"/>
      <c r="U26" s="22">
        <v>1</v>
      </c>
    </row>
    <row r="27" spans="1:21" ht="15" thickBot="1">
      <c r="A27" s="38" t="s">
        <v>17</v>
      </c>
      <c r="B27" s="59" t="s">
        <v>33</v>
      </c>
      <c r="C27" s="43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60"/>
      <c r="Q27" s="61"/>
      <c r="R27" s="45"/>
      <c r="S27" s="43"/>
      <c r="T27" s="44"/>
      <c r="U27" s="45">
        <v>1</v>
      </c>
    </row>
    <row r="28" spans="1:21">
      <c r="A28" s="37" t="s">
        <v>21</v>
      </c>
      <c r="B28" s="40" t="s">
        <v>2</v>
      </c>
      <c r="C28" s="39"/>
      <c r="D28" s="29">
        <v>1</v>
      </c>
      <c r="E28" s="29"/>
      <c r="F28" s="29"/>
      <c r="G28" s="29">
        <v>2</v>
      </c>
      <c r="H28" s="29"/>
      <c r="I28" s="29"/>
      <c r="J28" s="29"/>
      <c r="K28" s="29"/>
      <c r="L28" s="29">
        <v>2</v>
      </c>
      <c r="M28" s="29"/>
      <c r="N28" s="29"/>
      <c r="O28" s="29"/>
      <c r="P28" s="31">
        <v>1</v>
      </c>
      <c r="Q28" s="28">
        <v>1</v>
      </c>
      <c r="R28" s="30"/>
      <c r="S28" s="39"/>
      <c r="T28" s="29"/>
      <c r="U28" s="30">
        <v>1</v>
      </c>
    </row>
    <row r="29" spans="1:21" ht="15" thickBot="1">
      <c r="A29" s="36" t="s">
        <v>22</v>
      </c>
      <c r="B29" s="42" t="s">
        <v>2</v>
      </c>
      <c r="C29" s="27"/>
      <c r="D29" s="24"/>
      <c r="E29" s="24"/>
      <c r="F29" s="24"/>
      <c r="G29" s="24"/>
      <c r="H29" s="24"/>
      <c r="I29" s="24"/>
      <c r="J29" s="24">
        <v>1</v>
      </c>
      <c r="K29" s="24"/>
      <c r="L29" s="24"/>
      <c r="M29" s="24"/>
      <c r="N29" s="24"/>
      <c r="O29" s="24"/>
      <c r="P29" s="33">
        <v>1</v>
      </c>
      <c r="Q29" s="23"/>
      <c r="R29" s="25"/>
      <c r="S29" s="27"/>
      <c r="T29" s="24"/>
      <c r="U29" s="25">
        <v>1</v>
      </c>
    </row>
    <row r="30" spans="1:21" ht="15" thickBot="1">
      <c r="A30" s="34" t="s">
        <v>18</v>
      </c>
      <c r="B30" s="62" t="s">
        <v>2</v>
      </c>
      <c r="C30" s="63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5">
        <v>1</v>
      </c>
      <c r="Q30" s="66"/>
      <c r="R30" s="67"/>
      <c r="S30" s="63"/>
      <c r="T30" s="64"/>
      <c r="U30" s="67">
        <v>1</v>
      </c>
    </row>
    <row r="31" spans="1:21">
      <c r="A31" s="2"/>
      <c r="B31" s="3"/>
      <c r="P31" s="2"/>
    </row>
    <row r="32" spans="1:21">
      <c r="A32" s="2"/>
      <c r="B32" s="3"/>
      <c r="T32" s="2"/>
    </row>
  </sheetData>
  <mergeCells count="6">
    <mergeCell ref="C4:P4"/>
    <mergeCell ref="Q4:R4"/>
    <mergeCell ref="S4:U4"/>
    <mergeCell ref="C2:U2"/>
    <mergeCell ref="C3:R3"/>
    <mergeCell ref="S3:U3"/>
  </mergeCells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Introduction</vt:lpstr>
      <vt:lpstr>Equations</vt:lpstr>
      <vt:lpstr>Ex1 CW</vt:lpstr>
      <vt:lpstr>Ex2 AO</vt:lpstr>
      <vt:lpstr>resilience_matrix2013</vt:lpstr>
    </vt:vector>
  </TitlesOfParts>
  <Company>NCEAS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Stewart</dc:creator>
  <cp:lastModifiedBy>Julia Stewart</cp:lastModifiedBy>
  <dcterms:created xsi:type="dcterms:W3CDTF">2014-01-08T23:31:47Z</dcterms:created>
  <dcterms:modified xsi:type="dcterms:W3CDTF">2014-04-01T17:59:04Z</dcterms:modified>
</cp:coreProperties>
</file>