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ml.chartshapes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11260" windowHeight="9140" firstSheet="3" activeTab="3"/>
  </bookViews>
  <sheets>
    <sheet name="8 April 2015" sheetId="1" r:id="rId1"/>
    <sheet name="20 May 2015" sheetId="2" r:id="rId2"/>
    <sheet name="HAPA CULTURE" sheetId="3" r:id="rId3"/>
    <sheet name="SUMMARY RELEASED" sheetId="7" r:id="rId4"/>
    <sheet name="SAMPLING SUMMARY" sheetId="12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2" l="1"/>
  <c r="D7" i="12"/>
  <c r="E7" i="12"/>
  <c r="F7" i="12"/>
  <c r="B7" i="12"/>
  <c r="C87" i="12"/>
  <c r="D87" i="12"/>
  <c r="E87" i="12"/>
  <c r="F87" i="12"/>
  <c r="C79" i="12"/>
  <c r="D79" i="12"/>
  <c r="E79" i="12"/>
  <c r="F79" i="12"/>
  <c r="C50" i="12"/>
  <c r="D50" i="12"/>
  <c r="E50" i="12"/>
  <c r="F50" i="12"/>
  <c r="F37" i="12"/>
  <c r="C37" i="12"/>
  <c r="D37" i="12"/>
  <c r="E37" i="12"/>
  <c r="B50" i="12"/>
  <c r="B37" i="12"/>
  <c r="B96" i="12"/>
  <c r="B87" i="12"/>
  <c r="B79" i="12"/>
  <c r="P5" i="7"/>
  <c r="P4" i="7"/>
  <c r="P3" i="7"/>
  <c r="H4" i="7"/>
  <c r="F5" i="7"/>
  <c r="H5" i="7"/>
  <c r="H3" i="7"/>
  <c r="N10" i="3"/>
  <c r="G5" i="7"/>
  <c r="G4" i="7"/>
  <c r="H20" i="3"/>
  <c r="G20" i="3"/>
  <c r="F20" i="3"/>
  <c r="N8" i="3"/>
  <c r="N9" i="3"/>
  <c r="G3" i="7"/>
  <c r="L43" i="1"/>
  <c r="Q42" i="1"/>
  <c r="Q41" i="1"/>
  <c r="Q39" i="1"/>
  <c r="Q36" i="1"/>
  <c r="Q40" i="1"/>
  <c r="Q37" i="1"/>
  <c r="Q38" i="1"/>
  <c r="H36" i="1"/>
  <c r="N6" i="3"/>
  <c r="N7" i="3"/>
  <c r="N5" i="3"/>
  <c r="L18" i="3"/>
  <c r="L19" i="3"/>
  <c r="E19" i="3"/>
  <c r="E18" i="3"/>
  <c r="E17" i="3"/>
  <c r="E16" i="3"/>
  <c r="E15" i="3"/>
  <c r="E14" i="3"/>
  <c r="D19" i="3"/>
  <c r="D18" i="3"/>
  <c r="D17" i="3"/>
  <c r="D16" i="3"/>
  <c r="D15" i="3"/>
  <c r="D14" i="3"/>
  <c r="C19" i="3"/>
  <c r="C18" i="3"/>
  <c r="C17" i="3"/>
  <c r="C16" i="3"/>
  <c r="C15" i="3"/>
  <c r="C14" i="3"/>
  <c r="C20" i="3"/>
  <c r="D20" i="3"/>
  <c r="E20" i="3"/>
  <c r="H37" i="1"/>
  <c r="H38" i="1"/>
  <c r="H39" i="1"/>
  <c r="H40" i="1"/>
  <c r="H41" i="1"/>
  <c r="H42" i="1"/>
  <c r="H43" i="1"/>
</calcChain>
</file>

<file path=xl/sharedStrings.xml><?xml version="1.0" encoding="utf-8"?>
<sst xmlns="http://schemas.openxmlformats.org/spreadsheetml/2006/main" count="271" uniqueCount="169">
  <si>
    <t>Mararison, Culasi, Antique</t>
  </si>
  <si>
    <t>WALKSEARCH</t>
  </si>
  <si>
    <t>Temp</t>
  </si>
  <si>
    <t>Salinity</t>
  </si>
  <si>
    <t>pH</t>
  </si>
  <si>
    <t>Time</t>
  </si>
  <si>
    <t>Bohadschia marmorata</t>
  </si>
  <si>
    <t>L</t>
  </si>
  <si>
    <t>W</t>
  </si>
  <si>
    <t>Wt</t>
  </si>
  <si>
    <t>Actinopyga echinites</t>
  </si>
  <si>
    <t>Holothuria scabra</t>
  </si>
  <si>
    <t>Stichopus horrens</t>
  </si>
  <si>
    <t>Bohadschia vitiensis</t>
  </si>
  <si>
    <t>Hōlothuria f?????</t>
  </si>
  <si>
    <t>Stichopus varigatus</t>
  </si>
  <si>
    <t>1 hr</t>
  </si>
  <si>
    <t># searcher</t>
  </si>
  <si>
    <t>Holothuria hilla</t>
  </si>
  <si>
    <t>Stichopus variegatus</t>
  </si>
  <si>
    <t>Holothuria f????</t>
  </si>
  <si>
    <t>#</t>
  </si>
  <si>
    <t>CPUE</t>
  </si>
  <si>
    <t>PLANKTON SAMPLING</t>
  </si>
  <si>
    <t>WP</t>
  </si>
  <si>
    <t>Sample #</t>
  </si>
  <si>
    <t>Remarks</t>
  </si>
  <si>
    <t>in front of Gi-ob, approx. 3m</t>
  </si>
  <si>
    <t>approx 3m</t>
  </si>
  <si>
    <t>approx 10m</t>
  </si>
  <si>
    <t>DIVE 1</t>
  </si>
  <si>
    <t>C6CS6</t>
  </si>
  <si>
    <t>MONTANA</t>
  </si>
  <si>
    <t>PLANKTON</t>
  </si>
  <si>
    <t>WP 941</t>
  </si>
  <si>
    <t>SEDIMENT</t>
  </si>
  <si>
    <t>Sandy - Rubble</t>
  </si>
  <si>
    <t>ABIOTIC</t>
  </si>
  <si>
    <t>SURFACE</t>
  </si>
  <si>
    <t>ORP</t>
  </si>
  <si>
    <t>%DO</t>
  </si>
  <si>
    <t>ppmDO</t>
  </si>
  <si>
    <t>PSU</t>
  </si>
  <si>
    <t>oC</t>
  </si>
  <si>
    <t>BOTTOM</t>
  </si>
  <si>
    <t>COLLECTED:</t>
  </si>
  <si>
    <t>Pearsonothuria graeffei</t>
  </si>
  <si>
    <t>29 X 9.5 cm X 650g</t>
  </si>
  <si>
    <t>approximately 18m, rubbles, 5 minutes after dive</t>
  </si>
  <si>
    <t>DIVE 2</t>
  </si>
  <si>
    <t>Sandy-Rubble</t>
  </si>
  <si>
    <t>HAPA 1</t>
  </si>
  <si>
    <t>wt (g)</t>
  </si>
  <si>
    <t>HAPA 2</t>
  </si>
  <si>
    <t>HAPA 3</t>
  </si>
  <si>
    <t>HAPA 4</t>
  </si>
  <si>
    <t>HAPA 5</t>
  </si>
  <si>
    <t>HAPA 6</t>
  </si>
  <si>
    <t>DAY 0</t>
  </si>
  <si>
    <t>DAY 14</t>
  </si>
  <si>
    <t>DAY 32</t>
  </si>
  <si>
    <t>SURVIVAL</t>
  </si>
  <si>
    <t>GROWTH</t>
  </si>
  <si>
    <t>TOTAL</t>
  </si>
  <si>
    <t>ln Initial</t>
  </si>
  <si>
    <t>ln Final</t>
  </si>
  <si>
    <t>Final-Initial</t>
  </si>
  <si>
    <t>Specific Growth Rate: ln wt2-lnw1/time (change)</t>
  </si>
  <si>
    <t>Relative abundance</t>
  </si>
  <si>
    <t>Total number</t>
  </si>
  <si>
    <t>Total Wt</t>
  </si>
  <si>
    <t>Average Wt</t>
  </si>
  <si>
    <t>DAY</t>
  </si>
  <si>
    <t>DAY 11</t>
  </si>
  <si>
    <t>g per day</t>
  </si>
  <si>
    <t>DAY 61</t>
  </si>
  <si>
    <t>DAY 120</t>
  </si>
  <si>
    <t>DAY 91</t>
  </si>
  <si>
    <t>Day 14</t>
  </si>
  <si>
    <t>Day 32</t>
  </si>
  <si>
    <t>Day 61</t>
  </si>
  <si>
    <t>Day 91</t>
  </si>
  <si>
    <t>Day 120</t>
  </si>
  <si>
    <t>SGR</t>
  </si>
  <si>
    <t>CULTURE DAYS</t>
  </si>
  <si>
    <t>SGR = ln wt2 - ln wt1/change in time</t>
  </si>
  <si>
    <t>DAY 34</t>
  </si>
  <si>
    <t>Num Plots</t>
  </si>
  <si>
    <t>Density</t>
  </si>
  <si>
    <t>DAY 66</t>
  </si>
  <si>
    <t>Retrieved Inside Plot</t>
  </si>
  <si>
    <t>Specific Growth Rate (SGR)</t>
  </si>
  <si>
    <t>STD</t>
  </si>
  <si>
    <t>Retrieval rate</t>
  </si>
  <si>
    <t>Synapta</t>
  </si>
  <si>
    <t>B. marmorata</t>
  </si>
  <si>
    <t>Dolabella</t>
  </si>
  <si>
    <t>A. echinites</t>
  </si>
  <si>
    <t>Scapharca</t>
  </si>
  <si>
    <t>Pinna</t>
  </si>
  <si>
    <t>Strombid</t>
  </si>
  <si>
    <t>Diadema</t>
  </si>
  <si>
    <t>Malleus</t>
  </si>
  <si>
    <t>Cymbiola</t>
  </si>
  <si>
    <t>Vexillum</t>
  </si>
  <si>
    <t>Conus</t>
  </si>
  <si>
    <t>Echinotrix</t>
  </si>
  <si>
    <t>Trachycardium</t>
  </si>
  <si>
    <t>Vasum</t>
  </si>
  <si>
    <t>Spondylus</t>
  </si>
  <si>
    <t>Toxopneustes</t>
  </si>
  <si>
    <t>Salmacis</t>
  </si>
  <si>
    <t>2015 Dec-Jan 2016</t>
  </si>
  <si>
    <t>Jan-Feb</t>
  </si>
  <si>
    <t>Feb-Mar</t>
  </si>
  <si>
    <t>Daily Specific Growth Rate (%)</t>
  </si>
  <si>
    <r>
      <t>Density          (# 100m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</si>
  <si>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t>Tridacna</t>
  </si>
  <si>
    <t>Date:</t>
  </si>
  <si>
    <t>Plots:</t>
  </si>
  <si>
    <t>GASTROPODS</t>
  </si>
  <si>
    <t>Nassarius</t>
  </si>
  <si>
    <t>Turitella</t>
  </si>
  <si>
    <t>Angaria</t>
  </si>
  <si>
    <t>Nerita</t>
  </si>
  <si>
    <t>Cerithium</t>
  </si>
  <si>
    <t>Cyprea</t>
  </si>
  <si>
    <t>Bulla</t>
  </si>
  <si>
    <t>Trochus</t>
  </si>
  <si>
    <t>Tusk shell</t>
  </si>
  <si>
    <t>Murex</t>
  </si>
  <si>
    <t>Tectus</t>
  </si>
  <si>
    <t>Pseudovertagus</t>
  </si>
  <si>
    <t>BIVALVE</t>
  </si>
  <si>
    <t>Telline</t>
  </si>
  <si>
    <t>Periglypta</t>
  </si>
  <si>
    <t>Placenta</t>
  </si>
  <si>
    <t>ECHINODERMS</t>
  </si>
  <si>
    <t>a. Asteriods</t>
  </si>
  <si>
    <t>(unknown)</t>
  </si>
  <si>
    <t>Proteaster</t>
  </si>
  <si>
    <t>Archaster</t>
  </si>
  <si>
    <t>b. Echinoid</t>
  </si>
  <si>
    <t>Tripneustes</t>
  </si>
  <si>
    <t>c. Holothuroid</t>
  </si>
  <si>
    <t>H. pulla</t>
  </si>
  <si>
    <t>B. vitiensis</t>
  </si>
  <si>
    <t>H. scabra</t>
  </si>
  <si>
    <t>Holothuria</t>
  </si>
  <si>
    <t>H. impatiens</t>
  </si>
  <si>
    <t>H. rigida</t>
  </si>
  <si>
    <t>Ophiodesoma</t>
  </si>
  <si>
    <t>Crustacean</t>
  </si>
  <si>
    <t>Hermit Crab</t>
  </si>
  <si>
    <t>Spider Crab</t>
  </si>
  <si>
    <t>Box crab</t>
  </si>
  <si>
    <t>Crab (unidentified)</t>
  </si>
  <si>
    <t>OTHERS</t>
  </si>
  <si>
    <t>Fanworm</t>
  </si>
  <si>
    <t>Morray ell</t>
  </si>
  <si>
    <t>Fish</t>
  </si>
  <si>
    <t>Montipora</t>
  </si>
  <si>
    <t>Jellyfish</t>
  </si>
  <si>
    <t>Unidentified</t>
  </si>
  <si>
    <t>Brittle star</t>
  </si>
  <si>
    <t>Urchin (un-ID)</t>
  </si>
  <si>
    <t>heart urchin (Meretia)</t>
  </si>
  <si>
    <t>BIVALVES</t>
  </si>
  <si>
    <t>CRUSTACEANS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</si>
</sst>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15" fontId="0" fillId="0" borderId="0" xfId="0" applyNumberFormat="1"/>
    <xf numFmtId="0" fontId="1" fillId="0" borderId="0" xfId="0" applyFont="1"/>
    <xf numFmtId="20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8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0" xfId="0" applyAlignment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9" borderId="0" xfId="0" applyFill="1"/>
    <xf numFmtId="2" fontId="0" fillId="9" borderId="0" xfId="0" applyNumberFormat="1" applyFill="1"/>
    <xf numFmtId="2" fontId="0" fillId="5" borderId="0" xfId="0" applyNumberFormat="1" applyFill="1"/>
    <xf numFmtId="2" fontId="0" fillId="4" borderId="0" xfId="0" applyNumberFormat="1" applyFill="1"/>
    <xf numFmtId="0" fontId="0" fillId="10" borderId="0" xfId="0" applyFill="1"/>
    <xf numFmtId="2" fontId="0" fillId="10" borderId="0" xfId="0" applyNumberFormat="1" applyFill="1"/>
    <xf numFmtId="2" fontId="0" fillId="8" borderId="0" xfId="0" applyNumberFormat="1" applyFill="1"/>
    <xf numFmtId="0" fontId="0" fillId="11" borderId="0" xfId="0" applyFill="1"/>
    <xf numFmtId="2" fontId="0" fillId="11" borderId="0" xfId="0" applyNumberFormat="1" applyFill="1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0" fontId="3" fillId="12" borderId="0" xfId="0" applyFont="1" applyFill="1"/>
    <xf numFmtId="0" fontId="0" fillId="12" borderId="0" xfId="0" applyFill="1"/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66FF66"/>
      <color rgb="FFCC3300"/>
      <color rgb="FF99CCFF"/>
      <color rgb="FF8321AF"/>
      <color rgb="FF993300"/>
      <color rgb="FF99CC00"/>
      <color rgb="FFFFCCFF"/>
      <color rgb="FFCC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CPUE</a:t>
            </a:r>
            <a:r>
              <a:rPr lang="en-US" sz="1800" b="1" baseline="0">
                <a:solidFill>
                  <a:sysClr val="windowText" lastClr="000000"/>
                </a:solidFill>
              </a:rPr>
              <a:t> of Different Sea Cucumbers Species</a:t>
            </a:r>
          </a:p>
          <a:p>
            <a:pPr>
              <a:defRPr sz="18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1800" b="1" baseline="0">
                <a:solidFill>
                  <a:sysClr val="windowText" lastClr="000000"/>
                </a:solidFill>
              </a:rPr>
              <a:t>Malalison, Culasi, Antique</a:t>
            </a:r>
          </a:p>
          <a:p>
            <a:pPr>
              <a:defRPr sz="18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1600" b="1" baseline="0">
                <a:solidFill>
                  <a:sysClr val="windowText" lastClr="000000"/>
                </a:solidFill>
              </a:rPr>
              <a:t>April 2015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rgbClr val="8321AF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rgbClr val="99CC00"/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'8 April 2015'!$K$36:$K$42</c:f>
              <c:strCache>
                <c:ptCount val="7"/>
                <c:pt idx="0">
                  <c:v>Actinopyga echinites</c:v>
                </c:pt>
                <c:pt idx="1">
                  <c:v>Bohadschia marmorata</c:v>
                </c:pt>
                <c:pt idx="2">
                  <c:v>Bohadschia vitiensis</c:v>
                </c:pt>
                <c:pt idx="3">
                  <c:v>Holothuria hilla</c:v>
                </c:pt>
                <c:pt idx="4">
                  <c:v>Holothuria scabra</c:v>
                </c:pt>
                <c:pt idx="5">
                  <c:v>Stichopus horrens</c:v>
                </c:pt>
                <c:pt idx="6">
                  <c:v>Stichopus varigatus</c:v>
                </c:pt>
              </c:strCache>
            </c:strRef>
          </c:cat>
          <c:val>
            <c:numRef>
              <c:f>'8 April 2015'!$L$36:$L$42</c:f>
              <c:numCache>
                <c:formatCode>General</c:formatCode>
                <c:ptCount val="7"/>
                <c:pt idx="0">
                  <c:v>4.0</c:v>
                </c:pt>
                <c:pt idx="1">
                  <c:v>9.25</c:v>
                </c:pt>
                <c:pt idx="2">
                  <c:v>1.25</c:v>
                </c:pt>
                <c:pt idx="3">
                  <c:v>0.25</c:v>
                </c:pt>
                <c:pt idx="4">
                  <c:v>2.0</c:v>
                </c:pt>
                <c:pt idx="5">
                  <c:v>1.25</c:v>
                </c:pt>
                <c:pt idx="6">
                  <c:v>0.25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122191416"/>
        <c:axId val="-2121462552"/>
        <c:axId val="0"/>
      </c:bar3DChart>
      <c:catAx>
        <c:axId val="-212219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62552"/>
        <c:crosses val="autoZero"/>
        <c:auto val="1"/>
        <c:lblAlgn val="ctr"/>
        <c:lblOffset val="100"/>
        <c:noMultiLvlLbl val="0"/>
      </c:catAx>
      <c:valAx>
        <c:axId val="-21214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9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SURVIVAL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'HAPA CULTURE'!$K$17:$K$22</c:f>
              <c:strCache>
                <c:ptCount val="6"/>
                <c:pt idx="0">
                  <c:v>DAY 0</c:v>
                </c:pt>
                <c:pt idx="1">
                  <c:v>DAY 14</c:v>
                </c:pt>
                <c:pt idx="2">
                  <c:v>DAY 32</c:v>
                </c:pt>
                <c:pt idx="3">
                  <c:v>DAY 61</c:v>
                </c:pt>
                <c:pt idx="4">
                  <c:v>DAY 91</c:v>
                </c:pt>
                <c:pt idx="5">
                  <c:v>DAY 120</c:v>
                </c:pt>
              </c:strCache>
            </c:strRef>
          </c:cat>
          <c:val>
            <c:numRef>
              <c:f>'HAPA CULTURE'!$L$17:$L$22</c:f>
              <c:numCache>
                <c:formatCode>0.00</c:formatCode>
                <c:ptCount val="6"/>
                <c:pt idx="0" formatCode="General">
                  <c:v>100.0</c:v>
                </c:pt>
                <c:pt idx="1">
                  <c:v>80.62360801781737</c:v>
                </c:pt>
                <c:pt idx="2">
                  <c:v>70.37861915367483</c:v>
                </c:pt>
                <c:pt idx="3" formatCode="General">
                  <c:v>70.82</c:v>
                </c:pt>
                <c:pt idx="4" formatCode="General">
                  <c:v>66.82</c:v>
                </c:pt>
                <c:pt idx="5" formatCode="General">
                  <c:v>45.66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21376216"/>
        <c:axId val="-2121369560"/>
      </c:lineChart>
      <c:catAx>
        <c:axId val="-212137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69560"/>
        <c:crosses val="autoZero"/>
        <c:auto val="1"/>
        <c:lblAlgn val="ctr"/>
        <c:lblOffset val="100"/>
        <c:noMultiLvlLbl val="0"/>
      </c:catAx>
      <c:valAx>
        <c:axId val="-2121369560"/>
        <c:scaling>
          <c:orientation val="minMax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7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'HAPA CULTURE'!$J$14</c:f>
              <c:strCache>
                <c:ptCount val="1"/>
                <c:pt idx="0">
                  <c:v>SGR</c:v>
                </c:pt>
              </c:strCache>
            </c:strRef>
          </c:tx>
          <c:cat>
            <c:strRef>
              <c:f>'HAPA CULTURE'!$K$13:$O$13</c:f>
              <c:strCache>
                <c:ptCount val="5"/>
                <c:pt idx="0">
                  <c:v>Day 14</c:v>
                </c:pt>
                <c:pt idx="1">
                  <c:v>Day 32</c:v>
                </c:pt>
                <c:pt idx="2">
                  <c:v>Day 61</c:v>
                </c:pt>
                <c:pt idx="3">
                  <c:v>Day 91</c:v>
                </c:pt>
                <c:pt idx="4">
                  <c:v>Day 120</c:v>
                </c:pt>
              </c:strCache>
            </c:strRef>
          </c:cat>
          <c:val>
            <c:numRef>
              <c:f>'HAPA CULTURE'!$K$14:$O$14</c:f>
              <c:numCache>
                <c:formatCode>General</c:formatCode>
                <c:ptCount val="5"/>
                <c:pt idx="0">
                  <c:v>0.13</c:v>
                </c:pt>
                <c:pt idx="1">
                  <c:v>0.1</c:v>
                </c:pt>
                <c:pt idx="2">
                  <c:v>0.05</c:v>
                </c:pt>
                <c:pt idx="3">
                  <c:v>0.04</c:v>
                </c:pt>
                <c:pt idx="4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343192"/>
        <c:axId val="2071739016"/>
      </c:lineChart>
      <c:catAx>
        <c:axId val="-212134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CULTURE</a:t>
                </a:r>
                <a:r>
                  <a:rPr lang="en-PH" baseline="0"/>
                  <a:t> DAYS</a:t>
                </a:r>
                <a:endParaRPr lang="en-PH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2071739016"/>
        <c:crosses val="autoZero"/>
        <c:auto val="1"/>
        <c:lblAlgn val="ctr"/>
        <c:lblOffset val="100"/>
        <c:noMultiLvlLbl val="0"/>
      </c:catAx>
      <c:valAx>
        <c:axId val="2071739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PH"/>
                  <a:t>Specific Growth</a:t>
                </a:r>
                <a:r>
                  <a:rPr lang="en-PH" baseline="0"/>
                  <a:t> Rate (g)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2134319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Culasi, Antique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'HAPA CULTURE'!$L$16</c:f>
              <c:strCache>
                <c:ptCount val="1"/>
                <c:pt idx="0">
                  <c:v>SURVIVAL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'HAPA CULTURE'!$K$17:$K$22</c:f>
              <c:strCache>
                <c:ptCount val="6"/>
                <c:pt idx="0">
                  <c:v>DAY 0</c:v>
                </c:pt>
                <c:pt idx="1">
                  <c:v>DAY 14</c:v>
                </c:pt>
                <c:pt idx="2">
                  <c:v>DAY 32</c:v>
                </c:pt>
                <c:pt idx="3">
                  <c:v>DAY 61</c:v>
                </c:pt>
                <c:pt idx="4">
                  <c:v>DAY 91</c:v>
                </c:pt>
                <c:pt idx="5">
                  <c:v>DAY 120</c:v>
                </c:pt>
              </c:strCache>
            </c:strRef>
          </c:cat>
          <c:val>
            <c:numRef>
              <c:f>'HAPA CULTURE'!$L$17:$L$22</c:f>
              <c:numCache>
                <c:formatCode>0.00</c:formatCode>
                <c:ptCount val="6"/>
                <c:pt idx="0" formatCode="General">
                  <c:v>100.0</c:v>
                </c:pt>
                <c:pt idx="1">
                  <c:v>80.62360801781737</c:v>
                </c:pt>
                <c:pt idx="2">
                  <c:v>70.37861915367483</c:v>
                </c:pt>
                <c:pt idx="3" formatCode="General">
                  <c:v>70.82</c:v>
                </c:pt>
                <c:pt idx="4" formatCode="General">
                  <c:v>66.82</c:v>
                </c:pt>
                <c:pt idx="5" formatCode="General">
                  <c:v>45.66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1310696"/>
        <c:axId val="-2121304344"/>
      </c:barChart>
      <c:lineChart>
        <c:grouping val="stacked"/>
        <c:varyColors val="0"/>
        <c:ser>
          <c:idx val="1"/>
          <c:order val="1"/>
          <c:tx>
            <c:strRef>
              <c:f>'HAPA CULTURE'!$M$16</c:f>
              <c:strCache>
                <c:ptCount val="1"/>
                <c:pt idx="0">
                  <c:v>SGR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'HAPA CULTURE'!$K$17:$K$22</c:f>
              <c:strCache>
                <c:ptCount val="6"/>
                <c:pt idx="0">
                  <c:v>DAY 0</c:v>
                </c:pt>
                <c:pt idx="1">
                  <c:v>DAY 14</c:v>
                </c:pt>
                <c:pt idx="2">
                  <c:v>DAY 32</c:v>
                </c:pt>
                <c:pt idx="3">
                  <c:v>DAY 61</c:v>
                </c:pt>
                <c:pt idx="4">
                  <c:v>DAY 91</c:v>
                </c:pt>
                <c:pt idx="5">
                  <c:v>DAY 120</c:v>
                </c:pt>
              </c:strCache>
            </c:strRef>
          </c:cat>
          <c:val>
            <c:numRef>
              <c:f>'HAPA CULTURE'!$M$17:$M$22</c:f>
              <c:numCache>
                <c:formatCode>General</c:formatCode>
                <c:ptCount val="6"/>
                <c:pt idx="0">
                  <c:v>0.0</c:v>
                </c:pt>
                <c:pt idx="1">
                  <c:v>0.13</c:v>
                </c:pt>
                <c:pt idx="2">
                  <c:v>0.1</c:v>
                </c:pt>
                <c:pt idx="3">
                  <c:v>0.05</c:v>
                </c:pt>
                <c:pt idx="4">
                  <c:v>0.04</c:v>
                </c:pt>
                <c:pt idx="5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291128"/>
        <c:axId val="-2121297544"/>
      </c:lineChart>
      <c:catAx>
        <c:axId val="-2121310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CULTURE</a:t>
                </a:r>
                <a:r>
                  <a:rPr lang="en-US" baseline="0"/>
                  <a:t> DAYS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04344"/>
        <c:crosses val="autoZero"/>
        <c:auto val="1"/>
        <c:lblAlgn val="ctr"/>
        <c:lblOffset val="100"/>
        <c:noMultiLvlLbl val="0"/>
      </c:catAx>
      <c:valAx>
        <c:axId val="-212130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10696"/>
        <c:crosses val="autoZero"/>
        <c:crossBetween val="between"/>
      </c:valAx>
      <c:valAx>
        <c:axId val="-2121297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SGR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291128"/>
        <c:crosses val="max"/>
        <c:crossBetween val="between"/>
      </c:valAx>
      <c:catAx>
        <c:axId val="-2121291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1297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Malalison,</a:t>
            </a:r>
            <a:r>
              <a:rPr lang="en-US" baseline="0">
                <a:solidFill>
                  <a:sysClr val="windowText" lastClr="000000"/>
                </a:solidFill>
              </a:rPr>
              <a:t> Culasi, Antique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28575" cap="sq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14994196721509"/>
                  <c:y val="-0.224885676270348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'SUMMARY RELEASED'!$C$2:$C$5</c:f>
              <c:strCache>
                <c:ptCount val="4"/>
                <c:pt idx="0">
                  <c:v>DAY 0</c:v>
                </c:pt>
                <c:pt idx="1">
                  <c:v>DAY 11</c:v>
                </c:pt>
                <c:pt idx="2">
                  <c:v>DAY 34</c:v>
                </c:pt>
                <c:pt idx="3">
                  <c:v>DAY 66</c:v>
                </c:pt>
              </c:strCache>
            </c:strRef>
          </c:cat>
          <c:val>
            <c:numRef>
              <c:f>'SUMMARY RELEASED'!$F$2:$F$5</c:f>
              <c:numCache>
                <c:formatCode>General</c:formatCode>
                <c:ptCount val="4"/>
                <c:pt idx="0">
                  <c:v>5.23</c:v>
                </c:pt>
                <c:pt idx="1">
                  <c:v>9.43</c:v>
                </c:pt>
                <c:pt idx="2">
                  <c:v>18.0</c:v>
                </c:pt>
                <c:pt idx="3" formatCode="0.00">
                  <c:v>30.58333333333333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3955048"/>
        <c:axId val="-2120090296"/>
      </c:barChart>
      <c:catAx>
        <c:axId val="-213395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090296"/>
        <c:crosses val="autoZero"/>
        <c:auto val="1"/>
        <c:lblAlgn val="ctr"/>
        <c:lblOffset val="100"/>
        <c:noMultiLvlLbl val="0"/>
      </c:catAx>
      <c:valAx>
        <c:axId val="-2120090296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MEAN Weight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(grams)</a:t>
                </a:r>
                <a:r>
                  <a:rPr lang="en-US">
                    <a:solidFill>
                      <a:sysClr val="windowText" lastClr="000000"/>
                    </a:solidFill>
                  </a:rPr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955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502668840324"/>
          <c:y val="0.134704370915091"/>
          <c:w val="0.665691404545662"/>
          <c:h val="0.74643337254518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'SUMMARY RELEASED'!$D$8</c:f>
              <c:strCache>
                <c:ptCount val="1"/>
                <c:pt idx="0">
                  <c:v>Density          (# 100m-2)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0.5774600964006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9.20250670696068E-17"/>
                  <c:y val="0.36681427507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9.20250670696068E-17"/>
                  <c:y val="0.1307456822039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RELEASED'!$B$9:$B$11</c:f>
              <c:strCache>
                <c:ptCount val="3"/>
                <c:pt idx="0">
                  <c:v>2015 Dec-Jan 2016</c:v>
                </c:pt>
                <c:pt idx="1">
                  <c:v>Jan-Feb</c:v>
                </c:pt>
                <c:pt idx="2">
                  <c:v>Feb-Mar</c:v>
                </c:pt>
              </c:strCache>
            </c:strRef>
          </c:cat>
          <c:val>
            <c:numRef>
              <c:f>'SUMMARY RELEASED'!$D$9:$D$11</c:f>
              <c:numCache>
                <c:formatCode>0</c:formatCode>
                <c:ptCount val="3"/>
                <c:pt idx="0">
                  <c:v>77.19298245614034</c:v>
                </c:pt>
                <c:pt idx="1">
                  <c:v>50.0</c:v>
                </c:pt>
                <c:pt idx="2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-2135254936"/>
        <c:axId val="-2134430408"/>
      </c:barChart>
      <c:lineChart>
        <c:grouping val="standard"/>
        <c:varyColors val="0"/>
        <c:ser>
          <c:idx val="0"/>
          <c:order val="0"/>
          <c:tx>
            <c:strRef>
              <c:f>'SUMMARY RELEASED'!$C$8</c:f>
              <c:strCache>
                <c:ptCount val="1"/>
                <c:pt idx="0">
                  <c:v>Daily Specific Growth Rate (%)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108991806905652"/>
                  <c:y val="-0.05415959464610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108991806905652"/>
                  <c:y val="-0.1291498026176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'SUMMARY RELEASED'!$B$9:$B$11</c:f>
              <c:strCache>
                <c:ptCount val="3"/>
                <c:pt idx="0">
                  <c:v>2015 Dec-Jan 2016</c:v>
                </c:pt>
                <c:pt idx="1">
                  <c:v>Jan-Feb</c:v>
                </c:pt>
                <c:pt idx="2">
                  <c:v>Feb-Mar</c:v>
                </c:pt>
              </c:strCache>
            </c:strRef>
          </c:cat>
          <c:val>
            <c:numRef>
              <c:f>'SUMMARY RELEASED'!$C$9:$C$11</c:f>
              <c:numCache>
                <c:formatCode>0.000</c:formatCode>
                <c:ptCount val="3"/>
                <c:pt idx="0">
                  <c:v>5.358952896077588</c:v>
                </c:pt>
                <c:pt idx="1">
                  <c:v>2.810763744568688</c:v>
                </c:pt>
                <c:pt idx="2">
                  <c:v>1.656510751157516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24664"/>
        <c:axId val="2082397208"/>
      </c:lineChart>
      <c:valAx>
        <c:axId val="-2134430408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DENSITY (per 100 sq m)</a:t>
                </a:r>
              </a:p>
            </c:rich>
          </c:tx>
          <c:layout>
            <c:manualLayout>
              <c:xMode val="edge"/>
              <c:yMode val="edge"/>
              <c:x val="0.0229390608495617"/>
              <c:y val="0.3287227273572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254936"/>
        <c:crosses val="autoZero"/>
        <c:crossBetween val="between"/>
      </c:valAx>
      <c:catAx>
        <c:axId val="-2135254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34430408"/>
        <c:crosses val="autoZero"/>
        <c:auto val="1"/>
        <c:lblAlgn val="ctr"/>
        <c:lblOffset val="100"/>
        <c:noMultiLvlLbl val="0"/>
      </c:catAx>
      <c:valAx>
        <c:axId val="2082397208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24664"/>
        <c:crosses val="max"/>
        <c:crossBetween val="between"/>
      </c:valAx>
      <c:catAx>
        <c:axId val="2082424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239720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765011806386"/>
          <c:y val="0.054726368159204"/>
          <c:w val="0.531537377187316"/>
          <c:h val="0.870646766169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RELEASED'!$C$8</c:f>
              <c:strCache>
                <c:ptCount val="1"/>
                <c:pt idx="0">
                  <c:v>Daily Specific Growth Rate (%)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'SUMMARY RELEASED'!$E$9:$E$11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8.0</c:v>
                  </c:pt>
                  <c:pt idx="2">
                    <c:v>9.0</c:v>
                  </c:pt>
                </c:numCache>
              </c:numRef>
            </c:plus>
            <c:minus>
              <c:numRef>
                <c:f>'SUMMARY RELEASED'!$E$9:$E$11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8.0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'SUMMARY RELEASED'!$B$9:$B$11</c:f>
              <c:strCache>
                <c:ptCount val="3"/>
                <c:pt idx="0">
                  <c:v>2015 Dec-Jan 2016</c:v>
                </c:pt>
                <c:pt idx="1">
                  <c:v>Jan-Feb</c:v>
                </c:pt>
                <c:pt idx="2">
                  <c:v>Feb-Mar</c:v>
                </c:pt>
              </c:strCache>
            </c:strRef>
          </c:cat>
          <c:val>
            <c:numRef>
              <c:f>'SUMMARY RELEASED'!$C$9:$C$11</c:f>
              <c:numCache>
                <c:formatCode>0.000</c:formatCode>
                <c:ptCount val="3"/>
                <c:pt idx="0">
                  <c:v>5.358952896077588</c:v>
                </c:pt>
                <c:pt idx="1">
                  <c:v>2.810763744568688</c:v>
                </c:pt>
                <c:pt idx="2">
                  <c:v>1.656510751157516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260696"/>
        <c:axId val="-2135121320"/>
      </c:barChart>
      <c:lineChart>
        <c:grouping val="standard"/>
        <c:varyColors val="0"/>
        <c:ser>
          <c:idx val="1"/>
          <c:order val="1"/>
          <c:tx>
            <c:strRef>
              <c:f>'SUMMARY RELEASED'!$D$8</c:f>
              <c:strCache>
                <c:ptCount val="1"/>
                <c:pt idx="0">
                  <c:v>Density          (# 100m-2)</c:v>
                </c:pt>
              </c:strCache>
            </c:strRef>
          </c:tx>
          <c:cat>
            <c:strRef>
              <c:f>'SUMMARY RELEASED'!$B$9:$B$11</c:f>
              <c:strCache>
                <c:ptCount val="3"/>
                <c:pt idx="0">
                  <c:v>2015 Dec-Jan 2016</c:v>
                </c:pt>
                <c:pt idx="1">
                  <c:v>Jan-Feb</c:v>
                </c:pt>
                <c:pt idx="2">
                  <c:v>Feb-Mar</c:v>
                </c:pt>
              </c:strCache>
            </c:strRef>
          </c:cat>
          <c:val>
            <c:numRef>
              <c:f>'SUMMARY RELEASED'!$D$9:$D$11</c:f>
              <c:numCache>
                <c:formatCode>0</c:formatCode>
                <c:ptCount val="3"/>
                <c:pt idx="0">
                  <c:v>77.19298245614034</c:v>
                </c:pt>
                <c:pt idx="1">
                  <c:v>50.0</c:v>
                </c:pt>
                <c:pt idx="2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260696"/>
        <c:axId val="-2135121320"/>
      </c:lineChart>
      <c:catAx>
        <c:axId val="-213426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121320"/>
        <c:crosses val="autoZero"/>
        <c:auto val="1"/>
        <c:lblAlgn val="ctr"/>
        <c:lblOffset val="100"/>
        <c:noMultiLvlLbl val="0"/>
      </c:catAx>
      <c:valAx>
        <c:axId val="-213512132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-2134260696"/>
        <c:crosses val="autoZero"/>
        <c:crossBetween val="between"/>
      </c:valAx>
    </c:plotArea>
    <c:legend>
      <c:legendPos val="r"/>
      <c:legendEntry>
        <c:idx val="1"/>
        <c:txPr>
          <a:bodyPr/>
          <a:lstStyle/>
          <a:p>
            <a:pPr algn="l">
              <a:defRPr/>
            </a:pPr>
            <a:endParaRPr lang="en-US"/>
          </a:p>
        </c:txPr>
      </c:legendEntry>
      <c:layout>
        <c:manualLayout>
          <c:xMode val="edge"/>
          <c:yMode val="edge"/>
          <c:x val="0.604651221842273"/>
          <c:y val="0.0812645434246092"/>
          <c:w val="0.343255749814393"/>
          <c:h val="0.320057977827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Malalison,</a:t>
            </a:r>
            <a:r>
              <a:rPr lang="en-US" sz="1400" baseline="0">
                <a:solidFill>
                  <a:sysClr val="windowText" lastClr="000000"/>
                </a:solidFill>
              </a:rPr>
              <a:t> Culasi</a:t>
            </a:r>
            <a:endParaRPr lang="en-US" sz="14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'SAMPLING SUMMARY'!$A$3</c:f>
              <c:strCache>
                <c:ptCount val="1"/>
                <c:pt idx="0">
                  <c:v>BIVALVES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'SAMPLING SUMMARY'!$B$2:$F$2</c:f>
              <c:numCache>
                <c:formatCode>d\-mmm\-yy</c:formatCode>
                <c:ptCount val="5"/>
                <c:pt idx="0">
                  <c:v>42297.0</c:v>
                </c:pt>
                <c:pt idx="1">
                  <c:v>42339.0</c:v>
                </c:pt>
                <c:pt idx="2">
                  <c:v>42387.0</c:v>
                </c:pt>
                <c:pt idx="3">
                  <c:v>42411.0</c:v>
                </c:pt>
                <c:pt idx="4">
                  <c:v>42443.0</c:v>
                </c:pt>
              </c:numCache>
            </c:numRef>
          </c:cat>
          <c:val>
            <c:numRef>
              <c:f>'SAMPLING SUMMARY'!$B$3:$F$3</c:f>
              <c:numCache>
                <c:formatCode>General</c:formatCode>
                <c:ptCount val="5"/>
                <c:pt idx="0">
                  <c:v>13.0</c:v>
                </c:pt>
                <c:pt idx="1">
                  <c:v>4.0</c:v>
                </c:pt>
                <c:pt idx="2">
                  <c:v>5.0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'SAMPLING SUMMARY'!$A$4</c:f>
              <c:strCache>
                <c:ptCount val="1"/>
                <c:pt idx="0">
                  <c:v>GASTROPODS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'SAMPLING SUMMARY'!$B$2:$F$2</c:f>
              <c:numCache>
                <c:formatCode>d\-mmm\-yy</c:formatCode>
                <c:ptCount val="5"/>
                <c:pt idx="0">
                  <c:v>42297.0</c:v>
                </c:pt>
                <c:pt idx="1">
                  <c:v>42339.0</c:v>
                </c:pt>
                <c:pt idx="2">
                  <c:v>42387.0</c:v>
                </c:pt>
                <c:pt idx="3">
                  <c:v>42411.0</c:v>
                </c:pt>
                <c:pt idx="4">
                  <c:v>42443.0</c:v>
                </c:pt>
              </c:numCache>
            </c:numRef>
          </c:cat>
          <c:val>
            <c:numRef>
              <c:f>'SAMPLING SUMMARY'!$B$4:$F$4</c:f>
              <c:numCache>
                <c:formatCode>General</c:formatCode>
                <c:ptCount val="5"/>
                <c:pt idx="0">
                  <c:v>13.0</c:v>
                </c:pt>
                <c:pt idx="1">
                  <c:v>7.0</c:v>
                </c:pt>
                <c:pt idx="2">
                  <c:v>12.0</c:v>
                </c:pt>
                <c:pt idx="3">
                  <c:v>7.0</c:v>
                </c:pt>
                <c:pt idx="4">
                  <c:v>6.0</c:v>
                </c:pt>
              </c:numCache>
            </c:numRef>
          </c:val>
        </c:ser>
        <c:ser>
          <c:idx val="2"/>
          <c:order val="2"/>
          <c:tx>
            <c:strRef>
              <c:f>'SAMPLING SUMMARY'!$A$5</c:f>
              <c:strCache>
                <c:ptCount val="1"/>
                <c:pt idx="0">
                  <c:v>ECHINODERMS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'SAMPLING SUMMARY'!$B$2:$F$2</c:f>
              <c:numCache>
                <c:formatCode>d\-mmm\-yy</c:formatCode>
                <c:ptCount val="5"/>
                <c:pt idx="0">
                  <c:v>42297.0</c:v>
                </c:pt>
                <c:pt idx="1">
                  <c:v>42339.0</c:v>
                </c:pt>
                <c:pt idx="2">
                  <c:v>42387.0</c:v>
                </c:pt>
                <c:pt idx="3">
                  <c:v>42411.0</c:v>
                </c:pt>
                <c:pt idx="4">
                  <c:v>42443.0</c:v>
                </c:pt>
              </c:numCache>
            </c:numRef>
          </c:cat>
          <c:val>
            <c:numRef>
              <c:f>'SAMPLING SUMMARY'!$B$5:$F$5</c:f>
              <c:numCache>
                <c:formatCode>General</c:formatCode>
                <c:ptCount val="5"/>
                <c:pt idx="0">
                  <c:v>88.0</c:v>
                </c:pt>
                <c:pt idx="1">
                  <c:v>126.0</c:v>
                </c:pt>
                <c:pt idx="2">
                  <c:v>81.0</c:v>
                </c:pt>
                <c:pt idx="3">
                  <c:v>72.0</c:v>
                </c:pt>
                <c:pt idx="4">
                  <c:v>23.0</c:v>
                </c:pt>
              </c:numCache>
            </c:numRef>
          </c:val>
        </c:ser>
        <c:ser>
          <c:idx val="3"/>
          <c:order val="3"/>
          <c:tx>
            <c:strRef>
              <c:f>'SAMPLING SUMMARY'!$A$6</c:f>
              <c:strCache>
                <c:ptCount val="1"/>
                <c:pt idx="0">
                  <c:v>CRUSTACEANS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'SAMPLING SUMMARY'!$B$2:$F$2</c:f>
              <c:numCache>
                <c:formatCode>d\-mmm\-yy</c:formatCode>
                <c:ptCount val="5"/>
                <c:pt idx="0">
                  <c:v>42297.0</c:v>
                </c:pt>
                <c:pt idx="1">
                  <c:v>42339.0</c:v>
                </c:pt>
                <c:pt idx="2">
                  <c:v>42387.0</c:v>
                </c:pt>
                <c:pt idx="3">
                  <c:v>42411.0</c:v>
                </c:pt>
                <c:pt idx="4">
                  <c:v>42443.0</c:v>
                </c:pt>
              </c:numCache>
            </c:numRef>
          </c:cat>
          <c:val>
            <c:numRef>
              <c:f>'SAMPLING SUMMARY'!$B$6:$F$6</c:f>
              <c:numCache>
                <c:formatCode>General</c:formatCode>
                <c:ptCount val="5"/>
                <c:pt idx="0">
                  <c:v>6.0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989896"/>
        <c:axId val="-2119986344"/>
      </c:barChart>
      <c:catAx>
        <c:axId val="-21199898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986344"/>
        <c:crosses val="autoZero"/>
        <c:auto val="0"/>
        <c:lblAlgn val="ctr"/>
        <c:lblOffset val="100"/>
        <c:noMultiLvlLbl val="0"/>
      </c:catAx>
      <c:valAx>
        <c:axId val="-211998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98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8418735646555"/>
          <c:y val="0.941022634799935"/>
          <c:w val="0.829573047258466"/>
          <c:h val="0.0551623931469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relative abundance </a:t>
            </a:r>
            <a:endParaRPr lang="en-US" baseline="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24766648479158"/>
          <c:y val="0.0707114975550149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88315694254408"/>
          <c:y val="0.197677279890063"/>
          <c:w val="0.911684305745592"/>
          <c:h val="0.800338724485114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explosion val="15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explosion val="19"/>
            <c:spPr>
              <a:solidFill>
                <a:srgbClr val="00B0F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explosion val="32"/>
            <c:spPr>
              <a:solidFill>
                <a:srgbClr val="C0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explosion val="36"/>
            <c:spPr>
              <a:solidFill>
                <a:srgbClr val="7030A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explosion val="43"/>
            <c:spPr>
              <a:solidFill>
                <a:srgbClr val="FF006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explosion val="26"/>
            <c:spPr>
              <a:solidFill>
                <a:srgbClr val="66FF6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1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1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000726447505876723"/>
                  <c:y val="0.0403224299628094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1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1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1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1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1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'8 April 2015'!$P$36:$P$42</c:f>
              <c:strCache>
                <c:ptCount val="7"/>
                <c:pt idx="0">
                  <c:v>Actinopyga echinites</c:v>
                </c:pt>
                <c:pt idx="1">
                  <c:v>Bohadschia marmorata</c:v>
                </c:pt>
                <c:pt idx="2">
                  <c:v>Bohadschia vitiensis</c:v>
                </c:pt>
                <c:pt idx="3">
                  <c:v>Holothuria hilla</c:v>
                </c:pt>
                <c:pt idx="4">
                  <c:v>Holothuria scabra</c:v>
                </c:pt>
                <c:pt idx="5">
                  <c:v>Stichopus horrens</c:v>
                </c:pt>
                <c:pt idx="6">
                  <c:v>Stichopus varigatus</c:v>
                </c:pt>
              </c:strCache>
            </c:strRef>
          </c:cat>
          <c:val>
            <c:numRef>
              <c:f>'8 April 2015'!$Q$36:$Q$42</c:f>
              <c:numCache>
                <c:formatCode>0.0</c:formatCode>
                <c:ptCount val="7"/>
                <c:pt idx="0">
                  <c:v>21.91780821917808</c:v>
                </c:pt>
                <c:pt idx="1">
                  <c:v>50.68493150684932</c:v>
                </c:pt>
                <c:pt idx="2">
                  <c:v>6.84931506849315</c:v>
                </c:pt>
                <c:pt idx="3">
                  <c:v>1.36986301369863</c:v>
                </c:pt>
                <c:pt idx="4">
                  <c:v>10.95890410958904</c:v>
                </c:pt>
                <c:pt idx="5">
                  <c:v>6.84931506849315</c:v>
                </c:pt>
                <c:pt idx="6">
                  <c:v>1.36986301369863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'HAPA CULTURE'!$B$14</c:f>
              <c:strCache>
                <c:ptCount val="1"/>
                <c:pt idx="0">
                  <c:v>HAPA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'HAPA CULTURE'!$C$13:$H$13</c:f>
              <c:strCache>
                <c:ptCount val="6"/>
                <c:pt idx="0">
                  <c:v>DAY 0</c:v>
                </c:pt>
                <c:pt idx="1">
                  <c:v>DAY 14</c:v>
                </c:pt>
                <c:pt idx="2">
                  <c:v>DAY 32</c:v>
                </c:pt>
                <c:pt idx="3">
                  <c:v>DAY 61</c:v>
                </c:pt>
                <c:pt idx="4">
                  <c:v>DAY 91</c:v>
                </c:pt>
                <c:pt idx="5">
                  <c:v>DAY 120</c:v>
                </c:pt>
              </c:strCache>
            </c:strRef>
          </c:cat>
          <c:val>
            <c:numRef>
              <c:f>'HAPA CULTURE'!$C$14:$H$14</c:f>
              <c:numCache>
                <c:formatCode>0.00</c:formatCode>
                <c:ptCount val="6"/>
                <c:pt idx="0">
                  <c:v>0.06</c:v>
                </c:pt>
                <c:pt idx="1">
                  <c:v>0.523255813953488</c:v>
                </c:pt>
                <c:pt idx="2">
                  <c:v>3.305084745762712</c:v>
                </c:pt>
                <c:pt idx="3" formatCode="General">
                  <c:v>4.33</c:v>
                </c:pt>
                <c:pt idx="4" formatCode="General">
                  <c:v>5.84</c:v>
                </c:pt>
                <c:pt idx="5" formatCode="General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'HAPA CULTURE'!$B$15</c:f>
              <c:strCache>
                <c:ptCount val="1"/>
                <c:pt idx="0">
                  <c:v>HAPA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'HAPA CULTURE'!$C$13:$H$13</c:f>
              <c:strCache>
                <c:ptCount val="6"/>
                <c:pt idx="0">
                  <c:v>DAY 0</c:v>
                </c:pt>
                <c:pt idx="1">
                  <c:v>DAY 14</c:v>
                </c:pt>
                <c:pt idx="2">
                  <c:v>DAY 32</c:v>
                </c:pt>
                <c:pt idx="3">
                  <c:v>DAY 61</c:v>
                </c:pt>
                <c:pt idx="4">
                  <c:v>DAY 91</c:v>
                </c:pt>
                <c:pt idx="5">
                  <c:v>DAY 120</c:v>
                </c:pt>
              </c:strCache>
            </c:strRef>
          </c:cat>
          <c:val>
            <c:numRef>
              <c:f>'HAPA CULTURE'!$C$15:$H$15</c:f>
              <c:numCache>
                <c:formatCode>0.00</c:formatCode>
                <c:ptCount val="6"/>
                <c:pt idx="0">
                  <c:v>0.22</c:v>
                </c:pt>
                <c:pt idx="1">
                  <c:v>1.377777777777778</c:v>
                </c:pt>
                <c:pt idx="2">
                  <c:v>4.214285714285714</c:v>
                </c:pt>
                <c:pt idx="3" formatCode="General">
                  <c:v>4.96</c:v>
                </c:pt>
                <c:pt idx="4" formatCode="General">
                  <c:v>6.24</c:v>
                </c:pt>
                <c:pt idx="5" formatCode="General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'HAPA CULTURE'!$B$16</c:f>
              <c:strCache>
                <c:ptCount val="1"/>
                <c:pt idx="0">
                  <c:v>HAPA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'HAPA CULTURE'!$C$13:$H$13</c:f>
              <c:strCache>
                <c:ptCount val="6"/>
                <c:pt idx="0">
                  <c:v>DAY 0</c:v>
                </c:pt>
                <c:pt idx="1">
                  <c:v>DAY 14</c:v>
                </c:pt>
                <c:pt idx="2">
                  <c:v>DAY 32</c:v>
                </c:pt>
                <c:pt idx="3">
                  <c:v>DAY 61</c:v>
                </c:pt>
                <c:pt idx="4">
                  <c:v>DAY 91</c:v>
                </c:pt>
                <c:pt idx="5">
                  <c:v>DAY 120</c:v>
                </c:pt>
              </c:strCache>
            </c:strRef>
          </c:cat>
          <c:val>
            <c:numRef>
              <c:f>'HAPA CULTURE'!$C$16:$H$16</c:f>
              <c:numCache>
                <c:formatCode>0.00</c:formatCode>
                <c:ptCount val="6"/>
                <c:pt idx="0">
                  <c:v>0.157142857142857</c:v>
                </c:pt>
                <c:pt idx="1">
                  <c:v>1.508771929824561</c:v>
                </c:pt>
                <c:pt idx="2">
                  <c:v>4.983333333333333</c:v>
                </c:pt>
                <c:pt idx="3" formatCode="General">
                  <c:v>5.37</c:v>
                </c:pt>
                <c:pt idx="4" formatCode="General">
                  <c:v>5.19</c:v>
                </c:pt>
                <c:pt idx="5" formatCode="General">
                  <c:v>5.01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'HAPA CULTURE'!$B$17</c:f>
              <c:strCache>
                <c:ptCount val="1"/>
                <c:pt idx="0">
                  <c:v>HAPA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'HAPA CULTURE'!$C$13:$H$13</c:f>
              <c:strCache>
                <c:ptCount val="6"/>
                <c:pt idx="0">
                  <c:v>DAY 0</c:v>
                </c:pt>
                <c:pt idx="1">
                  <c:v>DAY 14</c:v>
                </c:pt>
                <c:pt idx="2">
                  <c:v>DAY 32</c:v>
                </c:pt>
                <c:pt idx="3">
                  <c:v>DAY 61</c:v>
                </c:pt>
                <c:pt idx="4">
                  <c:v>DAY 91</c:v>
                </c:pt>
                <c:pt idx="5">
                  <c:v>DAY 120</c:v>
                </c:pt>
              </c:strCache>
            </c:strRef>
          </c:cat>
          <c:val>
            <c:numRef>
              <c:f>'HAPA CULTURE'!$C$17:$H$17</c:f>
              <c:numCache>
                <c:formatCode>0.00</c:formatCode>
                <c:ptCount val="6"/>
                <c:pt idx="0">
                  <c:v>0.0566037735849056</c:v>
                </c:pt>
                <c:pt idx="1">
                  <c:v>0.415384615384615</c:v>
                </c:pt>
                <c:pt idx="2">
                  <c:v>2.627450980392157</c:v>
                </c:pt>
                <c:pt idx="3" formatCode="General">
                  <c:v>4.31</c:v>
                </c:pt>
                <c:pt idx="4" formatCode="General">
                  <c:v>4.7</c:v>
                </c:pt>
                <c:pt idx="5" formatCode="General">
                  <c:v>4.1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'HAPA CULTURE'!$B$18</c:f>
              <c:strCache>
                <c:ptCount val="1"/>
                <c:pt idx="0">
                  <c:v>HAPA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'HAPA CULTURE'!$C$13:$H$13</c:f>
              <c:strCache>
                <c:ptCount val="6"/>
                <c:pt idx="0">
                  <c:v>DAY 0</c:v>
                </c:pt>
                <c:pt idx="1">
                  <c:v>DAY 14</c:v>
                </c:pt>
                <c:pt idx="2">
                  <c:v>DAY 32</c:v>
                </c:pt>
                <c:pt idx="3">
                  <c:v>DAY 61</c:v>
                </c:pt>
                <c:pt idx="4">
                  <c:v>DAY 91</c:v>
                </c:pt>
                <c:pt idx="5">
                  <c:v>DAY 120</c:v>
                </c:pt>
              </c:strCache>
            </c:strRef>
          </c:cat>
          <c:val>
            <c:numRef>
              <c:f>'HAPA CULTURE'!$C$18:$H$18</c:f>
              <c:numCache>
                <c:formatCode>0.00</c:formatCode>
                <c:ptCount val="6"/>
                <c:pt idx="0">
                  <c:v>0.438356164383562</c:v>
                </c:pt>
                <c:pt idx="1">
                  <c:v>2.180327868852458</c:v>
                </c:pt>
                <c:pt idx="2">
                  <c:v>5.616666666666666</c:v>
                </c:pt>
                <c:pt idx="3" formatCode="General">
                  <c:v>6.23</c:v>
                </c:pt>
                <c:pt idx="4" formatCode="General">
                  <c:v>8.01</c:v>
                </c:pt>
                <c:pt idx="5" formatCode="General">
                  <c:v>6.42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'HAPA CULTURE'!$B$19</c:f>
              <c:strCache>
                <c:ptCount val="1"/>
                <c:pt idx="0">
                  <c:v>HAPA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'HAPA CULTURE'!$C$13:$H$13</c:f>
              <c:strCache>
                <c:ptCount val="6"/>
                <c:pt idx="0">
                  <c:v>DAY 0</c:v>
                </c:pt>
                <c:pt idx="1">
                  <c:v>DAY 14</c:v>
                </c:pt>
                <c:pt idx="2">
                  <c:v>DAY 32</c:v>
                </c:pt>
                <c:pt idx="3">
                  <c:v>DAY 61</c:v>
                </c:pt>
                <c:pt idx="4">
                  <c:v>DAY 91</c:v>
                </c:pt>
                <c:pt idx="5">
                  <c:v>DAY 120</c:v>
                </c:pt>
              </c:strCache>
            </c:strRef>
          </c:cat>
          <c:val>
            <c:numRef>
              <c:f>'HAPA CULTURE'!$C$19:$H$19</c:f>
              <c:numCache>
                <c:formatCode>0.00</c:formatCode>
                <c:ptCount val="6"/>
                <c:pt idx="0">
                  <c:v>0.2</c:v>
                </c:pt>
                <c:pt idx="1">
                  <c:v>0.916666666666667</c:v>
                </c:pt>
                <c:pt idx="2">
                  <c:v>3.363636363636364</c:v>
                </c:pt>
                <c:pt idx="3" formatCode="General">
                  <c:v>3.6</c:v>
                </c:pt>
                <c:pt idx="4" formatCode="General">
                  <c:v>6.19</c:v>
                </c:pt>
                <c:pt idx="5" formatCode="General">
                  <c:v>5.05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05160"/>
        <c:axId val="-2121987544"/>
      </c:lineChart>
      <c:catAx>
        <c:axId val="-212200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875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-2121987544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05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'HAPA CULTURE'!$B$14</c:f>
              <c:strCache>
                <c:ptCount val="1"/>
                <c:pt idx="0">
                  <c:v>HAPA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'HAPA CULTURE'!$C$13:$E$13</c:f>
              <c:strCache>
                <c:ptCount val="3"/>
                <c:pt idx="0">
                  <c:v>DAY 0</c:v>
                </c:pt>
                <c:pt idx="1">
                  <c:v>DAY 14</c:v>
                </c:pt>
                <c:pt idx="2">
                  <c:v>DAY 32</c:v>
                </c:pt>
              </c:strCache>
            </c:strRef>
          </c:cat>
          <c:val>
            <c:numRef>
              <c:f>'HAPA CULTURE'!$C$14:$E$14</c:f>
              <c:numCache>
                <c:formatCode>0.00</c:formatCode>
                <c:ptCount val="3"/>
                <c:pt idx="0">
                  <c:v>0.06</c:v>
                </c:pt>
                <c:pt idx="1">
                  <c:v>0.523255813953488</c:v>
                </c:pt>
                <c:pt idx="2">
                  <c:v>3.305084745762712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201832"/>
        <c:axId val="-2122135224"/>
      </c:lineChart>
      <c:catAx>
        <c:axId val="-213720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35224"/>
        <c:crosses val="autoZero"/>
        <c:auto val="1"/>
        <c:lblAlgn val="ctr"/>
        <c:lblOffset val="100"/>
        <c:noMultiLvlLbl val="0"/>
      </c:catAx>
      <c:valAx>
        <c:axId val="-2122135224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0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'HAPA CULTURE'!$B$15</c:f>
              <c:strCache>
                <c:ptCount val="1"/>
                <c:pt idx="0">
                  <c:v>HAPA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'HAPA CULTURE'!$C$13:$E$13</c:f>
              <c:strCache>
                <c:ptCount val="3"/>
                <c:pt idx="0">
                  <c:v>DAY 0</c:v>
                </c:pt>
                <c:pt idx="1">
                  <c:v>DAY 14</c:v>
                </c:pt>
                <c:pt idx="2">
                  <c:v>DAY 32</c:v>
                </c:pt>
              </c:strCache>
            </c:strRef>
          </c:cat>
          <c:val>
            <c:numRef>
              <c:f>'HAPA CULTURE'!$C$15:$E$15</c:f>
              <c:numCache>
                <c:formatCode>0.00</c:formatCode>
                <c:ptCount val="3"/>
                <c:pt idx="0">
                  <c:v>0.22</c:v>
                </c:pt>
                <c:pt idx="1">
                  <c:v>1.377777777777778</c:v>
                </c:pt>
                <c:pt idx="2">
                  <c:v>4.214285714285714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88664"/>
        <c:axId val="-2121933368"/>
      </c:lineChart>
      <c:catAx>
        <c:axId val="-212178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33368"/>
        <c:crosses val="autoZero"/>
        <c:auto val="1"/>
        <c:lblAlgn val="ctr"/>
        <c:lblOffset val="100"/>
        <c:noMultiLvlLbl val="0"/>
      </c:catAx>
      <c:valAx>
        <c:axId val="-2121933368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78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'HAPA CULTURE'!$B$16</c:f>
              <c:strCache>
                <c:ptCount val="1"/>
                <c:pt idx="0">
                  <c:v>HAPA 3</c:v>
                </c:pt>
              </c:strCache>
            </c:strRef>
          </c:tx>
          <c:spPr>
            <a:ln w="28575" cap="rnd">
              <a:solidFill>
                <a:srgbClr val="99CC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'HAPA CULTURE'!$C$13:$E$13</c:f>
              <c:strCache>
                <c:ptCount val="3"/>
                <c:pt idx="0">
                  <c:v>DAY 0</c:v>
                </c:pt>
                <c:pt idx="1">
                  <c:v>DAY 14</c:v>
                </c:pt>
                <c:pt idx="2">
                  <c:v>DAY 32</c:v>
                </c:pt>
              </c:strCache>
            </c:strRef>
          </c:cat>
          <c:val>
            <c:numRef>
              <c:f>'HAPA CULTURE'!$C$16:$E$16</c:f>
              <c:numCache>
                <c:formatCode>0.00</c:formatCode>
                <c:ptCount val="3"/>
                <c:pt idx="0">
                  <c:v>0.157142857142857</c:v>
                </c:pt>
                <c:pt idx="1">
                  <c:v>1.508771929824561</c:v>
                </c:pt>
                <c:pt idx="2">
                  <c:v>4.983333333333333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41080"/>
        <c:axId val="-2121930264"/>
      </c:lineChart>
      <c:catAx>
        <c:axId val="-212214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30264"/>
        <c:crosses val="autoZero"/>
        <c:auto val="1"/>
        <c:lblAlgn val="ctr"/>
        <c:lblOffset val="100"/>
        <c:noMultiLvlLbl val="0"/>
      </c:catAx>
      <c:valAx>
        <c:axId val="-2121930264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4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HAPA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'HAPA CULTURE'!$B$17</c:f>
              <c:strCache>
                <c:ptCount val="1"/>
                <c:pt idx="0">
                  <c:v>HAPA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'HAPA CULTURE'!$C$13:$E$13</c:f>
              <c:strCache>
                <c:ptCount val="3"/>
                <c:pt idx="0">
                  <c:v>DAY 0</c:v>
                </c:pt>
                <c:pt idx="1">
                  <c:v>DAY 14</c:v>
                </c:pt>
                <c:pt idx="2">
                  <c:v>DAY 32</c:v>
                </c:pt>
              </c:strCache>
            </c:strRef>
          </c:cat>
          <c:val>
            <c:numRef>
              <c:f>'HAPA CULTURE'!$C$17:$E$17</c:f>
              <c:numCache>
                <c:formatCode>0.00</c:formatCode>
                <c:ptCount val="3"/>
                <c:pt idx="0">
                  <c:v>0.0566037735849056</c:v>
                </c:pt>
                <c:pt idx="1">
                  <c:v>0.415384615384615</c:v>
                </c:pt>
                <c:pt idx="2">
                  <c:v>2.627450980392157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26536"/>
        <c:axId val="-2121842712"/>
      </c:lineChart>
      <c:catAx>
        <c:axId val="-212182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42712"/>
        <c:crosses val="autoZero"/>
        <c:auto val="0"/>
        <c:lblAlgn val="ctr"/>
        <c:lblOffset val="100"/>
        <c:tickMarkSkip val="1"/>
        <c:noMultiLvlLbl val="0"/>
      </c:catAx>
      <c:valAx>
        <c:axId val="-2121842712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82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HAPA 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'HAPA CULTURE'!$B$18</c:f>
              <c:strCache>
                <c:ptCount val="1"/>
                <c:pt idx="0">
                  <c:v>HAPA 5</c:v>
                </c:pt>
              </c:strCache>
            </c:strRef>
          </c:tx>
          <c:spPr>
            <a:ln w="28575" cap="rnd">
              <a:solidFill>
                <a:srgbClr val="FF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66"/>
              </a:solidFill>
              <a:ln w="9525">
                <a:solidFill>
                  <a:srgbClr val="FF0066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'HAPA CULTURE'!$C$13:$E$13</c:f>
              <c:strCache>
                <c:ptCount val="3"/>
                <c:pt idx="0">
                  <c:v>DAY 0</c:v>
                </c:pt>
                <c:pt idx="1">
                  <c:v>DAY 14</c:v>
                </c:pt>
                <c:pt idx="2">
                  <c:v>DAY 32</c:v>
                </c:pt>
              </c:strCache>
            </c:strRef>
          </c:cat>
          <c:val>
            <c:numRef>
              <c:f>'HAPA CULTURE'!$C$18:$E$18</c:f>
              <c:numCache>
                <c:formatCode>0.00</c:formatCode>
                <c:ptCount val="3"/>
                <c:pt idx="0">
                  <c:v>0.438356164383562</c:v>
                </c:pt>
                <c:pt idx="1">
                  <c:v>2.180327868852458</c:v>
                </c:pt>
                <c:pt idx="2">
                  <c:v>5.616666666666666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94312"/>
        <c:axId val="-2122104440"/>
      </c:lineChart>
      <c:catAx>
        <c:axId val="-212229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04440"/>
        <c:crosses val="autoZero"/>
        <c:auto val="0"/>
        <c:lblAlgn val="ctr"/>
        <c:lblOffset val="100"/>
        <c:tickMarkSkip val="1"/>
        <c:noMultiLvlLbl val="0"/>
      </c:catAx>
      <c:valAx>
        <c:axId val="-2122104440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9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HAPA 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'HAPA CULTURE'!$B$19</c:f>
              <c:strCache>
                <c:ptCount val="1"/>
                <c:pt idx="0">
                  <c:v>HAPA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'HAPA CULTURE'!$C$13:$E$13</c:f>
              <c:strCache>
                <c:ptCount val="3"/>
                <c:pt idx="0">
                  <c:v>DAY 0</c:v>
                </c:pt>
                <c:pt idx="1">
                  <c:v>DAY 14</c:v>
                </c:pt>
                <c:pt idx="2">
                  <c:v>DAY 32</c:v>
                </c:pt>
              </c:strCache>
            </c:strRef>
          </c:cat>
          <c:val>
            <c:numRef>
              <c:f>'HAPA CULTURE'!$C$19:$E$19</c:f>
              <c:numCache>
                <c:formatCode>0.00</c:formatCode>
                <c:ptCount val="3"/>
                <c:pt idx="0">
                  <c:v>0.2</c:v>
                </c:pt>
                <c:pt idx="1">
                  <c:v>0.916666666666667</c:v>
                </c:pt>
                <c:pt idx="2">
                  <c:v>3.363636363636364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72568"/>
        <c:axId val="-2122020024"/>
      </c:lineChart>
      <c:catAx>
        <c:axId val="-212227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20024"/>
        <c:crosses val="autoZero"/>
        <c:auto val="0"/>
        <c:lblAlgn val="ctr"/>
        <c:lblOffset val="100"/>
        <c:tickMarkSkip val="1"/>
        <c:noMultiLvlLbl val="0"/>
      </c:catAx>
      <c:valAx>
        <c:axId val="-2122020024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2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image" Target="../media/image1.png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538133</xdr:colOff>
      <xdr:row>46</xdr:row>
      <xdr:rowOff>140251</xdr:rowOff>
    </xdr:from>
    <xdr:to>
      <xdr:col>16</xdr:col>
      <xdr:colOff>26749</xdr:colOff>
      <xdr:row>72</xdr:row>
      <xdr:rowOff>43503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515670</xdr:colOff>
      <xdr:row>44</xdr:row>
      <xdr:rowOff>6053</xdr:rowOff>
    </xdr:from>
    <xdr:to>
      <xdr:col>24</xdr:col>
      <xdr:colOff>35090</xdr:colOff>
      <xdr:row>69</xdr:row>
      <xdr:rowOff>109961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21</xdr:row>
      <xdr:rowOff>185736</xdr:rowOff>
    </xdr:from>
    <xdr:to>
      <xdr:col>11</xdr:col>
      <xdr:colOff>447675</xdr:colOff>
      <xdr:row>47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271462</xdr:colOff>
      <xdr:row>48</xdr:row>
      <xdr:rowOff>9525</xdr:rowOff>
    </xdr:from>
    <xdr:to>
      <xdr:col>5</xdr:col>
      <xdr:colOff>676275</xdr:colOff>
      <xdr:row>62</xdr:row>
      <xdr:rowOff>61914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690561</xdr:colOff>
      <xdr:row>48</xdr:row>
      <xdr:rowOff>9525</xdr:rowOff>
    </xdr:from>
    <xdr:to>
      <xdr:col>9</xdr:col>
      <xdr:colOff>257174</xdr:colOff>
      <xdr:row>62</xdr:row>
      <xdr:rowOff>71438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261936</xdr:colOff>
      <xdr:row>48</xdr:row>
      <xdr:rowOff>9526</xdr:rowOff>
    </xdr:from>
    <xdr:to>
      <xdr:col>12</xdr:col>
      <xdr:colOff>495299</xdr:colOff>
      <xdr:row>62</xdr:row>
      <xdr:rowOff>85726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266700</xdr:colOff>
      <xdr:row>62</xdr:row>
      <xdr:rowOff>71439</xdr:rowOff>
    </xdr:from>
    <xdr:to>
      <xdr:col>5</xdr:col>
      <xdr:colOff>685799</xdr:colOff>
      <xdr:row>76</xdr:row>
      <xdr:rowOff>109539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676274</xdr:colOff>
      <xdr:row>62</xdr:row>
      <xdr:rowOff>80964</xdr:rowOff>
    </xdr:from>
    <xdr:to>
      <xdr:col>9</xdr:col>
      <xdr:colOff>247649</xdr:colOff>
      <xdr:row>76</xdr:row>
      <xdr:rowOff>109539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247650</xdr:colOff>
      <xdr:row>62</xdr:row>
      <xdr:rowOff>71439</xdr:rowOff>
    </xdr:from>
    <xdr:to>
      <xdr:col>12</xdr:col>
      <xdr:colOff>485775</xdr:colOff>
      <xdr:row>76</xdr:row>
      <xdr:rowOff>119064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542925</xdr:colOff>
      <xdr:row>27</xdr:row>
      <xdr:rowOff>4762</xdr:rowOff>
    </xdr:from>
    <xdr:to>
      <xdr:col>17</xdr:col>
      <xdr:colOff>628650</xdr:colOff>
      <xdr:row>41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21</xdr:row>
      <xdr:rowOff>9525</xdr:rowOff>
    </xdr:from>
    <xdr:to>
      <xdr:col>5</xdr:col>
      <xdr:colOff>304800</xdr:colOff>
      <xdr:row>35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57150</xdr:colOff>
      <xdr:row>38</xdr:row>
      <xdr:rowOff>71437</xdr:rowOff>
    </xdr:from>
    <xdr:to>
      <xdr:col>25</xdr:col>
      <xdr:colOff>142875</xdr:colOff>
      <xdr:row>52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18</xdr:col>
      <xdr:colOff>85725</xdr:colOff>
      <xdr:row>53</xdr:row>
      <xdr:rowOff>85725</xdr:rowOff>
    </xdr:from>
    <xdr:to>
      <xdr:col>25</xdr:col>
      <xdr:colOff>184039</xdr:colOff>
      <xdr:row>67</xdr:row>
      <xdr:rowOff>174356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773150" y="10182225"/>
          <a:ext cx="4584589" cy="2755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299488</xdr:colOff>
      <xdr:row>26</xdr:row>
      <xdr:rowOff>57150</xdr:rowOff>
    </xdr:from>
    <xdr:to>
      <xdr:col>5</xdr:col>
      <xdr:colOff>0</xdr:colOff>
      <xdr:row>43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539748</xdr:colOff>
      <xdr:row>23</xdr:row>
      <xdr:rowOff>55165</xdr:rowOff>
    </xdr:from>
    <xdr:to>
      <xdr:col>14</xdr:col>
      <xdr:colOff>873124</xdr:colOff>
      <xdr:row>40</xdr:row>
      <xdr:rowOff>134938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250031</xdr:colOff>
      <xdr:row>6</xdr:row>
      <xdr:rowOff>152400</xdr:rowOff>
    </xdr:from>
    <xdr:to>
      <xdr:col>12</xdr:col>
      <xdr:colOff>226218</xdr:colOff>
      <xdr:row>19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0.90475</cdr:x>
      <cdr:y>0.12792</cdr:y>
    </cdr:from>
    <cdr:to>
      <cdr:x>1</cdr:x>
      <cdr:y>0.84338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4021822" y="1434593"/>
          <a:ext cx="2501848" cy="527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/>
            <a:t>Specific</a:t>
          </a:r>
          <a:r>
            <a:rPr lang="en-US" sz="1050" baseline="0"/>
            <a:t> Daily Growth Rate (% day -1)</a:t>
          </a:r>
          <a:endParaRPr lang="en-US" sz="105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542926</xdr:colOff>
      <xdr:row>1</xdr:row>
      <xdr:rowOff>128586</xdr:rowOff>
    </xdr:from>
    <xdr:to>
      <xdr:col>12</xdr:col>
      <xdr:colOff>228600</xdr:colOff>
      <xdr:row>19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523876</xdr:colOff>
      <xdr:row>17</xdr:row>
      <xdr:rowOff>28576</xdr:rowOff>
    </xdr:from>
    <xdr:to>
      <xdr:col>7</xdr:col>
      <xdr:colOff>561976</xdr:colOff>
      <xdr:row>18</xdr:row>
      <xdr:rowOff>9526</xdr:rowOff>
    </xdr:to>
    <xdr:sp macro="" textlink="">
      <xdr:nvSpPr>
        <xdr:cNvPr id="4" name="TextBox 3"/>
        <xdr:cNvSpPr txBox="1"/>
      </xdr:nvSpPr>
      <xdr:spPr>
        <a:xfrm>
          <a:off x="5133976" y="3267076"/>
          <a:ext cx="6477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/>
            <a:t># of plots</a:t>
          </a:r>
        </a:p>
      </xdr:txBody>
    </xdr:sp>
    <xdr:clientData/>
  </xdr:twoCellAnchor>
  <xdr:twoCellAnchor>
    <xdr:from>
      <xdr:col>7</xdr:col>
      <xdr:colOff>495301</xdr:colOff>
      <xdr:row>17</xdr:row>
      <xdr:rowOff>19051</xdr:rowOff>
    </xdr:from>
    <xdr:to>
      <xdr:col>8</xdr:col>
      <xdr:colOff>228600</xdr:colOff>
      <xdr:row>18</xdr:row>
      <xdr:rowOff>0</xdr:rowOff>
    </xdr:to>
    <xdr:sp macro="" textlink="">
      <xdr:nvSpPr>
        <xdr:cNvPr id="5" name="TextBox 4"/>
        <xdr:cNvSpPr txBox="1"/>
      </xdr:nvSpPr>
      <xdr:spPr>
        <a:xfrm>
          <a:off x="5715001" y="3257551"/>
          <a:ext cx="342899" cy="1714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/>
            <a:t>44</a:t>
          </a:r>
        </a:p>
      </xdr:txBody>
    </xdr:sp>
    <xdr:clientData/>
  </xdr:twoCellAnchor>
  <xdr:twoCellAnchor>
    <xdr:from>
      <xdr:col>8</xdr:col>
      <xdr:colOff>447676</xdr:colOff>
      <xdr:row>17</xdr:row>
      <xdr:rowOff>28576</xdr:rowOff>
    </xdr:from>
    <xdr:to>
      <xdr:col>9</xdr:col>
      <xdr:colOff>180975</xdr:colOff>
      <xdr:row>18</xdr:row>
      <xdr:rowOff>9525</xdr:rowOff>
    </xdr:to>
    <xdr:sp macro="" textlink="">
      <xdr:nvSpPr>
        <xdr:cNvPr id="6" name="TextBox 5"/>
        <xdr:cNvSpPr txBox="1"/>
      </xdr:nvSpPr>
      <xdr:spPr>
        <a:xfrm>
          <a:off x="6276976" y="3267076"/>
          <a:ext cx="342899" cy="1714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/>
            <a:t>40</a:t>
          </a:r>
        </a:p>
      </xdr:txBody>
    </xdr:sp>
    <xdr:clientData/>
  </xdr:twoCellAnchor>
  <xdr:twoCellAnchor>
    <xdr:from>
      <xdr:col>9</xdr:col>
      <xdr:colOff>419101</xdr:colOff>
      <xdr:row>17</xdr:row>
      <xdr:rowOff>28576</xdr:rowOff>
    </xdr:from>
    <xdr:to>
      <xdr:col>10</xdr:col>
      <xdr:colOff>152400</xdr:colOff>
      <xdr:row>18</xdr:row>
      <xdr:rowOff>9525</xdr:rowOff>
    </xdr:to>
    <xdr:sp macro="" textlink="">
      <xdr:nvSpPr>
        <xdr:cNvPr id="7" name="TextBox 6"/>
        <xdr:cNvSpPr txBox="1"/>
      </xdr:nvSpPr>
      <xdr:spPr>
        <a:xfrm>
          <a:off x="6858001" y="3267076"/>
          <a:ext cx="342899" cy="1714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/>
            <a:t>57</a:t>
          </a:r>
        </a:p>
      </xdr:txBody>
    </xdr:sp>
    <xdr:clientData/>
  </xdr:twoCellAnchor>
  <xdr:twoCellAnchor>
    <xdr:from>
      <xdr:col>10</xdr:col>
      <xdr:colOff>352426</xdr:colOff>
      <xdr:row>17</xdr:row>
      <xdr:rowOff>28576</xdr:rowOff>
    </xdr:from>
    <xdr:to>
      <xdr:col>11</xdr:col>
      <xdr:colOff>85725</xdr:colOff>
      <xdr:row>18</xdr:row>
      <xdr:rowOff>9525</xdr:rowOff>
    </xdr:to>
    <xdr:sp macro="" textlink="">
      <xdr:nvSpPr>
        <xdr:cNvPr id="8" name="TextBox 7"/>
        <xdr:cNvSpPr txBox="1"/>
      </xdr:nvSpPr>
      <xdr:spPr>
        <a:xfrm>
          <a:off x="7400926" y="3267076"/>
          <a:ext cx="342899" cy="1714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/>
            <a:t>37</a:t>
          </a:r>
        </a:p>
      </xdr:txBody>
    </xdr:sp>
    <xdr:clientData/>
  </xdr:twoCellAnchor>
  <xdr:twoCellAnchor>
    <xdr:from>
      <xdr:col>11</xdr:col>
      <xdr:colOff>304801</xdr:colOff>
      <xdr:row>17</xdr:row>
      <xdr:rowOff>28576</xdr:rowOff>
    </xdr:from>
    <xdr:to>
      <xdr:col>12</xdr:col>
      <xdr:colOff>38100</xdr:colOff>
      <xdr:row>18</xdr:row>
      <xdr:rowOff>9525</xdr:rowOff>
    </xdr:to>
    <xdr:sp macro="" textlink="">
      <xdr:nvSpPr>
        <xdr:cNvPr id="9" name="TextBox 8"/>
        <xdr:cNvSpPr txBox="1"/>
      </xdr:nvSpPr>
      <xdr:spPr>
        <a:xfrm>
          <a:off x="7962901" y="3267076"/>
          <a:ext cx="342899" cy="1714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/>
            <a:t>29</a:t>
          </a:r>
        </a:p>
      </xdr:txBody>
    </xdr:sp>
    <xdr:clientData/>
  </xdr:twoCellAnchor>
  <xdr:twoCellAnchor>
    <xdr:from>
      <xdr:col>6</xdr:col>
      <xdr:colOff>561976</xdr:colOff>
      <xdr:row>2</xdr:row>
      <xdr:rowOff>180976</xdr:rowOff>
    </xdr:from>
    <xdr:to>
      <xdr:col>7</xdr:col>
      <xdr:colOff>561975</xdr:colOff>
      <xdr:row>3</xdr:row>
      <xdr:rowOff>123825</xdr:rowOff>
    </xdr:to>
    <xdr:sp macro="" textlink="">
      <xdr:nvSpPr>
        <xdr:cNvPr id="14" name="TextBox 13"/>
        <xdr:cNvSpPr txBox="1"/>
      </xdr:nvSpPr>
      <xdr:spPr>
        <a:xfrm>
          <a:off x="5172076" y="561976"/>
          <a:ext cx="609599" cy="1333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00" b="1"/>
            <a:t># individuals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0.16334</cdr:x>
      <cdr:y>0.07821</cdr:y>
    </cdr:from>
    <cdr:to>
      <cdr:x>0.26591</cdr:x>
      <cdr:y>0.12971</cdr:y>
    </cdr:to>
    <cdr:sp macro="" textlink="">
      <cdr:nvSpPr>
        <cdr:cNvPr id="2" name="TextBox 4"/>
        <cdr:cNvSpPr txBox="1"/>
      </cdr:nvSpPr>
      <cdr:spPr>
        <a:xfrm xmlns:a="http://schemas.openxmlformats.org/drawingml/2006/main">
          <a:off x="546100" y="260350"/>
          <a:ext cx="342899" cy="1714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120</a:t>
          </a:r>
        </a:p>
      </cdr:txBody>
    </cdr:sp>
  </cdr:relSizeAnchor>
  <cdr:relSizeAnchor xmlns:cdr="http://schemas.openxmlformats.org/drawingml/2006/chartDrawing">
    <cdr:from>
      <cdr:x>0.33713</cdr:x>
      <cdr:y>0.07821</cdr:y>
    </cdr:from>
    <cdr:to>
      <cdr:x>0.4397</cdr:x>
      <cdr:y>0.12971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1127125" y="260350"/>
          <a:ext cx="342899" cy="1714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138</a:t>
          </a:r>
        </a:p>
      </cdr:txBody>
    </cdr:sp>
  </cdr:relSizeAnchor>
  <cdr:relSizeAnchor xmlns:cdr="http://schemas.openxmlformats.org/drawingml/2006/chartDrawing">
    <cdr:from>
      <cdr:x>0.50807</cdr:x>
      <cdr:y>0.07821</cdr:y>
    </cdr:from>
    <cdr:to>
      <cdr:x>0.61064</cdr:x>
      <cdr:y>0.12971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1698625" y="260350"/>
          <a:ext cx="342899" cy="1714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99</a:t>
          </a:r>
        </a:p>
      </cdr:txBody>
    </cdr:sp>
  </cdr:relSizeAnchor>
  <cdr:relSizeAnchor xmlns:cdr="http://schemas.openxmlformats.org/drawingml/2006/chartDrawing">
    <cdr:from>
      <cdr:x>0.66762</cdr:x>
      <cdr:y>0.08107</cdr:y>
    </cdr:from>
    <cdr:to>
      <cdr:x>0.77018</cdr:x>
      <cdr:y>0.13257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232025" y="269875"/>
          <a:ext cx="342899" cy="1714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80</a:t>
          </a:r>
        </a:p>
      </cdr:txBody>
    </cdr:sp>
  </cdr:relSizeAnchor>
  <cdr:relSizeAnchor xmlns:cdr="http://schemas.openxmlformats.org/drawingml/2006/chartDrawing">
    <cdr:from>
      <cdr:x>0.83001</cdr:x>
      <cdr:y>0.08107</cdr:y>
    </cdr:from>
    <cdr:to>
      <cdr:x>0.93257</cdr:x>
      <cdr:y>0.13257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2774950" y="269875"/>
          <a:ext cx="342899" cy="1714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29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49"/>
  <sheetViews>
    <sheetView zoomScale="96" workbookViewId="0">
      <selection activeCell="I46" sqref="I46"/>
    </sheetView>
  </sheetViews>
  <sheetFormatPr baseColWidth="10" defaultColWidth="8.83203125" defaultRowHeight="14" x14ac:dyDescent="0"/>
  <cols>
    <col min="1" max="1" width="21.6640625" customWidth="1"/>
    <col min="6" max="6" width="21.5" customWidth="1"/>
    <col min="11" max="11" width="21.6640625" customWidth="1"/>
    <col min="16" max="16" width="21.6640625" customWidth="1"/>
    <col min="21" max="21" width="19.6640625" customWidth="1"/>
    <col min="26" max="26" width="20.33203125" customWidth="1"/>
    <col min="31" max="31" width="22" customWidth="1"/>
    <col min="36" max="36" width="21.83203125" customWidth="1"/>
  </cols>
  <sheetData>
    <row r="2" spans="1:39">
      <c r="A2" t="s">
        <v>0</v>
      </c>
    </row>
    <row r="3" spans="1:39">
      <c r="A3" s="1">
        <v>42102</v>
      </c>
    </row>
    <row r="5" spans="1:39">
      <c r="A5" t="s">
        <v>1</v>
      </c>
    </row>
    <row r="6" spans="1:39">
      <c r="A6" t="s">
        <v>2</v>
      </c>
      <c r="B6">
        <v>27.2</v>
      </c>
    </row>
    <row r="7" spans="1:39">
      <c r="A7" t="s">
        <v>3</v>
      </c>
      <c r="B7">
        <v>35</v>
      </c>
    </row>
    <row r="8" spans="1:39">
      <c r="A8" t="s">
        <v>4</v>
      </c>
      <c r="B8">
        <v>8.15</v>
      </c>
    </row>
    <row r="9" spans="1:39">
      <c r="A9" t="s">
        <v>5</v>
      </c>
      <c r="B9" s="3" t="s">
        <v>16</v>
      </c>
    </row>
    <row r="10" spans="1:39">
      <c r="A10" t="s">
        <v>17</v>
      </c>
      <c r="B10" s="4">
        <v>4</v>
      </c>
    </row>
    <row r="12" spans="1:39">
      <c r="A12" s="2" t="s">
        <v>6</v>
      </c>
      <c r="B12" t="s">
        <v>7</v>
      </c>
      <c r="C12" t="s">
        <v>8</v>
      </c>
      <c r="D12" t="s">
        <v>9</v>
      </c>
      <c r="F12" s="2" t="s">
        <v>10</v>
      </c>
      <c r="G12" t="s">
        <v>7</v>
      </c>
      <c r="H12" t="s">
        <v>8</v>
      </c>
      <c r="I12" t="s">
        <v>9</v>
      </c>
      <c r="K12" s="2" t="s">
        <v>11</v>
      </c>
      <c r="L12" t="s">
        <v>7</v>
      </c>
      <c r="M12" t="s">
        <v>8</v>
      </c>
      <c r="N12" t="s">
        <v>9</v>
      </c>
      <c r="P12" s="2" t="s">
        <v>12</v>
      </c>
      <c r="Q12" t="s">
        <v>7</v>
      </c>
      <c r="R12" t="s">
        <v>8</v>
      </c>
      <c r="S12" t="s">
        <v>9</v>
      </c>
      <c r="U12" s="2" t="s">
        <v>13</v>
      </c>
      <c r="V12" t="s">
        <v>7</v>
      </c>
      <c r="W12" t="s">
        <v>8</v>
      </c>
      <c r="X12" t="s">
        <v>9</v>
      </c>
      <c r="Z12" s="2" t="s">
        <v>14</v>
      </c>
      <c r="AA12" t="s">
        <v>7</v>
      </c>
      <c r="AB12" t="s">
        <v>8</v>
      </c>
      <c r="AC12" t="s">
        <v>9</v>
      </c>
      <c r="AE12" s="2" t="s">
        <v>18</v>
      </c>
      <c r="AF12" t="s">
        <v>7</v>
      </c>
      <c r="AG12" t="s">
        <v>8</v>
      </c>
      <c r="AH12" t="s">
        <v>9</v>
      </c>
      <c r="AJ12" s="2" t="s">
        <v>19</v>
      </c>
      <c r="AK12" t="s">
        <v>7</v>
      </c>
      <c r="AL12" t="s">
        <v>8</v>
      </c>
      <c r="AM12" t="s">
        <v>9</v>
      </c>
    </row>
    <row r="13" spans="1:39">
      <c r="A13">
        <v>1</v>
      </c>
      <c r="B13">
        <v>14</v>
      </c>
      <c r="C13">
        <v>4.2</v>
      </c>
      <c r="D13">
        <v>107</v>
      </c>
      <c r="F13">
        <v>1</v>
      </c>
      <c r="G13">
        <v>8.6999999999999993</v>
      </c>
      <c r="H13">
        <v>3.4</v>
      </c>
      <c r="I13">
        <v>50</v>
      </c>
      <c r="K13">
        <v>1</v>
      </c>
      <c r="L13">
        <v>13.6</v>
      </c>
      <c r="M13">
        <v>4</v>
      </c>
      <c r="N13">
        <v>96</v>
      </c>
      <c r="P13">
        <v>1</v>
      </c>
      <c r="Q13">
        <v>12.9</v>
      </c>
      <c r="R13">
        <v>5.2</v>
      </c>
      <c r="S13">
        <v>173</v>
      </c>
      <c r="U13">
        <v>1</v>
      </c>
      <c r="V13">
        <v>14.4</v>
      </c>
      <c r="W13">
        <v>4.5</v>
      </c>
      <c r="X13">
        <v>104</v>
      </c>
      <c r="Z13">
        <v>1</v>
      </c>
      <c r="AA13">
        <v>12.7</v>
      </c>
      <c r="AB13">
        <v>3</v>
      </c>
      <c r="AC13">
        <v>44</v>
      </c>
      <c r="AE13">
        <v>1</v>
      </c>
      <c r="AF13">
        <v>15.5</v>
      </c>
      <c r="AG13">
        <v>3</v>
      </c>
      <c r="AH13">
        <v>59</v>
      </c>
      <c r="AJ13">
        <v>1</v>
      </c>
      <c r="AK13">
        <v>12.5</v>
      </c>
      <c r="AL13">
        <v>3.7</v>
      </c>
      <c r="AM13">
        <v>6.7</v>
      </c>
    </row>
    <row r="14" spans="1:39">
      <c r="A14">
        <v>2</v>
      </c>
      <c r="B14">
        <v>16.3</v>
      </c>
      <c r="C14">
        <v>5</v>
      </c>
      <c r="D14">
        <v>130</v>
      </c>
      <c r="F14">
        <v>2</v>
      </c>
      <c r="G14">
        <v>12.1</v>
      </c>
      <c r="H14">
        <v>4.5999999999999996</v>
      </c>
      <c r="I14">
        <v>94</v>
      </c>
      <c r="K14">
        <v>2</v>
      </c>
      <c r="L14">
        <v>4.5</v>
      </c>
      <c r="M14">
        <v>4.2</v>
      </c>
      <c r="N14">
        <v>8</v>
      </c>
      <c r="P14">
        <v>2</v>
      </c>
      <c r="Q14">
        <v>12.1</v>
      </c>
      <c r="R14">
        <v>3.5</v>
      </c>
      <c r="S14">
        <v>75</v>
      </c>
      <c r="U14">
        <v>2</v>
      </c>
      <c r="V14">
        <v>22.5</v>
      </c>
      <c r="W14">
        <v>6</v>
      </c>
      <c r="X14">
        <v>326</v>
      </c>
      <c r="Z14">
        <v>2</v>
      </c>
      <c r="AA14">
        <v>15.2</v>
      </c>
      <c r="AB14">
        <v>3.1</v>
      </c>
      <c r="AC14">
        <v>73</v>
      </c>
    </row>
    <row r="15" spans="1:39">
      <c r="A15">
        <v>3</v>
      </c>
      <c r="B15">
        <v>18.2</v>
      </c>
      <c r="C15">
        <v>5</v>
      </c>
      <c r="D15">
        <v>197</v>
      </c>
      <c r="F15">
        <v>3</v>
      </c>
      <c r="G15">
        <v>3.5</v>
      </c>
      <c r="H15">
        <v>5</v>
      </c>
      <c r="I15">
        <v>67</v>
      </c>
      <c r="K15">
        <v>3</v>
      </c>
      <c r="L15">
        <v>11.1</v>
      </c>
      <c r="M15">
        <v>3.5</v>
      </c>
      <c r="N15">
        <v>62</v>
      </c>
      <c r="P15">
        <v>3</v>
      </c>
      <c r="Q15">
        <v>11.3</v>
      </c>
      <c r="R15">
        <v>3.7</v>
      </c>
      <c r="S15">
        <v>56</v>
      </c>
      <c r="U15">
        <v>3</v>
      </c>
      <c r="V15">
        <v>19</v>
      </c>
      <c r="W15">
        <v>5.5</v>
      </c>
      <c r="X15">
        <v>227</v>
      </c>
      <c r="Z15">
        <v>3</v>
      </c>
      <c r="AA15">
        <v>12.6</v>
      </c>
      <c r="AB15">
        <v>2.5</v>
      </c>
      <c r="AC15">
        <v>30</v>
      </c>
    </row>
    <row r="16" spans="1:39">
      <c r="A16">
        <v>4</v>
      </c>
      <c r="B16">
        <v>11</v>
      </c>
      <c r="C16">
        <v>2.6</v>
      </c>
      <c r="D16">
        <v>36</v>
      </c>
      <c r="F16">
        <v>4</v>
      </c>
      <c r="G16">
        <v>7.7</v>
      </c>
      <c r="H16">
        <v>4.5</v>
      </c>
      <c r="I16">
        <v>53</v>
      </c>
      <c r="K16">
        <v>4</v>
      </c>
      <c r="L16">
        <v>13.2</v>
      </c>
      <c r="M16">
        <v>3.1</v>
      </c>
      <c r="N16">
        <v>53</v>
      </c>
      <c r="P16">
        <v>4</v>
      </c>
      <c r="Q16">
        <v>7.7</v>
      </c>
      <c r="R16">
        <v>3.4</v>
      </c>
      <c r="S16">
        <v>30</v>
      </c>
      <c r="U16">
        <v>4</v>
      </c>
      <c r="V16">
        <v>20</v>
      </c>
      <c r="W16">
        <v>4.5</v>
      </c>
      <c r="X16">
        <v>91</v>
      </c>
    </row>
    <row r="17" spans="1:24">
      <c r="A17">
        <v>5</v>
      </c>
      <c r="B17">
        <v>15.2</v>
      </c>
      <c r="C17">
        <v>4.8</v>
      </c>
      <c r="D17">
        <v>161</v>
      </c>
      <c r="F17">
        <v>5</v>
      </c>
      <c r="G17">
        <v>8.1999999999999993</v>
      </c>
      <c r="H17">
        <v>4.5</v>
      </c>
      <c r="I17">
        <v>43</v>
      </c>
      <c r="K17">
        <v>5</v>
      </c>
      <c r="L17">
        <v>19.3</v>
      </c>
      <c r="M17">
        <v>4.5999999999999996</v>
      </c>
      <c r="N17">
        <v>148</v>
      </c>
      <c r="P17">
        <v>5</v>
      </c>
      <c r="Q17">
        <v>5.7</v>
      </c>
      <c r="R17">
        <v>2.5</v>
      </c>
      <c r="S17">
        <v>16</v>
      </c>
      <c r="U17">
        <v>5</v>
      </c>
      <c r="V17">
        <v>11</v>
      </c>
      <c r="W17">
        <v>3</v>
      </c>
      <c r="X17">
        <v>38</v>
      </c>
    </row>
    <row r="18" spans="1:24">
      <c r="A18">
        <v>6</v>
      </c>
      <c r="B18">
        <v>11.9</v>
      </c>
      <c r="C18">
        <v>3.4</v>
      </c>
      <c r="D18">
        <v>53</v>
      </c>
      <c r="F18">
        <v>6</v>
      </c>
      <c r="G18">
        <v>8</v>
      </c>
      <c r="H18">
        <v>4.0999999999999996</v>
      </c>
      <c r="I18">
        <v>46</v>
      </c>
      <c r="K18">
        <v>6</v>
      </c>
      <c r="L18">
        <v>10.8</v>
      </c>
      <c r="M18">
        <v>3.2</v>
      </c>
      <c r="N18">
        <v>38</v>
      </c>
    </row>
    <row r="19" spans="1:24">
      <c r="A19">
        <v>7</v>
      </c>
      <c r="B19">
        <v>13.4</v>
      </c>
      <c r="C19">
        <v>3.6</v>
      </c>
      <c r="D19">
        <v>74</v>
      </c>
      <c r="F19">
        <v>7</v>
      </c>
      <c r="G19">
        <v>10.7</v>
      </c>
      <c r="H19">
        <v>7.3</v>
      </c>
      <c r="I19">
        <v>126</v>
      </c>
      <c r="K19">
        <v>7</v>
      </c>
      <c r="L19">
        <v>10.199999999999999</v>
      </c>
      <c r="M19">
        <v>3.4</v>
      </c>
      <c r="N19">
        <v>48</v>
      </c>
    </row>
    <row r="20" spans="1:24">
      <c r="A20">
        <v>8</v>
      </c>
      <c r="B20">
        <v>13.9</v>
      </c>
      <c r="C20">
        <v>3.9</v>
      </c>
      <c r="D20">
        <v>92</v>
      </c>
      <c r="F20">
        <v>8</v>
      </c>
      <c r="G20">
        <v>8.4</v>
      </c>
      <c r="H20">
        <v>7</v>
      </c>
      <c r="I20">
        <v>153</v>
      </c>
      <c r="K20">
        <v>8</v>
      </c>
      <c r="L20">
        <v>18</v>
      </c>
      <c r="M20">
        <v>4</v>
      </c>
      <c r="N20">
        <v>123</v>
      </c>
    </row>
    <row r="21" spans="1:24">
      <c r="A21">
        <v>9</v>
      </c>
      <c r="B21">
        <v>15.6</v>
      </c>
      <c r="C21">
        <v>4.2</v>
      </c>
      <c r="D21">
        <v>115</v>
      </c>
      <c r="F21">
        <v>9</v>
      </c>
      <c r="G21">
        <v>11.1</v>
      </c>
      <c r="H21">
        <v>4</v>
      </c>
      <c r="I21">
        <v>56</v>
      </c>
    </row>
    <row r="22" spans="1:24">
      <c r="A22">
        <v>10</v>
      </c>
      <c r="B22">
        <v>18.5</v>
      </c>
      <c r="C22">
        <v>4.5999999999999996</v>
      </c>
      <c r="D22">
        <v>173</v>
      </c>
      <c r="F22">
        <v>10</v>
      </c>
      <c r="G22">
        <v>9</v>
      </c>
      <c r="H22">
        <v>4.2</v>
      </c>
      <c r="I22">
        <v>57</v>
      </c>
    </row>
    <row r="23" spans="1:24">
      <c r="A23">
        <v>11</v>
      </c>
      <c r="B23">
        <v>18.600000000000001</v>
      </c>
      <c r="C23">
        <v>3.2</v>
      </c>
      <c r="D23">
        <v>109</v>
      </c>
      <c r="F23">
        <v>11</v>
      </c>
      <c r="G23">
        <v>11.12</v>
      </c>
      <c r="H23">
        <v>4</v>
      </c>
      <c r="I23">
        <v>94</v>
      </c>
    </row>
    <row r="24" spans="1:24">
      <c r="A24">
        <v>12</v>
      </c>
      <c r="B24">
        <v>11.2</v>
      </c>
      <c r="C24">
        <v>3.6</v>
      </c>
      <c r="D24">
        <v>55</v>
      </c>
      <c r="F24">
        <v>12</v>
      </c>
      <c r="G24">
        <v>12.5</v>
      </c>
      <c r="H24">
        <v>4</v>
      </c>
      <c r="I24">
        <v>92</v>
      </c>
    </row>
    <row r="25" spans="1:24">
      <c r="A25">
        <v>13</v>
      </c>
      <c r="B25">
        <v>13.8</v>
      </c>
      <c r="C25">
        <v>4.4000000000000004</v>
      </c>
      <c r="D25">
        <v>102</v>
      </c>
      <c r="F25">
        <v>13</v>
      </c>
      <c r="G25">
        <v>6</v>
      </c>
      <c r="H25">
        <v>5.5</v>
      </c>
      <c r="I25">
        <v>42</v>
      </c>
    </row>
    <row r="26" spans="1:24">
      <c r="A26">
        <v>14</v>
      </c>
      <c r="B26">
        <v>17.600000000000001</v>
      </c>
      <c r="C26">
        <v>4.8</v>
      </c>
      <c r="D26">
        <v>159</v>
      </c>
      <c r="F26">
        <v>14</v>
      </c>
      <c r="G26">
        <v>9</v>
      </c>
      <c r="H26">
        <v>3.2</v>
      </c>
      <c r="I26">
        <v>41</v>
      </c>
    </row>
    <row r="27" spans="1:24">
      <c r="A27">
        <v>15</v>
      </c>
      <c r="B27">
        <v>16.3</v>
      </c>
      <c r="C27">
        <v>3.9</v>
      </c>
      <c r="D27">
        <v>106</v>
      </c>
      <c r="F27">
        <v>15</v>
      </c>
      <c r="G27">
        <v>12.4</v>
      </c>
      <c r="H27">
        <v>4.5</v>
      </c>
      <c r="I27">
        <v>91</v>
      </c>
    </row>
    <row r="28" spans="1:24">
      <c r="A28">
        <v>16</v>
      </c>
      <c r="B28">
        <v>12.5</v>
      </c>
      <c r="C28">
        <v>4</v>
      </c>
      <c r="D28">
        <v>75</v>
      </c>
      <c r="F28">
        <v>16</v>
      </c>
      <c r="G28">
        <v>5.2</v>
      </c>
      <c r="H28">
        <v>1.5</v>
      </c>
      <c r="I28">
        <v>8</v>
      </c>
    </row>
    <row r="29" spans="1:24">
      <c r="A29">
        <v>17</v>
      </c>
      <c r="B29">
        <v>16.399999999999999</v>
      </c>
      <c r="C29">
        <v>4.5999999999999996</v>
      </c>
      <c r="D29">
        <v>135</v>
      </c>
    </row>
    <row r="30" spans="1:24">
      <c r="A30">
        <v>18</v>
      </c>
      <c r="B30">
        <v>17.5</v>
      </c>
      <c r="C30">
        <v>3.3</v>
      </c>
      <c r="D30">
        <v>85</v>
      </c>
    </row>
    <row r="31" spans="1:24">
      <c r="A31">
        <v>19</v>
      </c>
      <c r="B31">
        <v>18.3</v>
      </c>
      <c r="C31">
        <v>5.8</v>
      </c>
      <c r="D31">
        <v>191</v>
      </c>
    </row>
    <row r="32" spans="1:24">
      <c r="A32">
        <v>20</v>
      </c>
      <c r="B32">
        <v>17.399999999999999</v>
      </c>
      <c r="C32">
        <v>5.2</v>
      </c>
      <c r="D32">
        <v>224</v>
      </c>
    </row>
    <row r="33" spans="1:17">
      <c r="A33">
        <v>21</v>
      </c>
      <c r="B33">
        <v>13.9</v>
      </c>
      <c r="C33">
        <v>4.3</v>
      </c>
      <c r="D33">
        <v>90</v>
      </c>
    </row>
    <row r="34" spans="1:17">
      <c r="A34">
        <v>22</v>
      </c>
      <c r="B34">
        <v>14.1</v>
      </c>
      <c r="C34">
        <v>5</v>
      </c>
      <c r="D34">
        <v>122</v>
      </c>
    </row>
    <row r="35" spans="1:17">
      <c r="A35">
        <v>23</v>
      </c>
      <c r="B35">
        <v>17.600000000000001</v>
      </c>
      <c r="C35">
        <v>3.5</v>
      </c>
      <c r="D35">
        <v>103</v>
      </c>
      <c r="G35" t="s">
        <v>21</v>
      </c>
      <c r="H35" t="s">
        <v>22</v>
      </c>
      <c r="P35" t="s">
        <v>68</v>
      </c>
    </row>
    <row r="36" spans="1:17">
      <c r="A36">
        <v>24</v>
      </c>
      <c r="B36">
        <v>12.3</v>
      </c>
      <c r="C36">
        <v>3.3</v>
      </c>
      <c r="D36">
        <v>49</v>
      </c>
      <c r="F36" s="2" t="s">
        <v>10</v>
      </c>
      <c r="G36">
        <v>16</v>
      </c>
      <c r="H36">
        <f>G36/(4)</f>
        <v>4</v>
      </c>
      <c r="K36" s="2" t="s">
        <v>10</v>
      </c>
      <c r="L36">
        <v>4</v>
      </c>
      <c r="P36" s="2" t="s">
        <v>10</v>
      </c>
      <c r="Q36" s="56">
        <f>L36/L43*100</f>
        <v>21.917808219178081</v>
      </c>
    </row>
    <row r="37" spans="1:17">
      <c r="A37">
        <v>25</v>
      </c>
      <c r="B37">
        <v>17.2</v>
      </c>
      <c r="C37">
        <v>3.4</v>
      </c>
      <c r="D37">
        <v>116</v>
      </c>
      <c r="F37" s="2" t="s">
        <v>6</v>
      </c>
      <c r="G37">
        <v>37</v>
      </c>
      <c r="H37">
        <f t="shared" ref="H37:H43" si="0">G37/(4)</f>
        <v>9.25</v>
      </c>
      <c r="K37" s="2" t="s">
        <v>6</v>
      </c>
      <c r="L37">
        <v>9.25</v>
      </c>
      <c r="P37" s="2" t="s">
        <v>6</v>
      </c>
      <c r="Q37" s="56">
        <f>L37/L43*100</f>
        <v>50.684931506849317</v>
      </c>
    </row>
    <row r="38" spans="1:17">
      <c r="A38">
        <v>26</v>
      </c>
      <c r="B38">
        <v>19.399999999999999</v>
      </c>
      <c r="C38">
        <v>3.2</v>
      </c>
      <c r="D38">
        <v>95</v>
      </c>
      <c r="F38" s="2" t="s">
        <v>13</v>
      </c>
      <c r="G38">
        <v>5</v>
      </c>
      <c r="H38">
        <f t="shared" si="0"/>
        <v>1.25</v>
      </c>
      <c r="K38" s="2" t="s">
        <v>13</v>
      </c>
      <c r="L38">
        <v>1.25</v>
      </c>
      <c r="P38" s="2" t="s">
        <v>13</v>
      </c>
      <c r="Q38" s="56">
        <f>L38/L43*100</f>
        <v>6.8493150684931505</v>
      </c>
    </row>
    <row r="39" spans="1:17">
      <c r="A39">
        <v>27</v>
      </c>
      <c r="B39">
        <v>13.5</v>
      </c>
      <c r="C39">
        <v>3.4</v>
      </c>
      <c r="D39">
        <v>74</v>
      </c>
      <c r="F39" s="2" t="s">
        <v>20</v>
      </c>
      <c r="G39">
        <v>3</v>
      </c>
      <c r="H39">
        <f t="shared" si="0"/>
        <v>0.75</v>
      </c>
      <c r="K39" s="2" t="s">
        <v>18</v>
      </c>
      <c r="L39">
        <v>0.25</v>
      </c>
      <c r="P39" s="2" t="s">
        <v>18</v>
      </c>
      <c r="Q39" s="56">
        <f>L39/L43*100</f>
        <v>1.3698630136986301</v>
      </c>
    </row>
    <row r="40" spans="1:17">
      <c r="A40">
        <v>28</v>
      </c>
      <c r="B40">
        <v>11</v>
      </c>
      <c r="C40">
        <v>3.5</v>
      </c>
      <c r="D40">
        <v>52</v>
      </c>
      <c r="F40" s="2" t="s">
        <v>18</v>
      </c>
      <c r="G40">
        <v>1</v>
      </c>
      <c r="H40">
        <f t="shared" si="0"/>
        <v>0.25</v>
      </c>
      <c r="K40" s="2" t="s">
        <v>11</v>
      </c>
      <c r="L40">
        <v>2</v>
      </c>
      <c r="P40" s="2" t="s">
        <v>11</v>
      </c>
      <c r="Q40" s="56">
        <f>L40/L43*100</f>
        <v>10.95890410958904</v>
      </c>
    </row>
    <row r="41" spans="1:17">
      <c r="A41">
        <v>29</v>
      </c>
      <c r="B41">
        <v>9.1999999999999993</v>
      </c>
      <c r="C41">
        <v>2.5</v>
      </c>
      <c r="D41">
        <v>29</v>
      </c>
      <c r="F41" s="2" t="s">
        <v>11</v>
      </c>
      <c r="G41">
        <v>8</v>
      </c>
      <c r="H41">
        <f t="shared" si="0"/>
        <v>2</v>
      </c>
      <c r="K41" s="2" t="s">
        <v>12</v>
      </c>
      <c r="L41">
        <v>1.25</v>
      </c>
      <c r="P41" s="2" t="s">
        <v>12</v>
      </c>
      <c r="Q41" s="56">
        <f>L41/L43*100</f>
        <v>6.8493150684931505</v>
      </c>
    </row>
    <row r="42" spans="1:17">
      <c r="A42">
        <v>30</v>
      </c>
      <c r="B42">
        <v>15</v>
      </c>
      <c r="C42">
        <v>4.0999999999999996</v>
      </c>
      <c r="D42">
        <v>107</v>
      </c>
      <c r="F42" s="2" t="s">
        <v>12</v>
      </c>
      <c r="G42">
        <v>5</v>
      </c>
      <c r="H42">
        <f t="shared" si="0"/>
        <v>1.25</v>
      </c>
      <c r="K42" s="2" t="s">
        <v>15</v>
      </c>
      <c r="L42">
        <v>0.25</v>
      </c>
      <c r="P42" s="2" t="s">
        <v>15</v>
      </c>
      <c r="Q42" s="56">
        <f>L42/L43*100</f>
        <v>1.3698630136986301</v>
      </c>
    </row>
    <row r="43" spans="1:17">
      <c r="A43">
        <v>31</v>
      </c>
      <c r="B43">
        <v>16.100000000000001</v>
      </c>
      <c r="C43">
        <v>4.0999999999999996</v>
      </c>
      <c r="D43">
        <v>129</v>
      </c>
      <c r="F43" s="2" t="s">
        <v>15</v>
      </c>
      <c r="G43">
        <v>1</v>
      </c>
      <c r="H43">
        <f t="shared" si="0"/>
        <v>0.25</v>
      </c>
      <c r="K43" s="2" t="s">
        <v>63</v>
      </c>
      <c r="L43">
        <f>SUM(L36:L42)</f>
        <v>18.25</v>
      </c>
    </row>
    <row r="44" spans="1:17">
      <c r="A44">
        <v>32</v>
      </c>
      <c r="B44">
        <v>19</v>
      </c>
      <c r="C44">
        <v>4.3</v>
      </c>
      <c r="D44">
        <v>128</v>
      </c>
    </row>
    <row r="45" spans="1:17">
      <c r="A45">
        <v>33</v>
      </c>
      <c r="B45">
        <v>24.5</v>
      </c>
      <c r="C45">
        <v>4.7</v>
      </c>
      <c r="D45">
        <v>205</v>
      </c>
    </row>
    <row r="46" spans="1:17">
      <c r="A46">
        <v>34</v>
      </c>
      <c r="B46">
        <v>14.9</v>
      </c>
      <c r="C46">
        <v>4.5</v>
      </c>
      <c r="D46">
        <v>98</v>
      </c>
    </row>
    <row r="47" spans="1:17">
      <c r="A47">
        <v>35</v>
      </c>
      <c r="B47">
        <v>15.5</v>
      </c>
      <c r="C47">
        <v>4.3</v>
      </c>
      <c r="D47">
        <v>93</v>
      </c>
    </row>
    <row r="48" spans="1:17">
      <c r="A48">
        <v>36</v>
      </c>
      <c r="B48">
        <v>17.8</v>
      </c>
      <c r="C48">
        <v>4.5999999999999996</v>
      </c>
      <c r="D48">
        <v>153</v>
      </c>
    </row>
    <row r="49" spans="1:4">
      <c r="A49">
        <v>37</v>
      </c>
      <c r="B49">
        <v>9.3000000000000007</v>
      </c>
      <c r="C49">
        <v>3.5</v>
      </c>
      <c r="D49">
        <v>43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8" workbookViewId="0">
      <pane ySplit="2" topLeftCell="A20" activePane="bottomLeft" state="frozen"/>
      <selection activeCell="A18" sqref="A18"/>
      <selection pane="bottomLeft" activeCell="P28" sqref="P28:S35"/>
    </sheetView>
  </sheetViews>
  <sheetFormatPr baseColWidth="10" defaultColWidth="8.83203125" defaultRowHeight="14" x14ac:dyDescent="0"/>
  <cols>
    <col min="1" max="1" width="14" style="6" customWidth="1"/>
    <col min="2" max="2" width="12.5" style="6" customWidth="1"/>
    <col min="3" max="3" width="13.5" style="6" customWidth="1"/>
    <col min="4" max="4" width="26.33203125" style="5" customWidth="1"/>
    <col min="5" max="5" width="10.83203125" customWidth="1"/>
    <col min="6" max="6" width="10.6640625" customWidth="1"/>
    <col min="7" max="7" width="13.33203125" style="6" customWidth="1"/>
    <col min="8" max="8" width="12" style="6" customWidth="1"/>
    <col min="9" max="9" width="10.5" customWidth="1"/>
  </cols>
  <sheetData>
    <row r="1" spans="1:4">
      <c r="A1" s="8">
        <v>42144</v>
      </c>
    </row>
    <row r="4" spans="1:4">
      <c r="A4" s="5" t="s">
        <v>23</v>
      </c>
    </row>
    <row r="6" spans="1:4">
      <c r="A6" s="6" t="s">
        <v>24</v>
      </c>
      <c r="B6" s="6" t="s">
        <v>5</v>
      </c>
      <c r="C6" s="6" t="s">
        <v>25</v>
      </c>
      <c r="D6" s="6" t="s">
        <v>26</v>
      </c>
    </row>
    <row r="7" spans="1:4">
      <c r="A7" s="6">
        <v>347</v>
      </c>
      <c r="B7" s="7">
        <v>0.41666666666666669</v>
      </c>
      <c r="C7" s="6">
        <v>11</v>
      </c>
      <c r="D7" s="5" t="s">
        <v>27</v>
      </c>
    </row>
    <row r="8" spans="1:4">
      <c r="A8" s="6">
        <v>348</v>
      </c>
      <c r="B8" s="7">
        <v>0.4236111111111111</v>
      </c>
      <c r="C8" s="6">
        <v>8</v>
      </c>
      <c r="D8" s="5" t="s">
        <v>28</v>
      </c>
    </row>
    <row r="9" spans="1:4">
      <c r="A9" s="6">
        <v>349</v>
      </c>
      <c r="B9" s="7">
        <v>0.42708333333333331</v>
      </c>
      <c r="C9" s="6">
        <v>9</v>
      </c>
      <c r="D9" s="5" t="s">
        <v>29</v>
      </c>
    </row>
    <row r="10" spans="1:4">
      <c r="A10" s="6">
        <v>350</v>
      </c>
      <c r="B10" s="7">
        <v>0.43472222222222223</v>
      </c>
      <c r="C10" s="6">
        <v>10</v>
      </c>
      <c r="D10" s="5" t="s">
        <v>29</v>
      </c>
    </row>
    <row r="11" spans="1:4">
      <c r="A11" s="6">
        <v>351</v>
      </c>
      <c r="B11" s="7">
        <v>0.44236111111111115</v>
      </c>
      <c r="C11" s="6">
        <v>4</v>
      </c>
      <c r="D11" s="5" t="s">
        <v>29</v>
      </c>
    </row>
    <row r="12" spans="1:4">
      <c r="A12" s="6">
        <v>352</v>
      </c>
      <c r="B12" s="7">
        <v>0.44930555555555557</v>
      </c>
      <c r="C12" s="6">
        <v>2</v>
      </c>
      <c r="D12" s="5" t="s">
        <v>29</v>
      </c>
    </row>
    <row r="13" spans="1:4">
      <c r="A13" s="6">
        <v>353</v>
      </c>
      <c r="B13" s="7">
        <v>0.4548611111111111</v>
      </c>
      <c r="C13" s="6">
        <v>6</v>
      </c>
      <c r="D13" s="5" t="s">
        <v>29</v>
      </c>
    </row>
    <row r="14" spans="1:4">
      <c r="A14" s="6">
        <v>354</v>
      </c>
      <c r="B14" s="7">
        <v>0.4604166666666667</v>
      </c>
      <c r="C14" s="6">
        <v>7</v>
      </c>
      <c r="D14" s="5" t="s">
        <v>29</v>
      </c>
    </row>
    <row r="15" spans="1:4">
      <c r="A15" s="6">
        <v>355</v>
      </c>
      <c r="B15" s="7">
        <v>0.46597222222222223</v>
      </c>
      <c r="C15" s="6">
        <v>5</v>
      </c>
      <c r="D15" s="5" t="s">
        <v>29</v>
      </c>
    </row>
    <row r="18" spans="1:8">
      <c r="A18" s="9"/>
      <c r="B18" s="9"/>
      <c r="C18" s="9"/>
      <c r="D18" s="10"/>
      <c r="E18" s="11"/>
      <c r="F18" s="11"/>
      <c r="G18" s="9"/>
      <c r="H18" s="9"/>
    </row>
    <row r="19" spans="1:8">
      <c r="A19" s="12"/>
      <c r="B19" s="68" t="s">
        <v>24</v>
      </c>
      <c r="C19" s="68"/>
      <c r="D19" s="12" t="s">
        <v>35</v>
      </c>
      <c r="E19" s="12" t="s">
        <v>33</v>
      </c>
      <c r="F19" s="13" t="s">
        <v>37</v>
      </c>
      <c r="G19" s="12" t="s">
        <v>38</v>
      </c>
      <c r="H19" s="12" t="s">
        <v>44</v>
      </c>
    </row>
    <row r="20" spans="1:8">
      <c r="A20" s="14" t="s">
        <v>30</v>
      </c>
      <c r="B20" s="14" t="s">
        <v>31</v>
      </c>
      <c r="C20" s="14">
        <v>346</v>
      </c>
      <c r="D20" s="15" t="s">
        <v>36</v>
      </c>
      <c r="E20" s="14" t="s">
        <v>34</v>
      </c>
      <c r="F20" s="14" t="s">
        <v>4</v>
      </c>
      <c r="G20" s="14">
        <v>8.32</v>
      </c>
      <c r="H20" s="14">
        <v>8.33</v>
      </c>
    </row>
    <row r="21" spans="1:8">
      <c r="A21" s="14"/>
      <c r="B21" s="14" t="s">
        <v>32</v>
      </c>
      <c r="C21" s="14">
        <v>325</v>
      </c>
      <c r="D21" s="15"/>
      <c r="E21" s="16"/>
      <c r="F21" s="14" t="s">
        <v>39</v>
      </c>
      <c r="G21" s="14">
        <v>143.6</v>
      </c>
      <c r="H21" s="14">
        <v>125.7</v>
      </c>
    </row>
    <row r="22" spans="1:8">
      <c r="A22" s="14"/>
      <c r="B22" s="14"/>
      <c r="C22" s="14"/>
      <c r="D22" s="15"/>
      <c r="E22" s="16"/>
      <c r="F22" s="14" t="s">
        <v>40</v>
      </c>
      <c r="G22" s="14">
        <v>29.7</v>
      </c>
      <c r="H22" s="14">
        <v>29.2</v>
      </c>
    </row>
    <row r="23" spans="1:8">
      <c r="A23" s="14"/>
      <c r="B23" s="14"/>
      <c r="C23" s="14"/>
      <c r="D23" s="15"/>
      <c r="E23" s="16"/>
      <c r="F23" s="14" t="s">
        <v>41</v>
      </c>
      <c r="G23" s="14">
        <v>1.88</v>
      </c>
      <c r="H23" s="14">
        <v>1.86</v>
      </c>
    </row>
    <row r="24" spans="1:8">
      <c r="A24" s="14"/>
      <c r="B24" s="14"/>
      <c r="C24" s="14"/>
      <c r="D24" s="15"/>
      <c r="E24" s="16"/>
      <c r="F24" s="14" t="s">
        <v>42</v>
      </c>
      <c r="G24" s="14">
        <v>30.05</v>
      </c>
      <c r="H24" s="14">
        <v>29.99</v>
      </c>
    </row>
    <row r="25" spans="1:8">
      <c r="A25" s="14"/>
      <c r="B25" s="14"/>
      <c r="C25" s="14"/>
      <c r="D25" s="15"/>
      <c r="E25" s="16"/>
      <c r="F25" s="14" t="s">
        <v>43</v>
      </c>
      <c r="G25" s="14">
        <v>30.71</v>
      </c>
      <c r="H25" s="14">
        <v>30.69</v>
      </c>
    </row>
    <row r="26" spans="1:8">
      <c r="A26" s="20"/>
      <c r="B26" s="21"/>
      <c r="C26" s="21" t="s">
        <v>45</v>
      </c>
      <c r="D26" s="22" t="s">
        <v>46</v>
      </c>
      <c r="E26" s="21">
        <v>1</v>
      </c>
      <c r="F26" s="23"/>
      <c r="G26" s="21"/>
      <c r="H26" s="24"/>
    </row>
    <row r="27" spans="1:8">
      <c r="A27" s="25"/>
      <c r="B27" s="17"/>
      <c r="C27" s="17"/>
      <c r="D27" s="18" t="s">
        <v>47</v>
      </c>
      <c r="E27" s="19"/>
      <c r="F27" s="19"/>
      <c r="G27" s="17"/>
      <c r="H27" s="26"/>
    </row>
    <row r="28" spans="1:8">
      <c r="A28" s="27"/>
      <c r="B28" s="28"/>
      <c r="C28" s="28"/>
      <c r="D28" s="29" t="s">
        <v>48</v>
      </c>
      <c r="E28" s="30"/>
      <c r="F28" s="30"/>
      <c r="G28" s="28"/>
      <c r="H28" s="31"/>
    </row>
    <row r="30" spans="1:8">
      <c r="A30" s="6" t="s">
        <v>49</v>
      </c>
      <c r="B30" s="6" t="s">
        <v>31</v>
      </c>
      <c r="C30" s="6">
        <v>356</v>
      </c>
      <c r="D30" s="5" t="s">
        <v>50</v>
      </c>
    </row>
    <row r="31" spans="1:8">
      <c r="B31" s="6" t="s">
        <v>32</v>
      </c>
      <c r="C31" s="6">
        <v>331</v>
      </c>
    </row>
  </sheetData>
  <mergeCells count="1">
    <mergeCell ref="B19:C1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1"/>
  <sheetViews>
    <sheetView workbookViewId="0">
      <selection activeCell="N11" sqref="N11"/>
    </sheetView>
  </sheetViews>
  <sheetFormatPr baseColWidth="10" defaultColWidth="8.83203125" defaultRowHeight="14" x14ac:dyDescent="0"/>
  <cols>
    <col min="1" max="1" width="22" customWidth="1"/>
    <col min="2" max="2" width="11.5" customWidth="1"/>
    <col min="3" max="3" width="10.1640625" customWidth="1"/>
    <col min="4" max="5" width="10.5" customWidth="1"/>
    <col min="6" max="6" width="10.6640625" customWidth="1"/>
    <col min="7" max="7" width="11.1640625" customWidth="1"/>
    <col min="8" max="8" width="10.83203125" customWidth="1"/>
    <col min="9" max="9" width="11.5" customWidth="1"/>
    <col min="10" max="10" width="10.83203125" customWidth="1"/>
    <col min="11" max="11" width="10.5" customWidth="1"/>
    <col min="12" max="13" width="10.83203125" customWidth="1"/>
    <col min="16" max="16" width="9.1640625" customWidth="1"/>
    <col min="17" max="17" width="13.5" customWidth="1"/>
    <col min="18" max="18" width="12.5" customWidth="1"/>
    <col min="19" max="19" width="11.1640625" customWidth="1"/>
    <col min="20" max="20" width="10.5" customWidth="1"/>
  </cols>
  <sheetData>
    <row r="2" spans="1:32">
      <c r="B2" s="32"/>
      <c r="C2" s="32"/>
      <c r="D2" s="32"/>
      <c r="E2" s="32"/>
      <c r="F2" s="32"/>
      <c r="G2" s="32"/>
      <c r="H2" s="32"/>
    </row>
    <row r="3" spans="1:32">
      <c r="B3" s="69">
        <v>1</v>
      </c>
      <c r="C3" s="69"/>
      <c r="D3" s="74">
        <v>2</v>
      </c>
      <c r="E3" s="74"/>
      <c r="F3" s="73">
        <v>3</v>
      </c>
      <c r="G3" s="73"/>
      <c r="H3" s="72">
        <v>4</v>
      </c>
      <c r="I3" s="72"/>
      <c r="J3" s="71">
        <v>5</v>
      </c>
      <c r="K3" s="71"/>
      <c r="L3" s="70">
        <v>6</v>
      </c>
      <c r="M3" s="70"/>
      <c r="N3" s="54" t="s">
        <v>63</v>
      </c>
    </row>
    <row r="4" spans="1:32">
      <c r="B4" s="33" t="s">
        <v>21</v>
      </c>
      <c r="C4" s="33" t="s">
        <v>52</v>
      </c>
      <c r="D4" s="39" t="s">
        <v>21</v>
      </c>
      <c r="E4" s="39" t="s">
        <v>52</v>
      </c>
      <c r="F4" s="35" t="s">
        <v>21</v>
      </c>
      <c r="G4" s="35" t="s">
        <v>52</v>
      </c>
      <c r="H4" s="37" t="s">
        <v>21</v>
      </c>
      <c r="I4" s="37" t="s">
        <v>52</v>
      </c>
      <c r="J4" s="41" t="s">
        <v>21</v>
      </c>
      <c r="K4" s="41" t="s">
        <v>52</v>
      </c>
      <c r="L4" s="43" t="s">
        <v>21</v>
      </c>
      <c r="M4" s="43" t="s">
        <v>52</v>
      </c>
      <c r="N4" s="54" t="s">
        <v>21</v>
      </c>
    </row>
    <row r="5" spans="1:32">
      <c r="A5" s="1">
        <v>42243</v>
      </c>
      <c r="B5" s="34">
        <v>100</v>
      </c>
      <c r="C5" s="34">
        <v>6</v>
      </c>
      <c r="D5" s="40">
        <v>50</v>
      </c>
      <c r="E5" s="40">
        <v>11</v>
      </c>
      <c r="F5" s="36">
        <v>70</v>
      </c>
      <c r="G5" s="36">
        <v>11</v>
      </c>
      <c r="H5" s="38">
        <v>106</v>
      </c>
      <c r="I5" s="38">
        <v>6</v>
      </c>
      <c r="J5" s="42">
        <v>73</v>
      </c>
      <c r="K5" s="42">
        <v>32</v>
      </c>
      <c r="L5" s="44">
        <v>50</v>
      </c>
      <c r="M5" s="44">
        <v>10</v>
      </c>
      <c r="N5" s="53">
        <f>B5+D5+F5+H5+J5+L5</f>
        <v>449</v>
      </c>
    </row>
    <row r="6" spans="1:32">
      <c r="A6" s="1">
        <v>42257</v>
      </c>
      <c r="B6" s="34">
        <v>86</v>
      </c>
      <c r="C6" s="34">
        <v>45</v>
      </c>
      <c r="D6" s="40">
        <v>45</v>
      </c>
      <c r="E6" s="40">
        <v>62</v>
      </c>
      <c r="F6" s="36">
        <v>57</v>
      </c>
      <c r="G6" s="36">
        <v>86</v>
      </c>
      <c r="H6" s="38">
        <v>65</v>
      </c>
      <c r="I6" s="38">
        <v>27</v>
      </c>
      <c r="J6" s="42">
        <v>61</v>
      </c>
      <c r="K6" s="42">
        <v>133</v>
      </c>
      <c r="L6" s="44">
        <v>48</v>
      </c>
      <c r="M6" s="44">
        <v>44</v>
      </c>
      <c r="N6" s="53">
        <f t="shared" ref="N6:N9" si="0">B6+D6+F6+H6+J6+L6</f>
        <v>362</v>
      </c>
      <c r="AD6" t="s">
        <v>62</v>
      </c>
    </row>
    <row r="7" spans="1:32">
      <c r="A7" s="1">
        <v>42276</v>
      </c>
      <c r="B7" s="34">
        <v>59</v>
      </c>
      <c r="C7" s="34">
        <v>195</v>
      </c>
      <c r="D7" s="40">
        <v>42</v>
      </c>
      <c r="E7" s="40">
        <v>177</v>
      </c>
      <c r="F7" s="36">
        <v>60</v>
      </c>
      <c r="G7" s="36">
        <v>299</v>
      </c>
      <c r="H7" s="38">
        <v>51</v>
      </c>
      <c r="I7" s="38">
        <v>134</v>
      </c>
      <c r="J7" s="42">
        <v>60</v>
      </c>
      <c r="K7" s="42">
        <v>337</v>
      </c>
      <c r="L7" s="44">
        <v>44</v>
      </c>
      <c r="M7" s="44">
        <v>148</v>
      </c>
      <c r="N7" s="53">
        <f t="shared" si="0"/>
        <v>316</v>
      </c>
      <c r="AD7" s="8" t="s">
        <v>59</v>
      </c>
      <c r="AE7" s="8" t="s">
        <v>60</v>
      </c>
    </row>
    <row r="8" spans="1:32">
      <c r="A8" s="1">
        <v>42306</v>
      </c>
      <c r="B8" s="34">
        <v>54</v>
      </c>
      <c r="C8" s="34">
        <v>234</v>
      </c>
      <c r="D8" s="40">
        <v>46</v>
      </c>
      <c r="E8" s="40">
        <v>228</v>
      </c>
      <c r="F8" s="36">
        <v>60</v>
      </c>
      <c r="G8" s="36">
        <v>322</v>
      </c>
      <c r="H8" s="38">
        <v>52</v>
      </c>
      <c r="I8" s="38">
        <v>224</v>
      </c>
      <c r="J8" s="42">
        <v>61</v>
      </c>
      <c r="K8" s="42">
        <v>380</v>
      </c>
      <c r="L8" s="44">
        <v>45</v>
      </c>
      <c r="M8" s="44">
        <v>162</v>
      </c>
      <c r="N8" s="53">
        <f t="shared" si="0"/>
        <v>318</v>
      </c>
      <c r="W8" s="34"/>
      <c r="X8" s="34"/>
      <c r="Y8" s="34"/>
      <c r="Z8" s="34"/>
      <c r="AA8" s="34"/>
      <c r="AC8" s="34" t="s">
        <v>51</v>
      </c>
      <c r="AD8" s="47"/>
      <c r="AE8" s="47"/>
      <c r="AF8" s="47"/>
    </row>
    <row r="9" spans="1:32">
      <c r="A9" s="1">
        <v>42336</v>
      </c>
      <c r="B9" s="34">
        <v>58</v>
      </c>
      <c r="C9" s="34">
        <v>339</v>
      </c>
      <c r="D9" s="40">
        <v>41</v>
      </c>
      <c r="E9" s="40">
        <v>256</v>
      </c>
      <c r="F9" s="36">
        <v>54</v>
      </c>
      <c r="G9" s="36">
        <v>280</v>
      </c>
      <c r="H9" s="38">
        <v>44</v>
      </c>
      <c r="I9" s="38">
        <v>207</v>
      </c>
      <c r="J9" s="42">
        <v>59</v>
      </c>
      <c r="K9" s="42">
        <v>476</v>
      </c>
      <c r="L9" s="44">
        <v>44</v>
      </c>
      <c r="M9" s="44">
        <v>272</v>
      </c>
      <c r="N9" s="53">
        <f t="shared" si="0"/>
        <v>300</v>
      </c>
      <c r="W9" s="51"/>
      <c r="X9" s="51"/>
      <c r="Y9" s="51"/>
      <c r="Z9" s="51"/>
      <c r="AA9" s="51"/>
      <c r="AC9" s="51" t="s">
        <v>53</v>
      </c>
      <c r="AD9" s="52"/>
      <c r="AE9" s="52"/>
      <c r="AF9" s="52"/>
    </row>
    <row r="10" spans="1:32">
      <c r="A10" s="1">
        <v>42365</v>
      </c>
      <c r="B10" s="34">
        <v>0</v>
      </c>
      <c r="C10" s="34">
        <v>0</v>
      </c>
      <c r="D10" s="40">
        <v>0</v>
      </c>
      <c r="E10" s="40">
        <v>0</v>
      </c>
      <c r="F10" s="36">
        <v>58</v>
      </c>
      <c r="G10" s="36">
        <v>291</v>
      </c>
      <c r="H10" s="38">
        <v>44</v>
      </c>
      <c r="I10" s="38">
        <v>180</v>
      </c>
      <c r="J10" s="42">
        <v>60</v>
      </c>
      <c r="K10" s="42">
        <v>385</v>
      </c>
      <c r="L10" s="44">
        <v>43</v>
      </c>
      <c r="M10" s="44">
        <v>217</v>
      </c>
      <c r="N10" s="53">
        <f>B10+D10+F10+H10+J10+L10</f>
        <v>205</v>
      </c>
      <c r="W10" s="36"/>
      <c r="X10" s="36"/>
      <c r="Y10" s="36"/>
      <c r="Z10" s="36"/>
      <c r="AA10" s="36"/>
      <c r="AC10" s="36" t="s">
        <v>54</v>
      </c>
      <c r="AD10" s="46"/>
      <c r="AE10" s="46"/>
      <c r="AF10" s="46"/>
    </row>
    <row r="11" spans="1:32">
      <c r="B11" s="34"/>
      <c r="C11" s="34"/>
      <c r="D11" s="40"/>
      <c r="E11" s="40"/>
      <c r="F11" s="36"/>
      <c r="G11" s="36"/>
      <c r="H11" s="38"/>
      <c r="I11" s="38"/>
      <c r="J11" s="42"/>
      <c r="K11" s="42"/>
      <c r="L11" s="44"/>
      <c r="M11" s="44"/>
      <c r="W11" s="48"/>
      <c r="X11" s="48"/>
      <c r="Y11" s="48"/>
      <c r="Z11" s="48"/>
      <c r="AA11" s="48"/>
      <c r="AC11" s="48" t="s">
        <v>55</v>
      </c>
      <c r="AD11" s="49"/>
      <c r="AE11" s="49"/>
      <c r="AF11" s="49"/>
    </row>
    <row r="12" spans="1:32">
      <c r="C12" t="s">
        <v>62</v>
      </c>
      <c r="I12" s="38"/>
      <c r="J12" s="42"/>
      <c r="K12" s="42"/>
      <c r="L12" s="44"/>
      <c r="M12" s="44"/>
      <c r="W12" s="42"/>
      <c r="X12" s="42"/>
      <c r="Y12" s="42"/>
      <c r="Z12" s="42"/>
      <c r="AA12" s="42"/>
      <c r="AC12" s="42" t="s">
        <v>56</v>
      </c>
      <c r="AD12" s="50"/>
      <c r="AE12" s="50"/>
      <c r="AF12" s="50"/>
    </row>
    <row r="13" spans="1:32">
      <c r="C13" s="8" t="s">
        <v>58</v>
      </c>
      <c r="D13" s="8" t="s">
        <v>59</v>
      </c>
      <c r="E13" s="8" t="s">
        <v>60</v>
      </c>
      <c r="F13" s="8" t="s">
        <v>75</v>
      </c>
      <c r="G13" s="8" t="s">
        <v>77</v>
      </c>
      <c r="H13" s="8" t="s">
        <v>76</v>
      </c>
      <c r="I13" s="38"/>
      <c r="J13" s="42"/>
      <c r="K13" s="42" t="s">
        <v>78</v>
      </c>
      <c r="L13" s="44" t="s">
        <v>79</v>
      </c>
      <c r="M13" s="44" t="s">
        <v>80</v>
      </c>
      <c r="N13" t="s">
        <v>81</v>
      </c>
      <c r="O13" t="s">
        <v>82</v>
      </c>
      <c r="U13" s="8" t="s">
        <v>59</v>
      </c>
      <c r="V13" s="8" t="s">
        <v>60</v>
      </c>
      <c r="W13" s="44"/>
      <c r="X13" s="44"/>
      <c r="Y13" s="44"/>
      <c r="Z13" s="44"/>
      <c r="AA13" s="44"/>
      <c r="AC13" s="44" t="s">
        <v>57</v>
      </c>
      <c r="AD13" s="45"/>
      <c r="AE13" s="45"/>
      <c r="AF13" s="45"/>
    </row>
    <row r="14" spans="1:32">
      <c r="B14" s="34" t="s">
        <v>51</v>
      </c>
      <c r="C14" s="47">
        <f>C5/B5</f>
        <v>0.06</v>
      </c>
      <c r="D14" s="47">
        <f>C6/B6</f>
        <v>0.52325581395348841</v>
      </c>
      <c r="E14" s="47">
        <f>C7/B7</f>
        <v>3.3050847457627119</v>
      </c>
      <c r="F14" s="34">
        <v>4.33</v>
      </c>
      <c r="G14" s="34">
        <v>5.84</v>
      </c>
      <c r="H14" s="34">
        <v>0</v>
      </c>
      <c r="I14" s="38"/>
      <c r="J14" t="s">
        <v>83</v>
      </c>
      <c r="K14" s="34">
        <v>0.13</v>
      </c>
      <c r="L14" s="34">
        <v>0.1</v>
      </c>
      <c r="M14" s="34">
        <v>0.05</v>
      </c>
      <c r="N14" s="34">
        <v>0.04</v>
      </c>
      <c r="O14" s="34">
        <v>0.02</v>
      </c>
      <c r="T14" s="34" t="s">
        <v>51</v>
      </c>
      <c r="U14" s="47">
        <v>86</v>
      </c>
      <c r="V14" s="47">
        <v>59</v>
      </c>
    </row>
    <row r="15" spans="1:32">
      <c r="B15" s="51" t="s">
        <v>53</v>
      </c>
      <c r="C15" s="52">
        <f>E5/D5</f>
        <v>0.22</v>
      </c>
      <c r="D15" s="52">
        <f>E6/D6</f>
        <v>1.3777777777777778</v>
      </c>
      <c r="E15" s="52">
        <f>E7/D7</f>
        <v>4.2142857142857144</v>
      </c>
      <c r="F15" s="51">
        <v>4.96</v>
      </c>
      <c r="G15" s="51">
        <v>6.24</v>
      </c>
      <c r="H15" s="51">
        <v>0</v>
      </c>
      <c r="I15" s="38"/>
      <c r="T15" s="51" t="s">
        <v>53</v>
      </c>
      <c r="U15" s="52">
        <v>45</v>
      </c>
      <c r="V15" s="52">
        <v>42</v>
      </c>
    </row>
    <row r="16" spans="1:32">
      <c r="B16" s="36" t="s">
        <v>54</v>
      </c>
      <c r="C16" s="46">
        <f>G5/F5</f>
        <v>0.15714285714285714</v>
      </c>
      <c r="D16" s="46">
        <f>G6/F6</f>
        <v>1.5087719298245614</v>
      </c>
      <c r="E16" s="46">
        <f>G7/F7</f>
        <v>4.9833333333333334</v>
      </c>
      <c r="F16" s="36">
        <v>5.37</v>
      </c>
      <c r="G16" s="36">
        <v>5.19</v>
      </c>
      <c r="H16" s="36">
        <v>5.01</v>
      </c>
      <c r="I16" s="38"/>
      <c r="K16" t="s">
        <v>84</v>
      </c>
      <c r="L16" t="s">
        <v>61</v>
      </c>
      <c r="M16" t="s">
        <v>83</v>
      </c>
      <c r="T16" s="36" t="s">
        <v>54</v>
      </c>
      <c r="U16" s="46">
        <v>57</v>
      </c>
      <c r="V16" s="46">
        <v>60</v>
      </c>
    </row>
    <row r="17" spans="2:24">
      <c r="B17" s="48" t="s">
        <v>55</v>
      </c>
      <c r="C17" s="49">
        <f>I5/H5</f>
        <v>5.6603773584905662E-2</v>
      </c>
      <c r="D17" s="49">
        <f>I6/H6</f>
        <v>0.41538461538461541</v>
      </c>
      <c r="E17" s="49">
        <f>I7/H7</f>
        <v>2.6274509803921569</v>
      </c>
      <c r="F17" s="48">
        <v>4.3099999999999996</v>
      </c>
      <c r="G17" s="48">
        <v>4.7</v>
      </c>
      <c r="H17" s="48">
        <v>4.0999999999999996</v>
      </c>
      <c r="I17" s="38"/>
      <c r="K17" t="s">
        <v>58</v>
      </c>
      <c r="L17">
        <v>100</v>
      </c>
      <c r="M17">
        <v>0</v>
      </c>
      <c r="T17" s="48" t="s">
        <v>55</v>
      </c>
      <c r="U17" s="49">
        <v>65</v>
      </c>
      <c r="V17" s="49">
        <v>51</v>
      </c>
    </row>
    <row r="18" spans="2:24">
      <c r="B18" s="42" t="s">
        <v>56</v>
      </c>
      <c r="C18" s="50">
        <f>K5/J5</f>
        <v>0.43835616438356162</v>
      </c>
      <c r="D18" s="50">
        <f>K6/J6</f>
        <v>2.180327868852459</v>
      </c>
      <c r="E18" s="50">
        <f>K7/J7</f>
        <v>5.6166666666666663</v>
      </c>
      <c r="F18" s="42">
        <v>6.23</v>
      </c>
      <c r="G18" s="42">
        <v>8.01</v>
      </c>
      <c r="H18" s="42">
        <v>6.42</v>
      </c>
      <c r="I18" s="38"/>
      <c r="K18" t="s">
        <v>59</v>
      </c>
      <c r="L18" s="55">
        <f>N6/N5*100</f>
        <v>80.623608017817375</v>
      </c>
      <c r="M18">
        <v>0.13</v>
      </c>
      <c r="T18" s="42" t="s">
        <v>56</v>
      </c>
      <c r="U18" s="50">
        <v>61</v>
      </c>
      <c r="V18" s="50">
        <v>60</v>
      </c>
    </row>
    <row r="19" spans="2:24">
      <c r="B19" s="44" t="s">
        <v>57</v>
      </c>
      <c r="C19" s="45">
        <f>M5/L5</f>
        <v>0.2</v>
      </c>
      <c r="D19" s="45">
        <f>M6/L6</f>
        <v>0.91666666666666663</v>
      </c>
      <c r="E19" s="45">
        <f>M7/L7</f>
        <v>3.3636363636363638</v>
      </c>
      <c r="F19" s="44">
        <v>3.6</v>
      </c>
      <c r="G19" s="44">
        <v>6.19</v>
      </c>
      <c r="H19" s="44">
        <v>5.05</v>
      </c>
      <c r="K19" t="s">
        <v>60</v>
      </c>
      <c r="L19" s="55">
        <f>N7/N5*100</f>
        <v>70.378619153674833</v>
      </c>
      <c r="M19">
        <v>0.1</v>
      </c>
      <c r="T19" s="44" t="s">
        <v>57</v>
      </c>
      <c r="U19" s="45">
        <v>48</v>
      </c>
      <c r="V19" s="45">
        <v>66</v>
      </c>
    </row>
    <row r="20" spans="2:24">
      <c r="C20" s="55">
        <f t="shared" ref="C20:H20" si="1">SUM(C14:C19)</f>
        <v>1.1321027951113245</v>
      </c>
      <c r="D20" s="55">
        <f t="shared" si="1"/>
        <v>6.9221846724595686</v>
      </c>
      <c r="E20" s="55">
        <f t="shared" si="1"/>
        <v>24.110457804076944</v>
      </c>
      <c r="F20">
        <f t="shared" si="1"/>
        <v>28.8</v>
      </c>
      <c r="G20" s="55">
        <f t="shared" si="1"/>
        <v>36.169999999999995</v>
      </c>
      <c r="H20" s="55">
        <f t="shared" si="1"/>
        <v>20.58</v>
      </c>
      <c r="K20" t="s">
        <v>75</v>
      </c>
      <c r="L20" s="42">
        <v>70.819999999999993</v>
      </c>
      <c r="M20">
        <v>0.05</v>
      </c>
    </row>
    <row r="21" spans="2:24">
      <c r="K21" t="s">
        <v>77</v>
      </c>
      <c r="L21" s="44">
        <v>66.819999999999993</v>
      </c>
      <c r="M21">
        <v>0.04</v>
      </c>
    </row>
    <row r="22" spans="2:24">
      <c r="K22" t="s">
        <v>76</v>
      </c>
      <c r="L22">
        <v>45.66</v>
      </c>
      <c r="M22">
        <v>0.02</v>
      </c>
    </row>
    <row r="27" spans="2:24">
      <c r="U27" t="s">
        <v>64</v>
      </c>
      <c r="W27" t="s">
        <v>66</v>
      </c>
    </row>
    <row r="28" spans="2:24">
      <c r="U28" t="s">
        <v>65</v>
      </c>
    </row>
    <row r="31" spans="2:24">
      <c r="T31" s="40" t="s">
        <v>85</v>
      </c>
      <c r="U31" s="40"/>
      <c r="V31" s="40"/>
      <c r="W31" s="40"/>
      <c r="X31" s="40"/>
    </row>
  </sheetData>
  <mergeCells count="6">
    <mergeCell ref="B3:C3"/>
    <mergeCell ref="L3:M3"/>
    <mergeCell ref="J3:K3"/>
    <mergeCell ref="H3:I3"/>
    <mergeCell ref="F3:G3"/>
    <mergeCell ref="D3:E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"/>
  <sheetViews>
    <sheetView tabSelected="1" topLeftCell="A11" zoomScale="80" workbookViewId="0">
      <selection activeCell="E56" sqref="E56"/>
    </sheetView>
  </sheetViews>
  <sheetFormatPr baseColWidth="10" defaultColWidth="8.83203125" defaultRowHeight="14" x14ac:dyDescent="0"/>
  <cols>
    <col min="2" max="2" width="18.6640625" bestFit="1" customWidth="1"/>
    <col min="3" max="3" width="17.33203125" customWidth="1"/>
    <col min="4" max="4" width="13" customWidth="1"/>
    <col min="5" max="5" width="12.5" customWidth="1"/>
    <col min="6" max="6" width="11.5" customWidth="1"/>
    <col min="7" max="7" width="14.5" customWidth="1"/>
    <col min="8" max="8" width="17.83203125" customWidth="1"/>
    <col min="14" max="14" width="10.5" customWidth="1"/>
    <col min="15" max="15" width="15.33203125" customWidth="1"/>
  </cols>
  <sheetData>
    <row r="1" spans="2:17" ht="39.75" customHeight="1">
      <c r="C1" t="s">
        <v>72</v>
      </c>
      <c r="D1" t="s">
        <v>69</v>
      </c>
      <c r="E1" t="s">
        <v>70</v>
      </c>
      <c r="F1" t="s">
        <v>71</v>
      </c>
      <c r="G1" t="s">
        <v>93</v>
      </c>
      <c r="H1" t="s">
        <v>91</v>
      </c>
      <c r="I1" s="58" t="s">
        <v>67</v>
      </c>
      <c r="N1" t="s">
        <v>87</v>
      </c>
      <c r="O1" s="60" t="s">
        <v>90</v>
      </c>
      <c r="P1" s="59" t="s">
        <v>88</v>
      </c>
      <c r="Q1" t="s">
        <v>92</v>
      </c>
    </row>
    <row r="2" spans="2:17">
      <c r="B2" s="1">
        <v>42366</v>
      </c>
      <c r="C2" s="1" t="s">
        <v>58</v>
      </c>
      <c r="D2">
        <v>205</v>
      </c>
      <c r="E2">
        <v>1073</v>
      </c>
      <c r="F2">
        <v>5.23</v>
      </c>
      <c r="G2">
        <v>100</v>
      </c>
      <c r="Q2">
        <v>2.38</v>
      </c>
    </row>
    <row r="3" spans="2:17">
      <c r="B3" s="1">
        <v>42377</v>
      </c>
      <c r="C3" s="1" t="s">
        <v>73</v>
      </c>
      <c r="D3">
        <v>44</v>
      </c>
      <c r="E3">
        <v>415</v>
      </c>
      <c r="F3">
        <v>9.43</v>
      </c>
      <c r="G3" s="55">
        <f>D3/D2*100</f>
        <v>21.463414634146343</v>
      </c>
      <c r="H3" s="57">
        <f>(LN(F3)-LN(F2))*100/11</f>
        <v>5.3589528960775876</v>
      </c>
      <c r="I3" t="s">
        <v>74</v>
      </c>
      <c r="N3">
        <v>57</v>
      </c>
      <c r="O3">
        <v>44</v>
      </c>
      <c r="P3" s="55">
        <f>O3/N3*100</f>
        <v>77.192982456140342</v>
      </c>
      <c r="Q3">
        <v>4.26</v>
      </c>
    </row>
    <row r="4" spans="2:17">
      <c r="B4" s="1">
        <v>42411</v>
      </c>
      <c r="C4" t="s">
        <v>86</v>
      </c>
      <c r="D4">
        <v>21</v>
      </c>
      <c r="E4">
        <v>378</v>
      </c>
      <c r="F4">
        <v>18</v>
      </c>
      <c r="G4" s="55">
        <f>D4/D2*100</f>
        <v>10.24390243902439</v>
      </c>
      <c r="H4" s="57">
        <f>(LN(F4)-LN(F3))*100/23</f>
        <v>2.8107637445686877</v>
      </c>
      <c r="I4" t="s">
        <v>74</v>
      </c>
      <c r="N4">
        <v>36</v>
      </c>
      <c r="O4">
        <v>18</v>
      </c>
      <c r="P4" s="55">
        <f>O4/N4*100</f>
        <v>50</v>
      </c>
      <c r="Q4">
        <v>7.93</v>
      </c>
    </row>
    <row r="5" spans="2:17">
      <c r="B5" s="1">
        <v>42443</v>
      </c>
      <c r="C5" t="s">
        <v>89</v>
      </c>
      <c r="D5">
        <v>12</v>
      </c>
      <c r="E5">
        <v>367</v>
      </c>
      <c r="F5" s="55">
        <f>E5/12</f>
        <v>30.583333333333332</v>
      </c>
      <c r="G5" s="55">
        <f>D5/D2*100</f>
        <v>5.8536585365853666</v>
      </c>
      <c r="H5" s="57">
        <f>(LN(F5)-LN(F4))*100/32</f>
        <v>1.6565107511575166</v>
      </c>
      <c r="I5" t="s">
        <v>74</v>
      </c>
      <c r="N5">
        <v>35</v>
      </c>
      <c r="O5">
        <v>7</v>
      </c>
      <c r="P5" s="55">
        <f>O5/N5*100</f>
        <v>20</v>
      </c>
      <c r="Q5">
        <v>9.0500000000000007</v>
      </c>
    </row>
    <row r="8" spans="2:17" ht="45" customHeight="1">
      <c r="C8" s="61" t="s">
        <v>115</v>
      </c>
      <c r="D8" s="62" t="s">
        <v>116</v>
      </c>
    </row>
    <row r="9" spans="2:17">
      <c r="B9" t="s">
        <v>112</v>
      </c>
      <c r="C9" s="63">
        <v>5.3589528960775876</v>
      </c>
      <c r="D9" s="64">
        <v>77.192982456140342</v>
      </c>
      <c r="E9">
        <v>4</v>
      </c>
    </row>
    <row r="10" spans="2:17">
      <c r="B10" t="s">
        <v>113</v>
      </c>
      <c r="C10" s="63">
        <v>2.8107637445686877</v>
      </c>
      <c r="D10" s="64">
        <v>50</v>
      </c>
      <c r="E10">
        <v>8</v>
      </c>
    </row>
    <row r="11" spans="2:17">
      <c r="B11" t="s">
        <v>114</v>
      </c>
      <c r="C11" s="63">
        <v>1.6565107511575166</v>
      </c>
      <c r="D11" s="64">
        <v>20</v>
      </c>
      <c r="E11">
        <v>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>
      <selection activeCell="B38" sqref="B38"/>
    </sheetView>
  </sheetViews>
  <sheetFormatPr baseColWidth="10" defaultColWidth="8.83203125" defaultRowHeight="14" x14ac:dyDescent="0"/>
  <cols>
    <col min="1" max="1" width="20.83203125" bestFit="1" customWidth="1"/>
    <col min="2" max="2" width="10.5" customWidth="1"/>
    <col min="5" max="5" width="9.6640625" bestFit="1" customWidth="1"/>
    <col min="6" max="6" width="9.83203125" bestFit="1" customWidth="1"/>
  </cols>
  <sheetData>
    <row r="1" spans="1:6">
      <c r="B1">
        <v>44</v>
      </c>
      <c r="C1">
        <v>40</v>
      </c>
      <c r="D1">
        <v>57</v>
      </c>
      <c r="E1">
        <v>37</v>
      </c>
      <c r="F1">
        <v>35</v>
      </c>
    </row>
    <row r="2" spans="1:6">
      <c r="B2" s="1">
        <v>42297</v>
      </c>
      <c r="C2" s="1">
        <v>42339</v>
      </c>
      <c r="D2" s="1">
        <v>42387</v>
      </c>
      <c r="E2" s="1">
        <v>42411</v>
      </c>
      <c r="F2" s="1">
        <v>42443</v>
      </c>
    </row>
    <row r="3" spans="1:6">
      <c r="A3" s="65" t="s">
        <v>167</v>
      </c>
      <c r="B3">
        <v>13</v>
      </c>
      <c r="C3">
        <v>4</v>
      </c>
      <c r="D3">
        <v>5</v>
      </c>
      <c r="E3">
        <v>1</v>
      </c>
      <c r="F3">
        <v>0</v>
      </c>
    </row>
    <row r="4" spans="1:6">
      <c r="A4" s="65" t="s">
        <v>120</v>
      </c>
      <c r="B4">
        <v>13</v>
      </c>
      <c r="C4">
        <v>7</v>
      </c>
      <c r="D4">
        <v>12</v>
      </c>
      <c r="E4">
        <v>7</v>
      </c>
      <c r="F4">
        <v>6</v>
      </c>
    </row>
    <row r="5" spans="1:6">
      <c r="A5" s="65" t="s">
        <v>137</v>
      </c>
      <c r="B5">
        <v>88</v>
      </c>
      <c r="C5">
        <v>126</v>
      </c>
      <c r="D5">
        <v>81</v>
      </c>
      <c r="E5">
        <v>72</v>
      </c>
      <c r="F5">
        <v>23</v>
      </c>
    </row>
    <row r="6" spans="1:6">
      <c r="A6" s="65" t="s">
        <v>168</v>
      </c>
      <c r="B6">
        <v>6</v>
      </c>
      <c r="C6">
        <v>1</v>
      </c>
      <c r="D6">
        <v>1</v>
      </c>
      <c r="E6">
        <v>0</v>
      </c>
      <c r="F6">
        <v>0</v>
      </c>
    </row>
    <row r="7" spans="1:6">
      <c r="A7" s="65" t="s">
        <v>63</v>
      </c>
      <c r="B7">
        <f>SUM(B3:B6)</f>
        <v>120</v>
      </c>
      <c r="C7">
        <f t="shared" ref="C7:F7" si="0">SUM(C3:C6)</f>
        <v>138</v>
      </c>
      <c r="D7">
        <f t="shared" si="0"/>
        <v>99</v>
      </c>
      <c r="E7">
        <f t="shared" si="0"/>
        <v>80</v>
      </c>
      <c r="F7">
        <f t="shared" si="0"/>
        <v>29</v>
      </c>
    </row>
    <row r="13" spans="1:6">
      <c r="A13" t="s">
        <v>118</v>
      </c>
      <c r="B13" s="1">
        <v>42297</v>
      </c>
      <c r="C13" s="1">
        <v>42339</v>
      </c>
      <c r="D13" s="1">
        <v>42387</v>
      </c>
      <c r="E13" s="1">
        <v>42411</v>
      </c>
      <c r="F13" s="1">
        <v>42443</v>
      </c>
    </row>
    <row r="14" spans="1:6">
      <c r="A14" t="s">
        <v>119</v>
      </c>
      <c r="B14">
        <v>44</v>
      </c>
      <c r="C14">
        <v>40</v>
      </c>
      <c r="D14">
        <v>57</v>
      </c>
      <c r="E14">
        <v>37</v>
      </c>
      <c r="F14">
        <v>35</v>
      </c>
    </row>
    <row r="16" spans="1:6">
      <c r="A16" s="65" t="s">
        <v>120</v>
      </c>
    </row>
    <row r="17" spans="1:6">
      <c r="A17" t="s">
        <v>121</v>
      </c>
      <c r="B17">
        <v>0</v>
      </c>
    </row>
    <row r="18" spans="1:6">
      <c r="A18" t="s">
        <v>100</v>
      </c>
      <c r="B18">
        <v>7</v>
      </c>
      <c r="C18">
        <v>4</v>
      </c>
      <c r="D18">
        <v>11</v>
      </c>
      <c r="E18">
        <v>1</v>
      </c>
      <c r="F18">
        <v>3</v>
      </c>
    </row>
    <row r="19" spans="1:6">
      <c r="A19" t="s">
        <v>122</v>
      </c>
      <c r="B19">
        <v>0</v>
      </c>
    </row>
    <row r="20" spans="1:6">
      <c r="A20" t="s">
        <v>105</v>
      </c>
      <c r="B20">
        <v>2</v>
      </c>
      <c r="C20">
        <v>1</v>
      </c>
      <c r="E20">
        <v>2</v>
      </c>
      <c r="F20">
        <v>3</v>
      </c>
    </row>
    <row r="21" spans="1:6">
      <c r="A21" t="s">
        <v>123</v>
      </c>
      <c r="B21">
        <v>0</v>
      </c>
    </row>
    <row r="22" spans="1:6">
      <c r="A22" t="s">
        <v>104</v>
      </c>
      <c r="B22">
        <v>0</v>
      </c>
      <c r="E22">
        <v>1</v>
      </c>
    </row>
    <row r="23" spans="1:6">
      <c r="A23" s="65" t="s">
        <v>124</v>
      </c>
      <c r="B23">
        <v>0</v>
      </c>
    </row>
    <row r="24" spans="1:6">
      <c r="A24" s="65" t="s">
        <v>125</v>
      </c>
      <c r="B24">
        <v>0</v>
      </c>
    </row>
    <row r="25" spans="1:6">
      <c r="A25" t="s">
        <v>96</v>
      </c>
      <c r="B25">
        <v>0</v>
      </c>
    </row>
    <row r="26" spans="1:6">
      <c r="A26" t="s">
        <v>103</v>
      </c>
      <c r="B26">
        <v>0</v>
      </c>
      <c r="D26">
        <v>1</v>
      </c>
      <c r="E26">
        <v>1</v>
      </c>
    </row>
    <row r="27" spans="1:6">
      <c r="A27" t="s">
        <v>126</v>
      </c>
      <c r="B27">
        <v>0</v>
      </c>
      <c r="C27">
        <v>2</v>
      </c>
    </row>
    <row r="28" spans="1:6">
      <c r="A28" s="65" t="s">
        <v>127</v>
      </c>
      <c r="B28">
        <v>0</v>
      </c>
    </row>
    <row r="29" spans="1:6">
      <c r="A29" t="s">
        <v>128</v>
      </c>
      <c r="B29">
        <v>0</v>
      </c>
    </row>
    <row r="30" spans="1:6">
      <c r="A30" t="s">
        <v>129</v>
      </c>
      <c r="B30">
        <v>0</v>
      </c>
    </row>
    <row r="31" spans="1:6">
      <c r="A31" t="s">
        <v>130</v>
      </c>
      <c r="B31">
        <v>0</v>
      </c>
    </row>
    <row r="32" spans="1:6">
      <c r="A32" t="s">
        <v>109</v>
      </c>
      <c r="E32">
        <v>1</v>
      </c>
    </row>
    <row r="33" spans="1:6">
      <c r="A33" t="s">
        <v>131</v>
      </c>
      <c r="B33">
        <v>0</v>
      </c>
    </row>
    <row r="34" spans="1:6">
      <c r="A34" t="s">
        <v>132</v>
      </c>
      <c r="B34">
        <v>0</v>
      </c>
    </row>
    <row r="35" spans="1:6">
      <c r="A35" t="s">
        <v>108</v>
      </c>
      <c r="E35">
        <v>1</v>
      </c>
    </row>
    <row r="36" spans="1:6">
      <c r="A36" t="s">
        <v>163</v>
      </c>
      <c r="B36">
        <v>4</v>
      </c>
    </row>
    <row r="37" spans="1:6">
      <c r="A37" s="66" t="s">
        <v>63</v>
      </c>
      <c r="B37" s="67">
        <f>SUM(B17:B36)</f>
        <v>13</v>
      </c>
      <c r="C37" s="67">
        <f t="shared" ref="C37:E37" si="1">SUM(C17:C36)</f>
        <v>7</v>
      </c>
      <c r="D37" s="67">
        <f t="shared" si="1"/>
        <v>12</v>
      </c>
      <c r="E37" s="67">
        <f t="shared" si="1"/>
        <v>7</v>
      </c>
      <c r="F37" s="67">
        <f>SUM(F17:F36)</f>
        <v>6</v>
      </c>
    </row>
    <row r="40" spans="1:6">
      <c r="A40" t="s">
        <v>133</v>
      </c>
    </row>
    <row r="41" spans="1:6">
      <c r="A41" t="s">
        <v>107</v>
      </c>
      <c r="B41">
        <v>10</v>
      </c>
      <c r="C41">
        <v>4</v>
      </c>
      <c r="D41">
        <v>1</v>
      </c>
    </row>
    <row r="42" spans="1:6">
      <c r="A42" t="s">
        <v>98</v>
      </c>
      <c r="B42">
        <v>1</v>
      </c>
      <c r="D42">
        <v>1</v>
      </c>
    </row>
    <row r="43" spans="1:6">
      <c r="A43" t="s">
        <v>102</v>
      </c>
      <c r="B43">
        <v>0</v>
      </c>
      <c r="D43">
        <v>1</v>
      </c>
    </row>
    <row r="44" spans="1:6">
      <c r="A44" t="s">
        <v>99</v>
      </c>
      <c r="B44">
        <v>1</v>
      </c>
      <c r="D44">
        <v>2</v>
      </c>
      <c r="E44">
        <v>1</v>
      </c>
    </row>
    <row r="45" spans="1:6">
      <c r="A45" t="s">
        <v>134</v>
      </c>
      <c r="B45">
        <v>0</v>
      </c>
    </row>
    <row r="46" spans="1:6">
      <c r="A46" t="s">
        <v>135</v>
      </c>
      <c r="B46">
        <v>0</v>
      </c>
    </row>
    <row r="47" spans="1:6">
      <c r="A47" s="65" t="s">
        <v>136</v>
      </c>
      <c r="B47">
        <v>0</v>
      </c>
    </row>
    <row r="48" spans="1:6">
      <c r="A48" s="65" t="s">
        <v>109</v>
      </c>
      <c r="B48">
        <v>0</v>
      </c>
    </row>
    <row r="49" spans="1:6">
      <c r="A49" s="65" t="s">
        <v>117</v>
      </c>
      <c r="B49">
        <v>1</v>
      </c>
    </row>
    <row r="50" spans="1:6">
      <c r="A50" s="66" t="s">
        <v>63</v>
      </c>
      <c r="B50" s="67">
        <f>SUM(B41:B49)</f>
        <v>13</v>
      </c>
      <c r="C50" s="67">
        <f t="shared" ref="C50:F50" si="2">SUM(C41:C49)</f>
        <v>4</v>
      </c>
      <c r="D50" s="67">
        <f t="shared" si="2"/>
        <v>5</v>
      </c>
      <c r="E50" s="67">
        <f t="shared" si="2"/>
        <v>1</v>
      </c>
      <c r="F50" s="67">
        <f t="shared" si="2"/>
        <v>0</v>
      </c>
    </row>
    <row r="51" spans="1:6">
      <c r="A51" s="65"/>
    </row>
    <row r="53" spans="1:6">
      <c r="A53" t="s">
        <v>137</v>
      </c>
    </row>
    <row r="54" spans="1:6">
      <c r="A54" t="s">
        <v>138</v>
      </c>
    </row>
    <row r="55" spans="1:6">
      <c r="A55" t="s">
        <v>139</v>
      </c>
      <c r="B55">
        <v>0</v>
      </c>
    </row>
    <row r="56" spans="1:6">
      <c r="A56" t="s">
        <v>140</v>
      </c>
      <c r="B56">
        <v>58</v>
      </c>
      <c r="C56">
        <v>19</v>
      </c>
      <c r="D56">
        <v>30</v>
      </c>
      <c r="E56">
        <v>23</v>
      </c>
      <c r="F56">
        <v>3</v>
      </c>
    </row>
    <row r="57" spans="1:6">
      <c r="A57" t="s">
        <v>141</v>
      </c>
      <c r="B57">
        <v>0</v>
      </c>
    </row>
    <row r="58" spans="1:6">
      <c r="A58" t="s">
        <v>164</v>
      </c>
      <c r="B58">
        <v>1</v>
      </c>
    </row>
    <row r="59" spans="1:6">
      <c r="A59" t="s">
        <v>142</v>
      </c>
    </row>
    <row r="60" spans="1:6">
      <c r="A60" t="s">
        <v>139</v>
      </c>
      <c r="B60">
        <v>0</v>
      </c>
    </row>
    <row r="61" spans="1:6">
      <c r="A61" t="s">
        <v>166</v>
      </c>
      <c r="B61">
        <v>0</v>
      </c>
      <c r="E61">
        <v>1</v>
      </c>
    </row>
    <row r="62" spans="1:6">
      <c r="A62" t="s">
        <v>143</v>
      </c>
      <c r="B62">
        <v>0</v>
      </c>
      <c r="C62">
        <v>4</v>
      </c>
      <c r="D62">
        <v>1</v>
      </c>
      <c r="E62">
        <v>12</v>
      </c>
    </row>
    <row r="63" spans="1:6">
      <c r="A63" s="65" t="s">
        <v>101</v>
      </c>
      <c r="B63">
        <v>13</v>
      </c>
      <c r="C63">
        <v>77</v>
      </c>
      <c r="E63">
        <v>3</v>
      </c>
      <c r="F63">
        <v>8</v>
      </c>
    </row>
    <row r="64" spans="1:6">
      <c r="A64" s="65" t="s">
        <v>165</v>
      </c>
      <c r="B64">
        <v>1</v>
      </c>
      <c r="D64">
        <v>2</v>
      </c>
    </row>
    <row r="65" spans="1:6">
      <c r="A65" s="65" t="s">
        <v>106</v>
      </c>
      <c r="B65">
        <v>10</v>
      </c>
      <c r="C65">
        <v>14</v>
      </c>
      <c r="D65">
        <v>1</v>
      </c>
      <c r="E65">
        <v>6</v>
      </c>
      <c r="F65">
        <v>1</v>
      </c>
    </row>
    <row r="66" spans="1:6">
      <c r="A66" s="65" t="s">
        <v>111</v>
      </c>
      <c r="F66">
        <v>1</v>
      </c>
    </row>
    <row r="67" spans="1:6">
      <c r="A67" s="65" t="s">
        <v>110</v>
      </c>
      <c r="D67">
        <v>1</v>
      </c>
      <c r="E67">
        <v>2</v>
      </c>
    </row>
    <row r="68" spans="1:6">
      <c r="A68" t="s">
        <v>144</v>
      </c>
    </row>
    <row r="69" spans="1:6">
      <c r="A69" t="s">
        <v>94</v>
      </c>
      <c r="B69">
        <v>5</v>
      </c>
      <c r="C69">
        <v>11</v>
      </c>
      <c r="E69">
        <v>6</v>
      </c>
      <c r="F69">
        <v>3</v>
      </c>
    </row>
    <row r="70" spans="1:6">
      <c r="A70" t="s">
        <v>145</v>
      </c>
      <c r="B70">
        <v>0</v>
      </c>
    </row>
    <row r="71" spans="1:6">
      <c r="A71" t="s">
        <v>146</v>
      </c>
      <c r="B71">
        <v>0</v>
      </c>
    </row>
    <row r="72" spans="1:6">
      <c r="A72" t="s">
        <v>95</v>
      </c>
      <c r="B72">
        <v>0</v>
      </c>
      <c r="D72">
        <v>44</v>
      </c>
      <c r="E72">
        <v>19</v>
      </c>
      <c r="F72">
        <v>7</v>
      </c>
    </row>
    <row r="73" spans="1:6">
      <c r="A73" t="s">
        <v>97</v>
      </c>
      <c r="B73">
        <v>0</v>
      </c>
      <c r="D73">
        <v>1</v>
      </c>
    </row>
    <row r="74" spans="1:6">
      <c r="A74" t="s">
        <v>147</v>
      </c>
      <c r="B74">
        <v>0</v>
      </c>
    </row>
    <row r="75" spans="1:6">
      <c r="A75" t="s">
        <v>148</v>
      </c>
      <c r="B75">
        <v>0</v>
      </c>
    </row>
    <row r="76" spans="1:6">
      <c r="A76" t="s">
        <v>149</v>
      </c>
      <c r="B76">
        <v>0</v>
      </c>
    </row>
    <row r="77" spans="1:6">
      <c r="A77" t="s">
        <v>150</v>
      </c>
      <c r="B77">
        <v>0</v>
      </c>
    </row>
    <row r="78" spans="1:6">
      <c r="A78" t="s">
        <v>151</v>
      </c>
      <c r="B78">
        <v>0</v>
      </c>
      <c r="C78">
        <v>1</v>
      </c>
      <c r="D78">
        <v>1</v>
      </c>
    </row>
    <row r="79" spans="1:6">
      <c r="A79" s="66" t="s">
        <v>63</v>
      </c>
      <c r="B79" s="67">
        <f>SUM(B55:B78)</f>
        <v>88</v>
      </c>
      <c r="C79" s="67">
        <f t="shared" ref="C79:F79" si="3">SUM(C55:C78)</f>
        <v>126</v>
      </c>
      <c r="D79" s="67">
        <f t="shared" si="3"/>
        <v>81</v>
      </c>
      <c r="E79" s="67">
        <f t="shared" si="3"/>
        <v>72</v>
      </c>
      <c r="F79" s="67">
        <f t="shared" si="3"/>
        <v>23</v>
      </c>
    </row>
    <row r="82" spans="1:6">
      <c r="A82" t="s">
        <v>152</v>
      </c>
    </row>
    <row r="83" spans="1:6">
      <c r="A83" t="s">
        <v>153</v>
      </c>
      <c r="B83">
        <v>6</v>
      </c>
      <c r="C83">
        <v>1</v>
      </c>
      <c r="D83">
        <v>1</v>
      </c>
    </row>
    <row r="84" spans="1:6">
      <c r="A84" t="s">
        <v>154</v>
      </c>
      <c r="B84">
        <v>0</v>
      </c>
    </row>
    <row r="85" spans="1:6">
      <c r="A85" t="s">
        <v>155</v>
      </c>
      <c r="B85">
        <v>0</v>
      </c>
    </row>
    <row r="86" spans="1:6">
      <c r="A86" t="s">
        <v>156</v>
      </c>
      <c r="B86">
        <v>0</v>
      </c>
    </row>
    <row r="87" spans="1:6">
      <c r="A87" s="66" t="s">
        <v>63</v>
      </c>
      <c r="B87" s="67">
        <f>SUM(B83:B86)</f>
        <v>6</v>
      </c>
      <c r="C87" s="67">
        <f t="shared" ref="C87:F87" si="4">SUM(C83:C86)</f>
        <v>1</v>
      </c>
      <c r="D87" s="67">
        <f t="shared" si="4"/>
        <v>1</v>
      </c>
      <c r="E87" s="67">
        <f t="shared" si="4"/>
        <v>0</v>
      </c>
      <c r="F87" s="67">
        <f t="shared" si="4"/>
        <v>0</v>
      </c>
    </row>
    <row r="90" spans="1:6">
      <c r="A90" t="s">
        <v>157</v>
      </c>
    </row>
    <row r="91" spans="1:6">
      <c r="A91" t="s">
        <v>158</v>
      </c>
    </row>
    <row r="92" spans="1:6">
      <c r="A92" t="s">
        <v>159</v>
      </c>
    </row>
    <row r="93" spans="1:6">
      <c r="A93" t="s">
        <v>160</v>
      </c>
    </row>
    <row r="94" spans="1:6">
      <c r="A94" t="s">
        <v>161</v>
      </c>
    </row>
    <row r="95" spans="1:6">
      <c r="A95" t="s">
        <v>162</v>
      </c>
    </row>
    <row r="96" spans="1:6">
      <c r="A96" s="66" t="s">
        <v>63</v>
      </c>
      <c r="B96" s="67">
        <f>SUM(B91:B95)</f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8 April 2015</vt:lpstr>
      <vt:lpstr>20 May 2015</vt:lpstr>
      <vt:lpstr>HAPA CULTURE</vt:lpstr>
      <vt:lpstr>SUMMARY RELEASED</vt:lpstr>
      <vt:lpstr>SAMPLING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niccirosietes</dc:creator>
  <cp:lastModifiedBy>marie</cp:lastModifiedBy>
  <dcterms:created xsi:type="dcterms:W3CDTF">2015-04-29T04:52:26Z</dcterms:created>
  <dcterms:modified xsi:type="dcterms:W3CDTF">2017-03-14T06:22:14Z</dcterms:modified>
</cp:coreProperties>
</file>