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yabowu/Downloads/"/>
    </mc:Choice>
  </mc:AlternateContent>
  <bookViews>
    <workbookView xWindow="0" yWindow="460" windowWidth="28800" windowHeight="16100" tabRatio="500" firstSheet="3" activeTab="5"/>
  </bookViews>
  <sheets>
    <sheet name="Dropdown list" sheetId="4" state="hidden" r:id="rId1"/>
    <sheet name="Dropdown" sheetId="3" state="hidden" r:id="rId2"/>
    <sheet name="Entresto - Value Based Measures" sheetId="5" state="hidden" r:id="rId3"/>
    <sheet name="Study population dist" sheetId="8" r:id="rId4"/>
    <sheet name="Entresto-Value Based Measures" sheetId="7" r:id="rId5"/>
    <sheet name="Calculation Approaches" sheetId="9" r:id="rId6"/>
    <sheet name="Measures Library" sheetId="1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6" i="7" l="1"/>
  <c r="I192" i="7"/>
  <c r="I193" i="7"/>
  <c r="J193" i="7"/>
  <c r="I194" i="7"/>
  <c r="J194" i="7"/>
  <c r="I195" i="7"/>
  <c r="J195" i="7"/>
  <c r="I196" i="7"/>
  <c r="J196" i="7"/>
  <c r="I197" i="7"/>
  <c r="J197" i="7"/>
  <c r="I198" i="7"/>
  <c r="J198" i="7"/>
  <c r="I199" i="7"/>
  <c r="J199" i="7"/>
  <c r="I200" i="7"/>
  <c r="I201" i="7"/>
  <c r="I202" i="7"/>
  <c r="J202" i="7"/>
  <c r="I203" i="7"/>
  <c r="J203" i="7"/>
  <c r="I204" i="7"/>
  <c r="J204" i="7"/>
  <c r="I205" i="7"/>
  <c r="J205" i="7"/>
  <c r="I206" i="7"/>
  <c r="J206" i="7"/>
  <c r="I207" i="7"/>
  <c r="J207" i="7"/>
  <c r="I208" i="7"/>
  <c r="I209" i="7"/>
  <c r="J209" i="7"/>
  <c r="I210" i="7"/>
  <c r="J210" i="7"/>
  <c r="I211" i="7"/>
  <c r="J211" i="7"/>
  <c r="I212" i="7"/>
  <c r="I213" i="7"/>
  <c r="J213" i="7"/>
  <c r="I191" i="7"/>
  <c r="J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191" i="7"/>
  <c r="J190" i="7"/>
  <c r="J212" i="7"/>
  <c r="J208" i="7"/>
  <c r="J201" i="7"/>
  <c r="J200" i="7"/>
  <c r="J192" i="7"/>
  <c r="I163" i="7"/>
  <c r="J163" i="7"/>
  <c r="I164" i="7"/>
  <c r="J164" i="7"/>
  <c r="I165" i="7"/>
  <c r="J165" i="7"/>
  <c r="I166" i="7"/>
  <c r="J166" i="7"/>
  <c r="I167" i="7"/>
  <c r="I168" i="7"/>
  <c r="J168" i="7"/>
  <c r="I169" i="7"/>
  <c r="J169" i="7"/>
  <c r="I170" i="7"/>
  <c r="J170" i="7"/>
  <c r="I171" i="7"/>
  <c r="J171" i="7"/>
  <c r="I172" i="7"/>
  <c r="J172" i="7"/>
  <c r="I173" i="7"/>
  <c r="I174" i="7"/>
  <c r="J174" i="7"/>
  <c r="I175" i="7"/>
  <c r="J175" i="7"/>
  <c r="I176" i="7"/>
  <c r="J176" i="7"/>
  <c r="I177" i="7"/>
  <c r="I178" i="7"/>
  <c r="J178" i="7"/>
  <c r="I179" i="7"/>
  <c r="J179" i="7"/>
  <c r="I180" i="7"/>
  <c r="J180" i="7"/>
  <c r="I181" i="7"/>
  <c r="J181" i="7"/>
  <c r="I182" i="7"/>
  <c r="J182" i="7"/>
  <c r="I183" i="7"/>
  <c r="J183" i="7"/>
  <c r="I184" i="7"/>
  <c r="J184" i="7"/>
  <c r="I162" i="7"/>
  <c r="J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62" i="7"/>
  <c r="J161" i="7"/>
  <c r="J177" i="7"/>
  <c r="J173" i="7"/>
  <c r="J167" i="7"/>
  <c r="I134" i="7"/>
  <c r="J134" i="7"/>
  <c r="I135" i="7"/>
  <c r="J135" i="7"/>
  <c r="I136" i="7"/>
  <c r="J136" i="7"/>
  <c r="I137" i="7"/>
  <c r="J137" i="7"/>
  <c r="I138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50" i="7"/>
  <c r="J150" i="7"/>
  <c r="I151" i="7"/>
  <c r="J151" i="7"/>
  <c r="I152" i="7"/>
  <c r="J152" i="7"/>
  <c r="I153" i="7"/>
  <c r="J153" i="7"/>
  <c r="I154" i="7"/>
  <c r="J154" i="7"/>
  <c r="I155" i="7"/>
  <c r="J155" i="7"/>
  <c r="I133" i="7"/>
  <c r="J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33" i="7"/>
  <c r="J132" i="7"/>
  <c r="J138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16" i="7"/>
  <c r="J116" i="7"/>
  <c r="I117" i="7"/>
  <c r="J117" i="7"/>
  <c r="I118" i="7"/>
  <c r="J118" i="7"/>
  <c r="I119" i="7"/>
  <c r="J119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04" i="7"/>
  <c r="J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04" i="7"/>
  <c r="J103" i="7"/>
  <c r="J81" i="7"/>
  <c r="I87" i="7"/>
  <c r="J87" i="7"/>
  <c r="I76" i="7"/>
  <c r="J76" i="7"/>
  <c r="I77" i="7"/>
  <c r="J77" i="7"/>
  <c r="I78" i="7"/>
  <c r="J78" i="7"/>
  <c r="I79" i="7"/>
  <c r="J79" i="7"/>
  <c r="I80" i="7"/>
  <c r="J80" i="7"/>
  <c r="I82" i="7"/>
  <c r="J82" i="7"/>
  <c r="I83" i="7"/>
  <c r="J83" i="7"/>
  <c r="I84" i="7"/>
  <c r="J84" i="7"/>
  <c r="I85" i="7"/>
  <c r="J85" i="7"/>
  <c r="I86" i="7"/>
  <c r="J86" i="7"/>
  <c r="I88" i="7"/>
  <c r="J88" i="7"/>
  <c r="I89" i="7"/>
  <c r="J89" i="7"/>
  <c r="I90" i="7"/>
  <c r="J90" i="7"/>
  <c r="I91" i="7"/>
  <c r="J91" i="7"/>
  <c r="I92" i="7"/>
  <c r="J92" i="7"/>
  <c r="I93" i="7"/>
  <c r="J93" i="7"/>
  <c r="I94" i="7"/>
  <c r="J94" i="7"/>
  <c r="I95" i="7"/>
  <c r="J95" i="7"/>
  <c r="I96" i="7"/>
  <c r="J96" i="7"/>
  <c r="I97" i="7"/>
  <c r="J97" i="7"/>
  <c r="I75" i="7"/>
  <c r="J75" i="7"/>
  <c r="H76" i="7"/>
  <c r="H77" i="7"/>
  <c r="H78" i="7"/>
  <c r="H79" i="7"/>
  <c r="H80" i="7"/>
  <c r="H81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75" i="7"/>
  <c r="I47" i="7"/>
  <c r="I48" i="7"/>
  <c r="J48" i="7"/>
  <c r="I49" i="7"/>
  <c r="J49" i="7"/>
  <c r="I50" i="7"/>
  <c r="J50" i="7"/>
  <c r="I51" i="7"/>
  <c r="J51" i="7"/>
  <c r="I52" i="7"/>
  <c r="J52" i="7"/>
  <c r="I53" i="7"/>
  <c r="J53" i="7"/>
  <c r="I54" i="7"/>
  <c r="J54" i="7"/>
  <c r="I55" i="7"/>
  <c r="J55" i="7"/>
  <c r="I56" i="7"/>
  <c r="J56" i="7"/>
  <c r="I57" i="7"/>
  <c r="J57" i="7"/>
  <c r="I58" i="7"/>
  <c r="J58" i="7"/>
  <c r="I59" i="7"/>
  <c r="I60" i="7"/>
  <c r="J60" i="7"/>
  <c r="I61" i="7"/>
  <c r="J61" i="7"/>
  <c r="I62" i="7"/>
  <c r="J62" i="7"/>
  <c r="I63" i="7"/>
  <c r="J63" i="7"/>
  <c r="I64" i="7"/>
  <c r="J64" i="7"/>
  <c r="I65" i="7"/>
  <c r="J65" i="7"/>
  <c r="I66" i="7"/>
  <c r="J66" i="7"/>
  <c r="I67" i="7"/>
  <c r="J67" i="7"/>
  <c r="I68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J47" i="7"/>
  <c r="J68" i="7"/>
  <c r="J46" i="7"/>
  <c r="H46" i="7"/>
  <c r="J45" i="7"/>
  <c r="AH18" i="5"/>
  <c r="J59" i="7"/>
  <c r="BL30" i="5"/>
  <c r="BM30" i="5"/>
  <c r="BK30" i="5"/>
  <c r="BF30" i="5"/>
  <c r="BG30" i="5"/>
  <c r="BE30" i="5"/>
  <c r="AZ30" i="5"/>
  <c r="BA30" i="5"/>
  <c r="AY30" i="5"/>
  <c r="AT30" i="5"/>
  <c r="AU30" i="5"/>
  <c r="AS30" i="5"/>
  <c r="AN30" i="5"/>
  <c r="AO30" i="5"/>
  <c r="AM30" i="5"/>
  <c r="AH30" i="5"/>
  <c r="AI30" i="5"/>
  <c r="AG30" i="5"/>
  <c r="BL29" i="5"/>
  <c r="BM29" i="5"/>
  <c r="BK29" i="5"/>
  <c r="BF29" i="5"/>
  <c r="BG29" i="5"/>
  <c r="BE29" i="5"/>
  <c r="AZ29" i="5"/>
  <c r="BA29" i="5"/>
  <c r="AY29" i="5"/>
  <c r="AT29" i="5"/>
  <c r="AU29" i="5"/>
  <c r="AS29" i="5"/>
  <c r="AN29" i="5"/>
  <c r="AO29" i="5"/>
  <c r="AM29" i="5"/>
  <c r="AH29" i="5"/>
  <c r="AI29" i="5"/>
  <c r="AG29" i="5"/>
  <c r="BL28" i="5"/>
  <c r="BM28" i="5"/>
  <c r="BK28" i="5"/>
  <c r="BF28" i="5"/>
  <c r="BG28" i="5"/>
  <c r="BE28" i="5"/>
  <c r="AZ28" i="5"/>
  <c r="BA28" i="5"/>
  <c r="AY28" i="5"/>
  <c r="AT28" i="5"/>
  <c r="AU28" i="5"/>
  <c r="AS28" i="5"/>
  <c r="AN28" i="5"/>
  <c r="AO28" i="5"/>
  <c r="AM28" i="5"/>
  <c r="AH28" i="5"/>
  <c r="AI28" i="5"/>
  <c r="AG28" i="5"/>
  <c r="BL27" i="5"/>
  <c r="BM27" i="5"/>
  <c r="BK27" i="5"/>
  <c r="BF27" i="5"/>
  <c r="BG27" i="5"/>
  <c r="BE27" i="5"/>
  <c r="AZ27" i="5"/>
  <c r="BA27" i="5"/>
  <c r="AY27" i="5"/>
  <c r="AT27" i="5"/>
  <c r="AU27" i="5"/>
  <c r="AS27" i="5"/>
  <c r="AN27" i="5"/>
  <c r="AO27" i="5"/>
  <c r="AM27" i="5"/>
  <c r="AH27" i="5"/>
  <c r="AI27" i="5"/>
  <c r="AG27" i="5"/>
  <c r="BL26" i="5"/>
  <c r="BM26" i="5"/>
  <c r="BK26" i="5"/>
  <c r="BF26" i="5"/>
  <c r="BG26" i="5"/>
  <c r="BE26" i="5"/>
  <c r="AZ26" i="5"/>
  <c r="BA26" i="5"/>
  <c r="AY26" i="5"/>
  <c r="AT26" i="5"/>
  <c r="AU26" i="5"/>
  <c r="AS26" i="5"/>
  <c r="AN26" i="5"/>
  <c r="AO26" i="5"/>
  <c r="AM26" i="5"/>
  <c r="AH26" i="5"/>
  <c r="AI26" i="5"/>
  <c r="AG26" i="5"/>
  <c r="BL25" i="5"/>
  <c r="BM25" i="5"/>
  <c r="BK25" i="5"/>
  <c r="BF25" i="5"/>
  <c r="BG25" i="5"/>
  <c r="BE25" i="5"/>
  <c r="AZ25" i="5"/>
  <c r="BA25" i="5"/>
  <c r="AY25" i="5"/>
  <c r="AT25" i="5"/>
  <c r="AU25" i="5"/>
  <c r="AS25" i="5"/>
  <c r="AN25" i="5"/>
  <c r="AO25" i="5"/>
  <c r="AH25" i="5"/>
  <c r="AI25" i="5"/>
  <c r="AG25" i="5"/>
  <c r="BL24" i="5"/>
  <c r="BM24" i="5"/>
  <c r="BK24" i="5"/>
  <c r="BF24" i="5"/>
  <c r="BG24" i="5"/>
  <c r="BE24" i="5"/>
  <c r="AZ24" i="5"/>
  <c r="BA24" i="5"/>
  <c r="AY24" i="5"/>
  <c r="AT24" i="5"/>
  <c r="AU24" i="5"/>
  <c r="AS24" i="5"/>
  <c r="AO24" i="5"/>
  <c r="AM24" i="5"/>
  <c r="AH24" i="5"/>
  <c r="AI24" i="5"/>
  <c r="AG24" i="5"/>
  <c r="BL23" i="5"/>
  <c r="BM23" i="5"/>
  <c r="BK23" i="5"/>
  <c r="BF23" i="5"/>
  <c r="BG23" i="5"/>
  <c r="BE23" i="5"/>
  <c r="AZ23" i="5"/>
  <c r="BA23" i="5"/>
  <c r="AY23" i="5"/>
  <c r="AT23" i="5"/>
  <c r="AU23" i="5"/>
  <c r="AS23" i="5"/>
  <c r="AN23" i="5"/>
  <c r="AO23" i="5"/>
  <c r="AM23" i="5"/>
  <c r="AH23" i="5"/>
  <c r="AI23" i="5"/>
  <c r="AG23" i="5"/>
  <c r="BL22" i="5"/>
  <c r="BM22" i="5"/>
  <c r="BK22" i="5"/>
  <c r="BF22" i="5"/>
  <c r="BG22" i="5"/>
  <c r="BE22" i="5"/>
  <c r="AZ22" i="5"/>
  <c r="BA22" i="5"/>
  <c r="AY22" i="5"/>
  <c r="AT22" i="5"/>
  <c r="AU22" i="5"/>
  <c r="AS22" i="5"/>
  <c r="AN22" i="5"/>
  <c r="AO22" i="5"/>
  <c r="AM22" i="5"/>
  <c r="AH22" i="5"/>
  <c r="AI22" i="5"/>
  <c r="AG22" i="5"/>
  <c r="BL21" i="5"/>
  <c r="BM21" i="5"/>
  <c r="BK21" i="5"/>
  <c r="BF21" i="5"/>
  <c r="BG21" i="5"/>
  <c r="BE21" i="5"/>
  <c r="AZ21" i="5"/>
  <c r="BA21" i="5"/>
  <c r="AY21" i="5"/>
  <c r="AT21" i="5"/>
  <c r="AU21" i="5"/>
  <c r="AS21" i="5"/>
  <c r="AN21" i="5"/>
  <c r="AO21" i="5"/>
  <c r="AM21" i="5"/>
  <c r="AH21" i="5"/>
  <c r="AI21" i="5"/>
  <c r="AG21" i="5"/>
  <c r="BL20" i="5"/>
  <c r="BM20" i="5"/>
  <c r="BK20" i="5"/>
  <c r="BF20" i="5"/>
  <c r="BG20" i="5"/>
  <c r="BE20" i="5"/>
  <c r="AZ20" i="5"/>
  <c r="BA20" i="5"/>
  <c r="AY20" i="5"/>
  <c r="AT20" i="5"/>
  <c r="AU20" i="5"/>
  <c r="AS20" i="5"/>
  <c r="AN20" i="5"/>
  <c r="AO20" i="5"/>
  <c r="AM20" i="5"/>
  <c r="AH20" i="5"/>
  <c r="AI20" i="5"/>
  <c r="AG20" i="5"/>
  <c r="BL19" i="5"/>
  <c r="BM19" i="5"/>
  <c r="BK19" i="5"/>
  <c r="BF19" i="5"/>
  <c r="BG19" i="5"/>
  <c r="BE19" i="5"/>
  <c r="AZ19" i="5"/>
  <c r="BA19" i="5"/>
  <c r="AY19" i="5"/>
  <c r="AT19" i="5"/>
  <c r="AU19" i="5"/>
  <c r="AS19" i="5"/>
  <c r="AN19" i="5"/>
  <c r="AO19" i="5"/>
  <c r="AM19" i="5"/>
  <c r="AH19" i="5"/>
  <c r="AI19" i="5"/>
  <c r="AG19" i="5"/>
  <c r="BL18" i="5"/>
  <c r="BM18" i="5"/>
  <c r="BK18" i="5"/>
  <c r="BF18" i="5"/>
  <c r="BG18" i="5"/>
  <c r="BE18" i="5"/>
  <c r="AZ18" i="5"/>
  <c r="BA18" i="5"/>
  <c r="AY18" i="5"/>
  <c r="AT18" i="5"/>
  <c r="AU18" i="5"/>
  <c r="AS18" i="5"/>
  <c r="AN18" i="5"/>
  <c r="AO18" i="5"/>
  <c r="AM18" i="5"/>
  <c r="AI18" i="5"/>
  <c r="AG18" i="5"/>
  <c r="BM17" i="5"/>
  <c r="BG17" i="5"/>
  <c r="BA17" i="5"/>
  <c r="AU17" i="5"/>
  <c r="AO17" i="5"/>
  <c r="AI17" i="5"/>
</calcChain>
</file>

<file path=xl/sharedStrings.xml><?xml version="1.0" encoding="utf-8"?>
<sst xmlns="http://schemas.openxmlformats.org/spreadsheetml/2006/main" count="1313" uniqueCount="307">
  <si>
    <t>Triple Aim</t>
  </si>
  <si>
    <t>Reducing Cost</t>
  </si>
  <si>
    <t>Improving Health</t>
  </si>
  <si>
    <t>Improving Patient Care</t>
  </si>
  <si>
    <t>Domain</t>
  </si>
  <si>
    <t>Cost Reduction</t>
  </si>
  <si>
    <t>Utilization Reduction</t>
  </si>
  <si>
    <t>Improving Disease Outcome</t>
  </si>
  <si>
    <t>Decreasing Health Disparities</t>
  </si>
  <si>
    <t>Increasing Patient Safety</t>
  </si>
  <si>
    <t>Enhancing Care Quality</t>
  </si>
  <si>
    <t>Better Patient Experience</t>
  </si>
  <si>
    <t>Category</t>
  </si>
  <si>
    <t xml:space="preserve">Average Cost per Patient </t>
  </si>
  <si>
    <t>Average Cost per Patient by Medical Service Type</t>
  </si>
  <si>
    <t>Average Rx Cost per Patient</t>
  </si>
  <si>
    <t>Preventable Cost</t>
  </si>
  <si>
    <t>Hospitalization Rate</t>
  </si>
  <si>
    <t>Readmission Rate</t>
  </si>
  <si>
    <t>ER Rate</t>
  </si>
  <si>
    <t>Surgery/Procedure</t>
  </si>
  <si>
    <t>Improvement in Clinical Measures</t>
  </si>
  <si>
    <t>Clinical Measures Adherence Level</t>
  </si>
  <si>
    <t>Disease Progression</t>
  </si>
  <si>
    <t>Disease Control</t>
  </si>
  <si>
    <t>Degenerative Disease Outcome</t>
  </si>
  <si>
    <t>Functional Outcome</t>
  </si>
  <si>
    <t>Life Expectancy</t>
  </si>
  <si>
    <t>Psychosocial Outcome</t>
  </si>
  <si>
    <t>Clinical Event Reduction Outcome</t>
  </si>
  <si>
    <t>Benefit Coverage</t>
  </si>
  <si>
    <t>Screening Rate</t>
  </si>
  <si>
    <t>Adverse Event</t>
  </si>
  <si>
    <t>Side Effect</t>
  </si>
  <si>
    <t>Treatment Complication</t>
  </si>
  <si>
    <t>Inappropriate Use</t>
  </si>
  <si>
    <t>Patient-reported Care Quality Outcome</t>
  </si>
  <si>
    <t>Medication Adherence</t>
  </si>
  <si>
    <t>Encounter Process</t>
  </si>
  <si>
    <t>Healthcare-Associated Infections</t>
  </si>
  <si>
    <t>Symptom management</t>
  </si>
  <si>
    <t>Patient Satisfaction</t>
  </si>
  <si>
    <t>All Causes/Disease Related Average Cost</t>
  </si>
  <si>
    <t>All Causes/Disease Related Average IP Cost</t>
  </si>
  <si>
    <t>All Causes/Disease Related Average ER Cost</t>
  </si>
  <si>
    <t>All Causes/Disease Related Average Rx Cost</t>
  </si>
  <si>
    <t>Drug/Procedure Specific Preventable Cost</t>
  </si>
  <si>
    <t>All Causes/Disease Related Hospitalization Rate</t>
  </si>
  <si>
    <t>All Causes/Disease Related Readmission Rate</t>
  </si>
  <si>
    <t>All Causes/Disease Related ER Rate</t>
  </si>
  <si>
    <t>Incidence of Disease Related Surgery/Procedure</t>
  </si>
  <si>
    <t>Biomarker Change</t>
  </si>
  <si>
    <t>Structural Measure Change</t>
  </si>
  <si>
    <t>Organ Functional Measure Change</t>
  </si>
  <si>
    <t>Imaging Feature Change</t>
  </si>
  <si>
    <t>Symptom Control</t>
  </si>
  <si>
    <t>Disease Progression related clinical measure deteriation</t>
  </si>
  <si>
    <t>Remission Rate</t>
  </si>
  <si>
    <t>Relapse Rate</t>
  </si>
  <si>
    <t>Reccurance Rate</t>
  </si>
  <si>
    <t>Occurrence of Worsening Symptoms/Exacerbations</t>
  </si>
  <si>
    <t>Change in Disease Specific Functional Queationnair Score</t>
  </si>
  <si>
    <t>Change in Disease Specific Performance Test Score</t>
  </si>
  <si>
    <t>ADLs</t>
  </si>
  <si>
    <t>Disease Related Mortality Rate</t>
  </si>
  <si>
    <t>QALYs</t>
  </si>
  <si>
    <t>Depression and Anxiety Score</t>
  </si>
  <si>
    <t>Confidence/Self-esteem  Score</t>
  </si>
  <si>
    <t>Cognitive Score</t>
  </si>
  <si>
    <t>Disease Related Clinical Event Incidence Rate Reduction</t>
  </si>
  <si>
    <t>Occurrence of Related Clinical Event Treatment/procedure</t>
  </si>
  <si>
    <t>Treatment Choice by Subpopulation</t>
  </si>
  <si>
    <t>Adequcy of Coverage of Specific Test/Drug/Procedure/Treatment</t>
  </si>
  <si>
    <t>Screening Rate for Specific Disease by Subpopulation</t>
  </si>
  <si>
    <t>Screening Rate for Specific Drug by Subpopulation</t>
  </si>
  <si>
    <t>Emergent care rate for medication adverse effect</t>
  </si>
  <si>
    <t>Hospitalization rate for medication adverse effect</t>
  </si>
  <si>
    <t>Emergent care rate for medication side effect</t>
  </si>
  <si>
    <t>Hospitalization rate for medication side effect</t>
  </si>
  <si>
    <t>Occurrence of Treatment Complications</t>
  </si>
  <si>
    <t>% of Inappropriate Use</t>
  </si>
  <si>
    <t>Effectiveness of Disease Specifc Care/Intervention</t>
  </si>
  <si>
    <t>Patient-Reported Outcome Measures</t>
  </si>
  <si>
    <t>DOT</t>
  </si>
  <si>
    <t>PDC</t>
  </si>
  <si>
    <t>MPR</t>
  </si>
  <si>
    <t xml:space="preserve">Disease/Product Related Encounter Process Measures </t>
  </si>
  <si>
    <t>Occurrence of Healthcare-Associated Infections</t>
  </si>
  <si>
    <t>Self-Reported Disease Specific Sympton Changes</t>
  </si>
  <si>
    <t>Patient Experience Queationnaire Score</t>
  </si>
  <si>
    <t>Detail</t>
  </si>
  <si>
    <t xml:space="preserve">1 Endocrinology and metabolics; 1 Central nervous system and neurology </t>
  </si>
  <si>
    <t xml:space="preserve">1 Central nervous system and neurology </t>
  </si>
  <si>
    <t>2 Equipment/Device/Supply; 1 Platform/Digital solution</t>
  </si>
  <si>
    <t>2 Cardiovascular</t>
  </si>
  <si>
    <t>2 Cardiovascular; 1 Central nervous system and neurology</t>
  </si>
  <si>
    <t>1 Equipment/Device/Supply; 1 Platform/Digital solution</t>
  </si>
  <si>
    <t>6 Endocrinology and metabolics; 2 Oncology and hematology;1 Renal; 1 Other</t>
  </si>
  <si>
    <t>1 Respiratory and pulmonary; 1 Ophthalmology</t>
  </si>
  <si>
    <t>1 Behavioral health</t>
  </si>
  <si>
    <t>1 Respiratory and pulmonary</t>
  </si>
  <si>
    <t>2 Endocrinology and metabolics; 2 Cardiovascular; 1 Oncology and hematology; 1 Orthopedics</t>
  </si>
  <si>
    <t>1 Equipment/Device/Supply</t>
  </si>
  <si>
    <t>Product Specific Cost/Operational Savings</t>
  </si>
  <si>
    <t>MEASURE LIBRARY</t>
  </si>
  <si>
    <t>Published VBP 
Agreement Counts</t>
  </si>
  <si>
    <t>ENTRESTO VALUE-BASED MEASURE ASSUMPTIONS</t>
  </si>
  <si>
    <t>Metrics Sample</t>
  </si>
  <si>
    <t>Baseline</t>
  </si>
  <si>
    <t>Patient Group</t>
  </si>
  <si>
    <t>Measure Name</t>
  </si>
  <si>
    <t>Measure details:</t>
  </si>
  <si>
    <t>FILLING INSTRUCTIONS:</t>
  </si>
  <si>
    <t>95% CI (if available)</t>
  </si>
  <si>
    <t>Reducing Cost List</t>
  </si>
  <si>
    <t>Improving Health List</t>
  </si>
  <si>
    <t>Improving Patient Care List</t>
  </si>
  <si>
    <t>Triple Aim List</t>
  </si>
  <si>
    <t>TripleAim</t>
  </si>
  <si>
    <t>ReducingCost</t>
  </si>
  <si>
    <t>ImprovingHealth</t>
  </si>
  <si>
    <t>ImprovingPatientCare</t>
  </si>
  <si>
    <t>CostReduction</t>
  </si>
  <si>
    <t>UtilizationReduction</t>
  </si>
  <si>
    <t>ImprovingOutcome</t>
  </si>
  <si>
    <t>DecreasingDisparities</t>
  </si>
  <si>
    <t>IncreasingSafety</t>
  </si>
  <si>
    <t>EnhancingCare</t>
  </si>
  <si>
    <t>BetterExperience</t>
  </si>
  <si>
    <t>Triple Aim
(from dropdown)</t>
  </si>
  <si>
    <t>Domain
(from dropdown)</t>
  </si>
  <si>
    <t>Category
(from dropdown)</t>
  </si>
  <si>
    <t>2. For each measure, fill in the measure details section to provide the drug's result on the specified measure and likely variation range</t>
  </si>
  <si>
    <t>3. Each set of tables can be copied to the right for additional measures</t>
  </si>
  <si>
    <t>4. Rows in measure details section can be inserted to accommodate more patient groups</t>
  </si>
  <si>
    <t>CHF Related Hospitalization Rate</t>
  </si>
  <si>
    <t>&lt;65 yr</t>
  </si>
  <si>
    <t>&gt;= 65 yr</t>
  </si>
  <si>
    <t>Male</t>
  </si>
  <si>
    <t>Female</t>
  </si>
  <si>
    <t>No</t>
  </si>
  <si>
    <t>Yes</t>
  </si>
  <si>
    <t>Subgroup</t>
  </si>
  <si>
    <t>All</t>
  </si>
  <si>
    <t>Age</t>
  </si>
  <si>
    <t>Gender</t>
  </si>
  <si>
    <t>NYHA Class</t>
  </si>
  <si>
    <t>Diabetes</t>
  </si>
  <si>
    <t>Hypertension</t>
  </si>
  <si>
    <t>Atrial Fibrillation</t>
  </si>
  <si>
    <t>1. For each measure, input in row 11 to specify the measure's aim, domain, category (from dropdown list) and measure name</t>
  </si>
  <si>
    <t>Measure 1: CHF Related Hospitalization Rate</t>
  </si>
  <si>
    <t>Measure 2: LVEF LS Mean Change %</t>
  </si>
  <si>
    <t>Measure 3: NT-proBNP Change %</t>
  </si>
  <si>
    <t>Measure 4: LAVi LS Mean Change</t>
  </si>
  <si>
    <t>Measure 5: LVEDVi LS Mean Change</t>
  </si>
  <si>
    <t>Measure 6: LVESVi LS Mean Change</t>
  </si>
  <si>
    <t>Measure 7: E/e' LS Mean Change</t>
  </si>
  <si>
    <t>LVEF LS Mean Change %</t>
  </si>
  <si>
    <t>NT-proBNP Change %</t>
  </si>
  <si>
    <t>LAVi LS Mean Change</t>
  </si>
  <si>
    <t>LVEDVi LS Mean Change</t>
  </si>
  <si>
    <t>LVESVi LS Mean Change</t>
  </si>
  <si>
    <t>E/e' LS Mean Change</t>
  </si>
  <si>
    <t>Study Group Reduction
(with Entresto)</t>
  </si>
  <si>
    <t>Study Group Increase
(with Entresto)</t>
  </si>
  <si>
    <t>Baseline (pg/ml)</t>
  </si>
  <si>
    <t>Baseline (ml/m2)</t>
  </si>
  <si>
    <t>18-22%</t>
  </si>
  <si>
    <t>15-20%</t>
  </si>
  <si>
    <t>20-25%</t>
  </si>
  <si>
    <t>17-21%</t>
  </si>
  <si>
    <t>19-23%</t>
  </si>
  <si>
    <t>II</t>
  </si>
  <si>
    <t>18-20%</t>
  </si>
  <si>
    <t>III</t>
  </si>
  <si>
    <t>IV</t>
  </si>
  <si>
    <t>20-30%</t>
  </si>
  <si>
    <t>15-19%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</si>
  <si>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</si>
  <si>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</si>
  <si>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</si>
  <si>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</si>
  <si>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</si>
  <si>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</si>
  <si>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</si>
  <si>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</si>
  <si>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</si>
  <si>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</si>
  <si>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</si>
  <si>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</si>
  <si>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95%CI</t>
  </si>
  <si>
    <t>Study Group Reduction(with Entresto)</t>
  </si>
  <si>
    <t>Overall (1Y)</t>
  </si>
  <si>
    <t>hospitalization%</t>
  </si>
  <si>
    <t>Triple Aim
(from dropdown)</t>
    <phoneticPr fontId="11" type="noConversion"/>
  </si>
  <si>
    <t>change%</t>
    <phoneticPr fontId="11" type="noConversion"/>
  </si>
  <si>
    <t>CHF Related Hospitalization Rate</t>
    <phoneticPr fontId="10" type="noConversion"/>
  </si>
  <si>
    <t>Hospitalization for heart failure</t>
  </si>
  <si>
    <t>Myocardial infarction</t>
  </si>
  <si>
    <t>Stroke</t>
  </si>
  <si>
    <t>Pretrial use of ACE inhibitor</t>
  </si>
  <si>
    <t>Pretrial use of ARB</t>
  </si>
  <si>
    <t>All patients</t>
    <phoneticPr fontId="11" type="noConversion"/>
  </si>
  <si>
    <t>33 - 41%</t>
  </si>
  <si>
    <t>Baseline(pg/ml)</t>
    <phoneticPr fontId="11" type="noConversion"/>
  </si>
  <si>
    <t>Baseline(ml/m2)</t>
    <phoneticPr fontId="11" type="noConversion"/>
  </si>
  <si>
    <t>Measure Specification</t>
    <phoneticPr fontId="11" type="noConversion"/>
  </si>
  <si>
    <t>Measure 1: CHF Related Hospitalization Rate</t>
    <phoneticPr fontId="11" type="noConversion"/>
  </si>
  <si>
    <t>LS (least-square) mean change values from baseline</t>
    <phoneticPr fontId="11" type="noConversion"/>
  </si>
  <si>
    <t>Measure 3: NT-proBNP Change %</t>
    <phoneticPr fontId="11" type="noConversion"/>
  </si>
  <si>
    <t>Measure 2: LVEF LS Mean Change (%)</t>
    <phoneticPr fontId="11" type="noConversion"/>
  </si>
  <si>
    <t>LVEF LS Mean Change (%)</t>
    <phoneticPr fontId="11" type="noConversion"/>
  </si>
  <si>
    <t>LS geometric mean concentration change percentage from baseline</t>
    <phoneticPr fontId="11" type="noConversion"/>
  </si>
  <si>
    <t>Measure 4: LAVi LS Mean Change</t>
    <phoneticPr fontId="11" type="noConversion"/>
  </si>
  <si>
    <t>Measure 5: LVEDVi LS Mean Change</t>
    <phoneticPr fontId="11" type="noConversion"/>
  </si>
  <si>
    <t>Measure 6: LVESVi LS Mean Change</t>
    <phoneticPr fontId="11" type="noConversion"/>
  </si>
  <si>
    <t>Measure 7: E/e' LS Mean Change</t>
    <phoneticPr fontId="11" type="noConversion"/>
  </si>
  <si>
    <t>LS (least-square) median mean change values from baseline</t>
    <phoneticPr fontId="11" type="noConversion"/>
  </si>
  <si>
    <t>18-22%</t>
    <phoneticPr fontId="11" type="noConversion"/>
  </si>
  <si>
    <t>15-20%</t>
    <phoneticPr fontId="11" type="noConversion"/>
  </si>
  <si>
    <t>19-23%</t>
    <phoneticPr fontId="11" type="noConversion"/>
  </si>
  <si>
    <t>18-20%</t>
    <phoneticPr fontId="11" type="noConversion"/>
  </si>
  <si>
    <t>15-19%</t>
    <phoneticPr fontId="11" type="noConversion"/>
  </si>
  <si>
    <t>Characteristics of study population</t>
    <phoneticPr fontId="11" type="noConversion"/>
  </si>
  <si>
    <t>Category</t>
    <phoneticPr fontId="11" type="noConversion"/>
  </si>
  <si>
    <t>Subgroup</t>
    <phoneticPr fontId="11" type="noConversion"/>
  </si>
  <si>
    <t>4187 (100)</t>
    <phoneticPr fontId="11" type="noConversion"/>
  </si>
  <si>
    <t>2111 (50.4)</t>
    <phoneticPr fontId="11" type="noConversion"/>
  </si>
  <si>
    <t>2076 (49.6)</t>
    <phoneticPr fontId="11" type="noConversion"/>
  </si>
  <si>
    <t xml:space="preserve">No. (%) </t>
    <phoneticPr fontId="11" type="noConversion"/>
  </si>
  <si>
    <t>3308 (79)</t>
    <phoneticPr fontId="11" type="noConversion"/>
  </si>
  <si>
    <t>879 (21)</t>
    <phoneticPr fontId="11" type="noConversion"/>
  </si>
  <si>
    <t>2998 (71.6)</t>
    <phoneticPr fontId="11" type="noConversion"/>
  </si>
  <si>
    <t>969 (23.1)</t>
    <phoneticPr fontId="11" type="noConversion"/>
  </si>
  <si>
    <t>33 (0.8)</t>
    <phoneticPr fontId="11" type="noConversion"/>
  </si>
  <si>
    <t>1451 (34.7)</t>
    <phoneticPr fontId="11" type="noConversion"/>
  </si>
  <si>
    <t>2736 (65.3)</t>
    <phoneticPr fontId="11" type="noConversion"/>
  </si>
  <si>
    <t>No</t>
    <phoneticPr fontId="11" type="noConversion"/>
  </si>
  <si>
    <t xml:space="preserve">             Hypertension</t>
    <phoneticPr fontId="11" type="noConversion"/>
  </si>
  <si>
    <t xml:space="preserve">             Diabetes</t>
    <phoneticPr fontId="11" type="noConversion"/>
  </si>
  <si>
    <t xml:space="preserve">             Atrial Fibrillation</t>
    <phoneticPr fontId="11" type="noConversion"/>
  </si>
  <si>
    <t xml:space="preserve">             Hospitalization for heart failure</t>
    <phoneticPr fontId="11" type="noConversion"/>
  </si>
  <si>
    <t xml:space="preserve">             Myocardial infarction</t>
    <phoneticPr fontId="11" type="noConversion"/>
  </si>
  <si>
    <t xml:space="preserve">             Stroke</t>
    <phoneticPr fontId="11" type="noConversion"/>
  </si>
  <si>
    <t xml:space="preserve">             Pretrial use of ACE inhibitor</t>
    <phoneticPr fontId="11" type="noConversion"/>
  </si>
  <si>
    <t xml:space="preserve">             Pretrial use of ARB</t>
    <phoneticPr fontId="11" type="noConversion"/>
  </si>
  <si>
    <t>2969 (70.9)</t>
    <phoneticPr fontId="11" type="noConversion"/>
  </si>
  <si>
    <t>1281 (29.1)</t>
    <phoneticPr fontId="11" type="noConversion"/>
  </si>
  <si>
    <t>2670 (63.8)</t>
    <phoneticPr fontId="11" type="noConversion"/>
  </si>
  <si>
    <t>1517 (36.2)</t>
    <phoneticPr fontId="11" type="noConversion"/>
  </si>
  <si>
    <t>2607 (62.3)</t>
    <phoneticPr fontId="11" type="noConversion"/>
  </si>
  <si>
    <t>1580 (37.7)</t>
    <phoneticPr fontId="11" type="noConversion"/>
  </si>
  <si>
    <t>1818 (43.4)</t>
    <phoneticPr fontId="11" type="noConversion"/>
  </si>
  <si>
    <t>2369 (56.6)</t>
    <phoneticPr fontId="11" type="noConversion"/>
  </si>
  <si>
    <t>355 (8.5)</t>
    <phoneticPr fontId="11" type="noConversion"/>
  </si>
  <si>
    <t>3832 (91.5)</t>
    <phoneticPr fontId="11" type="noConversion"/>
  </si>
  <si>
    <t>3266 (78.0)</t>
    <phoneticPr fontId="11" type="noConversion"/>
  </si>
  <si>
    <t>921 (22.0)</t>
    <phoneticPr fontId="11" type="noConversion"/>
  </si>
  <si>
    <t>929 (22.2)</t>
    <phoneticPr fontId="11" type="noConversion"/>
  </si>
  <si>
    <t>3258 (77.8)</t>
    <phoneticPr fontId="11" type="noConversion"/>
  </si>
  <si>
    <t xml:space="preserve">             All patients</t>
    <phoneticPr fontId="11" type="noConversion"/>
  </si>
  <si>
    <t xml:space="preserve">             Age(%)</t>
    <phoneticPr fontId="11" type="noConversion"/>
  </si>
  <si>
    <t xml:space="preserve">             Gender</t>
    <phoneticPr fontId="11" type="noConversion"/>
  </si>
  <si>
    <t xml:space="preserve">             NYHA Class</t>
    <phoneticPr fontId="11" type="noConversion"/>
  </si>
  <si>
    <t>change</t>
    <phoneticPr fontId="11" type="noConversion"/>
  </si>
  <si>
    <t>change (%)</t>
    <phoneticPr fontId="11" type="noConversion"/>
  </si>
  <si>
    <t>Drug Indication</t>
  </si>
  <si>
    <t>patients with chronic heart failure (NYHA Class II-IV) and reduced ejection fraction</t>
  </si>
  <si>
    <t>Exclusion Criteria</t>
  </si>
  <si>
    <t>Non compliant Patients, inappropriate use and discontinued enrollment</t>
  </si>
  <si>
    <t>Medication  Adherence</t>
  </si>
  <si>
    <t>&lt;80%</t>
  </si>
  <si>
    <t xml:space="preserve">LVEF </t>
  </si>
  <si>
    <t>&gt;40%</t>
  </si>
  <si>
    <t>&lt;18 years</t>
  </si>
  <si>
    <t>Others</t>
  </si>
  <si>
    <t>Enrollment</t>
  </si>
  <si>
    <t>Discontinued Enrollment within the contract period</t>
  </si>
  <si>
    <t>1. For drug indication, input indications approved by FDA</t>
    <phoneticPr fontId="11" type="noConversion"/>
  </si>
  <si>
    <t>1. For each measure, input specification of measure's aim, domain, category (from measure library) and measure name</t>
    <phoneticPr fontId="11" type="noConversion"/>
  </si>
  <si>
    <t>3. For each measure, fill in the measure details section to provide the drug's result on the specified measure and likely variation range</t>
    <phoneticPr fontId="11" type="noConversion"/>
  </si>
  <si>
    <t>4. Each set of tables can be copied to the right for additional measures</t>
    <phoneticPr fontId="11" type="noConversion"/>
  </si>
  <si>
    <t>5. Rows in measure details section can be inserted to accommodate more patient groups</t>
    <phoneticPr fontId="11" type="noConversion"/>
  </si>
  <si>
    <t>Study Group Change(with Entresto)</t>
    <phoneticPr fontId="11" type="noConversion"/>
  </si>
  <si>
    <t>-</t>
    <phoneticPr fontId="11" type="noConversion"/>
  </si>
  <si>
    <t>Measure Definition</t>
    <phoneticPr fontId="11" type="noConversion"/>
  </si>
  <si>
    <t>Measure Change Calculation Approach</t>
    <phoneticPr fontId="11" type="noConversion"/>
  </si>
  <si>
    <t>Echocardiacgraphic result</t>
    <phoneticPr fontId="11" type="noConversion"/>
  </si>
  <si>
    <t>Lab result</t>
    <phoneticPr fontId="11" type="noConversion"/>
  </si>
  <si>
    <t>2. For each measure, fill in measure specification with definition and measure change/improvement caculation approach</t>
    <phoneticPr fontId="11" type="noConversion"/>
  </si>
  <si>
    <t>2. For exclusion criteria, fill in general description intended to propose</t>
    <phoneticPr fontId="11" type="noConversion"/>
  </si>
  <si>
    <t>Cateagory</t>
    <phoneticPr fontId="11" type="noConversion"/>
  </si>
  <si>
    <t>Metrics</t>
    <phoneticPr fontId="11" type="noConversion"/>
  </si>
  <si>
    <t>Criteria</t>
    <phoneticPr fontId="11" type="noConversion"/>
  </si>
  <si>
    <t>3. For each category of exclusion criteria, input metrics and responsive criteria/threshold intended to propose(if applicable)</t>
    <phoneticPr fontId="11" type="noConversion"/>
  </si>
  <si>
    <t>4. Rows in metrics details section can be inserted to accommodate more metrics</t>
    <phoneticPr fontId="11" type="noConversion"/>
  </si>
  <si>
    <t>I</t>
    <phoneticPr fontId="11" type="noConversion"/>
  </si>
  <si>
    <t>1. This section is to collect characteristics of clinical trial study population in order to adjust accordingly applying to health plan population</t>
    <phoneticPr fontId="11" type="noConversion"/>
  </si>
  <si>
    <t>2. For Category, input demographic(eg, age, gender), disease related(eg, classification), medical history(eg, comorbidity, treatment history), etc</t>
    <phoneticPr fontId="11" type="noConversion"/>
  </si>
  <si>
    <t>3. For Subgroup, input different band of each category</t>
    <phoneticPr fontId="11" type="noConversion"/>
  </si>
  <si>
    <t>4. For No. (%), input clinical trial patient number and percentage of total study population</t>
    <phoneticPr fontId="11" type="noConversion"/>
  </si>
  <si>
    <t>Annual hospitalization visit per patient</t>
  </si>
  <si>
    <t>% Change in annual hospitalization visit per patient</t>
  </si>
  <si>
    <t>Risk Adjustment</t>
  </si>
  <si>
    <t>Measurement Period</t>
  </si>
  <si>
    <t>12 months after completing 8 weeks of Entresto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</si>
</sst>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"/>
    <numFmt numFmtId="167" formatCode="_(* #,##0.0_);_(* \(#,##0.0\);_(* &quot;-&quot;??_);_(@_)"/>
    <numFmt numFmtId="168" formatCode="0.0_ 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3"/>
      <charset val="134"/>
      <scheme val="minor"/>
    </font>
    <font>
      <sz val="14"/>
      <color theme="1"/>
      <name val="Calibri"/>
      <family val="4"/>
      <charset val="134"/>
      <scheme val="minor"/>
    </font>
    <font>
      <sz val="12"/>
      <color theme="1"/>
      <name val="Calibri"/>
      <family val="4"/>
      <charset val="134"/>
      <scheme val="minor"/>
    </font>
    <font>
      <b/>
      <sz val="12"/>
      <color theme="1"/>
      <name val="Calibri"/>
      <family val="4"/>
      <charset val="134"/>
      <scheme val="minor"/>
    </font>
    <font>
      <b/>
      <sz val="14"/>
      <color theme="1"/>
      <name val="Calibri"/>
      <family val="4"/>
      <charset val="134"/>
      <scheme val="minor"/>
    </font>
    <font>
      <b/>
      <sz val="12"/>
      <color theme="4"/>
      <name val="Calibri"/>
      <family val="4"/>
      <charset val="134"/>
      <scheme val="minor"/>
    </font>
    <font>
      <b/>
      <sz val="12"/>
      <color rgb="FF0070C0"/>
      <name val="Calibri"/>
      <family val="4"/>
      <charset val="134"/>
      <scheme val="minor"/>
    </font>
    <font>
      <u/>
      <sz val="12"/>
      <color theme="1"/>
      <name val="Calibri"/>
      <family val="2"/>
      <scheme val="minor"/>
    </font>
    <font>
      <b/>
      <sz val="18"/>
      <color rgb="FF0070C0"/>
      <name val="Calibri"/>
      <family val="4"/>
      <charset val="134"/>
      <scheme val="minor"/>
    </font>
    <font>
      <b/>
      <u/>
      <sz val="16"/>
      <color theme="1"/>
      <name val="Calibri"/>
      <family val="4"/>
      <charset val="134"/>
      <scheme val="minor"/>
    </font>
    <font>
      <sz val="16"/>
      <color theme="1"/>
      <name val="Calibri"/>
      <family val="4"/>
      <charset val="134"/>
      <scheme val="minor"/>
    </font>
    <font>
      <b/>
      <u/>
      <sz val="16"/>
      <color rgb="FF000000"/>
      <name val="Calibri"/>
      <family val="4"/>
      <charset val="134"/>
      <scheme val="minor"/>
    </font>
    <font>
      <sz val="16"/>
      <color rgb="FF000000"/>
      <name val="Calibri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4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0" fontId="0" fillId="0" borderId="10" xfId="0" applyBorder="1" applyAlignment="1">
      <alignment horizontal="left" vertical="center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3" fillId="0" borderId="0" xfId="0" applyFont="1"/>
    <xf numFmtId="0" fontId="0" fillId="3" borderId="1" xfId="0" applyFill="1" applyBorder="1"/>
    <xf numFmtId="0" fontId="0" fillId="0" borderId="0" xfId="0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3" borderId="12" xfId="0" applyFill="1" applyBorder="1"/>
    <xf numFmtId="0" fontId="5" fillId="0" borderId="0" xfId="0" applyFont="1"/>
    <xf numFmtId="0" fontId="0" fillId="3" borderId="12" xfId="0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0" fontId="6" fillId="0" borderId="0" xfId="0" applyFont="1"/>
    <xf numFmtId="0" fontId="0" fillId="0" borderId="0" xfId="0" applyFont="1"/>
    <xf numFmtId="0" fontId="9" fillId="0" borderId="0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0" fillId="0" borderId="0" xfId="0" applyBorder="1"/>
    <xf numFmtId="0" fontId="5" fillId="2" borderId="2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vertical="center"/>
    </xf>
    <xf numFmtId="0" fontId="0" fillId="3" borderId="18" xfId="0" applyFill="1" applyBorder="1" applyAlignment="1">
      <alignment horizontal="left"/>
    </xf>
    <xf numFmtId="0" fontId="0" fillId="3" borderId="18" xfId="0" applyFill="1" applyBorder="1" applyAlignment="1">
      <alignment horizontal="center"/>
    </xf>
    <xf numFmtId="9" fontId="0" fillId="3" borderId="1" xfId="10" applyFont="1" applyFill="1" applyBorder="1" applyAlignment="1">
      <alignment horizontal="center" vertical="center"/>
    </xf>
    <xf numFmtId="9" fontId="0" fillId="3" borderId="13" xfId="10" applyFont="1" applyFill="1" applyBorder="1" applyAlignment="1">
      <alignment horizontal="center" vertical="center"/>
    </xf>
    <xf numFmtId="9" fontId="0" fillId="3" borderId="1" xfId="10" applyFont="1" applyFill="1" applyBorder="1" applyAlignment="1">
      <alignment horizontal="left" vertical="center"/>
    </xf>
    <xf numFmtId="9" fontId="0" fillId="3" borderId="13" xfId="10" applyFont="1" applyFill="1" applyBorder="1" applyAlignment="1">
      <alignment horizontal="left" vertical="center"/>
    </xf>
    <xf numFmtId="9" fontId="0" fillId="3" borderId="12" xfId="10" applyFont="1" applyFill="1" applyBorder="1" applyAlignment="1">
      <alignment horizontal="center"/>
    </xf>
    <xf numFmtId="164" fontId="0" fillId="3" borderId="12" xfId="10" applyNumberFormat="1" applyFont="1" applyFill="1" applyBorder="1" applyAlignment="1">
      <alignment horizontal="center"/>
    </xf>
    <xf numFmtId="165" fontId="0" fillId="3" borderId="12" xfId="9" applyNumberFormat="1" applyFont="1" applyFill="1" applyBorder="1" applyAlignment="1">
      <alignment horizontal="center"/>
    </xf>
    <xf numFmtId="166" fontId="0" fillId="3" borderId="12" xfId="0" applyNumberFormat="1" applyFill="1" applyBorder="1" applyAlignment="1">
      <alignment horizontal="center"/>
    </xf>
    <xf numFmtId="0" fontId="5" fillId="2" borderId="20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 wrapText="1"/>
    </xf>
    <xf numFmtId="9" fontId="0" fillId="3" borderId="0" xfId="1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0" fillId="0" borderId="0" xfId="0" applyFont="1" applyBorder="1"/>
    <xf numFmtId="0" fontId="0" fillId="0" borderId="0" xfId="0" applyAlignment="1">
      <alignment horizontal="center"/>
    </xf>
    <xf numFmtId="0" fontId="5" fillId="2" borderId="23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 wrapText="1"/>
    </xf>
    <xf numFmtId="0" fontId="13" fillId="4" borderId="23" xfId="0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 vertical="center" wrapText="1"/>
    </xf>
    <xf numFmtId="0" fontId="14" fillId="4" borderId="23" xfId="0" applyFont="1" applyFill="1" applyBorder="1" applyAlignment="1">
      <alignment horizontal="center" vertical="center"/>
    </xf>
    <xf numFmtId="2" fontId="18" fillId="3" borderId="12" xfId="0" applyNumberFormat="1" applyFont="1" applyFill="1" applyBorder="1" applyAlignment="1">
      <alignment horizont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2" fontId="16" fillId="0" borderId="0" xfId="0" applyNumberFormat="1" applyFont="1" applyBorder="1" applyAlignment="1">
      <alignment horizontal="center" vertical="center"/>
    </xf>
    <xf numFmtId="9" fontId="14" fillId="0" borderId="0" xfId="0" applyNumberFormat="1" applyFont="1" applyBorder="1" applyAlignment="1">
      <alignment horizontal="center" vertical="center"/>
    </xf>
    <xf numFmtId="0" fontId="20" fillId="0" borderId="0" xfId="0" applyFont="1"/>
    <xf numFmtId="0" fontId="15" fillId="5" borderId="23" xfId="0" applyFont="1" applyFill="1" applyBorder="1"/>
    <xf numFmtId="0" fontId="14" fillId="3" borderId="23" xfId="0" applyFont="1" applyFill="1" applyBorder="1" applyAlignment="1">
      <alignment horizontal="center" vertical="center"/>
    </xf>
    <xf numFmtId="0" fontId="14" fillId="3" borderId="23" xfId="0" applyFont="1" applyFill="1" applyBorder="1" applyAlignment="1">
      <alignment horizontal="left" vertical="center"/>
    </xf>
    <xf numFmtId="2" fontId="16" fillId="3" borderId="23" xfId="0" applyNumberFormat="1" applyFont="1" applyFill="1" applyBorder="1" applyAlignment="1">
      <alignment horizontal="center" vertical="center"/>
    </xf>
    <xf numFmtId="9" fontId="14" fillId="3" borderId="23" xfId="0" applyNumberFormat="1" applyFont="1" applyFill="1" applyBorder="1" applyAlignment="1">
      <alignment horizontal="center" vertical="center"/>
    </xf>
    <xf numFmtId="0" fontId="0" fillId="3" borderId="23" xfId="0" applyFont="1" applyFill="1" applyBorder="1"/>
    <xf numFmtId="0" fontId="9" fillId="3" borderId="23" xfId="0" applyFont="1" applyFill="1" applyBorder="1" applyAlignment="1">
      <alignment horizontal="center"/>
    </xf>
    <xf numFmtId="9" fontId="12" fillId="3" borderId="23" xfId="10" applyFont="1" applyFill="1" applyBorder="1" applyAlignment="1">
      <alignment horizontal="center" vertical="center"/>
    </xf>
    <xf numFmtId="0" fontId="12" fillId="3" borderId="23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9" fontId="12" fillId="3" borderId="1" xfId="10" applyFont="1" applyFill="1" applyBorder="1" applyAlignment="1">
      <alignment horizontal="center" vertical="center"/>
    </xf>
    <xf numFmtId="9" fontId="12" fillId="3" borderId="13" xfId="1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/>
    </xf>
    <xf numFmtId="9" fontId="17" fillId="3" borderId="12" xfId="10" applyFont="1" applyFill="1" applyBorder="1" applyAlignment="1">
      <alignment horizontal="center"/>
    </xf>
    <xf numFmtId="164" fontId="14" fillId="3" borderId="12" xfId="10" applyNumberFormat="1" applyFont="1" applyFill="1" applyBorder="1" applyAlignment="1">
      <alignment horizontal="center"/>
    </xf>
    <xf numFmtId="0" fontId="14" fillId="3" borderId="12" xfId="0" applyFont="1" applyFill="1" applyBorder="1" applyAlignment="1">
      <alignment horizontal="center"/>
    </xf>
    <xf numFmtId="165" fontId="17" fillId="3" borderId="12" xfId="9" applyNumberFormat="1" applyFont="1" applyFill="1" applyBorder="1" applyAlignment="1"/>
    <xf numFmtId="9" fontId="14" fillId="3" borderId="12" xfId="10" applyNumberFormat="1" applyFont="1" applyFill="1" applyBorder="1" applyAlignment="1">
      <alignment horizontal="center"/>
    </xf>
    <xf numFmtId="167" fontId="17" fillId="3" borderId="12" xfId="9" applyNumberFormat="1" applyFont="1" applyFill="1" applyBorder="1" applyAlignment="1">
      <alignment horizontal="center"/>
    </xf>
    <xf numFmtId="0" fontId="21" fillId="0" borderId="0" xfId="0" applyFont="1"/>
    <xf numFmtId="10" fontId="14" fillId="3" borderId="23" xfId="0" applyNumberFormat="1" applyFont="1" applyFill="1" applyBorder="1" applyAlignment="1">
      <alignment horizontal="center" vertical="center"/>
    </xf>
    <xf numFmtId="0" fontId="9" fillId="3" borderId="23" xfId="0" applyFont="1" applyFill="1" applyBorder="1"/>
    <xf numFmtId="0" fontId="9" fillId="3" borderId="23" xfId="0" applyFont="1" applyFill="1" applyBorder="1" applyAlignment="1">
      <alignment horizontal="right"/>
    </xf>
    <xf numFmtId="0" fontId="9" fillId="5" borderId="23" xfId="0" applyFont="1" applyFill="1" applyBorder="1" applyAlignment="1">
      <alignment horizontal="left" vertical="center"/>
    </xf>
    <xf numFmtId="0" fontId="9" fillId="5" borderId="23" xfId="0" applyFont="1" applyFill="1" applyBorder="1" applyAlignment="1">
      <alignment horizontal="left"/>
    </xf>
    <xf numFmtId="168" fontId="14" fillId="3" borderId="12" xfId="10" applyNumberFormat="1" applyFont="1" applyFill="1" applyBorder="1" applyAlignment="1">
      <alignment horizontal="center"/>
    </xf>
    <xf numFmtId="0" fontId="15" fillId="3" borderId="23" xfId="0" applyFont="1" applyFill="1" applyBorder="1" applyAlignment="1">
      <alignment horizontal="left" vertical="center"/>
    </xf>
    <xf numFmtId="0" fontId="15" fillId="3" borderId="23" xfId="0" applyFont="1" applyFill="1" applyBorder="1" applyAlignment="1">
      <alignment horizontal="center" vertical="center"/>
    </xf>
    <xf numFmtId="9" fontId="12" fillId="3" borderId="23" xfId="0" applyNumberFormat="1" applyFont="1" applyFill="1" applyBorder="1" applyAlignment="1">
      <alignment horizontal="center" vertical="center"/>
    </xf>
    <xf numFmtId="0" fontId="12" fillId="3" borderId="23" xfId="0" applyFont="1" applyFill="1" applyBorder="1" applyAlignment="1">
      <alignment horizontal="center" vertical="center"/>
    </xf>
    <xf numFmtId="0" fontId="12" fillId="3" borderId="23" xfId="0" applyNumberFormat="1" applyFont="1" applyFill="1" applyBorder="1" applyAlignment="1">
      <alignment horizontal="center" vertical="center"/>
    </xf>
    <xf numFmtId="0" fontId="22" fillId="0" borderId="0" xfId="0" applyFont="1"/>
    <xf numFmtId="0" fontId="23" fillId="0" borderId="0" xfId="0" applyFont="1"/>
    <xf numFmtId="0" fontId="4" fillId="2" borderId="1" xfId="0" applyFont="1" applyFill="1" applyBorder="1"/>
    <xf numFmtId="0" fontId="9" fillId="5" borderId="30" xfId="0" applyFont="1" applyFill="1" applyBorder="1" applyAlignment="1">
      <alignment horizontal="center"/>
    </xf>
    <xf numFmtId="0" fontId="9" fillId="5" borderId="30" xfId="0" applyFont="1" applyFill="1" applyBorder="1"/>
    <xf numFmtId="0" fontId="5" fillId="2" borderId="1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15" fillId="3" borderId="23" xfId="0" applyFont="1" applyFill="1" applyBorder="1" applyAlignment="1">
      <alignment horizontal="left" vertical="center"/>
    </xf>
    <xf numFmtId="0" fontId="15" fillId="4" borderId="23" xfId="0" applyFont="1" applyFill="1" applyBorder="1" applyAlignment="1">
      <alignment horizontal="center" vertical="center"/>
    </xf>
    <xf numFmtId="0" fontId="19" fillId="0" borderId="27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13" fillId="4" borderId="23" xfId="0" applyFont="1" applyFill="1" applyBorder="1" applyAlignment="1">
      <alignment horizontal="center" vertical="center" wrapText="1"/>
    </xf>
    <xf numFmtId="0" fontId="14" fillId="4" borderId="23" xfId="0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left" vertical="center" wrapText="1"/>
    </xf>
    <xf numFmtId="0" fontId="14" fillId="4" borderId="23" xfId="0" applyFont="1" applyFill="1" applyBorder="1" applyAlignment="1">
      <alignment horizontal="center" vertical="center" wrapText="1"/>
    </xf>
    <xf numFmtId="0" fontId="14" fillId="3" borderId="23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0" fontId="12" fillId="3" borderId="24" xfId="0" applyFont="1" applyFill="1" applyBorder="1" applyAlignment="1">
      <alignment horizontal="left"/>
    </xf>
    <xf numFmtId="0" fontId="12" fillId="3" borderId="25" xfId="0" applyFont="1" applyFill="1" applyBorder="1" applyAlignment="1">
      <alignment horizontal="left"/>
    </xf>
    <xf numFmtId="0" fontId="12" fillId="3" borderId="26" xfId="0" applyFont="1" applyFill="1" applyBorder="1" applyAlignment="1">
      <alignment horizontal="left"/>
    </xf>
    <xf numFmtId="0" fontId="9" fillId="3" borderId="13" xfId="0" applyFont="1" applyFill="1" applyBorder="1" applyAlignment="1">
      <alignment horizontal="center"/>
    </xf>
    <xf numFmtId="0" fontId="9" fillId="3" borderId="28" xfId="0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9" fillId="5" borderId="2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</cellXfs>
  <cellStyles count="11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Percent 2" xfId="10"/>
  </cellStyles>
  <dxfs count="27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104</xdr:row>
      <xdr:rowOff>0</xdr:rowOff>
    </xdr:from>
    <xdr:to>
      <xdr:col>3</xdr:col>
      <xdr:colOff>990600</xdr:colOff>
      <xdr:row>104</xdr:row>
      <xdr:rowOff>101600</xdr:rowOff>
    </xdr:to>
    <xdr:pic>
      <xdr:nvPicPr>
        <xdr:cNvPr id="2" name="Picture 1" descr="page8image20587136">
          <a:extLst>
            <a:ext uri="{FF2B5EF4-FFF2-40B4-BE49-F238E27FC236}">
              <a16:creationId xmlns="" xmlns:a16="http://schemas.microsoft.com/office/drawing/2014/main" id="{6CE3B36A-7100-144E-8A49-8D8808603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670000"/>
          <a:ext cx="57785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152400</xdr:colOff>
      <xdr:row>105</xdr:row>
      <xdr:rowOff>38100</xdr:rowOff>
    </xdr:to>
    <xdr:pic>
      <xdr:nvPicPr>
        <xdr:cNvPr id="3" name="Picture 2" descr="page8image14517792">
          <a:extLst>
            <a:ext uri="{FF2B5EF4-FFF2-40B4-BE49-F238E27FC236}">
              <a16:creationId xmlns="" xmlns:a16="http://schemas.microsoft.com/office/drawing/2014/main" id="{539BAA0F-0DE9-7F47-8FF1-B8E2EF1F1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873200"/>
          <a:ext cx="1524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165100</xdr:colOff>
      <xdr:row>105</xdr:row>
      <xdr:rowOff>0</xdr:rowOff>
    </xdr:from>
    <xdr:to>
      <xdr:col>1</xdr:col>
      <xdr:colOff>355600</xdr:colOff>
      <xdr:row>105</xdr:row>
      <xdr:rowOff>38100</xdr:rowOff>
    </xdr:to>
    <xdr:pic>
      <xdr:nvPicPr>
        <xdr:cNvPr id="4" name="Picture 3" descr="page8image14528544">
          <a:extLst>
            <a:ext uri="{FF2B5EF4-FFF2-40B4-BE49-F238E27FC236}">
              <a16:creationId xmlns="" xmlns:a16="http://schemas.microsoft.com/office/drawing/2014/main" id="{68ECA982-4FD4-6E4E-B76E-4D212ED59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6873200"/>
          <a:ext cx="1905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368300</xdr:colOff>
      <xdr:row>105</xdr:row>
      <xdr:rowOff>0</xdr:rowOff>
    </xdr:from>
    <xdr:to>
      <xdr:col>3</xdr:col>
      <xdr:colOff>1358900</xdr:colOff>
      <xdr:row>105</xdr:row>
      <xdr:rowOff>101600</xdr:rowOff>
    </xdr:to>
    <xdr:pic>
      <xdr:nvPicPr>
        <xdr:cNvPr id="5" name="Picture 4" descr="page8image20578880">
          <a:extLst>
            <a:ext uri="{FF2B5EF4-FFF2-40B4-BE49-F238E27FC236}">
              <a16:creationId xmlns="" xmlns:a16="http://schemas.microsoft.com/office/drawing/2014/main" id="{C88AAF2B-6A8B-D94B-9D90-C6129CF39F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800" y="26873200"/>
          <a:ext cx="57785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ripleAim" displayName="TripleAim" ref="A2:A5" totalsRowShown="0" headerRowDxfId="26" dataDxfId="25">
  <autoFilter ref="A2:A5"/>
  <tableColumns count="1">
    <tableColumn id="1" name="Triple Aim List" dataDxfId="24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id="10" name="EnhancingCare" displayName="EnhancingCare" ref="S2:S6" totalsRowShown="0" headerRowDxfId="3">
  <autoFilter ref="S2:S6"/>
  <tableColumns count="1">
    <tableColumn id="1" name="Enhancing Care Quality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1" name="BetterExperience" displayName="BetterExperience" ref="U2:U4" totalsRowShown="0" headerRowDxfId="2" dataDxfId="1">
  <autoFilter ref="U2:U4"/>
  <tableColumns count="1">
    <tableColumn id="1" name="Better Patient Experience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ReducingCost" displayName="ReducingCost" ref="C2:C4" totalsRowShown="0" headerRowDxfId="23" dataDxfId="22">
  <autoFilter ref="C2:C4"/>
  <tableColumns count="1">
    <tableColumn id="1" name="Reducing Cost List" dataDxfId="21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3" name="ImprovingHealth" displayName="ImprovingHealth" ref="E2:E4" totalsRowShown="0" headerRowDxfId="20" dataDxfId="19">
  <autoFilter ref="E2:E4"/>
  <tableColumns count="1">
    <tableColumn id="1" name="Improving Health List" dataDxfId="18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4" name="ImprovingPatientCare" displayName="ImprovingPatientCare" ref="G2:G5" totalsRowShown="0" headerRowDxfId="17" dataDxfId="16">
  <autoFilter ref="G2:G5"/>
  <tableColumns count="1">
    <tableColumn id="1" name="Improving Patient Care List" dataDxfId="15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5" name="CostReduction" displayName="CostReduction" ref="I2:I6" totalsRowShown="0" headerRowDxfId="14">
  <autoFilter ref="I2:I6"/>
  <tableColumns count="1">
    <tableColumn id="1" name="Cost Reduction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6" name="UtilizationReduction" displayName="UtilizationReduction" ref="K2:K6" totalsRowShown="0" headerRowDxfId="13" dataDxfId="12">
  <autoFilter ref="K2:K6"/>
  <tableColumns count="1">
    <tableColumn id="1" name="Utilization Reduction" dataDxfId="11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7" name="ImprovingOutcome" displayName="ImprovingOutcome" ref="M2:M11" totalsRowShown="0" headerRowDxfId="10" dataDxfId="9">
  <autoFilter ref="M2:M11"/>
  <tableColumns count="1">
    <tableColumn id="1" name="Improving Disease Outcome" dataDxfId="8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8" name="DecreasingDisparities" displayName="DecreasingDisparities" ref="O2:O4" totalsRowShown="0" headerRowDxfId="7" dataDxfId="6">
  <autoFilter ref="O2:O4"/>
  <tableColumns count="1">
    <tableColumn id="1" name="Decreasing Health Disparities" dataDxfId="5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9" name="IncreasingSafety" displayName="IncreasingSafety" ref="Q2:Q6" totalsRowShown="0" headerRowDxfId="4">
  <autoFilter ref="Q2:Q6"/>
  <tableColumns count="1">
    <tableColumn id="1" name="Increasing Patient Safet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7"/>
  <sheetViews>
    <sheetView workbookViewId="0">
      <selection activeCell="A10" sqref="A10"/>
    </sheetView>
  </sheetViews>
  <sheetFormatPr baseColWidth="10" defaultRowHeight="16" x14ac:dyDescent="0.2"/>
  <cols>
    <col min="1" max="1" width="23" bestFit="1" customWidth="1"/>
    <col min="2" max="2" width="4.33203125" customWidth="1"/>
    <col min="3" max="3" width="20.83203125" customWidth="1"/>
    <col min="4" max="4" width="2" customWidth="1"/>
    <col min="5" max="5" width="23.83203125" customWidth="1"/>
    <col min="6" max="6" width="2.6640625" customWidth="1"/>
    <col min="7" max="7" width="29.1640625" customWidth="1"/>
    <col min="8" max="8" width="2.5" customWidth="1"/>
    <col min="9" max="9" width="16.1640625" customWidth="1"/>
    <col min="11" max="11" width="21.1640625" customWidth="1"/>
    <col min="13" max="13" width="27" customWidth="1"/>
    <col min="15" max="15" width="28" customWidth="1"/>
    <col min="17" max="17" width="24.33203125" customWidth="1"/>
    <col min="19" max="19" width="23" customWidth="1"/>
    <col min="21" max="21" width="24.83203125" customWidth="1"/>
  </cols>
  <sheetData>
    <row r="2" spans="1:23" ht="19" x14ac:dyDescent="0.2">
      <c r="A2" s="37" t="s">
        <v>117</v>
      </c>
      <c r="B2" s="37"/>
      <c r="C2" s="37" t="s">
        <v>114</v>
      </c>
      <c r="D2" s="37"/>
      <c r="E2" s="37" t="s">
        <v>115</v>
      </c>
      <c r="F2" s="37"/>
      <c r="G2" s="37" t="s">
        <v>116</v>
      </c>
      <c r="I2" s="29" t="s">
        <v>5</v>
      </c>
      <c r="J2" s="29"/>
      <c r="K2" s="29" t="s">
        <v>6</v>
      </c>
      <c r="L2" s="29"/>
      <c r="M2" s="29" t="s">
        <v>7</v>
      </c>
      <c r="N2" s="29"/>
      <c r="O2" s="29" t="s">
        <v>8</v>
      </c>
      <c r="P2" s="29"/>
      <c r="Q2" s="29" t="s">
        <v>9</v>
      </c>
      <c r="R2" s="29"/>
      <c r="S2" s="29" t="s">
        <v>10</v>
      </c>
      <c r="T2" s="29"/>
      <c r="U2" s="29" t="s">
        <v>11</v>
      </c>
      <c r="V2" s="40"/>
      <c r="W2" s="40"/>
    </row>
    <row r="3" spans="1:23" ht="19" x14ac:dyDescent="0.2">
      <c r="A3" s="37" t="s">
        <v>1</v>
      </c>
      <c r="B3" s="37"/>
      <c r="C3" s="37" t="s">
        <v>5</v>
      </c>
      <c r="D3" s="37"/>
      <c r="E3" s="37" t="s">
        <v>7</v>
      </c>
      <c r="F3" s="37"/>
      <c r="G3" s="37" t="s">
        <v>9</v>
      </c>
      <c r="I3" s="27" t="s">
        <v>13</v>
      </c>
      <c r="J3" s="40"/>
      <c r="K3" s="27" t="s">
        <v>17</v>
      </c>
      <c r="L3" s="40"/>
      <c r="M3" s="30" t="s">
        <v>21</v>
      </c>
      <c r="N3" s="40"/>
      <c r="O3" s="30" t="s">
        <v>30</v>
      </c>
      <c r="P3" s="40"/>
      <c r="Q3" s="30" t="s">
        <v>32</v>
      </c>
      <c r="R3" s="40"/>
      <c r="S3" s="30" t="s">
        <v>36</v>
      </c>
      <c r="T3" s="40"/>
      <c r="U3" s="27" t="s">
        <v>40</v>
      </c>
      <c r="V3" s="40"/>
      <c r="W3" s="40"/>
    </row>
    <row r="4" spans="1:23" ht="19" x14ac:dyDescent="0.2">
      <c r="A4" s="37" t="s">
        <v>2</v>
      </c>
      <c r="B4" s="37"/>
      <c r="C4" s="37" t="s">
        <v>6</v>
      </c>
      <c r="D4" s="37"/>
      <c r="E4" s="37" t="s">
        <v>8</v>
      </c>
      <c r="F4" s="37"/>
      <c r="G4" s="37" t="s">
        <v>10</v>
      </c>
      <c r="I4" s="30" t="s">
        <v>14</v>
      </c>
      <c r="J4" s="40"/>
      <c r="K4" s="27" t="s">
        <v>18</v>
      </c>
      <c r="L4" s="40"/>
      <c r="M4" s="27" t="s">
        <v>22</v>
      </c>
      <c r="N4" s="40"/>
      <c r="O4" s="30" t="s">
        <v>31</v>
      </c>
      <c r="P4" s="40"/>
      <c r="Q4" s="30" t="s">
        <v>33</v>
      </c>
      <c r="R4" s="40"/>
      <c r="S4" s="30" t="s">
        <v>37</v>
      </c>
      <c r="T4" s="40"/>
      <c r="U4" s="27" t="s">
        <v>41</v>
      </c>
      <c r="V4" s="40"/>
      <c r="W4" s="40"/>
    </row>
    <row r="5" spans="1:23" ht="19" x14ac:dyDescent="0.2">
      <c r="A5" s="37" t="s">
        <v>3</v>
      </c>
      <c r="B5" s="37"/>
      <c r="C5" s="37"/>
      <c r="D5" s="37"/>
      <c r="E5" s="37"/>
      <c r="F5" s="37"/>
      <c r="G5" s="37" t="s">
        <v>11</v>
      </c>
      <c r="I5" s="27" t="s">
        <v>15</v>
      </c>
      <c r="J5" s="40"/>
      <c r="K5" s="27" t="s">
        <v>19</v>
      </c>
      <c r="L5" s="40"/>
      <c r="M5" s="27" t="s">
        <v>23</v>
      </c>
      <c r="N5" s="40"/>
      <c r="O5" s="40"/>
      <c r="P5" s="40"/>
      <c r="Q5" s="27" t="s">
        <v>34</v>
      </c>
      <c r="R5" s="40"/>
      <c r="S5" s="27" t="s">
        <v>38</v>
      </c>
      <c r="T5" s="40"/>
      <c r="U5" s="40"/>
      <c r="V5" s="40"/>
      <c r="W5" s="40"/>
    </row>
    <row r="6" spans="1:23" x14ac:dyDescent="0.2">
      <c r="I6" s="30" t="s">
        <v>16</v>
      </c>
      <c r="J6" s="40"/>
      <c r="K6" s="27" t="s">
        <v>20</v>
      </c>
      <c r="L6" s="40"/>
      <c r="M6" s="30" t="s">
        <v>24</v>
      </c>
      <c r="N6" s="40"/>
      <c r="O6" s="30"/>
      <c r="P6" s="40"/>
      <c r="Q6" s="27" t="s">
        <v>35</v>
      </c>
      <c r="R6" s="40"/>
      <c r="S6" s="27" t="s">
        <v>39</v>
      </c>
      <c r="T6" s="40"/>
      <c r="U6" s="40"/>
      <c r="V6" s="40"/>
      <c r="W6" s="40"/>
    </row>
    <row r="7" spans="1:23" x14ac:dyDescent="0.2">
      <c r="I7" s="30"/>
      <c r="J7" s="40"/>
      <c r="K7" s="40"/>
      <c r="L7" s="40"/>
      <c r="M7" s="27" t="s">
        <v>25</v>
      </c>
      <c r="N7" s="40"/>
      <c r="O7" s="40"/>
      <c r="P7" s="40"/>
      <c r="Q7" s="40"/>
      <c r="R7" s="40"/>
      <c r="S7" s="40"/>
      <c r="T7" s="40"/>
      <c r="U7" s="40"/>
      <c r="V7" s="40"/>
      <c r="W7" s="40"/>
    </row>
    <row r="8" spans="1:23" x14ac:dyDescent="0.2">
      <c r="I8" s="30"/>
      <c r="J8" s="40"/>
      <c r="K8" s="40"/>
      <c r="L8" s="40"/>
      <c r="M8" s="30" t="s">
        <v>26</v>
      </c>
      <c r="N8" s="40"/>
      <c r="O8" s="40"/>
      <c r="P8" s="40"/>
      <c r="Q8" s="40"/>
      <c r="R8" s="40"/>
      <c r="S8" s="40"/>
      <c r="T8" s="40"/>
      <c r="U8" s="40"/>
      <c r="V8" s="40"/>
      <c r="W8" s="40"/>
    </row>
    <row r="9" spans="1:23" x14ac:dyDescent="0.2">
      <c r="A9" t="s">
        <v>118</v>
      </c>
      <c r="I9" s="40"/>
      <c r="J9" s="40"/>
      <c r="K9" s="40"/>
      <c r="L9" s="40"/>
      <c r="M9" s="30" t="s">
        <v>27</v>
      </c>
      <c r="N9" s="40"/>
      <c r="O9" s="40"/>
      <c r="P9" s="40"/>
      <c r="Q9" s="40"/>
      <c r="R9" s="40"/>
      <c r="S9" s="40"/>
      <c r="T9" s="40"/>
      <c r="U9" s="40"/>
      <c r="V9" s="40"/>
      <c r="W9" s="40"/>
    </row>
    <row r="10" spans="1:23" x14ac:dyDescent="0.2">
      <c r="I10" s="40"/>
      <c r="J10" s="40"/>
      <c r="K10" s="40"/>
      <c r="L10" s="40"/>
      <c r="M10" s="30" t="s">
        <v>28</v>
      </c>
      <c r="N10" s="40"/>
      <c r="O10" s="40"/>
      <c r="P10" s="40"/>
      <c r="Q10" s="40"/>
      <c r="R10" s="40"/>
      <c r="S10" s="40"/>
      <c r="T10" s="40"/>
      <c r="U10" s="40"/>
      <c r="V10" s="40"/>
      <c r="W10" s="40"/>
    </row>
    <row r="11" spans="1:23" ht="19" x14ac:dyDescent="0.2">
      <c r="A11" s="38" t="s">
        <v>1</v>
      </c>
      <c r="C11" t="s">
        <v>119</v>
      </c>
      <c r="E11" s="38" t="s">
        <v>5</v>
      </c>
      <c r="G11" t="s">
        <v>122</v>
      </c>
      <c r="I11" s="40"/>
      <c r="J11" s="40"/>
      <c r="K11" s="40"/>
      <c r="L11" s="40"/>
      <c r="M11" s="30" t="s">
        <v>29</v>
      </c>
      <c r="N11" s="40"/>
      <c r="O11" s="40"/>
      <c r="P11" s="40"/>
      <c r="Q11" s="40"/>
      <c r="R11" s="40"/>
      <c r="S11" s="40"/>
      <c r="T11" s="40"/>
      <c r="U11" s="40"/>
      <c r="V11" s="40"/>
      <c r="W11" s="40"/>
    </row>
    <row r="12" spans="1:23" ht="19" x14ac:dyDescent="0.2">
      <c r="A12" s="38" t="s">
        <v>2</v>
      </c>
      <c r="C12" t="s">
        <v>120</v>
      </c>
      <c r="E12" s="39" t="s">
        <v>6</v>
      </c>
      <c r="G12" t="s">
        <v>123</v>
      </c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</row>
    <row r="13" spans="1:23" ht="19" x14ac:dyDescent="0.2">
      <c r="A13" s="39" t="s">
        <v>3</v>
      </c>
      <c r="C13" t="s">
        <v>121</v>
      </c>
      <c r="E13" s="38" t="s">
        <v>7</v>
      </c>
      <c r="G13" t="s">
        <v>124</v>
      </c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</row>
    <row r="14" spans="1:23" ht="19" x14ac:dyDescent="0.2">
      <c r="E14" s="39" t="s">
        <v>8</v>
      </c>
      <c r="G14" t="s">
        <v>125</v>
      </c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</row>
    <row r="15" spans="1:23" ht="19" x14ac:dyDescent="0.2">
      <c r="E15" s="38" t="s">
        <v>9</v>
      </c>
      <c r="G15" t="s">
        <v>126</v>
      </c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</row>
    <row r="16" spans="1:23" ht="19" x14ac:dyDescent="0.2">
      <c r="E16" s="38" t="s">
        <v>10</v>
      </c>
      <c r="G16" t="s">
        <v>127</v>
      </c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</row>
    <row r="17" spans="5:7" ht="19" x14ac:dyDescent="0.2">
      <c r="E17" s="39" t="s">
        <v>11</v>
      </c>
      <c r="G17" t="s">
        <v>128</v>
      </c>
    </row>
  </sheetData>
  <phoneticPr fontId="11" type="noConversion"/>
  <pageMargins left="0.7" right="0.7" top="0.75" bottom="0.75" header="0.3" footer="0.3"/>
  <pageSetup orientation="portrait" horizontalDpi="0" verticalDpi="0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B2" sqref="B2:B8"/>
    </sheetView>
  </sheetViews>
  <sheetFormatPr baseColWidth="10" defaultRowHeight="16" x14ac:dyDescent="0.2"/>
  <cols>
    <col min="1" max="3" width="24.5" customWidth="1"/>
  </cols>
  <sheetData>
    <row r="1" spans="1:3" ht="21" x14ac:dyDescent="0.2">
      <c r="A1" s="7" t="s">
        <v>0</v>
      </c>
      <c r="B1" s="8" t="s">
        <v>4</v>
      </c>
      <c r="C1" s="9" t="s">
        <v>12</v>
      </c>
    </row>
    <row r="2" spans="1:3" ht="16" customHeight="1" x14ac:dyDescent="0.2">
      <c r="A2" s="28" t="s">
        <v>1</v>
      </c>
      <c r="B2" s="29" t="s">
        <v>5</v>
      </c>
      <c r="C2" s="27" t="s">
        <v>13</v>
      </c>
    </row>
    <row r="3" spans="1:3" ht="16" customHeight="1" x14ac:dyDescent="0.2">
      <c r="A3" s="28" t="s">
        <v>2</v>
      </c>
      <c r="B3" s="29" t="s">
        <v>6</v>
      </c>
      <c r="C3" s="30" t="s">
        <v>14</v>
      </c>
    </row>
    <row r="4" spans="1:3" ht="16" customHeight="1" x14ac:dyDescent="0.2">
      <c r="A4" s="28" t="s">
        <v>3</v>
      </c>
      <c r="B4" s="29" t="s">
        <v>7</v>
      </c>
      <c r="C4" s="27" t="s">
        <v>15</v>
      </c>
    </row>
    <row r="5" spans="1:3" ht="16" customHeight="1" x14ac:dyDescent="0.2">
      <c r="A5" s="28"/>
      <c r="B5" s="29" t="s">
        <v>8</v>
      </c>
      <c r="C5" s="30" t="s">
        <v>16</v>
      </c>
    </row>
    <row r="6" spans="1:3" ht="16" customHeight="1" x14ac:dyDescent="0.2">
      <c r="B6" s="29" t="s">
        <v>9</v>
      </c>
      <c r="C6" s="27" t="s">
        <v>17</v>
      </c>
    </row>
    <row r="7" spans="1:3" ht="16" customHeight="1" x14ac:dyDescent="0.2">
      <c r="B7" s="29" t="s">
        <v>10</v>
      </c>
      <c r="C7" s="27" t="s">
        <v>18</v>
      </c>
    </row>
    <row r="8" spans="1:3" ht="16" customHeight="1" x14ac:dyDescent="0.2">
      <c r="B8" s="29" t="s">
        <v>11</v>
      </c>
      <c r="C8" s="27" t="s">
        <v>19</v>
      </c>
    </row>
    <row r="9" spans="1:3" ht="16" customHeight="1" x14ac:dyDescent="0.2">
      <c r="B9" s="29"/>
      <c r="C9" s="27" t="s">
        <v>20</v>
      </c>
    </row>
    <row r="10" spans="1:3" ht="16" customHeight="1" x14ac:dyDescent="0.2">
      <c r="C10" s="30" t="s">
        <v>21</v>
      </c>
    </row>
    <row r="11" spans="1:3" ht="16" customHeight="1" x14ac:dyDescent="0.2">
      <c r="C11" s="27" t="s">
        <v>22</v>
      </c>
    </row>
    <row r="12" spans="1:3" ht="16" customHeight="1" x14ac:dyDescent="0.2">
      <c r="C12" s="27" t="s">
        <v>23</v>
      </c>
    </row>
    <row r="13" spans="1:3" ht="16" customHeight="1" x14ac:dyDescent="0.2">
      <c r="C13" s="30" t="s">
        <v>24</v>
      </c>
    </row>
    <row r="14" spans="1:3" ht="16" customHeight="1" x14ac:dyDescent="0.2">
      <c r="C14" s="27" t="s">
        <v>25</v>
      </c>
    </row>
    <row r="15" spans="1:3" ht="16" customHeight="1" x14ac:dyDescent="0.2">
      <c r="C15" s="30" t="s">
        <v>26</v>
      </c>
    </row>
    <row r="16" spans="1:3" ht="16" customHeight="1" x14ac:dyDescent="0.2">
      <c r="C16" s="30" t="s">
        <v>27</v>
      </c>
    </row>
    <row r="17" spans="3:3" ht="16" customHeight="1" x14ac:dyDescent="0.2">
      <c r="C17" s="30" t="s">
        <v>28</v>
      </c>
    </row>
    <row r="18" spans="3:3" ht="16" customHeight="1" x14ac:dyDescent="0.2">
      <c r="C18" s="30" t="s">
        <v>29</v>
      </c>
    </row>
    <row r="19" spans="3:3" ht="16" customHeight="1" x14ac:dyDescent="0.2">
      <c r="C19" s="30" t="s">
        <v>30</v>
      </c>
    </row>
    <row r="20" spans="3:3" ht="16" customHeight="1" x14ac:dyDescent="0.2">
      <c r="C20" s="30" t="s">
        <v>31</v>
      </c>
    </row>
    <row r="21" spans="3:3" ht="16" customHeight="1" x14ac:dyDescent="0.2">
      <c r="C21" s="30" t="s">
        <v>32</v>
      </c>
    </row>
    <row r="22" spans="3:3" ht="16" customHeight="1" x14ac:dyDescent="0.2">
      <c r="C22" s="30" t="s">
        <v>33</v>
      </c>
    </row>
    <row r="23" spans="3:3" ht="16" customHeight="1" x14ac:dyDescent="0.2">
      <c r="C23" s="27" t="s">
        <v>34</v>
      </c>
    </row>
    <row r="24" spans="3:3" ht="16" customHeight="1" x14ac:dyDescent="0.2">
      <c r="C24" s="27" t="s">
        <v>35</v>
      </c>
    </row>
    <row r="25" spans="3:3" ht="16" customHeight="1" x14ac:dyDescent="0.2">
      <c r="C25" s="30" t="s">
        <v>36</v>
      </c>
    </row>
    <row r="26" spans="3:3" ht="16" customHeight="1" x14ac:dyDescent="0.2">
      <c r="C26" s="30" t="s">
        <v>37</v>
      </c>
    </row>
    <row r="27" spans="3:3" ht="16" customHeight="1" x14ac:dyDescent="0.2">
      <c r="C27" s="27" t="s">
        <v>38</v>
      </c>
    </row>
    <row r="28" spans="3:3" ht="16" customHeight="1" x14ac:dyDescent="0.2">
      <c r="C28" s="27" t="s">
        <v>39</v>
      </c>
    </row>
    <row r="29" spans="3:3" ht="16" customHeight="1" x14ac:dyDescent="0.2">
      <c r="C29" s="27" t="s">
        <v>40</v>
      </c>
    </row>
    <row r="30" spans="3:3" ht="16" customHeight="1" x14ac:dyDescent="0.2">
      <c r="C30" s="27" t="s">
        <v>41</v>
      </c>
    </row>
    <row r="31" spans="3:3" ht="16" customHeight="1" x14ac:dyDescent="0.2">
      <c r="C31" s="27"/>
    </row>
    <row r="32" spans="3:3" ht="16" customHeight="1" x14ac:dyDescent="0.2"/>
    <row r="33" ht="16" customHeight="1" x14ac:dyDescent="0.2"/>
    <row r="34" ht="16" customHeight="1" x14ac:dyDescent="0.2"/>
    <row r="35" ht="16" customHeight="1" x14ac:dyDescent="0.2"/>
    <row r="36" ht="16" customHeight="1" x14ac:dyDescent="0.2"/>
    <row r="37" ht="16" customHeight="1" x14ac:dyDescent="0.2"/>
    <row r="38" ht="16" customHeight="1" x14ac:dyDescent="0.2"/>
    <row r="39" ht="16" customHeight="1" x14ac:dyDescent="0.2"/>
    <row r="40" ht="16" customHeight="1" x14ac:dyDescent="0.2"/>
    <row r="41" ht="16" customHeight="1" x14ac:dyDescent="0.2"/>
    <row r="42" ht="16" customHeight="1" x14ac:dyDescent="0.2"/>
    <row r="43" ht="16" customHeight="1" x14ac:dyDescent="0.2"/>
    <row r="44" ht="16" customHeight="1" x14ac:dyDescent="0.2"/>
    <row r="45" ht="16" customHeight="1" x14ac:dyDescent="0.2"/>
    <row r="46" ht="16" customHeight="1" x14ac:dyDescent="0.2"/>
    <row r="47" ht="16" customHeight="1" x14ac:dyDescent="0.2"/>
    <row r="48" ht="16" customHeight="1" x14ac:dyDescent="0.2"/>
    <row r="49" spans="1:1" ht="16" customHeight="1" x14ac:dyDescent="0.2"/>
    <row r="50" spans="1:1" ht="16" customHeight="1" x14ac:dyDescent="0.2"/>
    <row r="51" spans="1:1" ht="16" customHeight="1" x14ac:dyDescent="0.2">
      <c r="A51" s="28"/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0"/>
  <sheetViews>
    <sheetView topLeftCell="BC4" zoomScale="131" workbookViewId="0">
      <selection activeCell="E20" sqref="E20"/>
    </sheetView>
  </sheetViews>
  <sheetFormatPr baseColWidth="10" defaultRowHeight="16" x14ac:dyDescent="0.2"/>
  <cols>
    <col min="1" max="1" width="20.1640625" customWidth="1"/>
    <col min="2" max="2" width="21" customWidth="1"/>
    <col min="3" max="3" width="31.83203125" customWidth="1"/>
    <col min="4" max="4" width="34.6640625" customWidth="1"/>
    <col min="5" max="5" width="13.6640625" customWidth="1"/>
    <col min="6" max="6" width="13.33203125" customWidth="1"/>
    <col min="7" max="14" width="4.83203125" customWidth="1"/>
    <col min="15" max="18" width="4.5" customWidth="1"/>
    <col min="19" max="20" width="4.83203125" customWidth="1"/>
    <col min="21" max="21" width="5.6640625" customWidth="1"/>
    <col min="22" max="24" width="4.83203125" customWidth="1"/>
    <col min="25" max="28" width="5.1640625" customWidth="1"/>
    <col min="29" max="29" width="4.83203125" customWidth="1"/>
    <col min="31" max="32" width="19.33203125" customWidth="1"/>
    <col min="33" max="33" width="21.6640625" customWidth="1"/>
    <col min="34" max="34" width="29.33203125" customWidth="1"/>
    <col min="35" max="35" width="25" customWidth="1"/>
    <col min="36" max="36" width="8.5" customWidth="1"/>
    <col min="37" max="38" width="19.33203125" customWidth="1"/>
    <col min="39" max="39" width="21.6640625" customWidth="1"/>
    <col min="40" max="40" width="29.33203125" customWidth="1"/>
    <col min="41" max="41" width="23.5" customWidth="1"/>
    <col min="43" max="47" width="25.83203125" customWidth="1"/>
    <col min="49" max="53" width="25.83203125" customWidth="1"/>
    <col min="55" max="59" width="25.83203125" customWidth="1"/>
    <col min="61" max="65" width="25.83203125" customWidth="1"/>
  </cols>
  <sheetData>
    <row r="1" spans="1:65" ht="24" x14ac:dyDescent="0.3">
      <c r="A1" s="25" t="s">
        <v>106</v>
      </c>
    </row>
    <row r="2" spans="1:65" ht="19" customHeight="1" x14ac:dyDescent="0.3">
      <c r="A2" s="25"/>
    </row>
    <row r="3" spans="1:65" ht="19" customHeight="1" x14ac:dyDescent="0.2">
      <c r="A3" s="35" t="s">
        <v>112</v>
      </c>
    </row>
    <row r="4" spans="1:65" ht="19" customHeight="1" x14ac:dyDescent="0.2">
      <c r="A4" s="36" t="s">
        <v>150</v>
      </c>
    </row>
    <row r="5" spans="1:65" ht="19" customHeight="1" x14ac:dyDescent="0.2">
      <c r="A5" s="36" t="s">
        <v>132</v>
      </c>
    </row>
    <row r="6" spans="1:65" ht="19" customHeight="1" x14ac:dyDescent="0.2">
      <c r="A6" s="36" t="s">
        <v>133</v>
      </c>
    </row>
    <row r="7" spans="1:65" ht="19" customHeight="1" x14ac:dyDescent="0.2">
      <c r="A7" s="36" t="s">
        <v>134</v>
      </c>
    </row>
    <row r="8" spans="1:65" ht="19" customHeight="1" x14ac:dyDescent="0.3">
      <c r="A8" s="25"/>
    </row>
    <row r="9" spans="1:65" ht="24" x14ac:dyDescent="0.3">
      <c r="A9" s="25" t="s">
        <v>151</v>
      </c>
      <c r="AE9" s="25" t="s">
        <v>152</v>
      </c>
      <c r="AK9" s="25" t="s">
        <v>153</v>
      </c>
      <c r="AQ9" s="25" t="s">
        <v>154</v>
      </c>
      <c r="AW9" s="25" t="s">
        <v>155</v>
      </c>
      <c r="BC9" s="25" t="s">
        <v>156</v>
      </c>
      <c r="BI9" s="25" t="s">
        <v>157</v>
      </c>
    </row>
    <row r="10" spans="1:65" ht="45" customHeight="1" x14ac:dyDescent="0.2">
      <c r="A10" s="41" t="s">
        <v>129</v>
      </c>
      <c r="B10" s="41" t="s">
        <v>130</v>
      </c>
      <c r="C10" s="41" t="s">
        <v>131</v>
      </c>
      <c r="D10" s="42" t="s">
        <v>110</v>
      </c>
      <c r="AE10" s="41" t="s">
        <v>129</v>
      </c>
      <c r="AF10" s="41" t="s">
        <v>130</v>
      </c>
      <c r="AG10" s="41" t="s">
        <v>131</v>
      </c>
      <c r="AH10" s="42" t="s">
        <v>110</v>
      </c>
      <c r="AK10" s="41" t="s">
        <v>129</v>
      </c>
      <c r="AL10" s="41" t="s">
        <v>130</v>
      </c>
      <c r="AM10" s="41" t="s">
        <v>131</v>
      </c>
      <c r="AN10" s="42" t="s">
        <v>110</v>
      </c>
      <c r="AQ10" s="41" t="s">
        <v>129</v>
      </c>
      <c r="AR10" s="41" t="s">
        <v>130</v>
      </c>
      <c r="AS10" s="41" t="s">
        <v>131</v>
      </c>
      <c r="AT10" s="42" t="s">
        <v>110</v>
      </c>
      <c r="AW10" s="41" t="s">
        <v>129</v>
      </c>
      <c r="AX10" s="41" t="s">
        <v>130</v>
      </c>
      <c r="AY10" s="41" t="s">
        <v>131</v>
      </c>
      <c r="AZ10" s="42" t="s">
        <v>110</v>
      </c>
      <c r="BC10" s="41" t="s">
        <v>129</v>
      </c>
      <c r="BD10" s="41" t="s">
        <v>130</v>
      </c>
      <c r="BE10" s="41" t="s">
        <v>131</v>
      </c>
      <c r="BF10" s="42" t="s">
        <v>110</v>
      </c>
      <c r="BI10" s="41" t="s">
        <v>129</v>
      </c>
      <c r="BJ10" s="41" t="s">
        <v>130</v>
      </c>
      <c r="BK10" s="41" t="s">
        <v>131</v>
      </c>
      <c r="BL10" s="42" t="s">
        <v>110</v>
      </c>
    </row>
    <row r="11" spans="1:65" x14ac:dyDescent="0.2">
      <c r="A11" s="26" t="s">
        <v>2</v>
      </c>
      <c r="B11" s="46" t="s">
        <v>6</v>
      </c>
      <c r="C11" s="47" t="s">
        <v>17</v>
      </c>
      <c r="D11" s="31" t="s">
        <v>197</v>
      </c>
      <c r="AE11" s="26" t="s">
        <v>2</v>
      </c>
      <c r="AF11" s="48" t="s">
        <v>7</v>
      </c>
      <c r="AG11" s="49" t="s">
        <v>21</v>
      </c>
      <c r="AH11" s="31" t="s">
        <v>158</v>
      </c>
      <c r="AK11" s="26" t="s">
        <v>2</v>
      </c>
      <c r="AL11" s="48" t="s">
        <v>7</v>
      </c>
      <c r="AM11" s="49" t="s">
        <v>21</v>
      </c>
      <c r="AN11" s="31" t="s">
        <v>159</v>
      </c>
      <c r="AQ11" s="26" t="s">
        <v>2</v>
      </c>
      <c r="AR11" s="48" t="s">
        <v>7</v>
      </c>
      <c r="AS11" s="49" t="s">
        <v>21</v>
      </c>
      <c r="AT11" s="31" t="s">
        <v>160</v>
      </c>
      <c r="AW11" s="26" t="s">
        <v>2</v>
      </c>
      <c r="AX11" s="48" t="s">
        <v>7</v>
      </c>
      <c r="AY11" s="49" t="s">
        <v>21</v>
      </c>
      <c r="AZ11" s="31" t="s">
        <v>161</v>
      </c>
      <c r="BC11" s="26" t="s">
        <v>2</v>
      </c>
      <c r="BD11" s="48" t="s">
        <v>7</v>
      </c>
      <c r="BE11" s="49" t="s">
        <v>21</v>
      </c>
      <c r="BF11" s="31" t="s">
        <v>162</v>
      </c>
      <c r="BI11" s="26" t="s">
        <v>2</v>
      </c>
      <c r="BJ11" s="48" t="s">
        <v>7</v>
      </c>
      <c r="BK11" s="49" t="s">
        <v>21</v>
      </c>
      <c r="BL11" s="31" t="s">
        <v>163</v>
      </c>
    </row>
    <row r="13" spans="1:65" ht="19" x14ac:dyDescent="0.25">
      <c r="A13" s="32" t="s">
        <v>111</v>
      </c>
      <c r="AE13" s="32" t="s">
        <v>111</v>
      </c>
      <c r="AK13" s="32" t="s">
        <v>111</v>
      </c>
      <c r="AQ13" s="32" t="s">
        <v>111</v>
      </c>
      <c r="AW13" s="32" t="s">
        <v>111</v>
      </c>
      <c r="BC13" s="32" t="s">
        <v>111</v>
      </c>
      <c r="BI13" s="32" t="s">
        <v>111</v>
      </c>
    </row>
    <row r="14" spans="1:65" ht="30" customHeight="1" x14ac:dyDescent="0.2">
      <c r="A14" s="116" t="s">
        <v>109</v>
      </c>
      <c r="B14" s="117"/>
      <c r="C14" s="118" t="s">
        <v>108</v>
      </c>
      <c r="D14" s="113" t="s">
        <v>192</v>
      </c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E14" s="116" t="s">
        <v>109</v>
      </c>
      <c r="AF14" s="117"/>
      <c r="AG14" s="114" t="s">
        <v>108</v>
      </c>
      <c r="AH14" s="120" t="s">
        <v>165</v>
      </c>
      <c r="AI14" s="114" t="s">
        <v>113</v>
      </c>
      <c r="AK14" s="116" t="s">
        <v>109</v>
      </c>
      <c r="AL14" s="117"/>
      <c r="AM14" s="114" t="s">
        <v>166</v>
      </c>
      <c r="AN14" s="120" t="s">
        <v>164</v>
      </c>
      <c r="AO14" s="114" t="s">
        <v>113</v>
      </c>
      <c r="AQ14" s="116" t="s">
        <v>109</v>
      </c>
      <c r="AR14" s="117"/>
      <c r="AS14" s="114" t="s">
        <v>167</v>
      </c>
      <c r="AT14" s="120" t="s">
        <v>164</v>
      </c>
      <c r="AU14" s="114" t="s">
        <v>113</v>
      </c>
      <c r="AW14" s="116" t="s">
        <v>109</v>
      </c>
      <c r="AX14" s="117"/>
      <c r="AY14" s="114" t="s">
        <v>167</v>
      </c>
      <c r="AZ14" s="120" t="s">
        <v>164</v>
      </c>
      <c r="BA14" s="114" t="s">
        <v>113</v>
      </c>
      <c r="BC14" s="116" t="s">
        <v>109</v>
      </c>
      <c r="BD14" s="117"/>
      <c r="BE14" s="114" t="s">
        <v>167</v>
      </c>
      <c r="BF14" s="120" t="s">
        <v>164</v>
      </c>
      <c r="BG14" s="114" t="s">
        <v>113</v>
      </c>
      <c r="BI14" s="116" t="s">
        <v>109</v>
      </c>
      <c r="BJ14" s="117"/>
      <c r="BK14" s="114" t="s">
        <v>108</v>
      </c>
      <c r="BL14" s="120" t="s">
        <v>164</v>
      </c>
      <c r="BM14" s="114" t="s">
        <v>113</v>
      </c>
    </row>
    <row r="15" spans="1:65" ht="40" customHeight="1" x14ac:dyDescent="0.2">
      <c r="A15" s="43" t="s">
        <v>12</v>
      </c>
      <c r="B15" s="43" t="s">
        <v>142</v>
      </c>
      <c r="C15" s="119"/>
      <c r="D15" s="113" t="s">
        <v>193</v>
      </c>
      <c r="E15" s="113"/>
      <c r="F15" s="113" t="s">
        <v>179</v>
      </c>
      <c r="G15" s="113"/>
      <c r="H15" s="113" t="s">
        <v>180</v>
      </c>
      <c r="I15" s="113"/>
      <c r="J15" s="113" t="s">
        <v>181</v>
      </c>
      <c r="K15" s="113"/>
      <c r="L15" s="113" t="s">
        <v>182</v>
      </c>
      <c r="M15" s="113"/>
      <c r="N15" s="113" t="s">
        <v>183</v>
      </c>
      <c r="O15" s="113"/>
      <c r="P15" s="113" t="s">
        <v>184</v>
      </c>
      <c r="Q15" s="113"/>
      <c r="R15" s="113" t="s">
        <v>185</v>
      </c>
      <c r="S15" s="113"/>
      <c r="T15" s="113" t="s">
        <v>186</v>
      </c>
      <c r="U15" s="113"/>
      <c r="V15" s="113" t="s">
        <v>187</v>
      </c>
      <c r="W15" s="113"/>
      <c r="X15" s="113" t="s">
        <v>188</v>
      </c>
      <c r="Y15" s="113"/>
      <c r="Z15" s="113" t="s">
        <v>189</v>
      </c>
      <c r="AA15" s="113"/>
      <c r="AB15" s="113" t="s">
        <v>190</v>
      </c>
      <c r="AC15" s="113"/>
      <c r="AE15" s="43" t="s">
        <v>12</v>
      </c>
      <c r="AF15" s="43" t="s">
        <v>142</v>
      </c>
      <c r="AG15" s="115"/>
      <c r="AH15" s="121"/>
      <c r="AI15" s="115"/>
      <c r="AK15" s="43" t="s">
        <v>12</v>
      </c>
      <c r="AL15" s="43" t="s">
        <v>142</v>
      </c>
      <c r="AM15" s="115"/>
      <c r="AN15" s="121"/>
      <c r="AO15" s="115"/>
      <c r="AQ15" s="43" t="s">
        <v>12</v>
      </c>
      <c r="AR15" s="43" t="s">
        <v>142</v>
      </c>
      <c r="AS15" s="115"/>
      <c r="AT15" s="121"/>
      <c r="AU15" s="115"/>
      <c r="AW15" s="43" t="s">
        <v>12</v>
      </c>
      <c r="AX15" s="43" t="s">
        <v>142</v>
      </c>
      <c r="AY15" s="115"/>
      <c r="AZ15" s="121"/>
      <c r="BA15" s="115"/>
      <c r="BC15" s="43" t="s">
        <v>12</v>
      </c>
      <c r="BD15" s="43" t="s">
        <v>142</v>
      </c>
      <c r="BE15" s="115"/>
      <c r="BF15" s="121"/>
      <c r="BG15" s="115"/>
      <c r="BI15" s="43" t="s">
        <v>12</v>
      </c>
      <c r="BJ15" s="43" t="s">
        <v>142</v>
      </c>
      <c r="BK15" s="115"/>
      <c r="BL15" s="121"/>
      <c r="BM15" s="115"/>
    </row>
    <row r="16" spans="1:65" ht="38" x14ac:dyDescent="0.2">
      <c r="A16" s="56"/>
      <c r="B16" s="56"/>
      <c r="C16" s="55"/>
      <c r="D16" s="54" t="s">
        <v>194</v>
      </c>
      <c r="E16" s="55" t="s">
        <v>113</v>
      </c>
      <c r="F16" s="54" t="s">
        <v>194</v>
      </c>
      <c r="G16" s="54" t="s">
        <v>191</v>
      </c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7"/>
      <c r="U16" s="57"/>
      <c r="V16" s="54"/>
      <c r="W16" s="54"/>
      <c r="X16" s="54"/>
      <c r="Y16" s="54"/>
      <c r="Z16" s="54"/>
      <c r="AA16" s="54"/>
      <c r="AB16" s="54"/>
      <c r="AC16" s="55"/>
      <c r="AE16" s="43"/>
      <c r="AF16" s="56"/>
      <c r="AG16" s="55"/>
      <c r="AH16" s="54"/>
      <c r="AI16" s="55"/>
      <c r="AK16" s="43"/>
      <c r="AL16" s="56"/>
      <c r="AM16" s="55"/>
      <c r="AN16" s="54"/>
      <c r="AO16" s="55"/>
      <c r="AQ16" s="43"/>
      <c r="AR16" s="56"/>
      <c r="AS16" s="55"/>
      <c r="AT16" s="54"/>
      <c r="AU16" s="55"/>
      <c r="AW16" s="43"/>
      <c r="AX16" s="56"/>
      <c r="AY16" s="55"/>
      <c r="AZ16" s="54"/>
      <c r="BA16" s="55"/>
      <c r="BC16" s="43"/>
      <c r="BD16" s="56"/>
      <c r="BE16" s="55"/>
      <c r="BF16" s="54"/>
      <c r="BG16" s="55"/>
      <c r="BI16" s="43"/>
      <c r="BJ16" s="56"/>
      <c r="BK16" s="55"/>
      <c r="BL16" s="54"/>
      <c r="BM16" s="55"/>
    </row>
    <row r="17" spans="1:65" x14ac:dyDescent="0.2">
      <c r="A17" s="45" t="s">
        <v>143</v>
      </c>
      <c r="B17" s="44" t="s">
        <v>143</v>
      </c>
      <c r="C17" s="34">
        <v>0.96</v>
      </c>
      <c r="D17" s="50">
        <v>0.2</v>
      </c>
      <c r="E17" s="33" t="s">
        <v>168</v>
      </c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8"/>
      <c r="U17" s="58"/>
      <c r="V17" s="50"/>
      <c r="W17" s="50"/>
      <c r="X17" s="50"/>
      <c r="Y17" s="50"/>
      <c r="Z17" s="50"/>
      <c r="AA17" s="50"/>
      <c r="AB17" s="50"/>
      <c r="AC17" s="33"/>
      <c r="AE17" s="33" t="s">
        <v>143</v>
      </c>
      <c r="AF17" s="44" t="s">
        <v>143</v>
      </c>
      <c r="AG17" s="50">
        <v>0.28000000000000003</v>
      </c>
      <c r="AH17" s="51">
        <v>9.4E-2</v>
      </c>
      <c r="AI17" s="33" t="str">
        <f>ROUND(AH17*100*0.8,1)&amp;" - "&amp;ROUND(AH17*100*1.2,1)&amp;"%"</f>
        <v>7.5 - 11.3%</v>
      </c>
      <c r="AK17" s="33" t="s">
        <v>143</v>
      </c>
      <c r="AL17" s="44" t="s">
        <v>143</v>
      </c>
      <c r="AM17" s="52">
        <v>1300</v>
      </c>
      <c r="AN17" s="50">
        <v>0.37</v>
      </c>
      <c r="AO17" s="33" t="str">
        <f>ROUND(AN17*100*0.9,0)&amp;" - "&amp;ROUND(AN17*100*1.1,0)&amp;"%"</f>
        <v>33 - 41%</v>
      </c>
      <c r="AQ17" s="33" t="s">
        <v>143</v>
      </c>
      <c r="AR17" s="44" t="s">
        <v>143</v>
      </c>
      <c r="AS17" s="53">
        <v>32</v>
      </c>
      <c r="AT17" s="53">
        <v>7.6</v>
      </c>
      <c r="AU17" s="33" t="str">
        <f>ROUND(AT17*0.9,1)&amp;" - "&amp;ROUND(AT17*1.1,1)</f>
        <v>6.8 - 8.4</v>
      </c>
      <c r="AW17" s="33" t="s">
        <v>143</v>
      </c>
      <c r="AX17" s="44" t="s">
        <v>143</v>
      </c>
      <c r="AY17" s="53">
        <v>65</v>
      </c>
      <c r="AZ17" s="53">
        <v>12.3</v>
      </c>
      <c r="BA17" s="33" t="str">
        <f t="shared" ref="BA17:BA30" si="0">ROUND(AZ17*0.9,1)&amp;" - "&amp;ROUND(AZ17*1.1,1)</f>
        <v>11.1 - 13.5</v>
      </c>
      <c r="BC17" s="33" t="s">
        <v>143</v>
      </c>
      <c r="BD17" s="44" t="s">
        <v>143</v>
      </c>
      <c r="BE17" s="53">
        <v>65</v>
      </c>
      <c r="BF17" s="53">
        <v>15.3</v>
      </c>
      <c r="BG17" s="33" t="str">
        <f t="shared" ref="BG17:BG30" si="1">ROUND(BF17*0.9,1)&amp;" - "&amp;ROUND(BF17*1.1,1)</f>
        <v>13.8 - 16.8</v>
      </c>
      <c r="BI17" s="33" t="s">
        <v>143</v>
      </c>
      <c r="BJ17" s="44" t="s">
        <v>143</v>
      </c>
      <c r="BK17" s="53">
        <v>10</v>
      </c>
      <c r="BL17" s="53">
        <v>1.3</v>
      </c>
      <c r="BM17" s="33" t="str">
        <f t="shared" ref="BM17:BM30" si="2">ROUND(BL17*0.9,1)&amp;" - "&amp;ROUND(BL17*1.1,1)</f>
        <v>1.2 - 1.4</v>
      </c>
    </row>
    <row r="18" spans="1:65" x14ac:dyDescent="0.2">
      <c r="A18" s="122" t="s">
        <v>144</v>
      </c>
      <c r="B18" s="31" t="s">
        <v>136</v>
      </c>
      <c r="C18" s="34">
        <v>0.86292134831460676</v>
      </c>
      <c r="D18" s="50">
        <v>0.18</v>
      </c>
      <c r="E18" s="33" t="s">
        <v>169</v>
      </c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8"/>
      <c r="U18" s="58"/>
      <c r="V18" s="50"/>
      <c r="W18" s="50"/>
      <c r="X18" s="50"/>
      <c r="Y18" s="50"/>
      <c r="Z18" s="50"/>
      <c r="AA18" s="50"/>
      <c r="AB18" s="50"/>
      <c r="AC18" s="33"/>
      <c r="AE18" s="122" t="s">
        <v>144</v>
      </c>
      <c r="AF18" s="31" t="s">
        <v>136</v>
      </c>
      <c r="AG18" s="50">
        <f t="shared" ref="AG18:AG30" si="3">0.5-C18/C$17*(0.5-AG$17)</f>
        <v>0.30224719101123598</v>
      </c>
      <c r="AH18" s="51">
        <f t="shared" ref="AH18:AH30" si="4">D18/D$17*AH$17</f>
        <v>8.4599999999999995E-2</v>
      </c>
      <c r="AI18" s="33" t="str">
        <f t="shared" ref="AI18:AI30" si="5">ROUND(AH18*100*0.8,1)&amp;" - "&amp;ROUND(AH18*100*1.2,1)&amp;"%"</f>
        <v>6.8 - 10.2%</v>
      </c>
      <c r="AK18" s="122" t="s">
        <v>144</v>
      </c>
      <c r="AL18" s="31" t="s">
        <v>136</v>
      </c>
      <c r="AM18" s="52">
        <f t="shared" ref="AM18:AN23" si="6">C18/C$17*AM$17</f>
        <v>1168.5393258426968</v>
      </c>
      <c r="AN18" s="50">
        <f t="shared" si="6"/>
        <v>0.33299999999999996</v>
      </c>
      <c r="AO18" s="33" t="str">
        <f t="shared" ref="AO18:AO30" si="7">ROUND(AN18*100*0.9,0)&amp;" - "&amp;ROUND(AN18*100*1.1,0)&amp;"%"</f>
        <v>30 - 37%</v>
      </c>
      <c r="AQ18" s="122" t="s">
        <v>144</v>
      </c>
      <c r="AR18" s="31" t="s">
        <v>136</v>
      </c>
      <c r="AS18" s="53">
        <f>$C18/$C$17*AS$17</f>
        <v>28.764044943820227</v>
      </c>
      <c r="AT18" s="53">
        <f>$D18/$D$17*AT$17</f>
        <v>6.839999999999999</v>
      </c>
      <c r="AU18" s="33" t="str">
        <f t="shared" ref="AU18:AU30" si="8">ROUND(AT18*0.9,1)&amp;" - "&amp;ROUND(AT18*1.1,1)</f>
        <v>6.2 - 7.5</v>
      </c>
      <c r="AW18" s="122" t="s">
        <v>144</v>
      </c>
      <c r="AX18" s="31" t="s">
        <v>136</v>
      </c>
      <c r="AY18" s="53">
        <f>$C18/$C$17*AY$17</f>
        <v>58.426966292134836</v>
      </c>
      <c r="AZ18" s="53">
        <f>$D18/$D$17*AZ$17</f>
        <v>11.07</v>
      </c>
      <c r="BA18" s="33" t="str">
        <f t="shared" si="0"/>
        <v>10 - 12.2</v>
      </c>
      <c r="BC18" s="122" t="s">
        <v>144</v>
      </c>
      <c r="BD18" s="31" t="s">
        <v>136</v>
      </c>
      <c r="BE18" s="53">
        <f>$C18/$C$17*BE$17</f>
        <v>58.426966292134836</v>
      </c>
      <c r="BF18" s="53">
        <f>$D18/$D$17*BF$17</f>
        <v>13.77</v>
      </c>
      <c r="BG18" s="33" t="str">
        <f t="shared" si="1"/>
        <v>12.4 - 15.1</v>
      </c>
      <c r="BI18" s="122" t="s">
        <v>144</v>
      </c>
      <c r="BJ18" s="31" t="s">
        <v>136</v>
      </c>
      <c r="BK18" s="53">
        <f>$C18/$C$17*BK$17</f>
        <v>8.9887640449438209</v>
      </c>
      <c r="BL18" s="53">
        <f>$D18/$D$17*BL$17</f>
        <v>1.17</v>
      </c>
      <c r="BM18" s="33" t="str">
        <f t="shared" si="2"/>
        <v>1.1 - 1.3</v>
      </c>
    </row>
    <row r="19" spans="1:65" x14ac:dyDescent="0.2">
      <c r="A19" s="122"/>
      <c r="B19" s="31" t="s">
        <v>137</v>
      </c>
      <c r="C19" s="34">
        <v>1.0031460674157304</v>
      </c>
      <c r="D19" s="50">
        <v>0.22</v>
      </c>
      <c r="E19" s="33" t="s">
        <v>170</v>
      </c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8"/>
      <c r="U19" s="58"/>
      <c r="V19" s="50"/>
      <c r="W19" s="50"/>
      <c r="X19" s="50"/>
      <c r="Y19" s="50"/>
      <c r="Z19" s="50"/>
      <c r="AA19" s="50"/>
      <c r="AB19" s="50"/>
      <c r="AC19" s="33"/>
      <c r="AE19" s="122"/>
      <c r="AF19" s="31" t="s">
        <v>137</v>
      </c>
      <c r="AG19" s="50">
        <f t="shared" si="3"/>
        <v>0.27011235955056179</v>
      </c>
      <c r="AH19" s="51">
        <f t="shared" si="4"/>
        <v>0.10339999999999999</v>
      </c>
      <c r="AI19" s="33" t="str">
        <f t="shared" si="5"/>
        <v>8.3 - 12.4%</v>
      </c>
      <c r="AK19" s="122"/>
      <c r="AL19" s="31" t="s">
        <v>137</v>
      </c>
      <c r="AM19" s="52">
        <f t="shared" si="6"/>
        <v>1358.4269662921349</v>
      </c>
      <c r="AN19" s="50">
        <f t="shared" si="6"/>
        <v>0.40699999999999997</v>
      </c>
      <c r="AO19" s="33" t="str">
        <f t="shared" si="7"/>
        <v>37 - 45%</v>
      </c>
      <c r="AQ19" s="122"/>
      <c r="AR19" s="31" t="s">
        <v>137</v>
      </c>
      <c r="AS19" s="53">
        <f t="shared" ref="AS19:AS30" si="9">C19/C$17*AS$17</f>
        <v>33.438202247191015</v>
      </c>
      <c r="AT19" s="53">
        <f t="shared" ref="AT19:AT30" si="10">D19/D$17*AT$17</f>
        <v>8.36</v>
      </c>
      <c r="AU19" s="33" t="str">
        <f t="shared" si="8"/>
        <v>7.5 - 9.2</v>
      </c>
      <c r="AW19" s="122"/>
      <c r="AX19" s="31" t="s">
        <v>137</v>
      </c>
      <c r="AY19" s="53">
        <f t="shared" ref="AY19:AY30" si="11">$C19/$C$17*AY$17</f>
        <v>67.921348314606746</v>
      </c>
      <c r="AZ19" s="53">
        <f t="shared" ref="AZ19:AZ30" si="12">$D19/$D$17*AZ$17</f>
        <v>13.53</v>
      </c>
      <c r="BA19" s="33" t="str">
        <f t="shared" si="0"/>
        <v>12.2 - 14.9</v>
      </c>
      <c r="BC19" s="122"/>
      <c r="BD19" s="31" t="s">
        <v>137</v>
      </c>
      <c r="BE19" s="53">
        <f t="shared" ref="BE19:BE30" si="13">$C19/$C$17*BE$17</f>
        <v>67.921348314606746</v>
      </c>
      <c r="BF19" s="53">
        <f t="shared" ref="BF19:BF30" si="14">$D19/$D$17*BF$17</f>
        <v>16.829999999999998</v>
      </c>
      <c r="BG19" s="33" t="str">
        <f t="shared" si="1"/>
        <v>15.1 - 18.5</v>
      </c>
      <c r="BI19" s="122"/>
      <c r="BJ19" s="31" t="s">
        <v>137</v>
      </c>
      <c r="BK19" s="53">
        <f t="shared" ref="BK19:BK30" si="15">$C19/$C$17*BK$17</f>
        <v>10.449438202247192</v>
      </c>
      <c r="BL19" s="53">
        <f t="shared" ref="BL19:BL30" si="16">$D19/$D$17*BL$17</f>
        <v>1.43</v>
      </c>
      <c r="BM19" s="33" t="str">
        <f t="shared" si="2"/>
        <v>1.3 - 1.6</v>
      </c>
    </row>
    <row r="20" spans="1:65" x14ac:dyDescent="0.2">
      <c r="A20" s="122" t="s">
        <v>145</v>
      </c>
      <c r="B20" s="31" t="s">
        <v>138</v>
      </c>
      <c r="C20" s="34">
        <v>0.97078651685393258</v>
      </c>
      <c r="D20" s="50">
        <v>0.19</v>
      </c>
      <c r="E20" s="33" t="s">
        <v>171</v>
      </c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8"/>
      <c r="U20" s="58"/>
      <c r="V20" s="50"/>
      <c r="W20" s="50"/>
      <c r="X20" s="50"/>
      <c r="Y20" s="50"/>
      <c r="Z20" s="50"/>
      <c r="AA20" s="50"/>
      <c r="AB20" s="50"/>
      <c r="AC20" s="33"/>
      <c r="AE20" s="122" t="s">
        <v>145</v>
      </c>
      <c r="AF20" s="31" t="s">
        <v>138</v>
      </c>
      <c r="AG20" s="50">
        <f t="shared" si="3"/>
        <v>0.27752808988764044</v>
      </c>
      <c r="AH20" s="51">
        <f t="shared" si="4"/>
        <v>8.929999999999999E-2</v>
      </c>
      <c r="AI20" s="33" t="str">
        <f t="shared" si="5"/>
        <v>7.1 - 10.7%</v>
      </c>
      <c r="AK20" s="122" t="s">
        <v>145</v>
      </c>
      <c r="AL20" s="31" t="s">
        <v>138</v>
      </c>
      <c r="AM20" s="52">
        <f t="shared" si="6"/>
        <v>1314.6067415730338</v>
      </c>
      <c r="AN20" s="50">
        <f t="shared" si="6"/>
        <v>0.35149999999999998</v>
      </c>
      <c r="AO20" s="33" t="str">
        <f t="shared" si="7"/>
        <v>32 - 39%</v>
      </c>
      <c r="AQ20" s="122" t="s">
        <v>145</v>
      </c>
      <c r="AR20" s="31" t="s">
        <v>138</v>
      </c>
      <c r="AS20" s="53">
        <f t="shared" si="9"/>
        <v>32.359550561797754</v>
      </c>
      <c r="AT20" s="53">
        <f t="shared" si="10"/>
        <v>7.22</v>
      </c>
      <c r="AU20" s="33" t="str">
        <f t="shared" si="8"/>
        <v>6.5 - 7.9</v>
      </c>
      <c r="AW20" s="122" t="s">
        <v>145</v>
      </c>
      <c r="AX20" s="31" t="s">
        <v>138</v>
      </c>
      <c r="AY20" s="53">
        <f t="shared" si="11"/>
        <v>65.730337078651687</v>
      </c>
      <c r="AZ20" s="53">
        <f t="shared" si="12"/>
        <v>11.685</v>
      </c>
      <c r="BA20" s="33" t="str">
        <f t="shared" si="0"/>
        <v>10.5 - 12.9</v>
      </c>
      <c r="BC20" s="122" t="s">
        <v>145</v>
      </c>
      <c r="BD20" s="31" t="s">
        <v>138</v>
      </c>
      <c r="BE20" s="53">
        <f t="shared" si="13"/>
        <v>65.730337078651687</v>
      </c>
      <c r="BF20" s="53">
        <f t="shared" si="14"/>
        <v>14.535</v>
      </c>
      <c r="BG20" s="33" t="str">
        <f t="shared" si="1"/>
        <v>13.1 - 16</v>
      </c>
      <c r="BI20" s="122" t="s">
        <v>145</v>
      </c>
      <c r="BJ20" s="31" t="s">
        <v>138</v>
      </c>
      <c r="BK20" s="53">
        <f t="shared" si="15"/>
        <v>10.112359550561798</v>
      </c>
      <c r="BL20" s="53">
        <f t="shared" si="16"/>
        <v>1.2349999999999999</v>
      </c>
      <c r="BM20" s="33" t="str">
        <f t="shared" si="2"/>
        <v>1.1 - 1.4</v>
      </c>
    </row>
    <row r="21" spans="1:65" x14ac:dyDescent="0.2">
      <c r="A21" s="122"/>
      <c r="B21" s="31" t="s">
        <v>139</v>
      </c>
      <c r="C21" s="34">
        <v>0.94921348314606735</v>
      </c>
      <c r="D21" s="50">
        <v>0.21</v>
      </c>
      <c r="E21" s="33" t="s">
        <v>172</v>
      </c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8"/>
      <c r="U21" s="58"/>
      <c r="V21" s="50"/>
      <c r="W21" s="50"/>
      <c r="X21" s="50"/>
      <c r="Y21" s="50"/>
      <c r="Z21" s="50"/>
      <c r="AA21" s="50"/>
      <c r="AB21" s="50"/>
      <c r="AC21" s="33"/>
      <c r="AE21" s="122"/>
      <c r="AF21" s="31" t="s">
        <v>139</v>
      </c>
      <c r="AG21" s="50">
        <f t="shared" si="3"/>
        <v>0.28247191011235961</v>
      </c>
      <c r="AH21" s="51">
        <f t="shared" si="4"/>
        <v>9.8699999999999982E-2</v>
      </c>
      <c r="AI21" s="33" t="str">
        <f t="shared" si="5"/>
        <v>7.9 - 11.8%</v>
      </c>
      <c r="AK21" s="122"/>
      <c r="AL21" s="31" t="s">
        <v>139</v>
      </c>
      <c r="AM21" s="52">
        <f t="shared" si="6"/>
        <v>1285.3932584269662</v>
      </c>
      <c r="AN21" s="50">
        <f t="shared" si="6"/>
        <v>0.38849999999999996</v>
      </c>
      <c r="AO21" s="33" t="str">
        <f t="shared" si="7"/>
        <v>35 - 43%</v>
      </c>
      <c r="AQ21" s="122"/>
      <c r="AR21" s="31" t="s">
        <v>139</v>
      </c>
      <c r="AS21" s="53">
        <f t="shared" si="9"/>
        <v>31.640449438202246</v>
      </c>
      <c r="AT21" s="53">
        <f t="shared" si="10"/>
        <v>7.9799999999999986</v>
      </c>
      <c r="AU21" s="33" t="str">
        <f t="shared" si="8"/>
        <v>7.2 - 8.8</v>
      </c>
      <c r="AW21" s="122"/>
      <c r="AX21" s="31" t="s">
        <v>139</v>
      </c>
      <c r="AY21" s="53">
        <f t="shared" si="11"/>
        <v>64.269662921348313</v>
      </c>
      <c r="AZ21" s="53">
        <f t="shared" si="12"/>
        <v>12.914999999999999</v>
      </c>
      <c r="BA21" s="33" t="str">
        <f t="shared" si="0"/>
        <v>11.6 - 14.2</v>
      </c>
      <c r="BC21" s="122"/>
      <c r="BD21" s="31" t="s">
        <v>139</v>
      </c>
      <c r="BE21" s="53">
        <f t="shared" si="13"/>
        <v>64.269662921348313</v>
      </c>
      <c r="BF21" s="53">
        <f t="shared" si="14"/>
        <v>16.064999999999998</v>
      </c>
      <c r="BG21" s="33" t="str">
        <f t="shared" si="1"/>
        <v>14.5 - 17.7</v>
      </c>
      <c r="BI21" s="122"/>
      <c r="BJ21" s="31" t="s">
        <v>139</v>
      </c>
      <c r="BK21" s="53">
        <f t="shared" si="15"/>
        <v>9.8876404494382015</v>
      </c>
      <c r="BL21" s="53">
        <f t="shared" si="16"/>
        <v>1.3649999999999998</v>
      </c>
      <c r="BM21" s="33" t="str">
        <f t="shared" si="2"/>
        <v>1.2 - 1.5</v>
      </c>
    </row>
    <row r="22" spans="1:65" x14ac:dyDescent="0.2">
      <c r="A22" s="122" t="s">
        <v>146</v>
      </c>
      <c r="B22" s="31" t="s">
        <v>173</v>
      </c>
      <c r="C22" s="34">
        <v>0.84134831460674153</v>
      </c>
      <c r="D22" s="50">
        <v>0.19</v>
      </c>
      <c r="E22" s="33" t="s">
        <v>174</v>
      </c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8"/>
      <c r="U22" s="58"/>
      <c r="V22" s="50"/>
      <c r="W22" s="50"/>
      <c r="X22" s="50"/>
      <c r="Y22" s="50"/>
      <c r="Z22" s="50"/>
      <c r="AA22" s="50"/>
      <c r="AB22" s="50"/>
      <c r="AC22" s="33"/>
      <c r="AE22" s="122" t="s">
        <v>146</v>
      </c>
      <c r="AF22" s="31" t="s">
        <v>173</v>
      </c>
      <c r="AG22" s="50">
        <f t="shared" si="3"/>
        <v>0.30719101123595505</v>
      </c>
      <c r="AH22" s="51">
        <f t="shared" si="4"/>
        <v>8.929999999999999E-2</v>
      </c>
      <c r="AI22" s="33" t="str">
        <f t="shared" si="5"/>
        <v>7.1 - 10.7%</v>
      </c>
      <c r="AK22" s="122" t="s">
        <v>146</v>
      </c>
      <c r="AL22" s="31" t="s">
        <v>173</v>
      </c>
      <c r="AM22" s="52">
        <f t="shared" si="6"/>
        <v>1139.3258426966293</v>
      </c>
      <c r="AN22" s="50">
        <f t="shared" si="6"/>
        <v>0.35149999999999998</v>
      </c>
      <c r="AO22" s="33" t="str">
        <f t="shared" si="7"/>
        <v>32 - 39%</v>
      </c>
      <c r="AQ22" s="122" t="s">
        <v>146</v>
      </c>
      <c r="AR22" s="31" t="s">
        <v>173</v>
      </c>
      <c r="AS22" s="53">
        <f t="shared" si="9"/>
        <v>28.04494382022472</v>
      </c>
      <c r="AT22" s="53">
        <f t="shared" si="10"/>
        <v>7.22</v>
      </c>
      <c r="AU22" s="33" t="str">
        <f t="shared" si="8"/>
        <v>6.5 - 7.9</v>
      </c>
      <c r="AW22" s="122" t="s">
        <v>146</v>
      </c>
      <c r="AX22" s="31" t="s">
        <v>173</v>
      </c>
      <c r="AY22" s="53">
        <f t="shared" si="11"/>
        <v>56.966292134831463</v>
      </c>
      <c r="AZ22" s="53">
        <f t="shared" si="12"/>
        <v>11.685</v>
      </c>
      <c r="BA22" s="33" t="str">
        <f t="shared" si="0"/>
        <v>10.5 - 12.9</v>
      </c>
      <c r="BC22" s="122" t="s">
        <v>146</v>
      </c>
      <c r="BD22" s="31" t="s">
        <v>173</v>
      </c>
      <c r="BE22" s="53">
        <f t="shared" si="13"/>
        <v>56.966292134831463</v>
      </c>
      <c r="BF22" s="53">
        <f t="shared" si="14"/>
        <v>14.535</v>
      </c>
      <c r="BG22" s="33" t="str">
        <f t="shared" si="1"/>
        <v>13.1 - 16</v>
      </c>
      <c r="BI22" s="122" t="s">
        <v>146</v>
      </c>
      <c r="BJ22" s="31" t="s">
        <v>173</v>
      </c>
      <c r="BK22" s="53">
        <f t="shared" si="15"/>
        <v>8.7640449438202257</v>
      </c>
      <c r="BL22" s="53">
        <f t="shared" si="16"/>
        <v>1.2349999999999999</v>
      </c>
      <c r="BM22" s="33" t="str">
        <f t="shared" si="2"/>
        <v>1.1 - 1.4</v>
      </c>
    </row>
    <row r="23" spans="1:65" x14ac:dyDescent="0.2">
      <c r="A23" s="122"/>
      <c r="B23" s="31" t="s">
        <v>175</v>
      </c>
      <c r="C23" s="69">
        <v>1.0139325842696629</v>
      </c>
      <c r="D23" s="50">
        <v>0.19</v>
      </c>
      <c r="E23" s="33" t="s">
        <v>171</v>
      </c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8"/>
      <c r="U23" s="58"/>
      <c r="V23" s="50"/>
      <c r="W23" s="50"/>
      <c r="X23" s="50"/>
      <c r="Y23" s="50"/>
      <c r="Z23" s="50"/>
      <c r="AA23" s="50"/>
      <c r="AB23" s="50"/>
      <c r="AC23" s="33"/>
      <c r="AE23" s="122"/>
      <c r="AF23" s="31" t="s">
        <v>175</v>
      </c>
      <c r="AG23" s="50">
        <f t="shared" si="3"/>
        <v>0.26764044943820225</v>
      </c>
      <c r="AH23" s="51">
        <f t="shared" si="4"/>
        <v>8.929999999999999E-2</v>
      </c>
      <c r="AI23" s="33" t="str">
        <f t="shared" si="5"/>
        <v>7.1 - 10.7%</v>
      </c>
      <c r="AK23" s="122"/>
      <c r="AL23" s="31" t="s">
        <v>175</v>
      </c>
      <c r="AM23" s="52">
        <f t="shared" si="6"/>
        <v>1373.0337078651687</v>
      </c>
      <c r="AN23" s="50">
        <f t="shared" si="6"/>
        <v>0.35149999999999998</v>
      </c>
      <c r="AO23" s="33" t="str">
        <f t="shared" si="7"/>
        <v>32 - 39%</v>
      </c>
      <c r="AQ23" s="122"/>
      <c r="AR23" s="31" t="s">
        <v>175</v>
      </c>
      <c r="AS23" s="53">
        <f t="shared" si="9"/>
        <v>33.797752808988768</v>
      </c>
      <c r="AT23" s="53">
        <f t="shared" si="10"/>
        <v>7.22</v>
      </c>
      <c r="AU23" s="33" t="str">
        <f t="shared" si="8"/>
        <v>6.5 - 7.9</v>
      </c>
      <c r="AW23" s="122"/>
      <c r="AX23" s="31" t="s">
        <v>175</v>
      </c>
      <c r="AY23" s="53">
        <f t="shared" si="11"/>
        <v>68.651685393258433</v>
      </c>
      <c r="AZ23" s="53">
        <f t="shared" si="12"/>
        <v>11.685</v>
      </c>
      <c r="BA23" s="33" t="str">
        <f t="shared" si="0"/>
        <v>10.5 - 12.9</v>
      </c>
      <c r="BC23" s="122"/>
      <c r="BD23" s="31" t="s">
        <v>175</v>
      </c>
      <c r="BE23" s="53">
        <f t="shared" si="13"/>
        <v>68.651685393258433</v>
      </c>
      <c r="BF23" s="53">
        <f t="shared" si="14"/>
        <v>14.535</v>
      </c>
      <c r="BG23" s="33" t="str">
        <f t="shared" si="1"/>
        <v>13.1 - 16</v>
      </c>
      <c r="BI23" s="122"/>
      <c r="BJ23" s="31" t="s">
        <v>175</v>
      </c>
      <c r="BK23" s="53">
        <f t="shared" si="15"/>
        <v>10.561797752808991</v>
      </c>
      <c r="BL23" s="53">
        <f t="shared" si="16"/>
        <v>1.2349999999999999</v>
      </c>
      <c r="BM23" s="33" t="str">
        <f t="shared" si="2"/>
        <v>1.1 - 1.4</v>
      </c>
    </row>
    <row r="24" spans="1:65" x14ac:dyDescent="0.2">
      <c r="A24" s="122"/>
      <c r="B24" s="31" t="s">
        <v>176</v>
      </c>
      <c r="C24" s="34">
        <v>1.1865168539325843</v>
      </c>
      <c r="D24" s="50">
        <v>0.25</v>
      </c>
      <c r="E24" s="33" t="s">
        <v>177</v>
      </c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8"/>
      <c r="U24" s="58"/>
      <c r="V24" s="50"/>
      <c r="W24" s="50"/>
      <c r="X24" s="50"/>
      <c r="Y24" s="50"/>
      <c r="Z24" s="50"/>
      <c r="AA24" s="50"/>
      <c r="AB24" s="50"/>
      <c r="AC24" s="33"/>
      <c r="AE24" s="122"/>
      <c r="AF24" s="31" t="s">
        <v>176</v>
      </c>
      <c r="AG24" s="50">
        <f t="shared" si="3"/>
        <v>0.22808988764044946</v>
      </c>
      <c r="AH24" s="51">
        <f t="shared" si="4"/>
        <v>0.11749999999999999</v>
      </c>
      <c r="AI24" s="33" t="str">
        <f t="shared" si="5"/>
        <v>9.4 - 14.1%</v>
      </c>
      <c r="AK24" s="122"/>
      <c r="AL24" s="31" t="s">
        <v>176</v>
      </c>
      <c r="AM24" s="52">
        <f>C24/C$17*AM$17</f>
        <v>1606.7415730337079</v>
      </c>
      <c r="AN24" s="50">
        <v>0.41</v>
      </c>
      <c r="AO24" s="33" t="str">
        <f t="shared" si="7"/>
        <v>37 - 45%</v>
      </c>
      <c r="AQ24" s="122"/>
      <c r="AR24" s="31" t="s">
        <v>176</v>
      </c>
      <c r="AS24" s="53">
        <f t="shared" si="9"/>
        <v>39.550561797752813</v>
      </c>
      <c r="AT24" s="53">
        <f t="shared" si="10"/>
        <v>9.5</v>
      </c>
      <c r="AU24" s="33" t="str">
        <f t="shared" si="8"/>
        <v>8.6 - 10.5</v>
      </c>
      <c r="AW24" s="122"/>
      <c r="AX24" s="31" t="s">
        <v>176</v>
      </c>
      <c r="AY24" s="53">
        <f t="shared" si="11"/>
        <v>80.337078651685403</v>
      </c>
      <c r="AZ24" s="53">
        <f t="shared" si="12"/>
        <v>15.375</v>
      </c>
      <c r="BA24" s="33" t="str">
        <f t="shared" si="0"/>
        <v>13.8 - 16.9</v>
      </c>
      <c r="BC24" s="122"/>
      <c r="BD24" s="31" t="s">
        <v>176</v>
      </c>
      <c r="BE24" s="53">
        <f t="shared" si="13"/>
        <v>80.337078651685403</v>
      </c>
      <c r="BF24" s="53">
        <f t="shared" si="14"/>
        <v>19.125</v>
      </c>
      <c r="BG24" s="33" t="str">
        <f t="shared" si="1"/>
        <v>17.2 - 21</v>
      </c>
      <c r="BI24" s="122"/>
      <c r="BJ24" s="31" t="s">
        <v>176</v>
      </c>
      <c r="BK24" s="53">
        <f t="shared" si="15"/>
        <v>12.359550561797754</v>
      </c>
      <c r="BL24" s="53">
        <f t="shared" si="16"/>
        <v>1.625</v>
      </c>
      <c r="BM24" s="33" t="str">
        <f t="shared" si="2"/>
        <v>1.5 - 1.8</v>
      </c>
    </row>
    <row r="25" spans="1:65" x14ac:dyDescent="0.2">
      <c r="A25" s="122" t="s">
        <v>147</v>
      </c>
      <c r="B25" s="31" t="s">
        <v>140</v>
      </c>
      <c r="C25" s="34">
        <v>0.73348314606741583</v>
      </c>
      <c r="D25" s="50">
        <v>0.2</v>
      </c>
      <c r="E25" s="33" t="s">
        <v>168</v>
      </c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8"/>
      <c r="U25" s="58"/>
      <c r="V25" s="50"/>
      <c r="W25" s="50"/>
      <c r="X25" s="50"/>
      <c r="Y25" s="50"/>
      <c r="Z25" s="50"/>
      <c r="AA25" s="50"/>
      <c r="AB25" s="50"/>
      <c r="AC25" s="33"/>
      <c r="AE25" s="122" t="s">
        <v>147</v>
      </c>
      <c r="AF25" s="31" t="s">
        <v>140</v>
      </c>
      <c r="AG25" s="50">
        <f t="shared" si="3"/>
        <v>0.33191011235955059</v>
      </c>
      <c r="AH25" s="51">
        <f t="shared" si="4"/>
        <v>9.4E-2</v>
      </c>
      <c r="AI25" s="33" t="str">
        <f t="shared" si="5"/>
        <v>7.5 - 11.3%</v>
      </c>
      <c r="AK25" s="122" t="s">
        <v>147</v>
      </c>
      <c r="AL25" s="31" t="s">
        <v>140</v>
      </c>
      <c r="AM25" s="52">
        <v>1200</v>
      </c>
      <c r="AN25" s="50">
        <f t="shared" ref="AN25:AN30" si="17">D25/D$17*AN$17</f>
        <v>0.37</v>
      </c>
      <c r="AO25" s="33" t="str">
        <f t="shared" si="7"/>
        <v>33 - 41%</v>
      </c>
      <c r="AQ25" s="122" t="s">
        <v>147</v>
      </c>
      <c r="AR25" s="31" t="s">
        <v>140</v>
      </c>
      <c r="AS25" s="53">
        <f t="shared" si="9"/>
        <v>24.449438202247194</v>
      </c>
      <c r="AT25" s="53">
        <f t="shared" si="10"/>
        <v>7.6</v>
      </c>
      <c r="AU25" s="33" t="str">
        <f t="shared" si="8"/>
        <v>6.8 - 8.4</v>
      </c>
      <c r="AW25" s="122" t="s">
        <v>147</v>
      </c>
      <c r="AX25" s="31" t="s">
        <v>140</v>
      </c>
      <c r="AY25" s="53">
        <f t="shared" si="11"/>
        <v>49.662921348314612</v>
      </c>
      <c r="AZ25" s="53">
        <f t="shared" si="12"/>
        <v>12.3</v>
      </c>
      <c r="BA25" s="33" t="str">
        <f t="shared" si="0"/>
        <v>11.1 - 13.5</v>
      </c>
      <c r="BC25" s="122" t="s">
        <v>147</v>
      </c>
      <c r="BD25" s="31" t="s">
        <v>140</v>
      </c>
      <c r="BE25" s="53">
        <f t="shared" si="13"/>
        <v>49.662921348314612</v>
      </c>
      <c r="BF25" s="53">
        <f t="shared" si="14"/>
        <v>15.3</v>
      </c>
      <c r="BG25" s="33" t="str">
        <f t="shared" si="1"/>
        <v>13.8 - 16.8</v>
      </c>
      <c r="BI25" s="122" t="s">
        <v>147</v>
      </c>
      <c r="BJ25" s="31" t="s">
        <v>140</v>
      </c>
      <c r="BK25" s="53">
        <f t="shared" si="15"/>
        <v>7.6404494382022481</v>
      </c>
      <c r="BL25" s="53">
        <f t="shared" si="16"/>
        <v>1.3</v>
      </c>
      <c r="BM25" s="33" t="str">
        <f t="shared" si="2"/>
        <v>1.2 - 1.4</v>
      </c>
    </row>
    <row r="26" spans="1:65" x14ac:dyDescent="0.2">
      <c r="A26" s="122"/>
      <c r="B26" s="31" t="s">
        <v>141</v>
      </c>
      <c r="C26" s="34">
        <v>1.1757303370786518</v>
      </c>
      <c r="D26" s="50">
        <v>0.2</v>
      </c>
      <c r="E26" s="33" t="s">
        <v>168</v>
      </c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8"/>
      <c r="U26" s="58"/>
      <c r="V26" s="50"/>
      <c r="W26" s="50"/>
      <c r="X26" s="50"/>
      <c r="Y26" s="50"/>
      <c r="Z26" s="50"/>
      <c r="AA26" s="50"/>
      <c r="AB26" s="50"/>
      <c r="AC26" s="33"/>
      <c r="AE26" s="122"/>
      <c r="AF26" s="31" t="s">
        <v>141</v>
      </c>
      <c r="AG26" s="50">
        <f t="shared" si="3"/>
        <v>0.23056179775280899</v>
      </c>
      <c r="AH26" s="51">
        <f t="shared" si="4"/>
        <v>9.4E-2</v>
      </c>
      <c r="AI26" s="33" t="str">
        <f t="shared" si="5"/>
        <v>7.5 - 11.3%</v>
      </c>
      <c r="AK26" s="122"/>
      <c r="AL26" s="31" t="s">
        <v>141</v>
      </c>
      <c r="AM26" s="52">
        <f>C26/C$17*AM$17</f>
        <v>1592.1348314606744</v>
      </c>
      <c r="AN26" s="50">
        <f t="shared" si="17"/>
        <v>0.37</v>
      </c>
      <c r="AO26" s="33" t="str">
        <f t="shared" si="7"/>
        <v>33 - 41%</v>
      </c>
      <c r="AQ26" s="122"/>
      <c r="AR26" s="31" t="s">
        <v>141</v>
      </c>
      <c r="AS26" s="53">
        <f t="shared" si="9"/>
        <v>39.19101123595506</v>
      </c>
      <c r="AT26" s="53">
        <f t="shared" si="10"/>
        <v>7.6</v>
      </c>
      <c r="AU26" s="33" t="str">
        <f t="shared" si="8"/>
        <v>6.8 - 8.4</v>
      </c>
      <c r="AW26" s="122"/>
      <c r="AX26" s="31" t="s">
        <v>141</v>
      </c>
      <c r="AY26" s="53">
        <f t="shared" si="11"/>
        <v>79.606741573033716</v>
      </c>
      <c r="AZ26" s="53">
        <f t="shared" si="12"/>
        <v>12.3</v>
      </c>
      <c r="BA26" s="33" t="str">
        <f t="shared" si="0"/>
        <v>11.1 - 13.5</v>
      </c>
      <c r="BC26" s="122"/>
      <c r="BD26" s="31" t="s">
        <v>141</v>
      </c>
      <c r="BE26" s="53">
        <f t="shared" si="13"/>
        <v>79.606741573033716</v>
      </c>
      <c r="BF26" s="53">
        <f t="shared" si="14"/>
        <v>15.3</v>
      </c>
      <c r="BG26" s="33" t="str">
        <f t="shared" si="1"/>
        <v>13.8 - 16.8</v>
      </c>
      <c r="BI26" s="122"/>
      <c r="BJ26" s="31" t="s">
        <v>141</v>
      </c>
      <c r="BK26" s="53">
        <f t="shared" si="15"/>
        <v>12.247191011235955</v>
      </c>
      <c r="BL26" s="53">
        <f t="shared" si="16"/>
        <v>1.3</v>
      </c>
      <c r="BM26" s="33" t="str">
        <f t="shared" si="2"/>
        <v>1.2 - 1.4</v>
      </c>
    </row>
    <row r="27" spans="1:65" x14ac:dyDescent="0.2">
      <c r="A27" s="122" t="s">
        <v>148</v>
      </c>
      <c r="B27" s="31" t="s">
        <v>140</v>
      </c>
      <c r="C27" s="34">
        <v>0.94921348314606735</v>
      </c>
      <c r="D27" s="50">
        <v>0.2</v>
      </c>
      <c r="E27" s="33" t="s">
        <v>168</v>
      </c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8"/>
      <c r="U27" s="58"/>
      <c r="V27" s="50"/>
      <c r="W27" s="50"/>
      <c r="X27" s="50"/>
      <c r="Y27" s="50"/>
      <c r="Z27" s="50"/>
      <c r="AA27" s="50"/>
      <c r="AB27" s="50"/>
      <c r="AC27" s="33"/>
      <c r="AE27" s="122" t="s">
        <v>148</v>
      </c>
      <c r="AF27" s="31" t="s">
        <v>140</v>
      </c>
      <c r="AG27" s="50">
        <f t="shared" si="3"/>
        <v>0.28247191011235961</v>
      </c>
      <c r="AH27" s="51">
        <f t="shared" si="4"/>
        <v>9.4E-2</v>
      </c>
      <c r="AI27" s="33" t="str">
        <f t="shared" si="5"/>
        <v>7.5 - 11.3%</v>
      </c>
      <c r="AK27" s="122" t="s">
        <v>148</v>
      </c>
      <c r="AL27" s="31" t="s">
        <v>140</v>
      </c>
      <c r="AM27" s="52">
        <f>C27/C$17*AM$17</f>
        <v>1285.3932584269662</v>
      </c>
      <c r="AN27" s="50">
        <f t="shared" si="17"/>
        <v>0.37</v>
      </c>
      <c r="AO27" s="33" t="str">
        <f t="shared" si="7"/>
        <v>33 - 41%</v>
      </c>
      <c r="AQ27" s="122" t="s">
        <v>148</v>
      </c>
      <c r="AR27" s="31" t="s">
        <v>140</v>
      </c>
      <c r="AS27" s="53">
        <f t="shared" si="9"/>
        <v>31.640449438202246</v>
      </c>
      <c r="AT27" s="53">
        <f t="shared" si="10"/>
        <v>7.6</v>
      </c>
      <c r="AU27" s="33" t="str">
        <f t="shared" si="8"/>
        <v>6.8 - 8.4</v>
      </c>
      <c r="AW27" s="122" t="s">
        <v>148</v>
      </c>
      <c r="AX27" s="31" t="s">
        <v>140</v>
      </c>
      <c r="AY27" s="53">
        <f t="shared" si="11"/>
        <v>64.269662921348313</v>
      </c>
      <c r="AZ27" s="53">
        <f t="shared" si="12"/>
        <v>12.3</v>
      </c>
      <c r="BA27" s="33" t="str">
        <f t="shared" si="0"/>
        <v>11.1 - 13.5</v>
      </c>
      <c r="BC27" s="122" t="s">
        <v>148</v>
      </c>
      <c r="BD27" s="31" t="s">
        <v>140</v>
      </c>
      <c r="BE27" s="53">
        <f t="shared" si="13"/>
        <v>64.269662921348313</v>
      </c>
      <c r="BF27" s="53">
        <f t="shared" si="14"/>
        <v>15.3</v>
      </c>
      <c r="BG27" s="33" t="str">
        <f t="shared" si="1"/>
        <v>13.8 - 16.8</v>
      </c>
      <c r="BI27" s="122" t="s">
        <v>148</v>
      </c>
      <c r="BJ27" s="31" t="s">
        <v>140</v>
      </c>
      <c r="BK27" s="53">
        <f t="shared" si="15"/>
        <v>9.8876404494382015</v>
      </c>
      <c r="BL27" s="53">
        <f t="shared" si="16"/>
        <v>1.3</v>
      </c>
      <c r="BM27" s="33" t="str">
        <f t="shared" si="2"/>
        <v>1.2 - 1.4</v>
      </c>
    </row>
    <row r="28" spans="1:65" x14ac:dyDescent="0.2">
      <c r="A28" s="122"/>
      <c r="B28" s="31" t="s">
        <v>141</v>
      </c>
      <c r="C28" s="34">
        <v>0.98157303370786519</v>
      </c>
      <c r="D28" s="50">
        <v>0.2</v>
      </c>
      <c r="E28" s="33" t="s">
        <v>168</v>
      </c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8"/>
      <c r="U28" s="58"/>
      <c r="V28" s="50"/>
      <c r="W28" s="50"/>
      <c r="X28" s="50"/>
      <c r="Y28" s="50"/>
      <c r="Z28" s="50"/>
      <c r="AA28" s="50"/>
      <c r="AB28" s="50"/>
      <c r="AC28" s="33"/>
      <c r="AE28" s="122"/>
      <c r="AF28" s="31" t="s">
        <v>141</v>
      </c>
      <c r="AG28" s="50">
        <f t="shared" si="3"/>
        <v>0.27505617977528091</v>
      </c>
      <c r="AH28" s="51">
        <f t="shared" si="4"/>
        <v>9.4E-2</v>
      </c>
      <c r="AI28" s="33" t="str">
        <f t="shared" si="5"/>
        <v>7.5 - 11.3%</v>
      </c>
      <c r="AK28" s="122"/>
      <c r="AL28" s="31" t="s">
        <v>141</v>
      </c>
      <c r="AM28" s="52">
        <f>C28/C$17*AM$17</f>
        <v>1329.2134831460676</v>
      </c>
      <c r="AN28" s="50">
        <f t="shared" si="17"/>
        <v>0.37</v>
      </c>
      <c r="AO28" s="33" t="str">
        <f t="shared" si="7"/>
        <v>33 - 41%</v>
      </c>
      <c r="AQ28" s="122"/>
      <c r="AR28" s="31" t="s">
        <v>141</v>
      </c>
      <c r="AS28" s="53">
        <f t="shared" si="9"/>
        <v>32.719101123595507</v>
      </c>
      <c r="AT28" s="53">
        <f t="shared" si="10"/>
        <v>7.6</v>
      </c>
      <c r="AU28" s="33" t="str">
        <f t="shared" si="8"/>
        <v>6.8 - 8.4</v>
      </c>
      <c r="AW28" s="122"/>
      <c r="AX28" s="31" t="s">
        <v>141</v>
      </c>
      <c r="AY28" s="53">
        <f t="shared" si="11"/>
        <v>66.460674157303373</v>
      </c>
      <c r="AZ28" s="53">
        <f t="shared" si="12"/>
        <v>12.3</v>
      </c>
      <c r="BA28" s="33" t="str">
        <f t="shared" si="0"/>
        <v>11.1 - 13.5</v>
      </c>
      <c r="BC28" s="122"/>
      <c r="BD28" s="31" t="s">
        <v>141</v>
      </c>
      <c r="BE28" s="53">
        <f t="shared" si="13"/>
        <v>66.460674157303373</v>
      </c>
      <c r="BF28" s="53">
        <f t="shared" si="14"/>
        <v>15.3</v>
      </c>
      <c r="BG28" s="33" t="str">
        <f t="shared" si="1"/>
        <v>13.8 - 16.8</v>
      </c>
      <c r="BI28" s="122"/>
      <c r="BJ28" s="31" t="s">
        <v>141</v>
      </c>
      <c r="BK28" s="53">
        <f t="shared" si="15"/>
        <v>10.224719101123597</v>
      </c>
      <c r="BL28" s="53">
        <f t="shared" si="16"/>
        <v>1.3</v>
      </c>
      <c r="BM28" s="33" t="str">
        <f t="shared" si="2"/>
        <v>1.2 - 1.4</v>
      </c>
    </row>
    <row r="29" spans="1:65" x14ac:dyDescent="0.2">
      <c r="A29" s="122" t="s">
        <v>149</v>
      </c>
      <c r="B29" s="31" t="s">
        <v>140</v>
      </c>
      <c r="C29" s="34">
        <v>0.75505617977528083</v>
      </c>
      <c r="D29" s="50">
        <v>0.17</v>
      </c>
      <c r="E29" s="33" t="s">
        <v>178</v>
      </c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8"/>
      <c r="U29" s="58"/>
      <c r="V29" s="50"/>
      <c r="W29" s="50"/>
      <c r="X29" s="50"/>
      <c r="Y29" s="50"/>
      <c r="Z29" s="50"/>
      <c r="AA29" s="50"/>
      <c r="AB29" s="50"/>
      <c r="AC29" s="33"/>
      <c r="AE29" s="122" t="s">
        <v>149</v>
      </c>
      <c r="AF29" s="31" t="s">
        <v>140</v>
      </c>
      <c r="AG29" s="50">
        <f t="shared" si="3"/>
        <v>0.32696629213483153</v>
      </c>
      <c r="AH29" s="51">
        <f t="shared" si="4"/>
        <v>7.9899999999999999E-2</v>
      </c>
      <c r="AI29" s="33" t="str">
        <f t="shared" si="5"/>
        <v>6.4 - 9.6%</v>
      </c>
      <c r="AK29" s="122" t="s">
        <v>149</v>
      </c>
      <c r="AL29" s="31" t="s">
        <v>140</v>
      </c>
      <c r="AM29" s="52">
        <f>C29/C$17*AM$17</f>
        <v>1022.4719101123594</v>
      </c>
      <c r="AN29" s="50">
        <f t="shared" si="17"/>
        <v>0.3145</v>
      </c>
      <c r="AO29" s="33" t="str">
        <f t="shared" si="7"/>
        <v>28 - 35%</v>
      </c>
      <c r="AQ29" s="122" t="s">
        <v>149</v>
      </c>
      <c r="AR29" s="31" t="s">
        <v>140</v>
      </c>
      <c r="AS29" s="53">
        <f t="shared" si="9"/>
        <v>25.168539325842694</v>
      </c>
      <c r="AT29" s="53">
        <f t="shared" si="10"/>
        <v>6.46</v>
      </c>
      <c r="AU29" s="33" t="str">
        <f t="shared" si="8"/>
        <v>5.8 - 7.1</v>
      </c>
      <c r="AW29" s="122" t="s">
        <v>149</v>
      </c>
      <c r="AX29" s="31" t="s">
        <v>140</v>
      </c>
      <c r="AY29" s="53">
        <f t="shared" si="11"/>
        <v>51.123595505617971</v>
      </c>
      <c r="AZ29" s="53">
        <f t="shared" si="12"/>
        <v>10.455</v>
      </c>
      <c r="BA29" s="33" t="str">
        <f t="shared" si="0"/>
        <v>9.4 - 11.5</v>
      </c>
      <c r="BC29" s="122" t="s">
        <v>149</v>
      </c>
      <c r="BD29" s="31" t="s">
        <v>140</v>
      </c>
      <c r="BE29" s="53">
        <f t="shared" si="13"/>
        <v>51.123595505617971</v>
      </c>
      <c r="BF29" s="53">
        <f t="shared" si="14"/>
        <v>13.005000000000001</v>
      </c>
      <c r="BG29" s="33" t="str">
        <f t="shared" si="1"/>
        <v>11.7 - 14.3</v>
      </c>
      <c r="BI29" s="122" t="s">
        <v>149</v>
      </c>
      <c r="BJ29" s="31" t="s">
        <v>140</v>
      </c>
      <c r="BK29" s="53">
        <f t="shared" si="15"/>
        <v>7.8651685393258415</v>
      </c>
      <c r="BL29" s="53">
        <f t="shared" si="16"/>
        <v>1.105</v>
      </c>
      <c r="BM29" s="33" t="str">
        <f t="shared" si="2"/>
        <v>1 - 1.2</v>
      </c>
    </row>
    <row r="30" spans="1:65" x14ac:dyDescent="0.2">
      <c r="A30" s="122"/>
      <c r="B30" s="31" t="s">
        <v>141</v>
      </c>
      <c r="C30" s="34">
        <v>1.1865168539325843</v>
      </c>
      <c r="D30" s="50">
        <v>0.23</v>
      </c>
      <c r="E30" s="33" t="s">
        <v>170</v>
      </c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8"/>
      <c r="U30" s="58"/>
      <c r="V30" s="50"/>
      <c r="W30" s="50"/>
      <c r="X30" s="50"/>
      <c r="Y30" s="50"/>
      <c r="Z30" s="50"/>
      <c r="AA30" s="50"/>
      <c r="AB30" s="50"/>
      <c r="AC30" s="33"/>
      <c r="AE30" s="122"/>
      <c r="AF30" s="31" t="s">
        <v>141</v>
      </c>
      <c r="AG30" s="50">
        <f t="shared" si="3"/>
        <v>0.22808988764044946</v>
      </c>
      <c r="AH30" s="51">
        <f t="shared" si="4"/>
        <v>0.10809999999999999</v>
      </c>
      <c r="AI30" s="33" t="str">
        <f t="shared" si="5"/>
        <v>8.6 - 13%</v>
      </c>
      <c r="AK30" s="122"/>
      <c r="AL30" s="31" t="s">
        <v>141</v>
      </c>
      <c r="AM30" s="52">
        <f>C30/C$17*AM$17</f>
        <v>1606.7415730337079</v>
      </c>
      <c r="AN30" s="50">
        <f t="shared" si="17"/>
        <v>0.42549999999999999</v>
      </c>
      <c r="AO30" s="33" t="str">
        <f t="shared" si="7"/>
        <v>38 - 47%</v>
      </c>
      <c r="AQ30" s="122"/>
      <c r="AR30" s="31" t="s">
        <v>141</v>
      </c>
      <c r="AS30" s="53">
        <f t="shared" si="9"/>
        <v>39.550561797752813</v>
      </c>
      <c r="AT30" s="53">
        <f t="shared" si="10"/>
        <v>8.7399999999999984</v>
      </c>
      <c r="AU30" s="33" t="str">
        <f t="shared" si="8"/>
        <v>7.9 - 9.6</v>
      </c>
      <c r="AW30" s="122"/>
      <c r="AX30" s="31" t="s">
        <v>141</v>
      </c>
      <c r="AY30" s="53">
        <f t="shared" si="11"/>
        <v>80.337078651685403</v>
      </c>
      <c r="AZ30" s="53">
        <f t="shared" si="12"/>
        <v>14.145</v>
      </c>
      <c r="BA30" s="33" t="str">
        <f t="shared" si="0"/>
        <v>12.7 - 15.6</v>
      </c>
      <c r="BC30" s="122"/>
      <c r="BD30" s="31" t="s">
        <v>141</v>
      </c>
      <c r="BE30" s="53">
        <f t="shared" si="13"/>
        <v>80.337078651685403</v>
      </c>
      <c r="BF30" s="53">
        <f t="shared" si="14"/>
        <v>17.594999999999999</v>
      </c>
      <c r="BG30" s="33" t="str">
        <f t="shared" si="1"/>
        <v>15.8 - 19.4</v>
      </c>
      <c r="BI30" s="122"/>
      <c r="BJ30" s="31" t="s">
        <v>141</v>
      </c>
      <c r="BK30" s="53">
        <f t="shared" si="15"/>
        <v>12.359550561797754</v>
      </c>
      <c r="BL30" s="53">
        <f t="shared" si="16"/>
        <v>1.4949999999999999</v>
      </c>
      <c r="BM30" s="33" t="str">
        <f t="shared" si="2"/>
        <v>1.3 - 1.6</v>
      </c>
    </row>
  </sheetData>
  <mergeCells count="82">
    <mergeCell ref="BI27:BI28"/>
    <mergeCell ref="A29:A30"/>
    <mergeCell ref="AE29:AE30"/>
    <mergeCell ref="AK29:AK30"/>
    <mergeCell ref="AQ29:AQ30"/>
    <mergeCell ref="AW29:AW30"/>
    <mergeCell ref="BC29:BC30"/>
    <mergeCell ref="BI29:BI30"/>
    <mergeCell ref="A27:A28"/>
    <mergeCell ref="AE27:AE28"/>
    <mergeCell ref="AK27:AK28"/>
    <mergeCell ref="AQ27:AQ28"/>
    <mergeCell ref="AW27:AW28"/>
    <mergeCell ref="BC27:BC28"/>
    <mergeCell ref="BI22:BI24"/>
    <mergeCell ref="A25:A26"/>
    <mergeCell ref="AE25:AE26"/>
    <mergeCell ref="AK25:AK26"/>
    <mergeCell ref="AQ25:AQ26"/>
    <mergeCell ref="AW25:AW26"/>
    <mergeCell ref="BC25:BC26"/>
    <mergeCell ref="BI25:BI26"/>
    <mergeCell ref="A22:A24"/>
    <mergeCell ref="AE22:AE24"/>
    <mergeCell ref="AK22:AK24"/>
    <mergeCell ref="AQ22:AQ24"/>
    <mergeCell ref="AW22:AW24"/>
    <mergeCell ref="BC22:BC24"/>
    <mergeCell ref="BI18:BI19"/>
    <mergeCell ref="A20:A21"/>
    <mergeCell ref="AE20:AE21"/>
    <mergeCell ref="AK20:AK21"/>
    <mergeCell ref="AQ20:AQ21"/>
    <mergeCell ref="AW20:AW21"/>
    <mergeCell ref="BC20:BC21"/>
    <mergeCell ref="BI20:BI21"/>
    <mergeCell ref="BI14:BJ14"/>
    <mergeCell ref="BK14:BK15"/>
    <mergeCell ref="BL14:BL15"/>
    <mergeCell ref="BM14:BM15"/>
    <mergeCell ref="A18:A19"/>
    <mergeCell ref="AE18:AE19"/>
    <mergeCell ref="AK18:AK19"/>
    <mergeCell ref="AQ18:AQ19"/>
    <mergeCell ref="AW18:AW19"/>
    <mergeCell ref="BC18:BC19"/>
    <mergeCell ref="AZ14:AZ15"/>
    <mergeCell ref="BA14:BA15"/>
    <mergeCell ref="BC14:BD14"/>
    <mergeCell ref="BE14:BE15"/>
    <mergeCell ref="BF14:BF15"/>
    <mergeCell ref="BG14:BG15"/>
    <mergeCell ref="Z15:AA15"/>
    <mergeCell ref="AB15:AC15"/>
    <mergeCell ref="AY14:AY15"/>
    <mergeCell ref="AH14:AH15"/>
    <mergeCell ref="AI14:AI15"/>
    <mergeCell ref="AK14:AL14"/>
    <mergeCell ref="AM14:AM15"/>
    <mergeCell ref="AN14:AN15"/>
    <mergeCell ref="AO14:AO15"/>
    <mergeCell ref="AQ14:AR14"/>
    <mergeCell ref="AS14:AS15"/>
    <mergeCell ref="AT14:AT15"/>
    <mergeCell ref="AU14:AU15"/>
    <mergeCell ref="AW14:AX14"/>
    <mergeCell ref="D14:AC14"/>
    <mergeCell ref="D15:E15"/>
    <mergeCell ref="AG14:AG15"/>
    <mergeCell ref="A14:B14"/>
    <mergeCell ref="C14:C15"/>
    <mergeCell ref="AE14:AF14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A14" workbookViewId="0">
      <selection activeCell="B57" sqref="B57"/>
    </sheetView>
  </sheetViews>
  <sheetFormatPr baseColWidth="10" defaultRowHeight="16" x14ac:dyDescent="0.2"/>
  <cols>
    <col min="1" max="1" width="47.33203125" customWidth="1"/>
    <col min="2" max="2" width="21.83203125" style="62" customWidth="1"/>
    <col min="3" max="3" width="30.1640625" customWidth="1"/>
  </cols>
  <sheetData>
    <row r="1" spans="1:3" ht="21" x14ac:dyDescent="0.25">
      <c r="A1" s="108" t="s">
        <v>112</v>
      </c>
      <c r="B1" s="108"/>
    </row>
    <row r="2" spans="1:3" ht="21" x14ac:dyDescent="0.25">
      <c r="A2" s="109" t="s">
        <v>298</v>
      </c>
      <c r="B2" s="108"/>
    </row>
    <row r="3" spans="1:3" ht="21" x14ac:dyDescent="0.25">
      <c r="A3" s="109" t="s">
        <v>299</v>
      </c>
      <c r="B3" s="109"/>
    </row>
    <row r="4" spans="1:3" ht="21" x14ac:dyDescent="0.25">
      <c r="A4" s="109" t="s">
        <v>300</v>
      </c>
      <c r="B4" s="109"/>
    </row>
    <row r="5" spans="1:3" ht="21" x14ac:dyDescent="0.25">
      <c r="A5" s="109" t="s">
        <v>301</v>
      </c>
      <c r="B5" s="109"/>
    </row>
    <row r="6" spans="1:3" ht="21" x14ac:dyDescent="0.25">
      <c r="A6" s="109"/>
      <c r="B6" s="109"/>
    </row>
    <row r="8" spans="1:3" ht="24" x14ac:dyDescent="0.2">
      <c r="A8" s="125" t="s">
        <v>224</v>
      </c>
      <c r="B8" s="126"/>
      <c r="C8" s="126"/>
    </row>
    <row r="9" spans="1:3" x14ac:dyDescent="0.2">
      <c r="A9" s="124" t="s">
        <v>225</v>
      </c>
      <c r="B9" s="124" t="s">
        <v>226</v>
      </c>
      <c r="C9" s="124" t="s">
        <v>230</v>
      </c>
    </row>
    <row r="10" spans="1:3" x14ac:dyDescent="0.2">
      <c r="A10" s="124"/>
      <c r="B10" s="124"/>
      <c r="C10" s="124"/>
    </row>
    <row r="11" spans="1:3" ht="19" x14ac:dyDescent="0.2">
      <c r="A11" s="103" t="s">
        <v>261</v>
      </c>
      <c r="B11" s="104" t="s">
        <v>203</v>
      </c>
      <c r="C11" s="105" t="s">
        <v>227</v>
      </c>
    </row>
    <row r="12" spans="1:3" ht="19" x14ac:dyDescent="0.2">
      <c r="A12" s="123" t="s">
        <v>262</v>
      </c>
      <c r="B12" s="104" t="s">
        <v>136</v>
      </c>
      <c r="C12" s="106" t="s">
        <v>228</v>
      </c>
    </row>
    <row r="13" spans="1:3" ht="19" x14ac:dyDescent="0.2">
      <c r="A13" s="123"/>
      <c r="B13" s="104" t="s">
        <v>137</v>
      </c>
      <c r="C13" s="106" t="s">
        <v>229</v>
      </c>
    </row>
    <row r="14" spans="1:3" ht="19" x14ac:dyDescent="0.2">
      <c r="A14" s="123" t="s">
        <v>263</v>
      </c>
      <c r="B14" s="104" t="s">
        <v>138</v>
      </c>
      <c r="C14" s="106" t="s">
        <v>231</v>
      </c>
    </row>
    <row r="15" spans="1:3" ht="19" x14ac:dyDescent="0.2">
      <c r="A15" s="123"/>
      <c r="B15" s="104" t="s">
        <v>139</v>
      </c>
      <c r="C15" s="107" t="s">
        <v>232</v>
      </c>
    </row>
    <row r="16" spans="1:3" ht="19" x14ac:dyDescent="0.2">
      <c r="A16" s="123" t="s">
        <v>264</v>
      </c>
      <c r="B16" s="104" t="s">
        <v>173</v>
      </c>
      <c r="C16" s="106" t="s">
        <v>233</v>
      </c>
    </row>
    <row r="17" spans="1:3" ht="19" x14ac:dyDescent="0.2">
      <c r="A17" s="123"/>
      <c r="B17" s="104" t="s">
        <v>175</v>
      </c>
      <c r="C17" s="106" t="s">
        <v>234</v>
      </c>
    </row>
    <row r="18" spans="1:3" ht="19" x14ac:dyDescent="0.2">
      <c r="A18" s="123"/>
      <c r="B18" s="104" t="s">
        <v>176</v>
      </c>
      <c r="C18" s="106" t="s">
        <v>235</v>
      </c>
    </row>
    <row r="19" spans="1:3" ht="19" x14ac:dyDescent="0.2">
      <c r="A19" s="123" t="s">
        <v>240</v>
      </c>
      <c r="B19" s="104" t="s">
        <v>238</v>
      </c>
      <c r="C19" s="106" t="s">
        <v>237</v>
      </c>
    </row>
    <row r="20" spans="1:3" ht="19" x14ac:dyDescent="0.2">
      <c r="A20" s="123"/>
      <c r="B20" s="104" t="s">
        <v>141</v>
      </c>
      <c r="C20" s="106" t="s">
        <v>236</v>
      </c>
    </row>
    <row r="21" spans="1:3" ht="19" x14ac:dyDescent="0.2">
      <c r="A21" s="123" t="s">
        <v>239</v>
      </c>
      <c r="B21" s="104" t="s">
        <v>140</v>
      </c>
      <c r="C21" s="106" t="s">
        <v>248</v>
      </c>
    </row>
    <row r="22" spans="1:3" ht="19" x14ac:dyDescent="0.2">
      <c r="A22" s="123"/>
      <c r="B22" s="104" t="s">
        <v>141</v>
      </c>
      <c r="C22" s="106" t="s">
        <v>247</v>
      </c>
    </row>
    <row r="23" spans="1:3" ht="19" x14ac:dyDescent="0.2">
      <c r="A23" s="123" t="s">
        <v>241</v>
      </c>
      <c r="B23" s="104" t="s">
        <v>140</v>
      </c>
      <c r="C23" s="106" t="s">
        <v>249</v>
      </c>
    </row>
    <row r="24" spans="1:3" ht="19" x14ac:dyDescent="0.2">
      <c r="A24" s="123"/>
      <c r="B24" s="104" t="s">
        <v>141</v>
      </c>
      <c r="C24" s="106" t="s">
        <v>250</v>
      </c>
    </row>
    <row r="25" spans="1:3" ht="19" x14ac:dyDescent="0.2">
      <c r="A25" s="123" t="s">
        <v>242</v>
      </c>
      <c r="B25" s="104" t="s">
        <v>140</v>
      </c>
      <c r="C25" s="106" t="s">
        <v>252</v>
      </c>
    </row>
    <row r="26" spans="1:3" ht="19" x14ac:dyDescent="0.2">
      <c r="A26" s="123"/>
      <c r="B26" s="104" t="s">
        <v>141</v>
      </c>
      <c r="C26" s="106" t="s">
        <v>251</v>
      </c>
    </row>
    <row r="27" spans="1:3" ht="19" x14ac:dyDescent="0.2">
      <c r="A27" s="123" t="s">
        <v>243</v>
      </c>
      <c r="B27" s="104" t="s">
        <v>140</v>
      </c>
      <c r="C27" s="106" t="s">
        <v>254</v>
      </c>
    </row>
    <row r="28" spans="1:3" ht="19" x14ac:dyDescent="0.2">
      <c r="A28" s="123"/>
      <c r="B28" s="104" t="s">
        <v>141</v>
      </c>
      <c r="C28" s="106" t="s">
        <v>253</v>
      </c>
    </row>
    <row r="29" spans="1:3" ht="19" x14ac:dyDescent="0.2">
      <c r="A29" s="123" t="s">
        <v>244</v>
      </c>
      <c r="B29" s="104" t="s">
        <v>140</v>
      </c>
      <c r="C29" s="106" t="s">
        <v>256</v>
      </c>
    </row>
    <row r="30" spans="1:3" ht="19" x14ac:dyDescent="0.2">
      <c r="A30" s="123"/>
      <c r="B30" s="104" t="s">
        <v>141</v>
      </c>
      <c r="C30" s="106" t="s">
        <v>255</v>
      </c>
    </row>
    <row r="31" spans="1:3" ht="19" x14ac:dyDescent="0.2">
      <c r="A31" s="123" t="s">
        <v>245</v>
      </c>
      <c r="B31" s="104" t="s">
        <v>140</v>
      </c>
      <c r="C31" s="106" t="s">
        <v>258</v>
      </c>
    </row>
    <row r="32" spans="1:3" ht="19" x14ac:dyDescent="0.2">
      <c r="A32" s="123"/>
      <c r="B32" s="104" t="s">
        <v>141</v>
      </c>
      <c r="C32" s="106" t="s">
        <v>257</v>
      </c>
    </row>
    <row r="33" spans="1:3" ht="19" x14ac:dyDescent="0.2">
      <c r="A33" s="123" t="s">
        <v>246</v>
      </c>
      <c r="B33" s="104" t="s">
        <v>140</v>
      </c>
      <c r="C33" s="106" t="s">
        <v>260</v>
      </c>
    </row>
    <row r="34" spans="1:3" ht="19" x14ac:dyDescent="0.2">
      <c r="A34" s="123"/>
      <c r="B34" s="104" t="s">
        <v>141</v>
      </c>
      <c r="C34" s="106" t="s">
        <v>259</v>
      </c>
    </row>
    <row r="35" spans="1:3" ht="19" x14ac:dyDescent="0.2">
      <c r="A35" s="71"/>
      <c r="B35" s="70"/>
    </row>
    <row r="36" spans="1:3" ht="19" x14ac:dyDescent="0.2">
      <c r="A36" s="71"/>
      <c r="B36" s="70"/>
    </row>
    <row r="37" spans="1:3" ht="19" x14ac:dyDescent="0.2">
      <c r="A37" s="70"/>
      <c r="B37" s="70"/>
    </row>
  </sheetData>
  <mergeCells count="15">
    <mergeCell ref="A31:A32"/>
    <mergeCell ref="A33:A34"/>
    <mergeCell ref="C9:C10"/>
    <mergeCell ref="A8:C8"/>
    <mergeCell ref="A19:A20"/>
    <mergeCell ref="A21:A22"/>
    <mergeCell ref="A23:A24"/>
    <mergeCell ref="A25:A26"/>
    <mergeCell ref="A27:A28"/>
    <mergeCell ref="A29:A30"/>
    <mergeCell ref="A9:A10"/>
    <mergeCell ref="B9:B10"/>
    <mergeCell ref="A12:A13"/>
    <mergeCell ref="A14:A15"/>
    <mergeCell ref="A16:A18"/>
  </mergeCells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13"/>
  <sheetViews>
    <sheetView zoomScale="90" zoomScaleNormal="90" workbookViewId="0">
      <selection activeCell="B17" sqref="B17:D17"/>
    </sheetView>
  </sheetViews>
  <sheetFormatPr baseColWidth="10" defaultRowHeight="16" outlineLevelCol="1" x14ac:dyDescent="0.2"/>
  <cols>
    <col min="1" max="1" width="47.6640625" customWidth="1"/>
    <col min="2" max="3" width="32.6640625" customWidth="1"/>
    <col min="4" max="4" width="37.83203125" customWidth="1"/>
    <col min="6" max="6" width="31.5" customWidth="1"/>
    <col min="7" max="8" width="22.5" customWidth="1"/>
    <col min="9" max="10" width="21.83203125" customWidth="1"/>
    <col min="11" max="34" width="16.1640625" customWidth="1" outlineLevel="1"/>
  </cols>
  <sheetData>
    <row r="1" spans="1:34" ht="21" x14ac:dyDescent="0.25">
      <c r="A1" s="76" t="s">
        <v>112</v>
      </c>
    </row>
    <row r="2" spans="1:34" ht="21" x14ac:dyDescent="0.25">
      <c r="A2" s="96" t="s">
        <v>280</v>
      </c>
    </row>
    <row r="3" spans="1:34" ht="21" x14ac:dyDescent="0.25">
      <c r="A3" s="96" t="s">
        <v>290</v>
      </c>
    </row>
    <row r="4" spans="1:34" ht="21" x14ac:dyDescent="0.25">
      <c r="A4" s="96" t="s">
        <v>281</v>
      </c>
    </row>
    <row r="5" spans="1:34" ht="21" x14ac:dyDescent="0.25">
      <c r="A5" s="96" t="s">
        <v>282</v>
      </c>
    </row>
    <row r="6" spans="1:34" ht="21" x14ac:dyDescent="0.25">
      <c r="A6" s="96" t="s">
        <v>283</v>
      </c>
    </row>
    <row r="7" spans="1:34" x14ac:dyDescent="0.2">
      <c r="A7" s="36"/>
    </row>
    <row r="8" spans="1:34" x14ac:dyDescent="0.2">
      <c r="A8" s="36"/>
    </row>
    <row r="9" spans="1:34" x14ac:dyDescent="0.2">
      <c r="A9" s="36"/>
    </row>
    <row r="11" spans="1:34" ht="24" x14ac:dyDescent="0.3">
      <c r="A11" s="25" t="s">
        <v>208</v>
      </c>
      <c r="F11" s="32" t="s">
        <v>111</v>
      </c>
    </row>
    <row r="12" spans="1:34" ht="38" x14ac:dyDescent="0.2">
      <c r="A12" s="63" t="s">
        <v>195</v>
      </c>
      <c r="B12" s="63" t="s">
        <v>130</v>
      </c>
      <c r="C12" s="63" t="s">
        <v>131</v>
      </c>
      <c r="D12" s="64" t="s">
        <v>110</v>
      </c>
      <c r="F12" s="128" t="s">
        <v>109</v>
      </c>
      <c r="G12" s="128"/>
      <c r="H12" s="128" t="s">
        <v>108</v>
      </c>
      <c r="I12" s="129" t="s">
        <v>284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</row>
    <row r="13" spans="1:34" ht="19" x14ac:dyDescent="0.25">
      <c r="A13" s="83" t="s">
        <v>2</v>
      </c>
      <c r="B13" s="84" t="s">
        <v>6</v>
      </c>
      <c r="C13" s="84" t="s">
        <v>17</v>
      </c>
      <c r="D13" s="85" t="s">
        <v>135</v>
      </c>
      <c r="F13" s="128" t="s">
        <v>12</v>
      </c>
      <c r="G13" s="128" t="s">
        <v>142</v>
      </c>
      <c r="H13" s="128"/>
      <c r="I13" s="130" t="s">
        <v>193</v>
      </c>
      <c r="J13" s="130"/>
      <c r="K13" s="127" t="s">
        <v>179</v>
      </c>
      <c r="L13" s="127"/>
      <c r="M13" s="127" t="s">
        <v>180</v>
      </c>
      <c r="N13" s="127"/>
      <c r="O13" s="127" t="s">
        <v>181</v>
      </c>
      <c r="P13" s="127"/>
      <c r="Q13" s="127" t="s">
        <v>182</v>
      </c>
      <c r="R13" s="127"/>
      <c r="S13" s="127" t="s">
        <v>183</v>
      </c>
      <c r="T13" s="127"/>
      <c r="U13" s="127" t="s">
        <v>184</v>
      </c>
      <c r="V13" s="127"/>
      <c r="W13" s="127" t="s">
        <v>185</v>
      </c>
      <c r="X13" s="127"/>
      <c r="Y13" s="127" t="s">
        <v>186</v>
      </c>
      <c r="Z13" s="127"/>
      <c r="AA13" s="127" t="s">
        <v>187</v>
      </c>
      <c r="AB13" s="127"/>
      <c r="AC13" s="127" t="s">
        <v>188</v>
      </c>
      <c r="AD13" s="127"/>
      <c r="AE13" s="127" t="s">
        <v>189</v>
      </c>
      <c r="AF13" s="127"/>
      <c r="AG13" s="127" t="s">
        <v>190</v>
      </c>
      <c r="AH13" s="127"/>
    </row>
    <row r="14" spans="1:34" ht="22" customHeight="1" x14ac:dyDescent="0.2">
      <c r="F14" s="128"/>
      <c r="G14" s="128"/>
      <c r="H14" s="128"/>
      <c r="I14" s="67" t="s">
        <v>194</v>
      </c>
      <c r="J14" s="68" t="s">
        <v>113</v>
      </c>
      <c r="K14" s="65" t="s">
        <v>194</v>
      </c>
      <c r="L14" s="66" t="s">
        <v>113</v>
      </c>
      <c r="M14" s="65" t="s">
        <v>194</v>
      </c>
      <c r="N14" s="66" t="s">
        <v>113</v>
      </c>
      <c r="O14" s="65" t="s">
        <v>194</v>
      </c>
      <c r="P14" s="66" t="s">
        <v>113</v>
      </c>
      <c r="Q14" s="65" t="s">
        <v>194</v>
      </c>
      <c r="R14" s="66" t="s">
        <v>113</v>
      </c>
      <c r="S14" s="65" t="s">
        <v>194</v>
      </c>
      <c r="T14" s="66" t="s">
        <v>113</v>
      </c>
      <c r="U14" s="65" t="s">
        <v>194</v>
      </c>
      <c r="V14" s="66" t="s">
        <v>113</v>
      </c>
      <c r="W14" s="65" t="s">
        <v>194</v>
      </c>
      <c r="X14" s="66" t="s">
        <v>113</v>
      </c>
      <c r="Y14" s="65" t="s">
        <v>194</v>
      </c>
      <c r="Z14" s="66" t="s">
        <v>113</v>
      </c>
      <c r="AA14" s="65" t="s">
        <v>194</v>
      </c>
      <c r="AB14" s="66" t="s">
        <v>113</v>
      </c>
      <c r="AC14" s="65" t="s">
        <v>194</v>
      </c>
      <c r="AD14" s="66" t="s">
        <v>113</v>
      </c>
      <c r="AE14" s="65" t="s">
        <v>194</v>
      </c>
      <c r="AF14" s="66" t="s">
        <v>113</v>
      </c>
      <c r="AG14" s="65" t="s">
        <v>194</v>
      </c>
      <c r="AH14" s="66" t="s">
        <v>113</v>
      </c>
    </row>
    <row r="15" spans="1:34" ht="21" x14ac:dyDescent="0.25">
      <c r="A15" s="76" t="s">
        <v>207</v>
      </c>
      <c r="F15" s="78" t="s">
        <v>143</v>
      </c>
      <c r="G15" s="79" t="s">
        <v>143</v>
      </c>
      <c r="H15" s="80">
        <v>0.96</v>
      </c>
      <c r="I15" s="97">
        <v>-0.2</v>
      </c>
      <c r="J15" s="78" t="s">
        <v>219</v>
      </c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</row>
    <row r="16" spans="1:34" ht="19" x14ac:dyDescent="0.25">
      <c r="A16" s="77" t="s">
        <v>286</v>
      </c>
      <c r="B16" s="132" t="s">
        <v>302</v>
      </c>
      <c r="C16" s="133"/>
      <c r="D16" s="134"/>
      <c r="F16" s="131" t="s">
        <v>144</v>
      </c>
      <c r="G16" s="79" t="s">
        <v>136</v>
      </c>
      <c r="H16" s="80">
        <v>0.86292134831460676</v>
      </c>
      <c r="I16" s="81">
        <v>-0.18</v>
      </c>
      <c r="J16" s="78" t="s">
        <v>169</v>
      </c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</row>
    <row r="17" spans="1:34" ht="19" x14ac:dyDescent="0.25">
      <c r="A17" s="77" t="s">
        <v>287</v>
      </c>
      <c r="B17" s="132" t="s">
        <v>303</v>
      </c>
      <c r="C17" s="133"/>
      <c r="D17" s="134"/>
      <c r="F17" s="131"/>
      <c r="G17" s="79" t="s">
        <v>137</v>
      </c>
      <c r="H17" s="80">
        <v>1.0031460674157304</v>
      </c>
      <c r="I17" s="81">
        <v>-0.22</v>
      </c>
      <c r="J17" s="78" t="s">
        <v>170</v>
      </c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</row>
    <row r="18" spans="1:34" x14ac:dyDescent="0.2">
      <c r="F18" s="131" t="s">
        <v>145</v>
      </c>
      <c r="G18" s="79" t="s">
        <v>138</v>
      </c>
      <c r="H18" s="80">
        <v>0.97078651685393258</v>
      </c>
      <c r="I18" s="81">
        <v>-0.19</v>
      </c>
      <c r="J18" s="78" t="s">
        <v>171</v>
      </c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</row>
    <row r="19" spans="1:34" x14ac:dyDescent="0.2">
      <c r="F19" s="131"/>
      <c r="G19" s="79" t="s">
        <v>139</v>
      </c>
      <c r="H19" s="80">
        <v>0.94921348314606735</v>
      </c>
      <c r="I19" s="81">
        <v>-0.21</v>
      </c>
      <c r="J19" s="78" t="s">
        <v>172</v>
      </c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</row>
    <row r="20" spans="1:34" x14ac:dyDescent="0.2">
      <c r="F20" s="131" t="s">
        <v>146</v>
      </c>
      <c r="G20" s="79" t="s">
        <v>173</v>
      </c>
      <c r="H20" s="80">
        <v>0.84134831460674153</v>
      </c>
      <c r="I20" s="81">
        <v>-0.19</v>
      </c>
      <c r="J20" s="78" t="s">
        <v>174</v>
      </c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</row>
    <row r="21" spans="1:34" x14ac:dyDescent="0.2">
      <c r="F21" s="131"/>
      <c r="G21" s="79" t="s">
        <v>175</v>
      </c>
      <c r="H21" s="80">
        <v>1.0139325842696629</v>
      </c>
      <c r="I21" s="81">
        <v>-0.19</v>
      </c>
      <c r="J21" s="78" t="s">
        <v>171</v>
      </c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</row>
    <row r="22" spans="1:34" x14ac:dyDescent="0.2">
      <c r="F22" s="131"/>
      <c r="G22" s="79" t="s">
        <v>176</v>
      </c>
      <c r="H22" s="80">
        <v>1.1865168539325843</v>
      </c>
      <c r="I22" s="81">
        <v>-0.25</v>
      </c>
      <c r="J22" s="78" t="s">
        <v>177</v>
      </c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</row>
    <row r="23" spans="1:34" x14ac:dyDescent="0.2">
      <c r="F23" s="131" t="s">
        <v>147</v>
      </c>
      <c r="G23" s="79" t="s">
        <v>140</v>
      </c>
      <c r="H23" s="80">
        <v>0.73348314606741583</v>
      </c>
      <c r="I23" s="81">
        <v>-0.2</v>
      </c>
      <c r="J23" s="78" t="s">
        <v>168</v>
      </c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</row>
    <row r="24" spans="1:34" x14ac:dyDescent="0.2">
      <c r="F24" s="131"/>
      <c r="G24" s="79" t="s">
        <v>141</v>
      </c>
      <c r="H24" s="80">
        <v>1.1757303370786518</v>
      </c>
      <c r="I24" s="81">
        <v>-0.2</v>
      </c>
      <c r="J24" s="78" t="s">
        <v>168</v>
      </c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</row>
    <row r="25" spans="1:34" x14ac:dyDescent="0.2">
      <c r="F25" s="131" t="s">
        <v>148</v>
      </c>
      <c r="G25" s="79" t="s">
        <v>140</v>
      </c>
      <c r="H25" s="80">
        <v>0.94921348314606735</v>
      </c>
      <c r="I25" s="81">
        <v>-0.2</v>
      </c>
      <c r="J25" s="78" t="s">
        <v>168</v>
      </c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</row>
    <row r="26" spans="1:34" x14ac:dyDescent="0.2">
      <c r="F26" s="131"/>
      <c r="G26" s="79" t="s">
        <v>141</v>
      </c>
      <c r="H26" s="80">
        <v>0.98157303370786519</v>
      </c>
      <c r="I26" s="81">
        <v>-0.2</v>
      </c>
      <c r="J26" s="78" t="s">
        <v>168</v>
      </c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</row>
    <row r="27" spans="1:34" x14ac:dyDescent="0.2">
      <c r="F27" s="131" t="s">
        <v>149</v>
      </c>
      <c r="G27" s="79" t="s">
        <v>140</v>
      </c>
      <c r="H27" s="80">
        <v>0.75505617977528083</v>
      </c>
      <c r="I27" s="81">
        <v>-0.17</v>
      </c>
      <c r="J27" s="78" t="s">
        <v>178</v>
      </c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</row>
    <row r="28" spans="1:34" x14ac:dyDescent="0.2">
      <c r="F28" s="131"/>
      <c r="G28" s="79" t="s">
        <v>141</v>
      </c>
      <c r="H28" s="80">
        <v>1.1865168539325843</v>
      </c>
      <c r="I28" s="81">
        <v>-0.23</v>
      </c>
      <c r="J28" s="78" t="s">
        <v>170</v>
      </c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</row>
    <row r="29" spans="1:34" x14ac:dyDescent="0.2">
      <c r="F29" s="131" t="s">
        <v>198</v>
      </c>
      <c r="G29" s="79" t="s">
        <v>140</v>
      </c>
      <c r="H29" s="80">
        <v>0.83</v>
      </c>
      <c r="I29" s="81">
        <v>-0.18</v>
      </c>
      <c r="J29" s="78" t="s">
        <v>220</v>
      </c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</row>
    <row r="30" spans="1:34" x14ac:dyDescent="0.2">
      <c r="F30" s="131"/>
      <c r="G30" s="79" t="s">
        <v>141</v>
      </c>
      <c r="H30" s="80">
        <v>1.0900000000000001</v>
      </c>
      <c r="I30" s="81">
        <v>-0.21</v>
      </c>
      <c r="J30" s="78" t="s">
        <v>221</v>
      </c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</row>
    <row r="31" spans="1:34" x14ac:dyDescent="0.2">
      <c r="F31" s="131" t="s">
        <v>199</v>
      </c>
      <c r="G31" s="79" t="s">
        <v>140</v>
      </c>
      <c r="H31" s="80">
        <v>0.97</v>
      </c>
      <c r="I31" s="81">
        <v>-0.2</v>
      </c>
      <c r="J31" s="78" t="s">
        <v>222</v>
      </c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</row>
    <row r="32" spans="1:34" x14ac:dyDescent="0.2">
      <c r="F32" s="131"/>
      <c r="G32" s="79" t="s">
        <v>141</v>
      </c>
      <c r="H32" s="80">
        <v>0.99</v>
      </c>
      <c r="I32" s="81">
        <v>-0.2</v>
      </c>
      <c r="J32" s="78" t="s">
        <v>222</v>
      </c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</row>
    <row r="33" spans="1:34" x14ac:dyDescent="0.2">
      <c r="F33" s="131" t="s">
        <v>200</v>
      </c>
      <c r="G33" s="79" t="s">
        <v>140</v>
      </c>
      <c r="H33" s="80">
        <v>0.77</v>
      </c>
      <c r="I33" s="81">
        <v>-0.17</v>
      </c>
      <c r="J33" s="78" t="s">
        <v>223</v>
      </c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</row>
    <row r="34" spans="1:34" x14ac:dyDescent="0.2">
      <c r="F34" s="131"/>
      <c r="G34" s="79" t="s">
        <v>141</v>
      </c>
      <c r="H34" s="80">
        <v>1.18</v>
      </c>
      <c r="I34" s="81">
        <v>-0.2</v>
      </c>
      <c r="J34" s="78" t="s">
        <v>219</v>
      </c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</row>
    <row r="35" spans="1:34" x14ac:dyDescent="0.2">
      <c r="F35" s="131" t="s">
        <v>201</v>
      </c>
      <c r="G35" s="79" t="s">
        <v>140</v>
      </c>
      <c r="H35" s="80">
        <v>0.97</v>
      </c>
      <c r="I35" s="81">
        <v>-0.2</v>
      </c>
      <c r="J35" s="78" t="s">
        <v>219</v>
      </c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</row>
    <row r="36" spans="1:34" x14ac:dyDescent="0.2">
      <c r="F36" s="131"/>
      <c r="G36" s="79" t="s">
        <v>141</v>
      </c>
      <c r="H36" s="80">
        <v>0.96</v>
      </c>
      <c r="I36" s="81">
        <v>-0.19</v>
      </c>
      <c r="J36" s="78" t="s">
        <v>222</v>
      </c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</row>
    <row r="37" spans="1:34" x14ac:dyDescent="0.2">
      <c r="F37" s="131" t="s">
        <v>202</v>
      </c>
      <c r="G37" s="79" t="s">
        <v>140</v>
      </c>
      <c r="H37" s="80">
        <v>1.01</v>
      </c>
      <c r="I37" s="81">
        <v>-0.21</v>
      </c>
      <c r="J37" s="78" t="s">
        <v>221</v>
      </c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</row>
    <row r="38" spans="1:34" x14ac:dyDescent="0.2">
      <c r="F38" s="131"/>
      <c r="G38" s="79" t="s">
        <v>141</v>
      </c>
      <c r="H38" s="80">
        <v>0.95</v>
      </c>
      <c r="I38" s="81">
        <v>-0.2</v>
      </c>
      <c r="J38" s="78" t="s">
        <v>219</v>
      </c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</row>
    <row r="39" spans="1:34" x14ac:dyDescent="0.2">
      <c r="F39" s="72"/>
      <c r="G39" s="73"/>
      <c r="H39" s="74"/>
      <c r="I39" s="75"/>
      <c r="J39" s="72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</row>
    <row r="41" spans="1:34" ht="24" x14ac:dyDescent="0.3">
      <c r="A41" s="25" t="s">
        <v>211</v>
      </c>
      <c r="F41" s="32" t="s">
        <v>111</v>
      </c>
    </row>
    <row r="42" spans="1:34" ht="38" x14ac:dyDescent="0.2">
      <c r="A42" s="60" t="s">
        <v>129</v>
      </c>
      <c r="B42" s="60" t="s">
        <v>130</v>
      </c>
      <c r="C42" s="60" t="s">
        <v>131</v>
      </c>
      <c r="D42" s="42" t="s">
        <v>110</v>
      </c>
      <c r="F42" s="128" t="s">
        <v>109</v>
      </c>
      <c r="G42" s="128"/>
      <c r="H42" s="128" t="s">
        <v>108</v>
      </c>
      <c r="I42" s="129" t="s">
        <v>284</v>
      </c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29"/>
      <c r="W42" s="129"/>
      <c r="X42" s="129"/>
      <c r="Y42" s="129"/>
      <c r="Z42" s="129"/>
      <c r="AA42" s="129"/>
      <c r="AB42" s="129"/>
      <c r="AC42" s="129"/>
      <c r="AD42" s="129"/>
      <c r="AE42" s="129"/>
      <c r="AF42" s="129"/>
      <c r="AG42" s="129"/>
      <c r="AH42" s="129"/>
    </row>
    <row r="43" spans="1:34" ht="19" x14ac:dyDescent="0.25">
      <c r="A43" s="86" t="s">
        <v>2</v>
      </c>
      <c r="B43" s="87" t="s">
        <v>7</v>
      </c>
      <c r="C43" s="88" t="s">
        <v>21</v>
      </c>
      <c r="D43" s="89" t="s">
        <v>212</v>
      </c>
      <c r="F43" s="128" t="s">
        <v>12</v>
      </c>
      <c r="G43" s="128" t="s">
        <v>142</v>
      </c>
      <c r="H43" s="128"/>
      <c r="I43" s="130" t="s">
        <v>193</v>
      </c>
      <c r="J43" s="130"/>
      <c r="K43" s="127" t="s">
        <v>179</v>
      </c>
      <c r="L43" s="127"/>
      <c r="M43" s="127" t="s">
        <v>180</v>
      </c>
      <c r="N43" s="127"/>
      <c r="O43" s="127" t="s">
        <v>181</v>
      </c>
      <c r="P43" s="127"/>
      <c r="Q43" s="127" t="s">
        <v>182</v>
      </c>
      <c r="R43" s="127"/>
      <c r="S43" s="127" t="s">
        <v>183</v>
      </c>
      <c r="T43" s="127"/>
      <c r="U43" s="127" t="s">
        <v>184</v>
      </c>
      <c r="V43" s="127"/>
      <c r="W43" s="127" t="s">
        <v>185</v>
      </c>
      <c r="X43" s="127"/>
      <c r="Y43" s="127" t="s">
        <v>186</v>
      </c>
      <c r="Z43" s="127"/>
      <c r="AA43" s="127" t="s">
        <v>187</v>
      </c>
      <c r="AB43" s="127"/>
      <c r="AC43" s="127" t="s">
        <v>188</v>
      </c>
      <c r="AD43" s="127"/>
      <c r="AE43" s="127" t="s">
        <v>189</v>
      </c>
      <c r="AF43" s="127"/>
      <c r="AG43" s="127" t="s">
        <v>190</v>
      </c>
      <c r="AH43" s="127"/>
    </row>
    <row r="44" spans="1:34" x14ac:dyDescent="0.2">
      <c r="F44" s="128"/>
      <c r="G44" s="128"/>
      <c r="H44" s="128"/>
      <c r="I44" s="67" t="s">
        <v>266</v>
      </c>
      <c r="J44" s="68" t="s">
        <v>113</v>
      </c>
      <c r="K44" s="65" t="s">
        <v>266</v>
      </c>
      <c r="L44" s="66" t="s">
        <v>113</v>
      </c>
      <c r="M44" s="65" t="s">
        <v>266</v>
      </c>
      <c r="N44" s="66" t="s">
        <v>113</v>
      </c>
      <c r="O44" s="65" t="s">
        <v>266</v>
      </c>
      <c r="P44" s="66" t="s">
        <v>113</v>
      </c>
      <c r="Q44" s="65" t="s">
        <v>266</v>
      </c>
      <c r="R44" s="66" t="s">
        <v>113</v>
      </c>
      <c r="S44" s="65" t="s">
        <v>266</v>
      </c>
      <c r="T44" s="66" t="s">
        <v>113</v>
      </c>
      <c r="U44" s="65" t="s">
        <v>266</v>
      </c>
      <c r="V44" s="66" t="s">
        <v>113</v>
      </c>
      <c r="W44" s="65" t="s">
        <v>266</v>
      </c>
      <c r="X44" s="66" t="s">
        <v>113</v>
      </c>
      <c r="Y44" s="65" t="s">
        <v>266</v>
      </c>
      <c r="Z44" s="66" t="s">
        <v>113</v>
      </c>
      <c r="AA44" s="65" t="s">
        <v>266</v>
      </c>
      <c r="AB44" s="66" t="s">
        <v>113</v>
      </c>
      <c r="AC44" s="65" t="s">
        <v>266</v>
      </c>
      <c r="AD44" s="66" t="s">
        <v>113</v>
      </c>
      <c r="AE44" s="65" t="s">
        <v>266</v>
      </c>
      <c r="AF44" s="66" t="s">
        <v>113</v>
      </c>
      <c r="AG44" s="65" t="s">
        <v>266</v>
      </c>
      <c r="AH44" s="66" t="s">
        <v>113</v>
      </c>
    </row>
    <row r="45" spans="1:34" ht="21" x14ac:dyDescent="0.25">
      <c r="A45" s="76" t="s">
        <v>207</v>
      </c>
      <c r="F45" s="78" t="s">
        <v>143</v>
      </c>
      <c r="G45" s="79" t="s">
        <v>143</v>
      </c>
      <c r="H45" s="90">
        <v>0.28000000000000003</v>
      </c>
      <c r="I45" s="91">
        <v>9.4E-2</v>
      </c>
      <c r="J45" s="92" t="str">
        <f>ROUND(I45*100*0.8,1)&amp;" - "&amp;ROUND(I45*100*1.2,1)&amp;"%"</f>
        <v>7.5 - 11.3%</v>
      </c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</row>
    <row r="46" spans="1:34" ht="19" x14ac:dyDescent="0.25">
      <c r="A46" s="77" t="s">
        <v>286</v>
      </c>
      <c r="B46" s="135" t="s">
        <v>288</v>
      </c>
      <c r="C46" s="136"/>
      <c r="D46" s="137"/>
      <c r="F46" s="131" t="s">
        <v>144</v>
      </c>
      <c r="G46" s="79" t="s">
        <v>136</v>
      </c>
      <c r="H46" s="90">
        <f t="shared" ref="H46:H68" si="0">0.5-H16/H$15*(0.5-H$45)</f>
        <v>0.30224719101123598</v>
      </c>
      <c r="I46" s="91">
        <f t="shared" ref="I46:I68" si="1">I16/I$15*I$45</f>
        <v>8.4599999999999995E-2</v>
      </c>
      <c r="J46" s="92" t="str">
        <f t="shared" ref="J46:J68" si="2">ROUND(I46*100*0.8,1)&amp;" - "&amp;ROUND(I46*100*1.2,1)&amp;"%"</f>
        <v>6.8 - 10.2%</v>
      </c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</row>
    <row r="47" spans="1:34" ht="19" x14ac:dyDescent="0.25">
      <c r="A47" s="77" t="s">
        <v>287</v>
      </c>
      <c r="B47" s="135" t="s">
        <v>218</v>
      </c>
      <c r="C47" s="136"/>
      <c r="D47" s="137"/>
      <c r="F47" s="131"/>
      <c r="G47" s="79" t="s">
        <v>137</v>
      </c>
      <c r="H47" s="90">
        <f t="shared" si="0"/>
        <v>0.27011235955056179</v>
      </c>
      <c r="I47" s="91">
        <f t="shared" si="1"/>
        <v>0.10339999999999999</v>
      </c>
      <c r="J47" s="92" t="str">
        <f t="shared" si="2"/>
        <v>8.3 - 12.4%</v>
      </c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</row>
    <row r="48" spans="1:34" x14ac:dyDescent="0.2">
      <c r="F48" s="131" t="s">
        <v>145</v>
      </c>
      <c r="G48" s="79" t="s">
        <v>138</v>
      </c>
      <c r="H48" s="90">
        <f t="shared" si="0"/>
        <v>0.27752808988764044</v>
      </c>
      <c r="I48" s="91">
        <f t="shared" si="1"/>
        <v>8.929999999999999E-2</v>
      </c>
      <c r="J48" s="92" t="str">
        <f t="shared" si="2"/>
        <v>7.1 - 10.7%</v>
      </c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</row>
    <row r="49" spans="6:34" x14ac:dyDescent="0.2">
      <c r="F49" s="131"/>
      <c r="G49" s="79" t="s">
        <v>139</v>
      </c>
      <c r="H49" s="90">
        <f t="shared" si="0"/>
        <v>0.28247191011235961</v>
      </c>
      <c r="I49" s="91">
        <f t="shared" si="1"/>
        <v>9.8699999999999982E-2</v>
      </c>
      <c r="J49" s="92" t="str">
        <f t="shared" si="2"/>
        <v>7.9 - 11.8%</v>
      </c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</row>
    <row r="50" spans="6:34" x14ac:dyDescent="0.2">
      <c r="F50" s="131" t="s">
        <v>146</v>
      </c>
      <c r="G50" s="79" t="s">
        <v>173</v>
      </c>
      <c r="H50" s="90">
        <f t="shared" si="0"/>
        <v>0.30719101123595505</v>
      </c>
      <c r="I50" s="91">
        <f t="shared" si="1"/>
        <v>8.929999999999999E-2</v>
      </c>
      <c r="J50" s="92" t="str">
        <f t="shared" si="2"/>
        <v>7.1 - 10.7%</v>
      </c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</row>
    <row r="51" spans="6:34" x14ac:dyDescent="0.2">
      <c r="F51" s="131"/>
      <c r="G51" s="79" t="s">
        <v>175</v>
      </c>
      <c r="H51" s="90">
        <f t="shared" si="0"/>
        <v>0.26764044943820225</v>
      </c>
      <c r="I51" s="91">
        <f t="shared" si="1"/>
        <v>8.929999999999999E-2</v>
      </c>
      <c r="J51" s="92" t="str">
        <f t="shared" si="2"/>
        <v>7.1 - 10.7%</v>
      </c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</row>
    <row r="52" spans="6:34" x14ac:dyDescent="0.2">
      <c r="F52" s="131"/>
      <c r="G52" s="79" t="s">
        <v>176</v>
      </c>
      <c r="H52" s="90">
        <f t="shared" si="0"/>
        <v>0.22808988764044946</v>
      </c>
      <c r="I52" s="91">
        <f t="shared" si="1"/>
        <v>0.11749999999999999</v>
      </c>
      <c r="J52" s="92" t="str">
        <f t="shared" si="2"/>
        <v>9.4 - 14.1%</v>
      </c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</row>
    <row r="53" spans="6:34" x14ac:dyDescent="0.2">
      <c r="F53" s="131" t="s">
        <v>147</v>
      </c>
      <c r="G53" s="79" t="s">
        <v>140</v>
      </c>
      <c r="H53" s="90">
        <f t="shared" si="0"/>
        <v>0.33191011235955059</v>
      </c>
      <c r="I53" s="91">
        <f t="shared" si="1"/>
        <v>9.4E-2</v>
      </c>
      <c r="J53" s="92" t="str">
        <f t="shared" si="2"/>
        <v>7.5 - 11.3%</v>
      </c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</row>
    <row r="54" spans="6:34" x14ac:dyDescent="0.2">
      <c r="F54" s="131"/>
      <c r="G54" s="79" t="s">
        <v>141</v>
      </c>
      <c r="H54" s="90">
        <f t="shared" si="0"/>
        <v>0.23056179775280899</v>
      </c>
      <c r="I54" s="91">
        <f t="shared" si="1"/>
        <v>9.4E-2</v>
      </c>
      <c r="J54" s="92" t="str">
        <f t="shared" si="2"/>
        <v>7.5 - 11.3%</v>
      </c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</row>
    <row r="55" spans="6:34" x14ac:dyDescent="0.2">
      <c r="F55" s="131" t="s">
        <v>148</v>
      </c>
      <c r="G55" s="79" t="s">
        <v>140</v>
      </c>
      <c r="H55" s="90">
        <f t="shared" si="0"/>
        <v>0.28247191011235961</v>
      </c>
      <c r="I55" s="91">
        <f t="shared" si="1"/>
        <v>9.4E-2</v>
      </c>
      <c r="J55" s="92" t="str">
        <f t="shared" si="2"/>
        <v>7.5 - 11.3%</v>
      </c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</row>
    <row r="56" spans="6:34" x14ac:dyDescent="0.2">
      <c r="F56" s="131"/>
      <c r="G56" s="79" t="s">
        <v>141</v>
      </c>
      <c r="H56" s="90">
        <f t="shared" si="0"/>
        <v>0.27505617977528091</v>
      </c>
      <c r="I56" s="91">
        <f t="shared" si="1"/>
        <v>9.4E-2</v>
      </c>
      <c r="J56" s="92" t="str">
        <f t="shared" si="2"/>
        <v>7.5 - 11.3%</v>
      </c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</row>
    <row r="57" spans="6:34" x14ac:dyDescent="0.2">
      <c r="F57" s="131" t="s">
        <v>149</v>
      </c>
      <c r="G57" s="79" t="s">
        <v>140</v>
      </c>
      <c r="H57" s="90">
        <f t="shared" si="0"/>
        <v>0.32696629213483153</v>
      </c>
      <c r="I57" s="91">
        <f t="shared" si="1"/>
        <v>7.9899999999999999E-2</v>
      </c>
      <c r="J57" s="92" t="str">
        <f t="shared" si="2"/>
        <v>6.4 - 9.6%</v>
      </c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</row>
    <row r="58" spans="6:34" x14ac:dyDescent="0.2">
      <c r="F58" s="131"/>
      <c r="G58" s="79" t="s">
        <v>141</v>
      </c>
      <c r="H58" s="90">
        <f t="shared" si="0"/>
        <v>0.22808988764044946</v>
      </c>
      <c r="I58" s="91">
        <f t="shared" si="1"/>
        <v>0.10809999999999999</v>
      </c>
      <c r="J58" s="92" t="str">
        <f t="shared" si="2"/>
        <v>8.6 - 13%</v>
      </c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</row>
    <row r="59" spans="6:34" x14ac:dyDescent="0.2">
      <c r="F59" s="131" t="s">
        <v>198</v>
      </c>
      <c r="G59" s="79" t="s">
        <v>140</v>
      </c>
      <c r="H59" s="90">
        <f t="shared" si="0"/>
        <v>0.30979166666666669</v>
      </c>
      <c r="I59" s="91">
        <f t="shared" si="1"/>
        <v>8.4599999999999995E-2</v>
      </c>
      <c r="J59" s="92" t="str">
        <f t="shared" si="2"/>
        <v>6.8 - 10.2%</v>
      </c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</row>
    <row r="60" spans="6:34" x14ac:dyDescent="0.2">
      <c r="F60" s="131"/>
      <c r="G60" s="79" t="s">
        <v>141</v>
      </c>
      <c r="H60" s="90">
        <f t="shared" si="0"/>
        <v>0.25020833333333337</v>
      </c>
      <c r="I60" s="91">
        <f t="shared" si="1"/>
        <v>9.8699999999999982E-2</v>
      </c>
      <c r="J60" s="92" t="str">
        <f t="shared" si="2"/>
        <v>7.9 - 11.8%</v>
      </c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</row>
    <row r="61" spans="6:34" x14ac:dyDescent="0.2">
      <c r="F61" s="131" t="s">
        <v>199</v>
      </c>
      <c r="G61" s="79" t="s">
        <v>140</v>
      </c>
      <c r="H61" s="90">
        <f t="shared" si="0"/>
        <v>0.27770833333333333</v>
      </c>
      <c r="I61" s="91">
        <f t="shared" si="1"/>
        <v>9.4E-2</v>
      </c>
      <c r="J61" s="92" t="str">
        <f t="shared" si="2"/>
        <v>7.5 - 11.3%</v>
      </c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</row>
    <row r="62" spans="6:34" x14ac:dyDescent="0.2">
      <c r="F62" s="131"/>
      <c r="G62" s="79" t="s">
        <v>141</v>
      </c>
      <c r="H62" s="90">
        <f t="shared" si="0"/>
        <v>0.27312500000000006</v>
      </c>
      <c r="I62" s="91">
        <f t="shared" si="1"/>
        <v>9.4E-2</v>
      </c>
      <c r="J62" s="92" t="str">
        <f t="shared" si="2"/>
        <v>7.5 - 11.3%</v>
      </c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</row>
    <row r="63" spans="6:34" x14ac:dyDescent="0.2">
      <c r="F63" s="131" t="s">
        <v>200</v>
      </c>
      <c r="G63" s="79" t="s">
        <v>140</v>
      </c>
      <c r="H63" s="90">
        <f t="shared" si="0"/>
        <v>0.32354166666666667</v>
      </c>
      <c r="I63" s="91">
        <f t="shared" si="1"/>
        <v>7.9899999999999999E-2</v>
      </c>
      <c r="J63" s="92" t="str">
        <f t="shared" si="2"/>
        <v>6.4 - 9.6%</v>
      </c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</row>
    <row r="64" spans="6:34" x14ac:dyDescent="0.2">
      <c r="F64" s="131"/>
      <c r="G64" s="79" t="s">
        <v>141</v>
      </c>
      <c r="H64" s="90">
        <f t="shared" si="0"/>
        <v>0.22958333333333336</v>
      </c>
      <c r="I64" s="91">
        <f t="shared" si="1"/>
        <v>9.4E-2</v>
      </c>
      <c r="J64" s="92" t="str">
        <f t="shared" si="2"/>
        <v>7.5 - 11.3%</v>
      </c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</row>
    <row r="65" spans="1:34" x14ac:dyDescent="0.2">
      <c r="F65" s="131" t="s">
        <v>201</v>
      </c>
      <c r="G65" s="79" t="s">
        <v>140</v>
      </c>
      <c r="H65" s="90">
        <f t="shared" si="0"/>
        <v>0.27770833333333333</v>
      </c>
      <c r="I65" s="91">
        <f t="shared" si="1"/>
        <v>9.4E-2</v>
      </c>
      <c r="J65" s="92" t="str">
        <f t="shared" si="2"/>
        <v>7.5 - 11.3%</v>
      </c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</row>
    <row r="66" spans="1:34" x14ac:dyDescent="0.2">
      <c r="F66" s="131"/>
      <c r="G66" s="79" t="s">
        <v>141</v>
      </c>
      <c r="H66" s="90">
        <f t="shared" si="0"/>
        <v>0.28000000000000003</v>
      </c>
      <c r="I66" s="91">
        <f t="shared" si="1"/>
        <v>8.929999999999999E-2</v>
      </c>
      <c r="J66" s="92" t="str">
        <f t="shared" si="2"/>
        <v>7.1 - 10.7%</v>
      </c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</row>
    <row r="67" spans="1:34" x14ac:dyDescent="0.2">
      <c r="F67" s="131" t="s">
        <v>202</v>
      </c>
      <c r="G67" s="79" t="s">
        <v>140</v>
      </c>
      <c r="H67" s="90">
        <f t="shared" si="0"/>
        <v>0.26854166666666668</v>
      </c>
      <c r="I67" s="91">
        <f t="shared" si="1"/>
        <v>9.8699999999999982E-2</v>
      </c>
      <c r="J67" s="92" t="str">
        <f t="shared" si="2"/>
        <v>7.9 - 11.8%</v>
      </c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</row>
    <row r="68" spans="1:34" x14ac:dyDescent="0.2">
      <c r="F68" s="131"/>
      <c r="G68" s="79" t="s">
        <v>141</v>
      </c>
      <c r="H68" s="90">
        <f t="shared" si="0"/>
        <v>0.28229166666666672</v>
      </c>
      <c r="I68" s="91">
        <f t="shared" si="1"/>
        <v>9.4E-2</v>
      </c>
      <c r="J68" s="92" t="str">
        <f t="shared" si="2"/>
        <v>7.5 - 11.3%</v>
      </c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</row>
    <row r="70" spans="1:34" ht="24" x14ac:dyDescent="0.3">
      <c r="A70" s="25" t="s">
        <v>210</v>
      </c>
      <c r="F70" s="32" t="s">
        <v>111</v>
      </c>
      <c r="I70" t="s">
        <v>285</v>
      </c>
    </row>
    <row r="71" spans="1:34" ht="38" x14ac:dyDescent="0.2">
      <c r="A71" s="60" t="s">
        <v>129</v>
      </c>
      <c r="B71" s="60" t="s">
        <v>130</v>
      </c>
      <c r="C71" s="60" t="s">
        <v>131</v>
      </c>
      <c r="D71" s="42" t="s">
        <v>110</v>
      </c>
      <c r="F71" s="128" t="s">
        <v>109</v>
      </c>
      <c r="G71" s="128"/>
      <c r="H71" s="128" t="s">
        <v>205</v>
      </c>
      <c r="I71" s="129" t="s">
        <v>284</v>
      </c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29"/>
      <c r="W71" s="129"/>
      <c r="X71" s="129"/>
      <c r="Y71" s="129"/>
      <c r="Z71" s="129"/>
      <c r="AA71" s="129"/>
      <c r="AB71" s="129"/>
      <c r="AC71" s="129"/>
      <c r="AD71" s="129"/>
      <c r="AE71" s="129"/>
      <c r="AF71" s="129"/>
      <c r="AG71" s="129"/>
      <c r="AH71" s="129"/>
    </row>
    <row r="72" spans="1:34" ht="19" x14ac:dyDescent="0.25">
      <c r="A72" s="86" t="s">
        <v>2</v>
      </c>
      <c r="B72" s="87" t="s">
        <v>7</v>
      </c>
      <c r="C72" s="88" t="s">
        <v>21</v>
      </c>
      <c r="D72" s="89" t="s">
        <v>159</v>
      </c>
      <c r="F72" s="128" t="s">
        <v>12</v>
      </c>
      <c r="G72" s="128" t="s">
        <v>142</v>
      </c>
      <c r="H72" s="128"/>
      <c r="I72" s="130" t="s">
        <v>193</v>
      </c>
      <c r="J72" s="130"/>
      <c r="K72" s="127" t="s">
        <v>179</v>
      </c>
      <c r="L72" s="127"/>
      <c r="M72" s="127" t="s">
        <v>180</v>
      </c>
      <c r="N72" s="127"/>
      <c r="O72" s="127" t="s">
        <v>181</v>
      </c>
      <c r="P72" s="127"/>
      <c r="Q72" s="127" t="s">
        <v>182</v>
      </c>
      <c r="R72" s="127"/>
      <c r="S72" s="127" t="s">
        <v>183</v>
      </c>
      <c r="T72" s="127"/>
      <c r="U72" s="127" t="s">
        <v>184</v>
      </c>
      <c r="V72" s="127"/>
      <c r="W72" s="127" t="s">
        <v>185</v>
      </c>
      <c r="X72" s="127"/>
      <c r="Y72" s="127" t="s">
        <v>186</v>
      </c>
      <c r="Z72" s="127"/>
      <c r="AA72" s="127" t="s">
        <v>187</v>
      </c>
      <c r="AB72" s="127"/>
      <c r="AC72" s="127" t="s">
        <v>188</v>
      </c>
      <c r="AD72" s="127"/>
      <c r="AE72" s="127" t="s">
        <v>189</v>
      </c>
      <c r="AF72" s="127"/>
      <c r="AG72" s="127" t="s">
        <v>190</v>
      </c>
      <c r="AH72" s="127"/>
    </row>
    <row r="73" spans="1:34" x14ac:dyDescent="0.2">
      <c r="F73" s="128"/>
      <c r="G73" s="128"/>
      <c r="H73" s="128"/>
      <c r="I73" s="67" t="s">
        <v>196</v>
      </c>
      <c r="J73" s="68" t="s">
        <v>113</v>
      </c>
      <c r="K73" s="65" t="s">
        <v>196</v>
      </c>
      <c r="L73" s="66" t="s">
        <v>113</v>
      </c>
      <c r="M73" s="65" t="s">
        <v>196</v>
      </c>
      <c r="N73" s="66" t="s">
        <v>113</v>
      </c>
      <c r="O73" s="65" t="s">
        <v>196</v>
      </c>
      <c r="P73" s="66" t="s">
        <v>113</v>
      </c>
      <c r="Q73" s="65" t="s">
        <v>196</v>
      </c>
      <c r="R73" s="66" t="s">
        <v>113</v>
      </c>
      <c r="S73" s="65" t="s">
        <v>196</v>
      </c>
      <c r="T73" s="66" t="s">
        <v>113</v>
      </c>
      <c r="U73" s="65" t="s">
        <v>196</v>
      </c>
      <c r="V73" s="66" t="s">
        <v>113</v>
      </c>
      <c r="W73" s="65" t="s">
        <v>196</v>
      </c>
      <c r="X73" s="66" t="s">
        <v>113</v>
      </c>
      <c r="Y73" s="65" t="s">
        <v>196</v>
      </c>
      <c r="Z73" s="66" t="s">
        <v>113</v>
      </c>
      <c r="AA73" s="65" t="s">
        <v>196</v>
      </c>
      <c r="AB73" s="66" t="s">
        <v>113</v>
      </c>
      <c r="AC73" s="65" t="s">
        <v>196</v>
      </c>
      <c r="AD73" s="66" t="s">
        <v>113</v>
      </c>
      <c r="AE73" s="65" t="s">
        <v>196</v>
      </c>
      <c r="AF73" s="66" t="s">
        <v>113</v>
      </c>
      <c r="AG73" s="65" t="s">
        <v>196</v>
      </c>
      <c r="AH73" s="66" t="s">
        <v>113</v>
      </c>
    </row>
    <row r="74" spans="1:34" ht="21" x14ac:dyDescent="0.25">
      <c r="A74" s="76" t="s">
        <v>207</v>
      </c>
      <c r="F74" s="78" t="s">
        <v>143</v>
      </c>
      <c r="G74" s="79" t="s">
        <v>143</v>
      </c>
      <c r="H74" s="93">
        <v>1300</v>
      </c>
      <c r="I74" s="94">
        <v>-0.37</v>
      </c>
      <c r="J74" s="92" t="s">
        <v>204</v>
      </c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</row>
    <row r="75" spans="1:34" ht="19" x14ac:dyDescent="0.25">
      <c r="A75" s="77" t="s">
        <v>286</v>
      </c>
      <c r="B75" s="135" t="s">
        <v>289</v>
      </c>
      <c r="C75" s="136"/>
      <c r="D75" s="137"/>
      <c r="F75" s="131" t="s">
        <v>144</v>
      </c>
      <c r="G75" s="79" t="s">
        <v>136</v>
      </c>
      <c r="H75" s="93">
        <f t="shared" ref="H75:I80" si="3">H16/H$15*H$74</f>
        <v>1168.5393258426968</v>
      </c>
      <c r="I75" s="94">
        <f t="shared" si="3"/>
        <v>-0.33299999999999996</v>
      </c>
      <c r="J75" s="92" t="str">
        <f>ROUND(I75*100*0.9,0)&amp;" - "&amp;ROUND(I75*100*1.1,0)&amp;"%"</f>
        <v>-30 - -37%</v>
      </c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</row>
    <row r="76" spans="1:34" ht="19" x14ac:dyDescent="0.25">
      <c r="A76" s="77" t="s">
        <v>287</v>
      </c>
      <c r="B76" s="135" t="s">
        <v>213</v>
      </c>
      <c r="C76" s="136"/>
      <c r="D76" s="137"/>
      <c r="F76" s="131"/>
      <c r="G76" s="79" t="s">
        <v>137</v>
      </c>
      <c r="H76" s="93">
        <f t="shared" si="3"/>
        <v>1358.4269662921349</v>
      </c>
      <c r="I76" s="94">
        <f t="shared" si="3"/>
        <v>-0.40699999999999997</v>
      </c>
      <c r="J76" s="92" t="str">
        <f t="shared" ref="J76:J97" si="4">ROUND(I76*100*0.9,0)&amp;" - "&amp;ROUND(I76*100*1.1,0)&amp;"%"</f>
        <v>-37 - -45%</v>
      </c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</row>
    <row r="77" spans="1:34" x14ac:dyDescent="0.2">
      <c r="F77" s="131" t="s">
        <v>145</v>
      </c>
      <c r="G77" s="79" t="s">
        <v>138</v>
      </c>
      <c r="H77" s="93">
        <f t="shared" si="3"/>
        <v>1314.6067415730338</v>
      </c>
      <c r="I77" s="94">
        <f t="shared" si="3"/>
        <v>-0.35149999999999998</v>
      </c>
      <c r="J77" s="92" t="str">
        <f t="shared" si="4"/>
        <v>-32 - -39%</v>
      </c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</row>
    <row r="78" spans="1:34" x14ac:dyDescent="0.2">
      <c r="F78" s="131"/>
      <c r="G78" s="79" t="s">
        <v>139</v>
      </c>
      <c r="H78" s="93">
        <f t="shared" si="3"/>
        <v>1285.3932584269662</v>
      </c>
      <c r="I78" s="94">
        <f t="shared" si="3"/>
        <v>-0.38849999999999996</v>
      </c>
      <c r="J78" s="92" t="str">
        <f t="shared" si="4"/>
        <v>-35 - -43%</v>
      </c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</row>
    <row r="79" spans="1:34" x14ac:dyDescent="0.2">
      <c r="F79" s="131" t="s">
        <v>146</v>
      </c>
      <c r="G79" s="79" t="s">
        <v>173</v>
      </c>
      <c r="H79" s="93">
        <f t="shared" si="3"/>
        <v>1139.3258426966293</v>
      </c>
      <c r="I79" s="94">
        <f t="shared" si="3"/>
        <v>-0.35149999999999998</v>
      </c>
      <c r="J79" s="92" t="str">
        <f t="shared" si="4"/>
        <v>-32 - -39%</v>
      </c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</row>
    <row r="80" spans="1:34" x14ac:dyDescent="0.2">
      <c r="F80" s="131"/>
      <c r="G80" s="79" t="s">
        <v>175</v>
      </c>
      <c r="H80" s="93">
        <f t="shared" si="3"/>
        <v>1373.0337078651687</v>
      </c>
      <c r="I80" s="94">
        <f t="shared" si="3"/>
        <v>-0.35149999999999998</v>
      </c>
      <c r="J80" s="92" t="str">
        <f t="shared" si="4"/>
        <v>-32 - -39%</v>
      </c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</row>
    <row r="81" spans="6:34" x14ac:dyDescent="0.2">
      <c r="F81" s="131"/>
      <c r="G81" s="79" t="s">
        <v>176</v>
      </c>
      <c r="H81" s="93">
        <f>H22/H$15*H$74</f>
        <v>1606.7415730337079</v>
      </c>
      <c r="I81" s="94">
        <v>-0.41</v>
      </c>
      <c r="J81" s="92" t="str">
        <f t="shared" si="4"/>
        <v>-37 - -45%</v>
      </c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</row>
    <row r="82" spans="6:34" x14ac:dyDescent="0.2">
      <c r="F82" s="131" t="s">
        <v>147</v>
      </c>
      <c r="G82" s="79" t="s">
        <v>140</v>
      </c>
      <c r="H82" s="93">
        <v>1200</v>
      </c>
      <c r="I82" s="94">
        <f t="shared" ref="I82:I97" si="5">I23/I$15*I$74</f>
        <v>-0.37</v>
      </c>
      <c r="J82" s="92" t="str">
        <f t="shared" si="4"/>
        <v>-33 - -41%</v>
      </c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</row>
    <row r="83" spans="6:34" x14ac:dyDescent="0.2">
      <c r="F83" s="131"/>
      <c r="G83" s="79" t="s">
        <v>141</v>
      </c>
      <c r="H83" s="93">
        <f t="shared" ref="H83:H97" si="6">H24/H$15*H$74</f>
        <v>1592.1348314606744</v>
      </c>
      <c r="I83" s="94">
        <f t="shared" si="5"/>
        <v>-0.37</v>
      </c>
      <c r="J83" s="92" t="str">
        <f t="shared" si="4"/>
        <v>-33 - -41%</v>
      </c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</row>
    <row r="84" spans="6:34" x14ac:dyDescent="0.2">
      <c r="F84" s="131" t="s">
        <v>148</v>
      </c>
      <c r="G84" s="79" t="s">
        <v>140</v>
      </c>
      <c r="H84" s="93">
        <f t="shared" si="6"/>
        <v>1285.3932584269662</v>
      </c>
      <c r="I84" s="94">
        <f t="shared" si="5"/>
        <v>-0.37</v>
      </c>
      <c r="J84" s="92" t="str">
        <f t="shared" si="4"/>
        <v>-33 - -41%</v>
      </c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</row>
    <row r="85" spans="6:34" x14ac:dyDescent="0.2">
      <c r="F85" s="131"/>
      <c r="G85" s="79" t="s">
        <v>141</v>
      </c>
      <c r="H85" s="93">
        <f t="shared" si="6"/>
        <v>1329.2134831460676</v>
      </c>
      <c r="I85" s="94">
        <f t="shared" si="5"/>
        <v>-0.37</v>
      </c>
      <c r="J85" s="92" t="str">
        <f t="shared" si="4"/>
        <v>-33 - -41%</v>
      </c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  <c r="AG85" s="82"/>
      <c r="AH85" s="82"/>
    </row>
    <row r="86" spans="6:34" x14ac:dyDescent="0.2">
      <c r="F86" s="131" t="s">
        <v>149</v>
      </c>
      <c r="G86" s="79" t="s">
        <v>140</v>
      </c>
      <c r="H86" s="93">
        <f t="shared" si="6"/>
        <v>1022.4719101123594</v>
      </c>
      <c r="I86" s="94">
        <f t="shared" si="5"/>
        <v>-0.3145</v>
      </c>
      <c r="J86" s="92" t="str">
        <f t="shared" si="4"/>
        <v>-28 - -35%</v>
      </c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</row>
    <row r="87" spans="6:34" x14ac:dyDescent="0.2">
      <c r="F87" s="131"/>
      <c r="G87" s="79" t="s">
        <v>141</v>
      </c>
      <c r="H87" s="93">
        <f t="shared" si="6"/>
        <v>1606.7415730337079</v>
      </c>
      <c r="I87" s="94">
        <f t="shared" si="5"/>
        <v>-0.42549999999999999</v>
      </c>
      <c r="J87" s="92" t="str">
        <f t="shared" si="4"/>
        <v>-38 - -47%</v>
      </c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  <c r="AH87" s="82"/>
    </row>
    <row r="88" spans="6:34" x14ac:dyDescent="0.2">
      <c r="F88" s="131" t="s">
        <v>198</v>
      </c>
      <c r="G88" s="79" t="s">
        <v>140</v>
      </c>
      <c r="H88" s="93">
        <f t="shared" si="6"/>
        <v>1123.9583333333335</v>
      </c>
      <c r="I88" s="94">
        <f t="shared" si="5"/>
        <v>-0.33299999999999996</v>
      </c>
      <c r="J88" s="92" t="str">
        <f t="shared" si="4"/>
        <v>-30 - -37%</v>
      </c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  <c r="AG88" s="78"/>
      <c r="AH88" s="78"/>
    </row>
    <row r="89" spans="6:34" x14ac:dyDescent="0.2">
      <c r="F89" s="131"/>
      <c r="G89" s="79" t="s">
        <v>141</v>
      </c>
      <c r="H89" s="93">
        <f t="shared" si="6"/>
        <v>1476.0416666666667</v>
      </c>
      <c r="I89" s="94">
        <f t="shared" si="5"/>
        <v>-0.38849999999999996</v>
      </c>
      <c r="J89" s="92" t="str">
        <f t="shared" si="4"/>
        <v>-35 - -43%</v>
      </c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</row>
    <row r="90" spans="6:34" x14ac:dyDescent="0.2">
      <c r="F90" s="131" t="s">
        <v>199</v>
      </c>
      <c r="G90" s="79" t="s">
        <v>140</v>
      </c>
      <c r="H90" s="93">
        <f t="shared" si="6"/>
        <v>1313.5416666666667</v>
      </c>
      <c r="I90" s="94">
        <f t="shared" si="5"/>
        <v>-0.37</v>
      </c>
      <c r="J90" s="92" t="str">
        <f t="shared" si="4"/>
        <v>-33 - -41%</v>
      </c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</row>
    <row r="91" spans="6:34" x14ac:dyDescent="0.2">
      <c r="F91" s="131"/>
      <c r="G91" s="79" t="s">
        <v>141</v>
      </c>
      <c r="H91" s="93">
        <f t="shared" si="6"/>
        <v>1340.625</v>
      </c>
      <c r="I91" s="94">
        <f t="shared" si="5"/>
        <v>-0.37</v>
      </c>
      <c r="J91" s="92" t="str">
        <f t="shared" si="4"/>
        <v>-33 - -41%</v>
      </c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</row>
    <row r="92" spans="6:34" x14ac:dyDescent="0.2">
      <c r="F92" s="131" t="s">
        <v>200</v>
      </c>
      <c r="G92" s="79" t="s">
        <v>140</v>
      </c>
      <c r="H92" s="93">
        <f t="shared" si="6"/>
        <v>1042.7083333333335</v>
      </c>
      <c r="I92" s="94">
        <f t="shared" si="5"/>
        <v>-0.3145</v>
      </c>
      <c r="J92" s="92" t="str">
        <f t="shared" si="4"/>
        <v>-28 - -35%</v>
      </c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</row>
    <row r="93" spans="6:34" x14ac:dyDescent="0.2">
      <c r="F93" s="131"/>
      <c r="G93" s="79" t="s">
        <v>141</v>
      </c>
      <c r="H93" s="93">
        <f t="shared" si="6"/>
        <v>1597.9166666666667</v>
      </c>
      <c r="I93" s="94">
        <f t="shared" si="5"/>
        <v>-0.37</v>
      </c>
      <c r="J93" s="92" t="str">
        <f t="shared" si="4"/>
        <v>-33 - -41%</v>
      </c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</row>
    <row r="94" spans="6:34" x14ac:dyDescent="0.2">
      <c r="F94" s="131" t="s">
        <v>201</v>
      </c>
      <c r="G94" s="79" t="s">
        <v>140</v>
      </c>
      <c r="H94" s="93">
        <f t="shared" si="6"/>
        <v>1313.5416666666667</v>
      </c>
      <c r="I94" s="94">
        <f t="shared" si="5"/>
        <v>-0.37</v>
      </c>
      <c r="J94" s="92" t="str">
        <f t="shared" si="4"/>
        <v>-33 - -41%</v>
      </c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</row>
    <row r="95" spans="6:34" x14ac:dyDescent="0.2">
      <c r="F95" s="131"/>
      <c r="G95" s="79" t="s">
        <v>141</v>
      </c>
      <c r="H95" s="93">
        <f t="shared" si="6"/>
        <v>1300</v>
      </c>
      <c r="I95" s="94">
        <f t="shared" si="5"/>
        <v>-0.35149999999999998</v>
      </c>
      <c r="J95" s="92" t="str">
        <f t="shared" si="4"/>
        <v>-32 - -39%</v>
      </c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</row>
    <row r="96" spans="6:34" x14ac:dyDescent="0.2">
      <c r="F96" s="131" t="s">
        <v>202</v>
      </c>
      <c r="G96" s="79" t="s">
        <v>140</v>
      </c>
      <c r="H96" s="93">
        <f t="shared" si="6"/>
        <v>1367.7083333333335</v>
      </c>
      <c r="I96" s="94">
        <f t="shared" si="5"/>
        <v>-0.38849999999999996</v>
      </c>
      <c r="J96" s="92" t="str">
        <f t="shared" si="4"/>
        <v>-35 - -43%</v>
      </c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78"/>
      <c r="AG96" s="78"/>
      <c r="AH96" s="78"/>
    </row>
    <row r="97" spans="1:34" x14ac:dyDescent="0.2">
      <c r="F97" s="131"/>
      <c r="G97" s="79" t="s">
        <v>141</v>
      </c>
      <c r="H97" s="93">
        <f t="shared" si="6"/>
        <v>1286.4583333333335</v>
      </c>
      <c r="I97" s="94">
        <f t="shared" si="5"/>
        <v>-0.37</v>
      </c>
      <c r="J97" s="92" t="str">
        <f t="shared" si="4"/>
        <v>-33 - -41%</v>
      </c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78"/>
      <c r="AG97" s="78"/>
      <c r="AH97" s="78"/>
    </row>
    <row r="99" spans="1:34" ht="24" x14ac:dyDescent="0.3">
      <c r="A99" s="25" t="s">
        <v>214</v>
      </c>
      <c r="F99" s="32" t="s">
        <v>111</v>
      </c>
      <c r="I99" t="s">
        <v>285</v>
      </c>
    </row>
    <row r="100" spans="1:34" ht="38" x14ac:dyDescent="0.2">
      <c r="A100" s="60" t="s">
        <v>129</v>
      </c>
      <c r="B100" s="60" t="s">
        <v>130</v>
      </c>
      <c r="C100" s="60" t="s">
        <v>131</v>
      </c>
      <c r="D100" s="42" t="s">
        <v>110</v>
      </c>
      <c r="F100" s="128" t="s">
        <v>109</v>
      </c>
      <c r="G100" s="128"/>
      <c r="H100" s="128" t="s">
        <v>206</v>
      </c>
      <c r="I100" s="129" t="s">
        <v>284</v>
      </c>
      <c r="J100" s="129"/>
      <c r="K100" s="129"/>
      <c r="L100" s="129"/>
      <c r="M100" s="129"/>
      <c r="N100" s="129"/>
      <c r="O100" s="129"/>
      <c r="P100" s="129"/>
      <c r="Q100" s="129"/>
      <c r="R100" s="129"/>
      <c r="S100" s="129"/>
      <c r="T100" s="129"/>
      <c r="U100" s="129"/>
      <c r="V100" s="129"/>
      <c r="W100" s="129"/>
      <c r="X100" s="129"/>
      <c r="Y100" s="129"/>
      <c r="Z100" s="129"/>
      <c r="AA100" s="129"/>
      <c r="AB100" s="129"/>
      <c r="AC100" s="129"/>
      <c r="AD100" s="129"/>
      <c r="AE100" s="129"/>
      <c r="AF100" s="129"/>
      <c r="AG100" s="129"/>
      <c r="AH100" s="129"/>
    </row>
    <row r="101" spans="1:34" x14ac:dyDescent="0.2">
      <c r="A101" s="59" t="s">
        <v>2</v>
      </c>
      <c r="B101" s="46" t="s">
        <v>7</v>
      </c>
      <c r="C101" s="47" t="s">
        <v>21</v>
      </c>
      <c r="D101" s="33" t="s">
        <v>160</v>
      </c>
      <c r="F101" s="128" t="s">
        <v>12</v>
      </c>
      <c r="G101" s="128" t="s">
        <v>142</v>
      </c>
      <c r="H101" s="128"/>
      <c r="I101" s="130" t="s">
        <v>193</v>
      </c>
      <c r="J101" s="130"/>
      <c r="K101" s="127" t="s">
        <v>179</v>
      </c>
      <c r="L101" s="127"/>
      <c r="M101" s="127" t="s">
        <v>180</v>
      </c>
      <c r="N101" s="127"/>
      <c r="O101" s="127" t="s">
        <v>181</v>
      </c>
      <c r="P101" s="127"/>
      <c r="Q101" s="127" t="s">
        <v>182</v>
      </c>
      <c r="R101" s="127"/>
      <c r="S101" s="127" t="s">
        <v>183</v>
      </c>
      <c r="T101" s="127"/>
      <c r="U101" s="127" t="s">
        <v>184</v>
      </c>
      <c r="V101" s="127"/>
      <c r="W101" s="127" t="s">
        <v>185</v>
      </c>
      <c r="X101" s="127"/>
      <c r="Y101" s="127" t="s">
        <v>186</v>
      </c>
      <c r="Z101" s="127"/>
      <c r="AA101" s="127" t="s">
        <v>187</v>
      </c>
      <c r="AB101" s="127"/>
      <c r="AC101" s="127" t="s">
        <v>188</v>
      </c>
      <c r="AD101" s="127"/>
      <c r="AE101" s="127" t="s">
        <v>189</v>
      </c>
      <c r="AF101" s="127"/>
      <c r="AG101" s="127" t="s">
        <v>190</v>
      </c>
      <c r="AH101" s="127"/>
    </row>
    <row r="102" spans="1:34" x14ac:dyDescent="0.2">
      <c r="F102" s="128"/>
      <c r="G102" s="128"/>
      <c r="H102" s="128"/>
      <c r="I102" s="67" t="s">
        <v>265</v>
      </c>
      <c r="J102" s="68" t="s">
        <v>113</v>
      </c>
      <c r="K102" s="65" t="s">
        <v>265</v>
      </c>
      <c r="L102" s="66" t="s">
        <v>113</v>
      </c>
      <c r="M102" s="65" t="s">
        <v>265</v>
      </c>
      <c r="N102" s="66" t="s">
        <v>113</v>
      </c>
      <c r="O102" s="65" t="s">
        <v>265</v>
      </c>
      <c r="P102" s="66" t="s">
        <v>113</v>
      </c>
      <c r="Q102" s="65" t="s">
        <v>265</v>
      </c>
      <c r="R102" s="66" t="s">
        <v>113</v>
      </c>
      <c r="S102" s="65" t="s">
        <v>265</v>
      </c>
      <c r="T102" s="66" t="s">
        <v>113</v>
      </c>
      <c r="U102" s="65" t="s">
        <v>265</v>
      </c>
      <c r="V102" s="66" t="s">
        <v>113</v>
      </c>
      <c r="W102" s="65" t="s">
        <v>265</v>
      </c>
      <c r="X102" s="66" t="s">
        <v>113</v>
      </c>
      <c r="Y102" s="65" t="s">
        <v>265</v>
      </c>
      <c r="Z102" s="66" t="s">
        <v>113</v>
      </c>
      <c r="AA102" s="65" t="s">
        <v>265</v>
      </c>
      <c r="AB102" s="66" t="s">
        <v>113</v>
      </c>
      <c r="AC102" s="65" t="s">
        <v>265</v>
      </c>
      <c r="AD102" s="66" t="s">
        <v>113</v>
      </c>
      <c r="AE102" s="65" t="s">
        <v>265</v>
      </c>
      <c r="AF102" s="66" t="s">
        <v>113</v>
      </c>
      <c r="AG102" s="65" t="s">
        <v>265</v>
      </c>
      <c r="AH102" s="66" t="s">
        <v>113</v>
      </c>
    </row>
    <row r="103" spans="1:34" ht="21" x14ac:dyDescent="0.25">
      <c r="A103" s="76" t="s">
        <v>207</v>
      </c>
      <c r="F103" s="78" t="s">
        <v>143</v>
      </c>
      <c r="G103" s="79" t="s">
        <v>143</v>
      </c>
      <c r="H103" s="95">
        <v>32</v>
      </c>
      <c r="I103" s="102">
        <v>-7.6</v>
      </c>
      <c r="J103" s="92" t="str">
        <f>ROUND(I103*0.9,1)&amp;" - "&amp;ROUND(I103*1.1,1)</f>
        <v>-6.8 - -8.4</v>
      </c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  <c r="AG103" s="82"/>
      <c r="AH103" s="82"/>
    </row>
    <row r="104" spans="1:34" ht="19" x14ac:dyDescent="0.25">
      <c r="A104" s="77" t="s">
        <v>286</v>
      </c>
      <c r="B104" s="135" t="s">
        <v>288</v>
      </c>
      <c r="C104" s="136"/>
      <c r="D104" s="137"/>
      <c r="F104" s="131" t="s">
        <v>144</v>
      </c>
      <c r="G104" s="79" t="s">
        <v>136</v>
      </c>
      <c r="H104" s="95">
        <f t="shared" ref="H104:I126" si="7">H16/H$15*H$103</f>
        <v>28.764044943820227</v>
      </c>
      <c r="I104" s="102">
        <f t="shared" si="7"/>
        <v>-6.839999999999999</v>
      </c>
      <c r="J104" s="92" t="str">
        <f t="shared" ref="J104:J126" si="8">ROUND(I104*0.9,1)&amp;" - "&amp;ROUND(I104*1.1,1)</f>
        <v>-6.2 - -7.5</v>
      </c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  <c r="AG104" s="82"/>
      <c r="AH104" s="82"/>
    </row>
    <row r="105" spans="1:34" ht="19" x14ac:dyDescent="0.25">
      <c r="A105" s="77" t="s">
        <v>287</v>
      </c>
      <c r="B105" s="135" t="s">
        <v>209</v>
      </c>
      <c r="C105" s="136"/>
      <c r="D105" s="137"/>
      <c r="F105" s="131"/>
      <c r="G105" s="79" t="s">
        <v>137</v>
      </c>
      <c r="H105" s="95">
        <f t="shared" si="7"/>
        <v>33.438202247191015</v>
      </c>
      <c r="I105" s="102">
        <f t="shared" si="7"/>
        <v>-8.36</v>
      </c>
      <c r="J105" s="92" t="str">
        <f t="shared" si="8"/>
        <v>-7.5 - -9.2</v>
      </c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</row>
    <row r="106" spans="1:34" x14ac:dyDescent="0.2">
      <c r="F106" s="131" t="s">
        <v>145</v>
      </c>
      <c r="G106" s="79" t="s">
        <v>138</v>
      </c>
      <c r="H106" s="95">
        <f t="shared" si="7"/>
        <v>32.359550561797754</v>
      </c>
      <c r="I106" s="102">
        <f t="shared" si="7"/>
        <v>-7.22</v>
      </c>
      <c r="J106" s="92" t="str">
        <f t="shared" si="8"/>
        <v>-6.5 - -7.9</v>
      </c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</row>
    <row r="107" spans="1:34" x14ac:dyDescent="0.2">
      <c r="F107" s="131"/>
      <c r="G107" s="79" t="s">
        <v>139</v>
      </c>
      <c r="H107" s="95">
        <f t="shared" si="7"/>
        <v>31.640449438202246</v>
      </c>
      <c r="I107" s="102">
        <f t="shared" si="7"/>
        <v>-7.9799999999999986</v>
      </c>
      <c r="J107" s="92" t="str">
        <f t="shared" si="8"/>
        <v>-7.2 - -8.8</v>
      </c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  <c r="AG107" s="82"/>
      <c r="AH107" s="82"/>
    </row>
    <row r="108" spans="1:34" x14ac:dyDescent="0.2">
      <c r="F108" s="131" t="s">
        <v>146</v>
      </c>
      <c r="G108" s="79" t="s">
        <v>173</v>
      </c>
      <c r="H108" s="95">
        <f t="shared" si="7"/>
        <v>28.04494382022472</v>
      </c>
      <c r="I108" s="102">
        <f t="shared" si="7"/>
        <v>-7.22</v>
      </c>
      <c r="J108" s="92" t="str">
        <f t="shared" si="8"/>
        <v>-6.5 - -7.9</v>
      </c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  <c r="AG108" s="82"/>
      <c r="AH108" s="82"/>
    </row>
    <row r="109" spans="1:34" x14ac:dyDescent="0.2">
      <c r="F109" s="131"/>
      <c r="G109" s="79" t="s">
        <v>175</v>
      </c>
      <c r="H109" s="95">
        <f t="shared" si="7"/>
        <v>33.797752808988768</v>
      </c>
      <c r="I109" s="102">
        <f t="shared" si="7"/>
        <v>-7.22</v>
      </c>
      <c r="J109" s="92" t="str">
        <f t="shared" si="8"/>
        <v>-6.5 - -7.9</v>
      </c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/>
      <c r="AF109" s="82"/>
      <c r="AG109" s="82"/>
      <c r="AH109" s="82"/>
    </row>
    <row r="110" spans="1:34" x14ac:dyDescent="0.2">
      <c r="F110" s="131"/>
      <c r="G110" s="79" t="s">
        <v>176</v>
      </c>
      <c r="H110" s="95">
        <f t="shared" si="7"/>
        <v>39.550561797752813</v>
      </c>
      <c r="I110" s="102">
        <f t="shared" si="7"/>
        <v>-9.5</v>
      </c>
      <c r="J110" s="92" t="str">
        <f t="shared" si="8"/>
        <v>-8.6 - -10.5</v>
      </c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  <c r="AA110" s="82"/>
      <c r="AB110" s="82"/>
      <c r="AC110" s="82"/>
      <c r="AD110" s="82"/>
      <c r="AE110" s="82"/>
      <c r="AF110" s="82"/>
      <c r="AG110" s="82"/>
      <c r="AH110" s="82"/>
    </row>
    <row r="111" spans="1:34" x14ac:dyDescent="0.2">
      <c r="F111" s="131" t="s">
        <v>147</v>
      </c>
      <c r="G111" s="79" t="s">
        <v>140</v>
      </c>
      <c r="H111" s="95">
        <f t="shared" si="7"/>
        <v>24.449438202247194</v>
      </c>
      <c r="I111" s="102">
        <f t="shared" si="7"/>
        <v>-7.6</v>
      </c>
      <c r="J111" s="92" t="str">
        <f t="shared" si="8"/>
        <v>-6.8 - -8.4</v>
      </c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</row>
    <row r="112" spans="1:34" x14ac:dyDescent="0.2">
      <c r="F112" s="131"/>
      <c r="G112" s="79" t="s">
        <v>141</v>
      </c>
      <c r="H112" s="95">
        <f t="shared" si="7"/>
        <v>39.19101123595506</v>
      </c>
      <c r="I112" s="102">
        <f t="shared" si="7"/>
        <v>-7.6</v>
      </c>
      <c r="J112" s="92" t="str">
        <f t="shared" si="8"/>
        <v>-6.8 - -8.4</v>
      </c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  <c r="AA112" s="82"/>
      <c r="AB112" s="82"/>
      <c r="AC112" s="82"/>
      <c r="AD112" s="82"/>
      <c r="AE112" s="82"/>
      <c r="AF112" s="82"/>
      <c r="AG112" s="82"/>
      <c r="AH112" s="82"/>
    </row>
    <row r="113" spans="1:34" x14ac:dyDescent="0.2">
      <c r="F113" s="131" t="s">
        <v>148</v>
      </c>
      <c r="G113" s="79" t="s">
        <v>140</v>
      </c>
      <c r="H113" s="95">
        <f t="shared" si="7"/>
        <v>31.640449438202246</v>
      </c>
      <c r="I113" s="102">
        <f t="shared" si="7"/>
        <v>-7.6</v>
      </c>
      <c r="J113" s="92" t="str">
        <f t="shared" si="8"/>
        <v>-6.8 - -8.4</v>
      </c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82"/>
      <c r="AC113" s="82"/>
      <c r="AD113" s="82"/>
      <c r="AE113" s="82"/>
      <c r="AF113" s="82"/>
      <c r="AG113" s="82"/>
      <c r="AH113" s="82"/>
    </row>
    <row r="114" spans="1:34" x14ac:dyDescent="0.2">
      <c r="F114" s="131"/>
      <c r="G114" s="79" t="s">
        <v>141</v>
      </c>
      <c r="H114" s="95">
        <f t="shared" si="7"/>
        <v>32.719101123595507</v>
      </c>
      <c r="I114" s="102">
        <f t="shared" si="7"/>
        <v>-7.6</v>
      </c>
      <c r="J114" s="92" t="str">
        <f t="shared" si="8"/>
        <v>-6.8 - -8.4</v>
      </c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  <c r="AA114" s="82"/>
      <c r="AB114" s="82"/>
      <c r="AC114" s="82"/>
      <c r="AD114" s="82"/>
      <c r="AE114" s="82"/>
      <c r="AF114" s="82"/>
      <c r="AG114" s="82"/>
      <c r="AH114" s="82"/>
    </row>
    <row r="115" spans="1:34" x14ac:dyDescent="0.2">
      <c r="F115" s="131" t="s">
        <v>149</v>
      </c>
      <c r="G115" s="79" t="s">
        <v>140</v>
      </c>
      <c r="H115" s="95">
        <f t="shared" si="7"/>
        <v>25.168539325842694</v>
      </c>
      <c r="I115" s="102">
        <f t="shared" si="7"/>
        <v>-6.46</v>
      </c>
      <c r="J115" s="92" t="str">
        <f t="shared" si="8"/>
        <v>-5.8 - -7.1</v>
      </c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  <c r="AA115" s="82"/>
      <c r="AB115" s="82"/>
      <c r="AC115" s="82"/>
      <c r="AD115" s="82"/>
      <c r="AE115" s="82"/>
      <c r="AF115" s="82"/>
      <c r="AG115" s="82"/>
      <c r="AH115" s="82"/>
    </row>
    <row r="116" spans="1:34" x14ac:dyDescent="0.2">
      <c r="F116" s="131"/>
      <c r="G116" s="79" t="s">
        <v>141</v>
      </c>
      <c r="H116" s="95">
        <f t="shared" si="7"/>
        <v>39.550561797752813</v>
      </c>
      <c r="I116" s="102">
        <f t="shared" si="7"/>
        <v>-8.7399999999999984</v>
      </c>
      <c r="J116" s="92" t="str">
        <f t="shared" si="8"/>
        <v>-7.9 - -9.6</v>
      </c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  <c r="AA116" s="82"/>
      <c r="AB116" s="82"/>
      <c r="AC116" s="82"/>
      <c r="AD116" s="82"/>
      <c r="AE116" s="82"/>
      <c r="AF116" s="82"/>
      <c r="AG116" s="82"/>
      <c r="AH116" s="82"/>
    </row>
    <row r="117" spans="1:34" x14ac:dyDescent="0.2">
      <c r="F117" s="131" t="s">
        <v>198</v>
      </c>
      <c r="G117" s="79" t="s">
        <v>140</v>
      </c>
      <c r="H117" s="95">
        <f t="shared" si="7"/>
        <v>27.666666666666668</v>
      </c>
      <c r="I117" s="102">
        <f t="shared" si="7"/>
        <v>-6.839999999999999</v>
      </c>
      <c r="J117" s="92" t="str">
        <f t="shared" si="8"/>
        <v>-6.2 - -7.5</v>
      </c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  <c r="AF117" s="78"/>
      <c r="AG117" s="78"/>
      <c r="AH117" s="78"/>
    </row>
    <row r="118" spans="1:34" x14ac:dyDescent="0.2">
      <c r="F118" s="131"/>
      <c r="G118" s="79" t="s">
        <v>141</v>
      </c>
      <c r="H118" s="95">
        <f t="shared" si="7"/>
        <v>36.333333333333336</v>
      </c>
      <c r="I118" s="102">
        <f t="shared" si="7"/>
        <v>-7.9799999999999986</v>
      </c>
      <c r="J118" s="92" t="str">
        <f t="shared" si="8"/>
        <v>-7.2 - -8.8</v>
      </c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78"/>
      <c r="AG118" s="78"/>
      <c r="AH118" s="78"/>
    </row>
    <row r="119" spans="1:34" x14ac:dyDescent="0.2">
      <c r="F119" s="131" t="s">
        <v>199</v>
      </c>
      <c r="G119" s="79" t="s">
        <v>140</v>
      </c>
      <c r="H119" s="95">
        <f t="shared" si="7"/>
        <v>32.333333333333336</v>
      </c>
      <c r="I119" s="102">
        <f t="shared" si="7"/>
        <v>-7.6</v>
      </c>
      <c r="J119" s="92" t="str">
        <f t="shared" si="8"/>
        <v>-6.8 - -8.4</v>
      </c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  <c r="AF119" s="78"/>
      <c r="AG119" s="78"/>
      <c r="AH119" s="78"/>
    </row>
    <row r="120" spans="1:34" x14ac:dyDescent="0.2">
      <c r="F120" s="131"/>
      <c r="G120" s="79" t="s">
        <v>141</v>
      </c>
      <c r="H120" s="95">
        <f t="shared" si="7"/>
        <v>33</v>
      </c>
      <c r="I120" s="102">
        <f t="shared" si="7"/>
        <v>-7.6</v>
      </c>
      <c r="J120" s="92" t="str">
        <f t="shared" si="8"/>
        <v>-6.8 - -8.4</v>
      </c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  <c r="AF120" s="78"/>
      <c r="AG120" s="78"/>
      <c r="AH120" s="78"/>
    </row>
    <row r="121" spans="1:34" x14ac:dyDescent="0.2">
      <c r="F121" s="131" t="s">
        <v>200</v>
      </c>
      <c r="G121" s="79" t="s">
        <v>140</v>
      </c>
      <c r="H121" s="95">
        <f t="shared" si="7"/>
        <v>25.666666666666668</v>
      </c>
      <c r="I121" s="102">
        <f t="shared" si="7"/>
        <v>-6.46</v>
      </c>
      <c r="J121" s="92" t="str">
        <f t="shared" si="8"/>
        <v>-5.8 - -7.1</v>
      </c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  <c r="AH121" s="78"/>
    </row>
    <row r="122" spans="1:34" x14ac:dyDescent="0.2">
      <c r="F122" s="131"/>
      <c r="G122" s="79" t="s">
        <v>141</v>
      </c>
      <c r="H122" s="95">
        <f t="shared" si="7"/>
        <v>39.333333333333336</v>
      </c>
      <c r="I122" s="102">
        <f t="shared" si="7"/>
        <v>-7.6</v>
      </c>
      <c r="J122" s="92" t="str">
        <f t="shared" si="8"/>
        <v>-6.8 - -8.4</v>
      </c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78"/>
      <c r="AG122" s="78"/>
      <c r="AH122" s="78"/>
    </row>
    <row r="123" spans="1:34" x14ac:dyDescent="0.2">
      <c r="F123" s="131" t="s">
        <v>201</v>
      </c>
      <c r="G123" s="79" t="s">
        <v>140</v>
      </c>
      <c r="H123" s="95">
        <f t="shared" si="7"/>
        <v>32.333333333333336</v>
      </c>
      <c r="I123" s="102">
        <f t="shared" si="7"/>
        <v>-7.6</v>
      </c>
      <c r="J123" s="92" t="str">
        <f t="shared" si="8"/>
        <v>-6.8 - -8.4</v>
      </c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  <c r="AF123" s="78"/>
      <c r="AG123" s="78"/>
      <c r="AH123" s="78"/>
    </row>
    <row r="124" spans="1:34" x14ac:dyDescent="0.2">
      <c r="F124" s="131"/>
      <c r="G124" s="79" t="s">
        <v>141</v>
      </c>
      <c r="H124" s="95">
        <f t="shared" si="7"/>
        <v>32</v>
      </c>
      <c r="I124" s="102">
        <f t="shared" si="7"/>
        <v>-7.22</v>
      </c>
      <c r="J124" s="92" t="str">
        <f t="shared" si="8"/>
        <v>-6.5 - -7.9</v>
      </c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78"/>
      <c r="AG124" s="78"/>
      <c r="AH124" s="78"/>
    </row>
    <row r="125" spans="1:34" x14ac:dyDescent="0.2">
      <c r="F125" s="131" t="s">
        <v>202</v>
      </c>
      <c r="G125" s="79" t="s">
        <v>140</v>
      </c>
      <c r="H125" s="95">
        <f t="shared" si="7"/>
        <v>33.666666666666671</v>
      </c>
      <c r="I125" s="102">
        <f t="shared" si="7"/>
        <v>-7.9799999999999986</v>
      </c>
      <c r="J125" s="92" t="str">
        <f t="shared" si="8"/>
        <v>-7.2 - -8.8</v>
      </c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</row>
    <row r="126" spans="1:34" x14ac:dyDescent="0.2">
      <c r="F126" s="131"/>
      <c r="G126" s="79" t="s">
        <v>141</v>
      </c>
      <c r="H126" s="95">
        <f t="shared" si="7"/>
        <v>31.666666666666668</v>
      </c>
      <c r="I126" s="102">
        <f t="shared" si="7"/>
        <v>-7.6</v>
      </c>
      <c r="J126" s="92" t="str">
        <f t="shared" si="8"/>
        <v>-6.8 - -8.4</v>
      </c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</row>
    <row r="128" spans="1:34" ht="24" x14ac:dyDescent="0.3">
      <c r="A128" s="25" t="s">
        <v>215</v>
      </c>
      <c r="F128" s="32" t="s">
        <v>111</v>
      </c>
    </row>
    <row r="129" spans="1:34" ht="38" x14ac:dyDescent="0.2">
      <c r="A129" s="60" t="s">
        <v>129</v>
      </c>
      <c r="B129" s="60" t="s">
        <v>130</v>
      </c>
      <c r="C129" s="60" t="s">
        <v>131</v>
      </c>
      <c r="D129" s="42" t="s">
        <v>110</v>
      </c>
      <c r="F129" s="128" t="s">
        <v>109</v>
      </c>
      <c r="G129" s="128"/>
      <c r="H129" s="128" t="s">
        <v>206</v>
      </c>
      <c r="I129" s="129" t="s">
        <v>284</v>
      </c>
      <c r="J129" s="129"/>
      <c r="K129" s="129"/>
      <c r="L129" s="129"/>
      <c r="M129" s="129"/>
      <c r="N129" s="129"/>
      <c r="O129" s="12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  <c r="AB129" s="129"/>
      <c r="AC129" s="129"/>
      <c r="AD129" s="129"/>
      <c r="AE129" s="129"/>
      <c r="AF129" s="129"/>
      <c r="AG129" s="129"/>
      <c r="AH129" s="129"/>
    </row>
    <row r="130" spans="1:34" x14ac:dyDescent="0.2">
      <c r="A130" s="59" t="s">
        <v>2</v>
      </c>
      <c r="B130" s="46" t="s">
        <v>7</v>
      </c>
      <c r="C130" s="47" t="s">
        <v>21</v>
      </c>
      <c r="D130" s="33" t="s">
        <v>161</v>
      </c>
      <c r="F130" s="128" t="s">
        <v>12</v>
      </c>
      <c r="G130" s="128" t="s">
        <v>142</v>
      </c>
      <c r="H130" s="128"/>
      <c r="I130" s="130" t="s">
        <v>193</v>
      </c>
      <c r="J130" s="130"/>
      <c r="K130" s="127" t="s">
        <v>179</v>
      </c>
      <c r="L130" s="127"/>
      <c r="M130" s="127" t="s">
        <v>180</v>
      </c>
      <c r="N130" s="127"/>
      <c r="O130" s="127" t="s">
        <v>181</v>
      </c>
      <c r="P130" s="127"/>
      <c r="Q130" s="127" t="s">
        <v>182</v>
      </c>
      <c r="R130" s="127"/>
      <c r="S130" s="127" t="s">
        <v>183</v>
      </c>
      <c r="T130" s="127"/>
      <c r="U130" s="127" t="s">
        <v>184</v>
      </c>
      <c r="V130" s="127"/>
      <c r="W130" s="127" t="s">
        <v>185</v>
      </c>
      <c r="X130" s="127"/>
      <c r="Y130" s="127" t="s">
        <v>186</v>
      </c>
      <c r="Z130" s="127"/>
      <c r="AA130" s="127" t="s">
        <v>187</v>
      </c>
      <c r="AB130" s="127"/>
      <c r="AC130" s="127" t="s">
        <v>188</v>
      </c>
      <c r="AD130" s="127"/>
      <c r="AE130" s="127" t="s">
        <v>189</v>
      </c>
      <c r="AF130" s="127"/>
      <c r="AG130" s="127" t="s">
        <v>190</v>
      </c>
      <c r="AH130" s="127"/>
    </row>
    <row r="131" spans="1:34" x14ac:dyDescent="0.2">
      <c r="F131" s="128"/>
      <c r="G131" s="128"/>
      <c r="H131" s="128"/>
      <c r="I131" s="67" t="s">
        <v>265</v>
      </c>
      <c r="J131" s="68" t="s">
        <v>113</v>
      </c>
      <c r="K131" s="65" t="s">
        <v>265</v>
      </c>
      <c r="L131" s="66" t="s">
        <v>113</v>
      </c>
      <c r="M131" s="65" t="s">
        <v>265</v>
      </c>
      <c r="N131" s="66" t="s">
        <v>113</v>
      </c>
      <c r="O131" s="65" t="s">
        <v>265</v>
      </c>
      <c r="P131" s="66" t="s">
        <v>113</v>
      </c>
      <c r="Q131" s="65" t="s">
        <v>265</v>
      </c>
      <c r="R131" s="66" t="s">
        <v>113</v>
      </c>
      <c r="S131" s="65" t="s">
        <v>265</v>
      </c>
      <c r="T131" s="66" t="s">
        <v>113</v>
      </c>
      <c r="U131" s="65" t="s">
        <v>265</v>
      </c>
      <c r="V131" s="66" t="s">
        <v>113</v>
      </c>
      <c r="W131" s="65" t="s">
        <v>265</v>
      </c>
      <c r="X131" s="66" t="s">
        <v>113</v>
      </c>
      <c r="Y131" s="65" t="s">
        <v>265</v>
      </c>
      <c r="Z131" s="66" t="s">
        <v>113</v>
      </c>
      <c r="AA131" s="65" t="s">
        <v>265</v>
      </c>
      <c r="AB131" s="66" t="s">
        <v>113</v>
      </c>
      <c r="AC131" s="65" t="s">
        <v>265</v>
      </c>
      <c r="AD131" s="66" t="s">
        <v>113</v>
      </c>
      <c r="AE131" s="65" t="s">
        <v>265</v>
      </c>
      <c r="AF131" s="66" t="s">
        <v>113</v>
      </c>
      <c r="AG131" s="65" t="s">
        <v>265</v>
      </c>
      <c r="AH131" s="66" t="s">
        <v>113</v>
      </c>
    </row>
    <row r="132" spans="1:34" ht="21" x14ac:dyDescent="0.25">
      <c r="A132" s="76" t="s">
        <v>207</v>
      </c>
      <c r="F132" s="78" t="s">
        <v>143</v>
      </c>
      <c r="G132" s="79" t="s">
        <v>143</v>
      </c>
      <c r="H132" s="95">
        <v>65</v>
      </c>
      <c r="I132" s="102">
        <v>-12.3</v>
      </c>
      <c r="J132" s="92" t="str">
        <f t="shared" ref="J132" si="9">ROUND(I132*0.9,1)&amp;" - "&amp;ROUND(I132*1.1,1)</f>
        <v>-11.1 - -13.5</v>
      </c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  <c r="AA132" s="82"/>
      <c r="AB132" s="82"/>
      <c r="AC132" s="82"/>
      <c r="AD132" s="82"/>
      <c r="AE132" s="82"/>
      <c r="AF132" s="82"/>
      <c r="AG132" s="82"/>
      <c r="AH132" s="82"/>
    </row>
    <row r="133" spans="1:34" ht="19" x14ac:dyDescent="0.25">
      <c r="A133" s="77" t="s">
        <v>286</v>
      </c>
      <c r="B133" s="135" t="s">
        <v>288</v>
      </c>
      <c r="C133" s="136"/>
      <c r="D133" s="137"/>
      <c r="F133" s="131" t="s">
        <v>144</v>
      </c>
      <c r="G133" s="79" t="s">
        <v>136</v>
      </c>
      <c r="H133" s="95">
        <f t="shared" ref="H133:I155" si="10">H16/H$15*H$132</f>
        <v>58.426966292134836</v>
      </c>
      <c r="I133" s="102">
        <f t="shared" si="10"/>
        <v>-11.07</v>
      </c>
      <c r="J133" s="92" t="str">
        <f t="shared" ref="J133:J155" si="11">ROUND(I133*0.9,1)&amp;" - "&amp;ROUND(I133*1.1,1)</f>
        <v>-10 - -12.2</v>
      </c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  <c r="AA133" s="82"/>
      <c r="AB133" s="82"/>
      <c r="AC133" s="82"/>
      <c r="AD133" s="82"/>
      <c r="AE133" s="82"/>
      <c r="AF133" s="82"/>
      <c r="AG133" s="82"/>
      <c r="AH133" s="82"/>
    </row>
    <row r="134" spans="1:34" ht="19" x14ac:dyDescent="0.25">
      <c r="A134" s="77" t="s">
        <v>287</v>
      </c>
      <c r="B134" s="135" t="s">
        <v>209</v>
      </c>
      <c r="C134" s="136"/>
      <c r="D134" s="137"/>
      <c r="F134" s="131"/>
      <c r="G134" s="79" t="s">
        <v>137</v>
      </c>
      <c r="H134" s="95">
        <f t="shared" si="10"/>
        <v>67.921348314606746</v>
      </c>
      <c r="I134" s="102">
        <f t="shared" si="10"/>
        <v>-13.53</v>
      </c>
      <c r="J134" s="92" t="str">
        <f t="shared" si="11"/>
        <v>-12.2 - -14.9</v>
      </c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  <c r="AH134" s="82"/>
    </row>
    <row r="135" spans="1:34" x14ac:dyDescent="0.2">
      <c r="F135" s="131" t="s">
        <v>145</v>
      </c>
      <c r="G135" s="79" t="s">
        <v>138</v>
      </c>
      <c r="H135" s="95">
        <f t="shared" si="10"/>
        <v>65.730337078651687</v>
      </c>
      <c r="I135" s="102">
        <f t="shared" si="10"/>
        <v>-11.685</v>
      </c>
      <c r="J135" s="92" t="str">
        <f t="shared" si="11"/>
        <v>-10.5 - -12.9</v>
      </c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  <c r="AH135" s="82"/>
    </row>
    <row r="136" spans="1:34" x14ac:dyDescent="0.2">
      <c r="F136" s="131"/>
      <c r="G136" s="79" t="s">
        <v>139</v>
      </c>
      <c r="H136" s="95">
        <f t="shared" si="10"/>
        <v>64.269662921348313</v>
      </c>
      <c r="I136" s="102">
        <f t="shared" si="10"/>
        <v>-12.914999999999999</v>
      </c>
      <c r="J136" s="92" t="str">
        <f t="shared" si="11"/>
        <v>-11.6 - -14.2</v>
      </c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  <c r="AH136" s="82"/>
    </row>
    <row r="137" spans="1:34" x14ac:dyDescent="0.2">
      <c r="F137" s="131" t="s">
        <v>146</v>
      </c>
      <c r="G137" s="79" t="s">
        <v>173</v>
      </c>
      <c r="H137" s="95">
        <f t="shared" si="10"/>
        <v>56.966292134831463</v>
      </c>
      <c r="I137" s="102">
        <f t="shared" si="10"/>
        <v>-11.685</v>
      </c>
      <c r="J137" s="92" t="str">
        <f t="shared" si="11"/>
        <v>-10.5 - -12.9</v>
      </c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  <c r="AA137" s="82"/>
      <c r="AB137" s="82"/>
      <c r="AC137" s="82"/>
      <c r="AD137" s="82"/>
      <c r="AE137" s="82"/>
      <c r="AF137" s="82"/>
      <c r="AG137" s="82"/>
      <c r="AH137" s="82"/>
    </row>
    <row r="138" spans="1:34" x14ac:dyDescent="0.2">
      <c r="F138" s="131"/>
      <c r="G138" s="79" t="s">
        <v>175</v>
      </c>
      <c r="H138" s="95">
        <f t="shared" si="10"/>
        <v>68.651685393258433</v>
      </c>
      <c r="I138" s="102">
        <f t="shared" si="10"/>
        <v>-11.685</v>
      </c>
      <c r="J138" s="92" t="str">
        <f t="shared" si="11"/>
        <v>-10.5 - -12.9</v>
      </c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  <c r="AA138" s="82"/>
      <c r="AB138" s="82"/>
      <c r="AC138" s="82"/>
      <c r="AD138" s="82"/>
      <c r="AE138" s="82"/>
      <c r="AF138" s="82"/>
      <c r="AG138" s="82"/>
      <c r="AH138" s="82"/>
    </row>
    <row r="139" spans="1:34" x14ac:dyDescent="0.2">
      <c r="F139" s="131"/>
      <c r="G139" s="79" t="s">
        <v>176</v>
      </c>
      <c r="H139" s="95">
        <f t="shared" si="10"/>
        <v>80.337078651685403</v>
      </c>
      <c r="I139" s="102">
        <f t="shared" si="10"/>
        <v>-15.375</v>
      </c>
      <c r="J139" s="92" t="str">
        <f t="shared" si="11"/>
        <v>-13.8 - -16.9</v>
      </c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  <c r="AA139" s="82"/>
      <c r="AB139" s="82"/>
      <c r="AC139" s="82"/>
      <c r="AD139" s="82"/>
      <c r="AE139" s="82"/>
      <c r="AF139" s="82"/>
      <c r="AG139" s="82"/>
      <c r="AH139" s="82"/>
    </row>
    <row r="140" spans="1:34" x14ac:dyDescent="0.2">
      <c r="F140" s="131" t="s">
        <v>147</v>
      </c>
      <c r="G140" s="79" t="s">
        <v>140</v>
      </c>
      <c r="H140" s="95">
        <f t="shared" si="10"/>
        <v>49.662921348314612</v>
      </c>
      <c r="I140" s="102">
        <f t="shared" si="10"/>
        <v>-12.3</v>
      </c>
      <c r="J140" s="92" t="str">
        <f t="shared" si="11"/>
        <v>-11.1 - -13.5</v>
      </c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  <c r="AA140" s="82"/>
      <c r="AB140" s="82"/>
      <c r="AC140" s="82"/>
      <c r="AD140" s="82"/>
      <c r="AE140" s="82"/>
      <c r="AF140" s="82"/>
      <c r="AG140" s="82"/>
      <c r="AH140" s="82"/>
    </row>
    <row r="141" spans="1:34" x14ac:dyDescent="0.2">
      <c r="F141" s="131"/>
      <c r="G141" s="79" t="s">
        <v>141</v>
      </c>
      <c r="H141" s="95">
        <f t="shared" si="10"/>
        <v>79.606741573033716</v>
      </c>
      <c r="I141" s="102">
        <f t="shared" si="10"/>
        <v>-12.3</v>
      </c>
      <c r="J141" s="92" t="str">
        <f t="shared" si="11"/>
        <v>-11.1 - -13.5</v>
      </c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  <c r="AA141" s="82"/>
      <c r="AB141" s="82"/>
      <c r="AC141" s="82"/>
      <c r="AD141" s="82"/>
      <c r="AE141" s="82"/>
      <c r="AF141" s="82"/>
      <c r="AG141" s="82"/>
      <c r="AH141" s="82"/>
    </row>
    <row r="142" spans="1:34" x14ac:dyDescent="0.2">
      <c r="F142" s="131" t="s">
        <v>148</v>
      </c>
      <c r="G142" s="79" t="s">
        <v>140</v>
      </c>
      <c r="H142" s="95">
        <f t="shared" si="10"/>
        <v>64.269662921348313</v>
      </c>
      <c r="I142" s="102">
        <f t="shared" si="10"/>
        <v>-12.3</v>
      </c>
      <c r="J142" s="92" t="str">
        <f t="shared" si="11"/>
        <v>-11.1 - -13.5</v>
      </c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  <c r="AA142" s="82"/>
      <c r="AB142" s="82"/>
      <c r="AC142" s="82"/>
      <c r="AD142" s="82"/>
      <c r="AE142" s="82"/>
      <c r="AF142" s="82"/>
      <c r="AG142" s="82"/>
      <c r="AH142" s="82"/>
    </row>
    <row r="143" spans="1:34" x14ac:dyDescent="0.2">
      <c r="F143" s="131"/>
      <c r="G143" s="79" t="s">
        <v>141</v>
      </c>
      <c r="H143" s="95">
        <f t="shared" si="10"/>
        <v>66.460674157303373</v>
      </c>
      <c r="I143" s="102">
        <f t="shared" si="10"/>
        <v>-12.3</v>
      </c>
      <c r="J143" s="92" t="str">
        <f t="shared" si="11"/>
        <v>-11.1 - -13.5</v>
      </c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  <c r="AA143" s="82"/>
      <c r="AB143" s="82"/>
      <c r="AC143" s="82"/>
      <c r="AD143" s="82"/>
      <c r="AE143" s="82"/>
      <c r="AF143" s="82"/>
      <c r="AG143" s="82"/>
      <c r="AH143" s="82"/>
    </row>
    <row r="144" spans="1:34" x14ac:dyDescent="0.2">
      <c r="F144" s="131" t="s">
        <v>149</v>
      </c>
      <c r="G144" s="79" t="s">
        <v>140</v>
      </c>
      <c r="H144" s="95">
        <f t="shared" si="10"/>
        <v>51.123595505617971</v>
      </c>
      <c r="I144" s="102">
        <f t="shared" si="10"/>
        <v>-10.455</v>
      </c>
      <c r="J144" s="92" t="str">
        <f t="shared" si="11"/>
        <v>-9.4 - -11.5</v>
      </c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  <c r="AA144" s="82"/>
      <c r="AB144" s="82"/>
      <c r="AC144" s="82"/>
      <c r="AD144" s="82"/>
      <c r="AE144" s="82"/>
      <c r="AF144" s="82"/>
      <c r="AG144" s="82"/>
      <c r="AH144" s="82"/>
    </row>
    <row r="145" spans="1:34" x14ac:dyDescent="0.2">
      <c r="F145" s="131"/>
      <c r="G145" s="79" t="s">
        <v>141</v>
      </c>
      <c r="H145" s="95">
        <f t="shared" si="10"/>
        <v>80.337078651685403</v>
      </c>
      <c r="I145" s="102">
        <f t="shared" si="10"/>
        <v>-14.145</v>
      </c>
      <c r="J145" s="92" t="str">
        <f t="shared" si="11"/>
        <v>-12.7 - -15.6</v>
      </c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  <c r="AA145" s="82"/>
      <c r="AB145" s="82"/>
      <c r="AC145" s="82"/>
      <c r="AD145" s="82"/>
      <c r="AE145" s="82"/>
      <c r="AF145" s="82"/>
      <c r="AG145" s="82"/>
      <c r="AH145" s="82"/>
    </row>
    <row r="146" spans="1:34" x14ac:dyDescent="0.2">
      <c r="F146" s="131" t="s">
        <v>198</v>
      </c>
      <c r="G146" s="79" t="s">
        <v>140</v>
      </c>
      <c r="H146" s="95">
        <f t="shared" si="10"/>
        <v>56.197916666666671</v>
      </c>
      <c r="I146" s="102">
        <f t="shared" si="10"/>
        <v>-11.07</v>
      </c>
      <c r="J146" s="92" t="str">
        <f t="shared" si="11"/>
        <v>-10 - -12.2</v>
      </c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  <c r="AF146" s="78"/>
      <c r="AG146" s="78"/>
      <c r="AH146" s="78"/>
    </row>
    <row r="147" spans="1:34" x14ac:dyDescent="0.2">
      <c r="F147" s="131"/>
      <c r="G147" s="79" t="s">
        <v>141</v>
      </c>
      <c r="H147" s="95">
        <f t="shared" si="10"/>
        <v>73.802083333333343</v>
      </c>
      <c r="I147" s="102">
        <f t="shared" si="10"/>
        <v>-12.914999999999999</v>
      </c>
      <c r="J147" s="92" t="str">
        <f t="shared" si="11"/>
        <v>-11.6 - -14.2</v>
      </c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  <c r="AD147" s="78"/>
      <c r="AE147" s="78"/>
      <c r="AF147" s="78"/>
      <c r="AG147" s="78"/>
      <c r="AH147" s="78"/>
    </row>
    <row r="148" spans="1:34" x14ac:dyDescent="0.2">
      <c r="F148" s="131" t="s">
        <v>199</v>
      </c>
      <c r="G148" s="79" t="s">
        <v>140</v>
      </c>
      <c r="H148" s="95">
        <f t="shared" si="10"/>
        <v>65.677083333333343</v>
      </c>
      <c r="I148" s="102">
        <f t="shared" si="10"/>
        <v>-12.3</v>
      </c>
      <c r="J148" s="92" t="str">
        <f t="shared" si="11"/>
        <v>-11.1 - -13.5</v>
      </c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  <c r="AF148" s="78"/>
      <c r="AG148" s="78"/>
      <c r="AH148" s="78"/>
    </row>
    <row r="149" spans="1:34" x14ac:dyDescent="0.2">
      <c r="F149" s="131"/>
      <c r="G149" s="79" t="s">
        <v>141</v>
      </c>
      <c r="H149" s="95">
        <f t="shared" si="10"/>
        <v>67.03125</v>
      </c>
      <c r="I149" s="102">
        <f t="shared" si="10"/>
        <v>-12.3</v>
      </c>
      <c r="J149" s="92" t="str">
        <f t="shared" si="11"/>
        <v>-11.1 - -13.5</v>
      </c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  <c r="AF149" s="78"/>
      <c r="AG149" s="78"/>
      <c r="AH149" s="78"/>
    </row>
    <row r="150" spans="1:34" x14ac:dyDescent="0.2">
      <c r="F150" s="131" t="s">
        <v>200</v>
      </c>
      <c r="G150" s="79" t="s">
        <v>140</v>
      </c>
      <c r="H150" s="95">
        <f t="shared" si="10"/>
        <v>52.135416666666671</v>
      </c>
      <c r="I150" s="102">
        <f t="shared" si="10"/>
        <v>-10.455</v>
      </c>
      <c r="J150" s="92" t="str">
        <f t="shared" si="11"/>
        <v>-9.4 - -11.5</v>
      </c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</row>
    <row r="151" spans="1:34" x14ac:dyDescent="0.2">
      <c r="F151" s="131"/>
      <c r="G151" s="79" t="s">
        <v>141</v>
      </c>
      <c r="H151" s="95">
        <f t="shared" si="10"/>
        <v>79.895833333333343</v>
      </c>
      <c r="I151" s="102">
        <f t="shared" si="10"/>
        <v>-12.3</v>
      </c>
      <c r="J151" s="92" t="str">
        <f t="shared" si="11"/>
        <v>-11.1 - -13.5</v>
      </c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  <c r="AA151" s="78"/>
      <c r="AB151" s="78"/>
      <c r="AC151" s="78"/>
      <c r="AD151" s="78"/>
      <c r="AE151" s="78"/>
      <c r="AF151" s="78"/>
      <c r="AG151" s="78"/>
      <c r="AH151" s="78"/>
    </row>
    <row r="152" spans="1:34" x14ac:dyDescent="0.2">
      <c r="F152" s="131" t="s">
        <v>201</v>
      </c>
      <c r="G152" s="79" t="s">
        <v>140</v>
      </c>
      <c r="H152" s="95">
        <f t="shared" si="10"/>
        <v>65.677083333333343</v>
      </c>
      <c r="I152" s="102">
        <f t="shared" si="10"/>
        <v>-12.3</v>
      </c>
      <c r="J152" s="92" t="str">
        <f t="shared" si="11"/>
        <v>-11.1 - -13.5</v>
      </c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  <c r="AF152" s="78"/>
      <c r="AG152" s="78"/>
      <c r="AH152" s="78"/>
    </row>
    <row r="153" spans="1:34" x14ac:dyDescent="0.2">
      <c r="F153" s="131"/>
      <c r="G153" s="79" t="s">
        <v>141</v>
      </c>
      <c r="H153" s="95">
        <f t="shared" si="10"/>
        <v>65</v>
      </c>
      <c r="I153" s="102">
        <f t="shared" si="10"/>
        <v>-11.685</v>
      </c>
      <c r="J153" s="92" t="str">
        <f t="shared" si="11"/>
        <v>-10.5 - -12.9</v>
      </c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78"/>
      <c r="AG153" s="78"/>
      <c r="AH153" s="78"/>
    </row>
    <row r="154" spans="1:34" x14ac:dyDescent="0.2">
      <c r="F154" s="131" t="s">
        <v>202</v>
      </c>
      <c r="G154" s="79" t="s">
        <v>140</v>
      </c>
      <c r="H154" s="95">
        <f t="shared" si="10"/>
        <v>68.385416666666671</v>
      </c>
      <c r="I154" s="102">
        <f t="shared" si="10"/>
        <v>-12.914999999999999</v>
      </c>
      <c r="J154" s="92" t="str">
        <f t="shared" si="11"/>
        <v>-11.6 - -14.2</v>
      </c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  <c r="AA154" s="78"/>
      <c r="AB154" s="78"/>
      <c r="AC154" s="78"/>
      <c r="AD154" s="78"/>
      <c r="AE154" s="78"/>
      <c r="AF154" s="78"/>
      <c r="AG154" s="78"/>
      <c r="AH154" s="78"/>
    </row>
    <row r="155" spans="1:34" x14ac:dyDescent="0.2">
      <c r="F155" s="131"/>
      <c r="G155" s="79" t="s">
        <v>141</v>
      </c>
      <c r="H155" s="95">
        <f t="shared" si="10"/>
        <v>64.322916666666671</v>
      </c>
      <c r="I155" s="102">
        <f t="shared" si="10"/>
        <v>-12.3</v>
      </c>
      <c r="J155" s="92" t="str">
        <f t="shared" si="11"/>
        <v>-11.1 - -13.5</v>
      </c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E155" s="78"/>
      <c r="AF155" s="78"/>
      <c r="AG155" s="78"/>
      <c r="AH155" s="78"/>
    </row>
    <row r="157" spans="1:34" ht="24" x14ac:dyDescent="0.3">
      <c r="A157" s="25" t="s">
        <v>216</v>
      </c>
      <c r="F157" s="32" t="s">
        <v>111</v>
      </c>
    </row>
    <row r="158" spans="1:34" ht="38" x14ac:dyDescent="0.2">
      <c r="A158" s="60" t="s">
        <v>129</v>
      </c>
      <c r="B158" s="60" t="s">
        <v>130</v>
      </c>
      <c r="C158" s="60" t="s">
        <v>131</v>
      </c>
      <c r="D158" s="42" t="s">
        <v>110</v>
      </c>
      <c r="F158" s="128" t="s">
        <v>109</v>
      </c>
      <c r="G158" s="128"/>
      <c r="H158" s="128" t="s">
        <v>206</v>
      </c>
      <c r="I158" s="129" t="s">
        <v>284</v>
      </c>
      <c r="J158" s="129"/>
      <c r="K158" s="129"/>
      <c r="L158" s="129"/>
      <c r="M158" s="129"/>
      <c r="N158" s="129"/>
      <c r="O158" s="129"/>
      <c r="P158" s="129"/>
      <c r="Q158" s="129"/>
      <c r="R158" s="129"/>
      <c r="S158" s="129"/>
      <c r="T158" s="129"/>
      <c r="U158" s="129"/>
      <c r="V158" s="129"/>
      <c r="W158" s="129"/>
      <c r="X158" s="129"/>
      <c r="Y158" s="129"/>
      <c r="Z158" s="129"/>
      <c r="AA158" s="129"/>
      <c r="AB158" s="129"/>
      <c r="AC158" s="129"/>
      <c r="AD158" s="129"/>
      <c r="AE158" s="129"/>
      <c r="AF158" s="129"/>
      <c r="AG158" s="129"/>
      <c r="AH158" s="129"/>
    </row>
    <row r="159" spans="1:34" x14ac:dyDescent="0.2">
      <c r="A159" s="59" t="s">
        <v>2</v>
      </c>
      <c r="B159" s="46" t="s">
        <v>7</v>
      </c>
      <c r="C159" s="47" t="s">
        <v>21</v>
      </c>
      <c r="D159" s="33" t="s">
        <v>162</v>
      </c>
      <c r="F159" s="128" t="s">
        <v>12</v>
      </c>
      <c r="G159" s="128" t="s">
        <v>142</v>
      </c>
      <c r="H159" s="128"/>
      <c r="I159" s="130" t="s">
        <v>193</v>
      </c>
      <c r="J159" s="130"/>
      <c r="K159" s="127" t="s">
        <v>179</v>
      </c>
      <c r="L159" s="127"/>
      <c r="M159" s="127" t="s">
        <v>180</v>
      </c>
      <c r="N159" s="127"/>
      <c r="O159" s="127" t="s">
        <v>181</v>
      </c>
      <c r="P159" s="127"/>
      <c r="Q159" s="127" t="s">
        <v>182</v>
      </c>
      <c r="R159" s="127"/>
      <c r="S159" s="127" t="s">
        <v>183</v>
      </c>
      <c r="T159" s="127"/>
      <c r="U159" s="127" t="s">
        <v>184</v>
      </c>
      <c r="V159" s="127"/>
      <c r="W159" s="127" t="s">
        <v>185</v>
      </c>
      <c r="X159" s="127"/>
      <c r="Y159" s="127" t="s">
        <v>186</v>
      </c>
      <c r="Z159" s="127"/>
      <c r="AA159" s="127" t="s">
        <v>187</v>
      </c>
      <c r="AB159" s="127"/>
      <c r="AC159" s="127" t="s">
        <v>188</v>
      </c>
      <c r="AD159" s="127"/>
      <c r="AE159" s="127" t="s">
        <v>189</v>
      </c>
      <c r="AF159" s="127"/>
      <c r="AG159" s="127" t="s">
        <v>190</v>
      </c>
      <c r="AH159" s="127"/>
    </row>
    <row r="160" spans="1:34" x14ac:dyDescent="0.2">
      <c r="F160" s="128"/>
      <c r="G160" s="128"/>
      <c r="H160" s="128"/>
      <c r="I160" s="67" t="s">
        <v>265</v>
      </c>
      <c r="J160" s="68" t="s">
        <v>113</v>
      </c>
      <c r="K160" s="65" t="s">
        <v>265</v>
      </c>
      <c r="L160" s="66" t="s">
        <v>113</v>
      </c>
      <c r="M160" s="65" t="s">
        <v>265</v>
      </c>
      <c r="N160" s="66" t="s">
        <v>113</v>
      </c>
      <c r="O160" s="65" t="s">
        <v>265</v>
      </c>
      <c r="P160" s="66" t="s">
        <v>113</v>
      </c>
      <c r="Q160" s="65" t="s">
        <v>265</v>
      </c>
      <c r="R160" s="66" t="s">
        <v>113</v>
      </c>
      <c r="S160" s="65" t="s">
        <v>265</v>
      </c>
      <c r="T160" s="66" t="s">
        <v>113</v>
      </c>
      <c r="U160" s="65" t="s">
        <v>265</v>
      </c>
      <c r="V160" s="66" t="s">
        <v>113</v>
      </c>
      <c r="W160" s="65" t="s">
        <v>265</v>
      </c>
      <c r="X160" s="66" t="s">
        <v>113</v>
      </c>
      <c r="Y160" s="65" t="s">
        <v>265</v>
      </c>
      <c r="Z160" s="66" t="s">
        <v>113</v>
      </c>
      <c r="AA160" s="65" t="s">
        <v>265</v>
      </c>
      <c r="AB160" s="66" t="s">
        <v>113</v>
      </c>
      <c r="AC160" s="65" t="s">
        <v>265</v>
      </c>
      <c r="AD160" s="66" t="s">
        <v>113</v>
      </c>
      <c r="AE160" s="65" t="s">
        <v>265</v>
      </c>
      <c r="AF160" s="66" t="s">
        <v>113</v>
      </c>
      <c r="AG160" s="65" t="s">
        <v>265</v>
      </c>
      <c r="AH160" s="66" t="s">
        <v>113</v>
      </c>
    </row>
    <row r="161" spans="1:34" ht="21" x14ac:dyDescent="0.25">
      <c r="A161" s="76" t="s">
        <v>207</v>
      </c>
      <c r="F161" s="78" t="s">
        <v>143</v>
      </c>
      <c r="G161" s="79" t="s">
        <v>143</v>
      </c>
      <c r="H161" s="95">
        <v>65</v>
      </c>
      <c r="I161" s="102">
        <v>-15.3</v>
      </c>
      <c r="J161" s="92" t="str">
        <f t="shared" ref="J161" si="12">ROUND(I161*0.9,1)&amp;" - "&amp;ROUND(I161*1.1,1)</f>
        <v>-13.8 - -16.8</v>
      </c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  <c r="AA161" s="82"/>
      <c r="AB161" s="82"/>
      <c r="AC161" s="82"/>
      <c r="AD161" s="82"/>
      <c r="AE161" s="82"/>
      <c r="AF161" s="82"/>
      <c r="AG161" s="82"/>
      <c r="AH161" s="82"/>
    </row>
    <row r="162" spans="1:34" ht="19" x14ac:dyDescent="0.25">
      <c r="A162" s="77" t="s">
        <v>286</v>
      </c>
      <c r="B162" s="135" t="s">
        <v>288</v>
      </c>
      <c r="C162" s="136"/>
      <c r="D162" s="137"/>
      <c r="F162" s="131" t="s">
        <v>144</v>
      </c>
      <c r="G162" s="79" t="s">
        <v>136</v>
      </c>
      <c r="H162" s="95">
        <f t="shared" ref="H162:I184" si="13">H16/H$15*H$161</f>
        <v>58.426966292134836</v>
      </c>
      <c r="I162" s="102">
        <f t="shared" si="13"/>
        <v>-13.77</v>
      </c>
      <c r="J162" s="92" t="str">
        <f t="shared" ref="J162:J184" si="14">ROUND(I162*0.9,1)&amp;" - "&amp;ROUND(I162*1.1,1)</f>
        <v>-12.4 - -15.1</v>
      </c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  <c r="AA162" s="82"/>
      <c r="AB162" s="82"/>
      <c r="AC162" s="82"/>
      <c r="AD162" s="82"/>
      <c r="AE162" s="82"/>
      <c r="AF162" s="82"/>
      <c r="AG162" s="82"/>
      <c r="AH162" s="82"/>
    </row>
    <row r="163" spans="1:34" ht="19" x14ac:dyDescent="0.25">
      <c r="A163" s="77" t="s">
        <v>287</v>
      </c>
      <c r="B163" s="135" t="s">
        <v>209</v>
      </c>
      <c r="C163" s="136"/>
      <c r="D163" s="137"/>
      <c r="F163" s="131"/>
      <c r="G163" s="79" t="s">
        <v>137</v>
      </c>
      <c r="H163" s="95">
        <f t="shared" si="13"/>
        <v>67.921348314606746</v>
      </c>
      <c r="I163" s="102">
        <f t="shared" si="13"/>
        <v>-16.829999999999998</v>
      </c>
      <c r="J163" s="92" t="str">
        <f t="shared" si="14"/>
        <v>-15.1 - -18.5</v>
      </c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  <c r="AA163" s="82"/>
      <c r="AB163" s="82"/>
      <c r="AC163" s="82"/>
      <c r="AD163" s="82"/>
      <c r="AE163" s="82"/>
      <c r="AF163" s="82"/>
      <c r="AG163" s="82"/>
      <c r="AH163" s="82"/>
    </row>
    <row r="164" spans="1:34" x14ac:dyDescent="0.2">
      <c r="F164" s="131" t="s">
        <v>145</v>
      </c>
      <c r="G164" s="79" t="s">
        <v>138</v>
      </c>
      <c r="H164" s="95">
        <f t="shared" si="13"/>
        <v>65.730337078651687</v>
      </c>
      <c r="I164" s="102">
        <f t="shared" si="13"/>
        <v>-14.535</v>
      </c>
      <c r="J164" s="92" t="str">
        <f t="shared" si="14"/>
        <v>-13.1 - -16</v>
      </c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  <c r="AA164" s="82"/>
      <c r="AB164" s="82"/>
      <c r="AC164" s="82"/>
      <c r="AD164" s="82"/>
      <c r="AE164" s="82"/>
      <c r="AF164" s="82"/>
      <c r="AG164" s="82"/>
      <c r="AH164" s="82"/>
    </row>
    <row r="165" spans="1:34" x14ac:dyDescent="0.2">
      <c r="F165" s="131"/>
      <c r="G165" s="79" t="s">
        <v>139</v>
      </c>
      <c r="H165" s="95">
        <f t="shared" si="13"/>
        <v>64.269662921348313</v>
      </c>
      <c r="I165" s="102">
        <f t="shared" si="13"/>
        <v>-16.064999999999998</v>
      </c>
      <c r="J165" s="92" t="str">
        <f t="shared" si="14"/>
        <v>-14.5 - -17.7</v>
      </c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  <c r="AA165" s="82"/>
      <c r="AB165" s="82"/>
      <c r="AC165" s="82"/>
      <c r="AD165" s="82"/>
      <c r="AE165" s="82"/>
      <c r="AF165" s="82"/>
      <c r="AG165" s="82"/>
      <c r="AH165" s="82"/>
    </row>
    <row r="166" spans="1:34" x14ac:dyDescent="0.2">
      <c r="F166" s="131" t="s">
        <v>146</v>
      </c>
      <c r="G166" s="79" t="s">
        <v>173</v>
      </c>
      <c r="H166" s="95">
        <f t="shared" si="13"/>
        <v>56.966292134831463</v>
      </c>
      <c r="I166" s="102">
        <f t="shared" si="13"/>
        <v>-14.535</v>
      </c>
      <c r="J166" s="92" t="str">
        <f t="shared" si="14"/>
        <v>-13.1 - -16</v>
      </c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  <c r="AA166" s="82"/>
      <c r="AB166" s="82"/>
      <c r="AC166" s="82"/>
      <c r="AD166" s="82"/>
      <c r="AE166" s="82"/>
      <c r="AF166" s="82"/>
      <c r="AG166" s="82"/>
      <c r="AH166" s="82"/>
    </row>
    <row r="167" spans="1:34" x14ac:dyDescent="0.2">
      <c r="F167" s="131"/>
      <c r="G167" s="79" t="s">
        <v>175</v>
      </c>
      <c r="H167" s="95">
        <f t="shared" si="13"/>
        <v>68.651685393258433</v>
      </c>
      <c r="I167" s="102">
        <f t="shared" si="13"/>
        <v>-14.535</v>
      </c>
      <c r="J167" s="92" t="str">
        <f t="shared" si="14"/>
        <v>-13.1 - -16</v>
      </c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  <c r="AA167" s="82"/>
      <c r="AB167" s="82"/>
      <c r="AC167" s="82"/>
      <c r="AD167" s="82"/>
      <c r="AE167" s="82"/>
      <c r="AF167" s="82"/>
      <c r="AG167" s="82"/>
      <c r="AH167" s="82"/>
    </row>
    <row r="168" spans="1:34" x14ac:dyDescent="0.2">
      <c r="F168" s="131"/>
      <c r="G168" s="79" t="s">
        <v>176</v>
      </c>
      <c r="H168" s="95">
        <f t="shared" si="13"/>
        <v>80.337078651685403</v>
      </c>
      <c r="I168" s="102">
        <f t="shared" si="13"/>
        <v>-19.125</v>
      </c>
      <c r="J168" s="92" t="str">
        <f t="shared" si="14"/>
        <v>-17.2 - -21</v>
      </c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  <c r="AA168" s="82"/>
      <c r="AB168" s="82"/>
      <c r="AC168" s="82"/>
      <c r="AD168" s="82"/>
      <c r="AE168" s="82"/>
      <c r="AF168" s="82"/>
      <c r="AG168" s="82"/>
      <c r="AH168" s="82"/>
    </row>
    <row r="169" spans="1:34" x14ac:dyDescent="0.2">
      <c r="F169" s="131" t="s">
        <v>147</v>
      </c>
      <c r="G169" s="79" t="s">
        <v>140</v>
      </c>
      <c r="H169" s="95">
        <f t="shared" si="13"/>
        <v>49.662921348314612</v>
      </c>
      <c r="I169" s="102">
        <f t="shared" si="13"/>
        <v>-15.3</v>
      </c>
      <c r="J169" s="92" t="str">
        <f t="shared" si="14"/>
        <v>-13.8 - -16.8</v>
      </c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  <c r="AA169" s="82"/>
      <c r="AB169" s="82"/>
      <c r="AC169" s="82"/>
      <c r="AD169" s="82"/>
      <c r="AE169" s="82"/>
      <c r="AF169" s="82"/>
      <c r="AG169" s="82"/>
      <c r="AH169" s="82"/>
    </row>
    <row r="170" spans="1:34" x14ac:dyDescent="0.2">
      <c r="F170" s="131"/>
      <c r="G170" s="79" t="s">
        <v>141</v>
      </c>
      <c r="H170" s="95">
        <f t="shared" si="13"/>
        <v>79.606741573033716</v>
      </c>
      <c r="I170" s="102">
        <f t="shared" si="13"/>
        <v>-15.3</v>
      </c>
      <c r="J170" s="92" t="str">
        <f t="shared" si="14"/>
        <v>-13.8 - -16.8</v>
      </c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  <c r="AH170" s="82"/>
    </row>
    <row r="171" spans="1:34" x14ac:dyDescent="0.2">
      <c r="F171" s="131" t="s">
        <v>148</v>
      </c>
      <c r="G171" s="79" t="s">
        <v>140</v>
      </c>
      <c r="H171" s="95">
        <f t="shared" si="13"/>
        <v>64.269662921348313</v>
      </c>
      <c r="I171" s="102">
        <f t="shared" si="13"/>
        <v>-15.3</v>
      </c>
      <c r="J171" s="92" t="str">
        <f t="shared" si="14"/>
        <v>-13.8 - -16.8</v>
      </c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  <c r="AH171" s="82"/>
    </row>
    <row r="172" spans="1:34" x14ac:dyDescent="0.2">
      <c r="F172" s="131"/>
      <c r="G172" s="79" t="s">
        <v>141</v>
      </c>
      <c r="H172" s="95">
        <f t="shared" si="13"/>
        <v>66.460674157303373</v>
      </c>
      <c r="I172" s="102">
        <f t="shared" si="13"/>
        <v>-15.3</v>
      </c>
      <c r="J172" s="92" t="str">
        <f t="shared" si="14"/>
        <v>-13.8 - -16.8</v>
      </c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  <c r="AH172" s="82"/>
    </row>
    <row r="173" spans="1:34" x14ac:dyDescent="0.2">
      <c r="F173" s="131" t="s">
        <v>149</v>
      </c>
      <c r="G173" s="79" t="s">
        <v>140</v>
      </c>
      <c r="H173" s="95">
        <f t="shared" si="13"/>
        <v>51.123595505617971</v>
      </c>
      <c r="I173" s="102">
        <f t="shared" si="13"/>
        <v>-13.005000000000001</v>
      </c>
      <c r="J173" s="92" t="str">
        <f t="shared" si="14"/>
        <v>-11.7 - -14.3</v>
      </c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  <c r="AH173" s="82"/>
    </row>
    <row r="174" spans="1:34" x14ac:dyDescent="0.2">
      <c r="F174" s="131"/>
      <c r="G174" s="79" t="s">
        <v>141</v>
      </c>
      <c r="H174" s="95">
        <f t="shared" si="13"/>
        <v>80.337078651685403</v>
      </c>
      <c r="I174" s="102">
        <f t="shared" si="13"/>
        <v>-17.594999999999999</v>
      </c>
      <c r="J174" s="92" t="str">
        <f t="shared" si="14"/>
        <v>-15.8 - -19.4</v>
      </c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  <c r="AH174" s="82"/>
    </row>
    <row r="175" spans="1:34" x14ac:dyDescent="0.2">
      <c r="F175" s="131" t="s">
        <v>198</v>
      </c>
      <c r="G175" s="79" t="s">
        <v>140</v>
      </c>
      <c r="H175" s="95">
        <f t="shared" si="13"/>
        <v>56.197916666666671</v>
      </c>
      <c r="I175" s="102">
        <f t="shared" si="13"/>
        <v>-13.77</v>
      </c>
      <c r="J175" s="92" t="str">
        <f t="shared" si="14"/>
        <v>-12.4 - -15.1</v>
      </c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  <c r="AA175" s="78"/>
      <c r="AB175" s="78"/>
      <c r="AC175" s="78"/>
      <c r="AD175" s="78"/>
      <c r="AE175" s="78"/>
      <c r="AF175" s="78"/>
      <c r="AG175" s="78"/>
      <c r="AH175" s="78"/>
    </row>
    <row r="176" spans="1:34" x14ac:dyDescent="0.2">
      <c r="F176" s="131"/>
      <c r="G176" s="79" t="s">
        <v>141</v>
      </c>
      <c r="H176" s="95">
        <f t="shared" si="13"/>
        <v>73.802083333333343</v>
      </c>
      <c r="I176" s="102">
        <f t="shared" si="13"/>
        <v>-16.064999999999998</v>
      </c>
      <c r="J176" s="92" t="str">
        <f t="shared" si="14"/>
        <v>-14.5 - -17.7</v>
      </c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  <c r="AA176" s="78"/>
      <c r="AB176" s="78"/>
      <c r="AC176" s="78"/>
      <c r="AD176" s="78"/>
      <c r="AE176" s="78"/>
      <c r="AF176" s="78"/>
      <c r="AG176" s="78"/>
      <c r="AH176" s="78"/>
    </row>
    <row r="177" spans="1:34" x14ac:dyDescent="0.2">
      <c r="F177" s="131" t="s">
        <v>199</v>
      </c>
      <c r="G177" s="79" t="s">
        <v>140</v>
      </c>
      <c r="H177" s="95">
        <f t="shared" si="13"/>
        <v>65.677083333333343</v>
      </c>
      <c r="I177" s="102">
        <f t="shared" si="13"/>
        <v>-15.3</v>
      </c>
      <c r="J177" s="92" t="str">
        <f t="shared" si="14"/>
        <v>-13.8 - -16.8</v>
      </c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  <c r="AA177" s="78"/>
      <c r="AB177" s="78"/>
      <c r="AC177" s="78"/>
      <c r="AD177" s="78"/>
      <c r="AE177" s="78"/>
      <c r="AF177" s="78"/>
      <c r="AG177" s="78"/>
      <c r="AH177" s="78"/>
    </row>
    <row r="178" spans="1:34" x14ac:dyDescent="0.2">
      <c r="F178" s="131"/>
      <c r="G178" s="79" t="s">
        <v>141</v>
      </c>
      <c r="H178" s="95">
        <f t="shared" si="13"/>
        <v>67.03125</v>
      </c>
      <c r="I178" s="102">
        <f t="shared" si="13"/>
        <v>-15.3</v>
      </c>
      <c r="J178" s="92" t="str">
        <f t="shared" si="14"/>
        <v>-13.8 - -16.8</v>
      </c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  <c r="AA178" s="78"/>
      <c r="AB178" s="78"/>
      <c r="AC178" s="78"/>
      <c r="AD178" s="78"/>
      <c r="AE178" s="78"/>
      <c r="AF178" s="78"/>
      <c r="AG178" s="78"/>
      <c r="AH178" s="78"/>
    </row>
    <row r="179" spans="1:34" x14ac:dyDescent="0.2">
      <c r="F179" s="131" t="s">
        <v>200</v>
      </c>
      <c r="G179" s="79" t="s">
        <v>140</v>
      </c>
      <c r="H179" s="95">
        <f t="shared" si="13"/>
        <v>52.135416666666671</v>
      </c>
      <c r="I179" s="102">
        <f t="shared" si="13"/>
        <v>-13.005000000000001</v>
      </c>
      <c r="J179" s="92" t="str">
        <f t="shared" si="14"/>
        <v>-11.7 - -14.3</v>
      </c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  <c r="AA179" s="78"/>
      <c r="AB179" s="78"/>
      <c r="AC179" s="78"/>
      <c r="AD179" s="78"/>
      <c r="AE179" s="78"/>
      <c r="AF179" s="78"/>
      <c r="AG179" s="78"/>
      <c r="AH179" s="78"/>
    </row>
    <row r="180" spans="1:34" x14ac:dyDescent="0.2">
      <c r="F180" s="131"/>
      <c r="G180" s="79" t="s">
        <v>141</v>
      </c>
      <c r="H180" s="95">
        <f t="shared" si="13"/>
        <v>79.895833333333343</v>
      </c>
      <c r="I180" s="102">
        <f t="shared" si="13"/>
        <v>-15.3</v>
      </c>
      <c r="J180" s="92" t="str">
        <f t="shared" si="14"/>
        <v>-13.8 - -16.8</v>
      </c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  <c r="AA180" s="78"/>
      <c r="AB180" s="78"/>
      <c r="AC180" s="78"/>
      <c r="AD180" s="78"/>
      <c r="AE180" s="78"/>
      <c r="AF180" s="78"/>
      <c r="AG180" s="78"/>
      <c r="AH180" s="78"/>
    </row>
    <row r="181" spans="1:34" x14ac:dyDescent="0.2">
      <c r="F181" s="131" t="s">
        <v>201</v>
      </c>
      <c r="G181" s="79" t="s">
        <v>140</v>
      </c>
      <c r="H181" s="95">
        <f t="shared" si="13"/>
        <v>65.677083333333343</v>
      </c>
      <c r="I181" s="102">
        <f t="shared" si="13"/>
        <v>-15.3</v>
      </c>
      <c r="J181" s="92" t="str">
        <f t="shared" si="14"/>
        <v>-13.8 - -16.8</v>
      </c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  <c r="AA181" s="78"/>
      <c r="AB181" s="78"/>
      <c r="AC181" s="78"/>
      <c r="AD181" s="78"/>
      <c r="AE181" s="78"/>
      <c r="AF181" s="78"/>
      <c r="AG181" s="78"/>
      <c r="AH181" s="78"/>
    </row>
    <row r="182" spans="1:34" x14ac:dyDescent="0.2">
      <c r="F182" s="131"/>
      <c r="G182" s="79" t="s">
        <v>141</v>
      </c>
      <c r="H182" s="95">
        <f t="shared" si="13"/>
        <v>65</v>
      </c>
      <c r="I182" s="102">
        <f t="shared" si="13"/>
        <v>-14.535</v>
      </c>
      <c r="J182" s="92" t="str">
        <f t="shared" si="14"/>
        <v>-13.1 - -16</v>
      </c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  <c r="AA182" s="78"/>
      <c r="AB182" s="78"/>
      <c r="AC182" s="78"/>
      <c r="AD182" s="78"/>
      <c r="AE182" s="78"/>
      <c r="AF182" s="78"/>
      <c r="AG182" s="78"/>
      <c r="AH182" s="78"/>
    </row>
    <row r="183" spans="1:34" x14ac:dyDescent="0.2">
      <c r="F183" s="131" t="s">
        <v>202</v>
      </c>
      <c r="G183" s="79" t="s">
        <v>140</v>
      </c>
      <c r="H183" s="95">
        <f t="shared" si="13"/>
        <v>68.385416666666671</v>
      </c>
      <c r="I183" s="102">
        <f t="shared" si="13"/>
        <v>-16.064999999999998</v>
      </c>
      <c r="J183" s="92" t="str">
        <f t="shared" si="14"/>
        <v>-14.5 - -17.7</v>
      </c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  <c r="AA183" s="78"/>
      <c r="AB183" s="78"/>
      <c r="AC183" s="78"/>
      <c r="AD183" s="78"/>
      <c r="AE183" s="78"/>
      <c r="AF183" s="78"/>
      <c r="AG183" s="78"/>
      <c r="AH183" s="78"/>
    </row>
    <row r="184" spans="1:34" x14ac:dyDescent="0.2">
      <c r="F184" s="131"/>
      <c r="G184" s="79" t="s">
        <v>141</v>
      </c>
      <c r="H184" s="95">
        <f t="shared" si="13"/>
        <v>64.322916666666671</v>
      </c>
      <c r="I184" s="102">
        <f t="shared" si="13"/>
        <v>-15.3</v>
      </c>
      <c r="J184" s="92" t="str">
        <f t="shared" si="14"/>
        <v>-13.8 - -16.8</v>
      </c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  <c r="AA184" s="78"/>
      <c r="AB184" s="78"/>
      <c r="AC184" s="78"/>
      <c r="AD184" s="78"/>
      <c r="AE184" s="78"/>
      <c r="AF184" s="78"/>
      <c r="AG184" s="78"/>
      <c r="AH184" s="78"/>
    </row>
    <row r="186" spans="1:34" ht="24" x14ac:dyDescent="0.3">
      <c r="A186" s="25" t="s">
        <v>217</v>
      </c>
      <c r="F186" s="32" t="s">
        <v>111</v>
      </c>
    </row>
    <row r="187" spans="1:34" ht="38" x14ac:dyDescent="0.2">
      <c r="A187" s="60" t="s">
        <v>129</v>
      </c>
      <c r="B187" s="60" t="s">
        <v>130</v>
      </c>
      <c r="C187" s="60" t="s">
        <v>131</v>
      </c>
      <c r="D187" s="42" t="s">
        <v>110</v>
      </c>
      <c r="F187" s="128" t="s">
        <v>109</v>
      </c>
      <c r="G187" s="128"/>
      <c r="H187" s="128" t="s">
        <v>206</v>
      </c>
      <c r="I187" s="129" t="s">
        <v>284</v>
      </c>
      <c r="J187" s="129"/>
      <c r="K187" s="129"/>
      <c r="L187" s="129"/>
      <c r="M187" s="129"/>
      <c r="N187" s="129"/>
      <c r="O187" s="129"/>
      <c r="P187" s="129"/>
      <c r="Q187" s="129"/>
      <c r="R187" s="129"/>
      <c r="S187" s="129"/>
      <c r="T187" s="129"/>
      <c r="U187" s="129"/>
      <c r="V187" s="129"/>
      <c r="W187" s="129"/>
      <c r="X187" s="129"/>
      <c r="Y187" s="129"/>
      <c r="Z187" s="129"/>
      <c r="AA187" s="129"/>
      <c r="AB187" s="129"/>
      <c r="AC187" s="129"/>
      <c r="AD187" s="129"/>
      <c r="AE187" s="129"/>
      <c r="AF187" s="129"/>
      <c r="AG187" s="129"/>
      <c r="AH187" s="129"/>
    </row>
    <row r="188" spans="1:34" x14ac:dyDescent="0.2">
      <c r="A188" s="59" t="s">
        <v>2</v>
      </c>
      <c r="B188" s="46" t="s">
        <v>7</v>
      </c>
      <c r="C188" s="47" t="s">
        <v>21</v>
      </c>
      <c r="D188" s="33" t="s">
        <v>163</v>
      </c>
      <c r="F188" s="128" t="s">
        <v>12</v>
      </c>
      <c r="G188" s="128" t="s">
        <v>142</v>
      </c>
      <c r="H188" s="128"/>
      <c r="I188" s="130" t="s">
        <v>193</v>
      </c>
      <c r="J188" s="130"/>
      <c r="K188" s="127" t="s">
        <v>179</v>
      </c>
      <c r="L188" s="127"/>
      <c r="M188" s="127" t="s">
        <v>180</v>
      </c>
      <c r="N188" s="127"/>
      <c r="O188" s="127" t="s">
        <v>181</v>
      </c>
      <c r="P188" s="127"/>
      <c r="Q188" s="127" t="s">
        <v>182</v>
      </c>
      <c r="R188" s="127"/>
      <c r="S188" s="127" t="s">
        <v>183</v>
      </c>
      <c r="T188" s="127"/>
      <c r="U188" s="127" t="s">
        <v>184</v>
      </c>
      <c r="V188" s="127"/>
      <c r="W188" s="127" t="s">
        <v>185</v>
      </c>
      <c r="X188" s="127"/>
      <c r="Y188" s="127" t="s">
        <v>186</v>
      </c>
      <c r="Z188" s="127"/>
      <c r="AA188" s="127" t="s">
        <v>187</v>
      </c>
      <c r="AB188" s="127"/>
      <c r="AC188" s="127" t="s">
        <v>188</v>
      </c>
      <c r="AD188" s="127"/>
      <c r="AE188" s="127" t="s">
        <v>189</v>
      </c>
      <c r="AF188" s="127"/>
      <c r="AG188" s="127" t="s">
        <v>190</v>
      </c>
      <c r="AH188" s="127"/>
    </row>
    <row r="189" spans="1:34" x14ac:dyDescent="0.2">
      <c r="F189" s="128"/>
      <c r="G189" s="128"/>
      <c r="H189" s="128"/>
      <c r="I189" s="67" t="s">
        <v>265</v>
      </c>
      <c r="J189" s="68" t="s">
        <v>113</v>
      </c>
      <c r="K189" s="65" t="s">
        <v>265</v>
      </c>
      <c r="L189" s="66" t="s">
        <v>113</v>
      </c>
      <c r="M189" s="65" t="s">
        <v>265</v>
      </c>
      <c r="N189" s="66" t="s">
        <v>113</v>
      </c>
      <c r="O189" s="65" t="s">
        <v>265</v>
      </c>
      <c r="P189" s="66" t="s">
        <v>113</v>
      </c>
      <c r="Q189" s="65" t="s">
        <v>265</v>
      </c>
      <c r="R189" s="66" t="s">
        <v>113</v>
      </c>
      <c r="S189" s="65" t="s">
        <v>265</v>
      </c>
      <c r="T189" s="66" t="s">
        <v>113</v>
      </c>
      <c r="U189" s="65" t="s">
        <v>265</v>
      </c>
      <c r="V189" s="66" t="s">
        <v>113</v>
      </c>
      <c r="W189" s="65" t="s">
        <v>265</v>
      </c>
      <c r="X189" s="66" t="s">
        <v>113</v>
      </c>
      <c r="Y189" s="65" t="s">
        <v>265</v>
      </c>
      <c r="Z189" s="66" t="s">
        <v>113</v>
      </c>
      <c r="AA189" s="65" t="s">
        <v>265</v>
      </c>
      <c r="AB189" s="66" t="s">
        <v>113</v>
      </c>
      <c r="AC189" s="65" t="s">
        <v>265</v>
      </c>
      <c r="AD189" s="66" t="s">
        <v>113</v>
      </c>
      <c r="AE189" s="65" t="s">
        <v>265</v>
      </c>
      <c r="AF189" s="66" t="s">
        <v>113</v>
      </c>
      <c r="AG189" s="65" t="s">
        <v>265</v>
      </c>
      <c r="AH189" s="66" t="s">
        <v>113</v>
      </c>
    </row>
    <row r="190" spans="1:34" ht="21" x14ac:dyDescent="0.25">
      <c r="A190" s="76" t="s">
        <v>207</v>
      </c>
      <c r="F190" s="78" t="s">
        <v>143</v>
      </c>
      <c r="G190" s="79" t="s">
        <v>143</v>
      </c>
      <c r="H190" s="95">
        <v>10</v>
      </c>
      <c r="I190" s="102">
        <v>-1.3</v>
      </c>
      <c r="J190" s="92" t="str">
        <f t="shared" ref="J190" si="15">ROUND(I190*0.9,1)&amp;" - "&amp;ROUND(I190*1.1,1)</f>
        <v>-1.2 - -1.4</v>
      </c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  <c r="Z190" s="82"/>
      <c r="AA190" s="82"/>
      <c r="AB190" s="82"/>
      <c r="AC190" s="82"/>
      <c r="AD190" s="82"/>
      <c r="AE190" s="82"/>
      <c r="AF190" s="82"/>
      <c r="AG190" s="82"/>
      <c r="AH190" s="82"/>
    </row>
    <row r="191" spans="1:34" ht="19" x14ac:dyDescent="0.25">
      <c r="A191" s="77" t="s">
        <v>286</v>
      </c>
      <c r="B191" s="135" t="s">
        <v>288</v>
      </c>
      <c r="C191" s="136"/>
      <c r="D191" s="137"/>
      <c r="F191" s="131" t="s">
        <v>144</v>
      </c>
      <c r="G191" s="79" t="s">
        <v>136</v>
      </c>
      <c r="H191" s="95">
        <f t="shared" ref="H191:I213" si="16">H16/H$15*H$190</f>
        <v>8.9887640449438209</v>
      </c>
      <c r="I191" s="102">
        <f t="shared" si="16"/>
        <v>-1.17</v>
      </c>
      <c r="J191" s="92" t="str">
        <f t="shared" ref="J191:J213" si="17">ROUND(I191*0.9,1)&amp;" - "&amp;ROUND(I191*1.1,1)</f>
        <v>-1.1 - -1.3</v>
      </c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2"/>
      <c r="AA191" s="82"/>
      <c r="AB191" s="82"/>
      <c r="AC191" s="82"/>
      <c r="AD191" s="82"/>
      <c r="AE191" s="82"/>
      <c r="AF191" s="82"/>
      <c r="AG191" s="82"/>
      <c r="AH191" s="82"/>
    </row>
    <row r="192" spans="1:34" ht="19" x14ac:dyDescent="0.25">
      <c r="A192" s="77" t="s">
        <v>287</v>
      </c>
      <c r="B192" s="135" t="s">
        <v>209</v>
      </c>
      <c r="C192" s="136"/>
      <c r="D192" s="137"/>
      <c r="F192" s="131"/>
      <c r="G192" s="79" t="s">
        <v>137</v>
      </c>
      <c r="H192" s="95">
        <f t="shared" si="16"/>
        <v>10.449438202247192</v>
      </c>
      <c r="I192" s="102">
        <f t="shared" si="16"/>
        <v>-1.43</v>
      </c>
      <c r="J192" s="92" t="str">
        <f t="shared" si="17"/>
        <v>-1.3 - -1.6</v>
      </c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  <c r="AA192" s="82"/>
      <c r="AB192" s="82"/>
      <c r="AC192" s="82"/>
      <c r="AD192" s="82"/>
      <c r="AE192" s="82"/>
      <c r="AF192" s="82"/>
      <c r="AG192" s="82"/>
      <c r="AH192" s="82"/>
    </row>
    <row r="193" spans="6:34" x14ac:dyDescent="0.2">
      <c r="F193" s="131" t="s">
        <v>145</v>
      </c>
      <c r="G193" s="79" t="s">
        <v>138</v>
      </c>
      <c r="H193" s="95">
        <f t="shared" si="16"/>
        <v>10.112359550561798</v>
      </c>
      <c r="I193" s="102">
        <f t="shared" si="16"/>
        <v>-1.2349999999999999</v>
      </c>
      <c r="J193" s="92" t="str">
        <f t="shared" si="17"/>
        <v>-1.1 - -1.4</v>
      </c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  <c r="Z193" s="82"/>
      <c r="AA193" s="82"/>
      <c r="AB193" s="82"/>
      <c r="AC193" s="82"/>
      <c r="AD193" s="82"/>
      <c r="AE193" s="82"/>
      <c r="AF193" s="82"/>
      <c r="AG193" s="82"/>
      <c r="AH193" s="82"/>
    </row>
    <row r="194" spans="6:34" x14ac:dyDescent="0.2">
      <c r="F194" s="131"/>
      <c r="G194" s="79" t="s">
        <v>139</v>
      </c>
      <c r="H194" s="95">
        <f t="shared" si="16"/>
        <v>9.8876404494382015</v>
      </c>
      <c r="I194" s="102">
        <f t="shared" si="16"/>
        <v>-1.3649999999999998</v>
      </c>
      <c r="J194" s="92" t="str">
        <f t="shared" si="17"/>
        <v>-1.2 - -1.5</v>
      </c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  <c r="AA194" s="82"/>
      <c r="AB194" s="82"/>
      <c r="AC194" s="82"/>
      <c r="AD194" s="82"/>
      <c r="AE194" s="82"/>
      <c r="AF194" s="82"/>
      <c r="AG194" s="82"/>
      <c r="AH194" s="82"/>
    </row>
    <row r="195" spans="6:34" x14ac:dyDescent="0.2">
      <c r="F195" s="131" t="s">
        <v>146</v>
      </c>
      <c r="G195" s="79" t="s">
        <v>173</v>
      </c>
      <c r="H195" s="95">
        <f t="shared" si="16"/>
        <v>8.7640449438202257</v>
      </c>
      <c r="I195" s="102">
        <f t="shared" si="16"/>
        <v>-1.2349999999999999</v>
      </c>
      <c r="J195" s="92" t="str">
        <f t="shared" si="17"/>
        <v>-1.1 - -1.4</v>
      </c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  <c r="AA195" s="82"/>
      <c r="AB195" s="82"/>
      <c r="AC195" s="82"/>
      <c r="AD195" s="82"/>
      <c r="AE195" s="82"/>
      <c r="AF195" s="82"/>
      <c r="AG195" s="82"/>
      <c r="AH195" s="82"/>
    </row>
    <row r="196" spans="6:34" x14ac:dyDescent="0.2">
      <c r="F196" s="131"/>
      <c r="G196" s="79" t="s">
        <v>175</v>
      </c>
      <c r="H196" s="95">
        <f t="shared" si="16"/>
        <v>10.561797752808991</v>
      </c>
      <c r="I196" s="102">
        <f t="shared" si="16"/>
        <v>-1.2349999999999999</v>
      </c>
      <c r="J196" s="92" t="str">
        <f t="shared" si="17"/>
        <v>-1.1 - -1.4</v>
      </c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  <c r="AH196" s="82"/>
    </row>
    <row r="197" spans="6:34" x14ac:dyDescent="0.2">
      <c r="F197" s="131"/>
      <c r="G197" s="79" t="s">
        <v>176</v>
      </c>
      <c r="H197" s="95">
        <f t="shared" si="16"/>
        <v>12.359550561797754</v>
      </c>
      <c r="I197" s="102">
        <f t="shared" si="16"/>
        <v>-1.625</v>
      </c>
      <c r="J197" s="92" t="str">
        <f t="shared" si="17"/>
        <v>-1.5 - -1.8</v>
      </c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  <c r="AA197" s="82"/>
      <c r="AB197" s="82"/>
      <c r="AC197" s="82"/>
      <c r="AD197" s="82"/>
      <c r="AE197" s="82"/>
      <c r="AF197" s="82"/>
      <c r="AG197" s="82"/>
      <c r="AH197" s="82"/>
    </row>
    <row r="198" spans="6:34" x14ac:dyDescent="0.2">
      <c r="F198" s="131" t="s">
        <v>147</v>
      </c>
      <c r="G198" s="79" t="s">
        <v>140</v>
      </c>
      <c r="H198" s="95">
        <f t="shared" si="16"/>
        <v>7.6404494382022481</v>
      </c>
      <c r="I198" s="102">
        <f t="shared" si="16"/>
        <v>-1.3</v>
      </c>
      <c r="J198" s="92" t="str">
        <f t="shared" si="17"/>
        <v>-1.2 - -1.4</v>
      </c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  <c r="AA198" s="82"/>
      <c r="AB198" s="82"/>
      <c r="AC198" s="82"/>
      <c r="AD198" s="82"/>
      <c r="AE198" s="82"/>
      <c r="AF198" s="82"/>
      <c r="AG198" s="82"/>
      <c r="AH198" s="82"/>
    </row>
    <row r="199" spans="6:34" x14ac:dyDescent="0.2">
      <c r="F199" s="131"/>
      <c r="G199" s="79" t="s">
        <v>141</v>
      </c>
      <c r="H199" s="95">
        <f t="shared" si="16"/>
        <v>12.247191011235955</v>
      </c>
      <c r="I199" s="102">
        <f t="shared" si="16"/>
        <v>-1.3</v>
      </c>
      <c r="J199" s="92" t="str">
        <f t="shared" si="17"/>
        <v>-1.2 - -1.4</v>
      </c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  <c r="AA199" s="82"/>
      <c r="AB199" s="82"/>
      <c r="AC199" s="82"/>
      <c r="AD199" s="82"/>
      <c r="AE199" s="82"/>
      <c r="AF199" s="82"/>
      <c r="AG199" s="82"/>
      <c r="AH199" s="82"/>
    </row>
    <row r="200" spans="6:34" x14ac:dyDescent="0.2">
      <c r="F200" s="131" t="s">
        <v>148</v>
      </c>
      <c r="G200" s="79" t="s">
        <v>140</v>
      </c>
      <c r="H200" s="95">
        <f t="shared" si="16"/>
        <v>9.8876404494382015</v>
      </c>
      <c r="I200" s="102">
        <f t="shared" si="16"/>
        <v>-1.3</v>
      </c>
      <c r="J200" s="92" t="str">
        <f t="shared" si="17"/>
        <v>-1.2 - -1.4</v>
      </c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  <c r="AA200" s="82"/>
      <c r="AB200" s="82"/>
      <c r="AC200" s="82"/>
      <c r="AD200" s="82"/>
      <c r="AE200" s="82"/>
      <c r="AF200" s="82"/>
      <c r="AG200" s="82"/>
      <c r="AH200" s="82"/>
    </row>
    <row r="201" spans="6:34" x14ac:dyDescent="0.2">
      <c r="F201" s="131"/>
      <c r="G201" s="79" t="s">
        <v>141</v>
      </c>
      <c r="H201" s="95">
        <f t="shared" si="16"/>
        <v>10.224719101123597</v>
      </c>
      <c r="I201" s="102">
        <f t="shared" si="16"/>
        <v>-1.3</v>
      </c>
      <c r="J201" s="92" t="str">
        <f t="shared" si="17"/>
        <v>-1.2 - -1.4</v>
      </c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  <c r="Z201" s="82"/>
      <c r="AA201" s="82"/>
      <c r="AB201" s="82"/>
      <c r="AC201" s="82"/>
      <c r="AD201" s="82"/>
      <c r="AE201" s="82"/>
      <c r="AF201" s="82"/>
      <c r="AG201" s="82"/>
      <c r="AH201" s="82"/>
    </row>
    <row r="202" spans="6:34" x14ac:dyDescent="0.2">
      <c r="F202" s="131" t="s">
        <v>149</v>
      </c>
      <c r="G202" s="79" t="s">
        <v>140</v>
      </c>
      <c r="H202" s="95">
        <f t="shared" si="16"/>
        <v>7.8651685393258415</v>
      </c>
      <c r="I202" s="102">
        <f t="shared" si="16"/>
        <v>-1.105</v>
      </c>
      <c r="J202" s="92" t="str">
        <f t="shared" si="17"/>
        <v>-1 - -1.2</v>
      </c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  <c r="Z202" s="82"/>
      <c r="AA202" s="82"/>
      <c r="AB202" s="82"/>
      <c r="AC202" s="82"/>
      <c r="AD202" s="82"/>
      <c r="AE202" s="82"/>
      <c r="AF202" s="82"/>
      <c r="AG202" s="82"/>
      <c r="AH202" s="82"/>
    </row>
    <row r="203" spans="6:34" x14ac:dyDescent="0.2">
      <c r="F203" s="131"/>
      <c r="G203" s="79" t="s">
        <v>141</v>
      </c>
      <c r="H203" s="95">
        <f t="shared" si="16"/>
        <v>12.359550561797754</v>
      </c>
      <c r="I203" s="102">
        <f t="shared" si="16"/>
        <v>-1.4949999999999999</v>
      </c>
      <c r="J203" s="92" t="str">
        <f t="shared" si="17"/>
        <v>-1.3 - -1.6</v>
      </c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  <c r="AA203" s="82"/>
      <c r="AB203" s="82"/>
      <c r="AC203" s="82"/>
      <c r="AD203" s="82"/>
      <c r="AE203" s="82"/>
      <c r="AF203" s="82"/>
      <c r="AG203" s="82"/>
      <c r="AH203" s="82"/>
    </row>
    <row r="204" spans="6:34" x14ac:dyDescent="0.2">
      <c r="F204" s="131" t="s">
        <v>198</v>
      </c>
      <c r="G204" s="79" t="s">
        <v>140</v>
      </c>
      <c r="H204" s="95">
        <f t="shared" si="16"/>
        <v>8.6458333333333339</v>
      </c>
      <c r="I204" s="102">
        <f t="shared" si="16"/>
        <v>-1.17</v>
      </c>
      <c r="J204" s="92" t="str">
        <f t="shared" si="17"/>
        <v>-1.1 - -1.3</v>
      </c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  <c r="AA204" s="78"/>
      <c r="AB204" s="78"/>
      <c r="AC204" s="78"/>
      <c r="AD204" s="78"/>
      <c r="AE204" s="78"/>
      <c r="AF204" s="78"/>
      <c r="AG204" s="78"/>
      <c r="AH204" s="78"/>
    </row>
    <row r="205" spans="6:34" x14ac:dyDescent="0.2">
      <c r="F205" s="131"/>
      <c r="G205" s="79" t="s">
        <v>141</v>
      </c>
      <c r="H205" s="95">
        <f t="shared" si="16"/>
        <v>11.354166666666668</v>
      </c>
      <c r="I205" s="102">
        <f t="shared" si="16"/>
        <v>-1.3649999999999998</v>
      </c>
      <c r="J205" s="92" t="str">
        <f t="shared" si="17"/>
        <v>-1.2 - -1.5</v>
      </c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  <c r="AA205" s="78"/>
      <c r="AB205" s="78"/>
      <c r="AC205" s="78"/>
      <c r="AD205" s="78"/>
      <c r="AE205" s="78"/>
      <c r="AF205" s="78"/>
      <c r="AG205" s="78"/>
      <c r="AH205" s="78"/>
    </row>
    <row r="206" spans="6:34" x14ac:dyDescent="0.2">
      <c r="F206" s="131" t="s">
        <v>199</v>
      </c>
      <c r="G206" s="79" t="s">
        <v>140</v>
      </c>
      <c r="H206" s="95">
        <f t="shared" si="16"/>
        <v>10.104166666666668</v>
      </c>
      <c r="I206" s="102">
        <f t="shared" si="16"/>
        <v>-1.3</v>
      </c>
      <c r="J206" s="92" t="str">
        <f t="shared" si="17"/>
        <v>-1.2 - -1.4</v>
      </c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  <c r="AA206" s="78"/>
      <c r="AB206" s="78"/>
      <c r="AC206" s="78"/>
      <c r="AD206" s="78"/>
      <c r="AE206" s="78"/>
      <c r="AF206" s="78"/>
      <c r="AG206" s="78"/>
      <c r="AH206" s="78"/>
    </row>
    <row r="207" spans="6:34" x14ac:dyDescent="0.2">
      <c r="F207" s="131"/>
      <c r="G207" s="79" t="s">
        <v>141</v>
      </c>
      <c r="H207" s="95">
        <f t="shared" si="16"/>
        <v>10.3125</v>
      </c>
      <c r="I207" s="102">
        <f t="shared" si="16"/>
        <v>-1.3</v>
      </c>
      <c r="J207" s="92" t="str">
        <f t="shared" si="17"/>
        <v>-1.2 - -1.4</v>
      </c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  <c r="AA207" s="78"/>
      <c r="AB207" s="78"/>
      <c r="AC207" s="78"/>
      <c r="AD207" s="78"/>
      <c r="AE207" s="78"/>
      <c r="AF207" s="78"/>
      <c r="AG207" s="78"/>
      <c r="AH207" s="78"/>
    </row>
    <row r="208" spans="6:34" x14ac:dyDescent="0.2">
      <c r="F208" s="131" t="s">
        <v>200</v>
      </c>
      <c r="G208" s="79" t="s">
        <v>140</v>
      </c>
      <c r="H208" s="95">
        <f t="shared" si="16"/>
        <v>8.0208333333333339</v>
      </c>
      <c r="I208" s="102">
        <f t="shared" si="16"/>
        <v>-1.105</v>
      </c>
      <c r="J208" s="92" t="str">
        <f t="shared" si="17"/>
        <v>-1 - -1.2</v>
      </c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  <c r="AA208" s="78"/>
      <c r="AB208" s="78"/>
      <c r="AC208" s="78"/>
      <c r="AD208" s="78"/>
      <c r="AE208" s="78"/>
      <c r="AF208" s="78"/>
      <c r="AG208" s="78"/>
      <c r="AH208" s="78"/>
    </row>
    <row r="209" spans="6:34" x14ac:dyDescent="0.2">
      <c r="F209" s="131"/>
      <c r="G209" s="79" t="s">
        <v>141</v>
      </c>
      <c r="H209" s="95">
        <f t="shared" si="16"/>
        <v>12.291666666666668</v>
      </c>
      <c r="I209" s="102">
        <f t="shared" si="16"/>
        <v>-1.3</v>
      </c>
      <c r="J209" s="92" t="str">
        <f t="shared" si="17"/>
        <v>-1.2 - -1.4</v>
      </c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  <c r="AA209" s="78"/>
      <c r="AB209" s="78"/>
      <c r="AC209" s="78"/>
      <c r="AD209" s="78"/>
      <c r="AE209" s="78"/>
      <c r="AF209" s="78"/>
      <c r="AG209" s="78"/>
      <c r="AH209" s="78"/>
    </row>
    <row r="210" spans="6:34" x14ac:dyDescent="0.2">
      <c r="F210" s="131" t="s">
        <v>201</v>
      </c>
      <c r="G210" s="79" t="s">
        <v>140</v>
      </c>
      <c r="H210" s="95">
        <f t="shared" si="16"/>
        <v>10.104166666666668</v>
      </c>
      <c r="I210" s="102">
        <f t="shared" si="16"/>
        <v>-1.3</v>
      </c>
      <c r="J210" s="92" t="str">
        <f t="shared" si="17"/>
        <v>-1.2 - -1.4</v>
      </c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  <c r="AA210" s="78"/>
      <c r="AB210" s="78"/>
      <c r="AC210" s="78"/>
      <c r="AD210" s="78"/>
      <c r="AE210" s="78"/>
      <c r="AF210" s="78"/>
      <c r="AG210" s="78"/>
      <c r="AH210" s="78"/>
    </row>
    <row r="211" spans="6:34" x14ac:dyDescent="0.2">
      <c r="F211" s="131"/>
      <c r="G211" s="79" t="s">
        <v>141</v>
      </c>
      <c r="H211" s="95">
        <f t="shared" si="16"/>
        <v>10</v>
      </c>
      <c r="I211" s="102">
        <f t="shared" si="16"/>
        <v>-1.2349999999999999</v>
      </c>
      <c r="J211" s="92" t="str">
        <f t="shared" si="17"/>
        <v>-1.1 - -1.4</v>
      </c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  <c r="AA211" s="78"/>
      <c r="AB211" s="78"/>
      <c r="AC211" s="78"/>
      <c r="AD211" s="78"/>
      <c r="AE211" s="78"/>
      <c r="AF211" s="78"/>
      <c r="AG211" s="78"/>
      <c r="AH211" s="78"/>
    </row>
    <row r="212" spans="6:34" x14ac:dyDescent="0.2">
      <c r="F212" s="131" t="s">
        <v>202</v>
      </c>
      <c r="G212" s="79" t="s">
        <v>140</v>
      </c>
      <c r="H212" s="95">
        <f t="shared" si="16"/>
        <v>10.520833333333336</v>
      </c>
      <c r="I212" s="102">
        <f t="shared" si="16"/>
        <v>-1.3649999999999998</v>
      </c>
      <c r="J212" s="92" t="str">
        <f t="shared" si="17"/>
        <v>-1.2 - -1.5</v>
      </c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  <c r="AA212" s="78"/>
      <c r="AB212" s="78"/>
      <c r="AC212" s="78"/>
      <c r="AD212" s="78"/>
      <c r="AE212" s="78"/>
      <c r="AF212" s="78"/>
      <c r="AG212" s="78"/>
      <c r="AH212" s="78"/>
    </row>
    <row r="213" spans="6:34" x14ac:dyDescent="0.2">
      <c r="F213" s="131"/>
      <c r="G213" s="79" t="s">
        <v>141</v>
      </c>
      <c r="H213" s="95">
        <f t="shared" si="16"/>
        <v>9.8958333333333339</v>
      </c>
      <c r="I213" s="102">
        <f t="shared" si="16"/>
        <v>-1.3</v>
      </c>
      <c r="J213" s="92" t="str">
        <f t="shared" si="17"/>
        <v>-1.2 - -1.4</v>
      </c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  <c r="AA213" s="78"/>
      <c r="AB213" s="78"/>
      <c r="AC213" s="78"/>
      <c r="AD213" s="78"/>
      <c r="AE213" s="78"/>
      <c r="AF213" s="78"/>
      <c r="AG213" s="78"/>
      <c r="AH213" s="78"/>
    </row>
  </sheetData>
  <mergeCells count="217">
    <mergeCell ref="B192:D192"/>
    <mergeCell ref="B162:D162"/>
    <mergeCell ref="B191:D191"/>
    <mergeCell ref="B46:D46"/>
    <mergeCell ref="B76:D76"/>
    <mergeCell ref="B105:D105"/>
    <mergeCell ref="B134:D134"/>
    <mergeCell ref="B163:D163"/>
    <mergeCell ref="F206:F207"/>
    <mergeCell ref="F177:F178"/>
    <mergeCell ref="F152:F153"/>
    <mergeCell ref="F154:F155"/>
    <mergeCell ref="F158:G158"/>
    <mergeCell ref="F140:F141"/>
    <mergeCell ref="F142:F143"/>
    <mergeCell ref="F144:F145"/>
    <mergeCell ref="F146:F147"/>
    <mergeCell ref="F148:F149"/>
    <mergeCell ref="F150:F151"/>
    <mergeCell ref="F125:F126"/>
    <mergeCell ref="F129:G129"/>
    <mergeCell ref="F113:F114"/>
    <mergeCell ref="F115:F116"/>
    <mergeCell ref="F117:F118"/>
    <mergeCell ref="F208:F209"/>
    <mergeCell ref="F210:F211"/>
    <mergeCell ref="F212:F213"/>
    <mergeCell ref="B16:D16"/>
    <mergeCell ref="B17:D17"/>
    <mergeCell ref="B47:D47"/>
    <mergeCell ref="B75:D75"/>
    <mergeCell ref="B104:D104"/>
    <mergeCell ref="B133:D133"/>
    <mergeCell ref="F193:F194"/>
    <mergeCell ref="F195:F197"/>
    <mergeCell ref="F198:F199"/>
    <mergeCell ref="F200:F201"/>
    <mergeCell ref="F202:F203"/>
    <mergeCell ref="F204:F205"/>
    <mergeCell ref="F179:F180"/>
    <mergeCell ref="F181:F182"/>
    <mergeCell ref="F183:F184"/>
    <mergeCell ref="F187:G187"/>
    <mergeCell ref="F166:F168"/>
    <mergeCell ref="F169:F170"/>
    <mergeCell ref="F171:F172"/>
    <mergeCell ref="F173:F174"/>
    <mergeCell ref="F175:F176"/>
    <mergeCell ref="Y188:Z188"/>
    <mergeCell ref="AA188:AB188"/>
    <mergeCell ref="AC188:AD188"/>
    <mergeCell ref="AE188:AF188"/>
    <mergeCell ref="AG188:AH188"/>
    <mergeCell ref="F191:F192"/>
    <mergeCell ref="M188:N188"/>
    <mergeCell ref="O188:P188"/>
    <mergeCell ref="Q188:R188"/>
    <mergeCell ref="S188:T188"/>
    <mergeCell ref="U188:V188"/>
    <mergeCell ref="W188:X188"/>
    <mergeCell ref="H187:H189"/>
    <mergeCell ref="I187:AH187"/>
    <mergeCell ref="F188:F189"/>
    <mergeCell ref="G188:G189"/>
    <mergeCell ref="I188:J188"/>
    <mergeCell ref="K188:L188"/>
    <mergeCell ref="AA159:AB159"/>
    <mergeCell ref="AC159:AD159"/>
    <mergeCell ref="AE159:AF159"/>
    <mergeCell ref="AG159:AH159"/>
    <mergeCell ref="F162:F163"/>
    <mergeCell ref="F164:F165"/>
    <mergeCell ref="O159:P159"/>
    <mergeCell ref="Q159:R159"/>
    <mergeCell ref="S159:T159"/>
    <mergeCell ref="U159:V159"/>
    <mergeCell ref="W159:X159"/>
    <mergeCell ref="Y159:Z159"/>
    <mergeCell ref="H158:H160"/>
    <mergeCell ref="I158:AH158"/>
    <mergeCell ref="F159:F160"/>
    <mergeCell ref="G159:G160"/>
    <mergeCell ref="I159:J159"/>
    <mergeCell ref="K159:L159"/>
    <mergeCell ref="M159:N159"/>
    <mergeCell ref="AC130:AD130"/>
    <mergeCell ref="AE130:AF130"/>
    <mergeCell ref="AG130:AH130"/>
    <mergeCell ref="F133:F134"/>
    <mergeCell ref="F135:F136"/>
    <mergeCell ref="F137:F139"/>
    <mergeCell ref="Q130:R130"/>
    <mergeCell ref="S130:T130"/>
    <mergeCell ref="U130:V130"/>
    <mergeCell ref="W130:X130"/>
    <mergeCell ref="Y130:Z130"/>
    <mergeCell ref="AA130:AB130"/>
    <mergeCell ref="H129:H131"/>
    <mergeCell ref="I129:AH129"/>
    <mergeCell ref="F130:F131"/>
    <mergeCell ref="G130:G131"/>
    <mergeCell ref="I130:J130"/>
    <mergeCell ref="K130:L130"/>
    <mergeCell ref="M130:N130"/>
    <mergeCell ref="O130:P130"/>
    <mergeCell ref="F119:F120"/>
    <mergeCell ref="F121:F122"/>
    <mergeCell ref="F123:F124"/>
    <mergeCell ref="AE101:AF101"/>
    <mergeCell ref="AG101:AH101"/>
    <mergeCell ref="F104:F105"/>
    <mergeCell ref="F106:F107"/>
    <mergeCell ref="F108:F110"/>
    <mergeCell ref="F111:F112"/>
    <mergeCell ref="S101:T101"/>
    <mergeCell ref="U101:V101"/>
    <mergeCell ref="W101:X101"/>
    <mergeCell ref="Y101:Z101"/>
    <mergeCell ref="AA101:AB101"/>
    <mergeCell ref="AC101:AD101"/>
    <mergeCell ref="F100:G100"/>
    <mergeCell ref="H100:H102"/>
    <mergeCell ref="I100:AH100"/>
    <mergeCell ref="F101:F102"/>
    <mergeCell ref="G101:G102"/>
    <mergeCell ref="I101:J101"/>
    <mergeCell ref="K101:L101"/>
    <mergeCell ref="M101:N101"/>
    <mergeCell ref="O101:P101"/>
    <mergeCell ref="Q101:R101"/>
    <mergeCell ref="F86:F87"/>
    <mergeCell ref="F88:F89"/>
    <mergeCell ref="F90:F91"/>
    <mergeCell ref="F92:F93"/>
    <mergeCell ref="F94:F95"/>
    <mergeCell ref="F96:F97"/>
    <mergeCell ref="AG72:AH72"/>
    <mergeCell ref="F75:F76"/>
    <mergeCell ref="F77:F78"/>
    <mergeCell ref="F79:F81"/>
    <mergeCell ref="F82:F83"/>
    <mergeCell ref="F84:F85"/>
    <mergeCell ref="U72:V72"/>
    <mergeCell ref="W72:X72"/>
    <mergeCell ref="Y72:Z72"/>
    <mergeCell ref="AA72:AB72"/>
    <mergeCell ref="AC72:AD72"/>
    <mergeCell ref="AE72:AF72"/>
    <mergeCell ref="H71:H73"/>
    <mergeCell ref="I71:AH71"/>
    <mergeCell ref="F72:F73"/>
    <mergeCell ref="G72:G73"/>
    <mergeCell ref="I72:J72"/>
    <mergeCell ref="K72:L72"/>
    <mergeCell ref="M72:N72"/>
    <mergeCell ref="O72:P72"/>
    <mergeCell ref="Q72:R72"/>
    <mergeCell ref="S72:T72"/>
    <mergeCell ref="F59:F60"/>
    <mergeCell ref="F61:F62"/>
    <mergeCell ref="F63:F64"/>
    <mergeCell ref="F65:F66"/>
    <mergeCell ref="F67:F68"/>
    <mergeCell ref="F71:G71"/>
    <mergeCell ref="F29:F30"/>
    <mergeCell ref="F31:F32"/>
    <mergeCell ref="F33:F34"/>
    <mergeCell ref="F35:F36"/>
    <mergeCell ref="F37:F38"/>
    <mergeCell ref="F48:F49"/>
    <mergeCell ref="F50:F52"/>
    <mergeCell ref="F53:F54"/>
    <mergeCell ref="F55:F56"/>
    <mergeCell ref="F42:G42"/>
    <mergeCell ref="H42:H44"/>
    <mergeCell ref="I42:AH42"/>
    <mergeCell ref="F43:F44"/>
    <mergeCell ref="G43:G44"/>
    <mergeCell ref="I43:J43"/>
    <mergeCell ref="K43:L43"/>
    <mergeCell ref="F57:F58"/>
    <mergeCell ref="Y43:Z43"/>
    <mergeCell ref="AA43:AB43"/>
    <mergeCell ref="AC43:AD43"/>
    <mergeCell ref="AE43:AF43"/>
    <mergeCell ref="AG43:AH43"/>
    <mergeCell ref="F46:F47"/>
    <mergeCell ref="M43:N43"/>
    <mergeCell ref="O43:P43"/>
    <mergeCell ref="Q43:R43"/>
    <mergeCell ref="S43:T43"/>
    <mergeCell ref="U43:V43"/>
    <mergeCell ref="W43:X43"/>
    <mergeCell ref="F16:F17"/>
    <mergeCell ref="F18:F19"/>
    <mergeCell ref="F20:F22"/>
    <mergeCell ref="W13:X13"/>
    <mergeCell ref="Y13:Z13"/>
    <mergeCell ref="AA13:AB13"/>
    <mergeCell ref="F23:F24"/>
    <mergeCell ref="F25:F26"/>
    <mergeCell ref="F27:F28"/>
    <mergeCell ref="AC13:AD13"/>
    <mergeCell ref="AE13:AF13"/>
    <mergeCell ref="AG13:AH13"/>
    <mergeCell ref="F12:G12"/>
    <mergeCell ref="I12:AH12"/>
    <mergeCell ref="I13:J13"/>
    <mergeCell ref="K13:L13"/>
    <mergeCell ref="M13:N13"/>
    <mergeCell ref="O13:P13"/>
    <mergeCell ref="Q13:R13"/>
    <mergeCell ref="S13:T13"/>
    <mergeCell ref="U13:V13"/>
    <mergeCell ref="H12:H14"/>
    <mergeCell ref="F13:F14"/>
    <mergeCell ref="G13:G14"/>
  </mergeCells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D337" sqref="D337"/>
    </sheetView>
  </sheetViews>
  <sheetFormatPr baseColWidth="10" defaultRowHeight="16" x14ac:dyDescent="0.2"/>
  <cols>
    <col min="1" max="1" width="32.1640625" customWidth="1"/>
    <col min="2" max="2" width="38" customWidth="1"/>
    <col min="3" max="3" width="24.83203125" customWidth="1"/>
    <col min="4" max="4" width="85.83203125" customWidth="1"/>
  </cols>
  <sheetData>
    <row r="1" spans="1:4" ht="21" x14ac:dyDescent="0.25">
      <c r="A1" s="76" t="s">
        <v>112</v>
      </c>
    </row>
    <row r="2" spans="1:4" ht="21" x14ac:dyDescent="0.25">
      <c r="A2" s="96" t="s">
        <v>279</v>
      </c>
    </row>
    <row r="3" spans="1:4" ht="21" x14ac:dyDescent="0.25">
      <c r="A3" s="96" t="s">
        <v>291</v>
      </c>
    </row>
    <row r="4" spans="1:4" ht="21" x14ac:dyDescent="0.25">
      <c r="A4" s="96" t="s">
        <v>295</v>
      </c>
    </row>
    <row r="5" spans="1:4" ht="21" x14ac:dyDescent="0.25">
      <c r="A5" s="96" t="s">
        <v>296</v>
      </c>
    </row>
    <row r="8" spans="1:4" ht="21" x14ac:dyDescent="0.25">
      <c r="A8" s="110" t="s">
        <v>267</v>
      </c>
      <c r="B8" s="138" t="s">
        <v>268</v>
      </c>
      <c r="C8" s="139"/>
      <c r="D8" s="140"/>
    </row>
    <row r="10" spans="1:4" ht="21" customHeight="1" x14ac:dyDescent="0.25">
      <c r="A10" s="141" t="s">
        <v>269</v>
      </c>
      <c r="B10" s="138" t="s">
        <v>270</v>
      </c>
      <c r="C10" s="139"/>
      <c r="D10" s="140"/>
    </row>
    <row r="11" spans="1:4" ht="19" x14ac:dyDescent="0.25">
      <c r="A11" s="142"/>
      <c r="B11" s="111" t="s">
        <v>292</v>
      </c>
      <c r="C11" s="111" t="s">
        <v>293</v>
      </c>
      <c r="D11" s="112" t="s">
        <v>294</v>
      </c>
    </row>
    <row r="12" spans="1:4" ht="19" x14ac:dyDescent="0.25">
      <c r="A12" s="142"/>
      <c r="B12" s="100" t="s">
        <v>271</v>
      </c>
      <c r="C12" s="99" t="s">
        <v>84</v>
      </c>
      <c r="D12" s="98" t="s">
        <v>272</v>
      </c>
    </row>
    <row r="13" spans="1:4" ht="19" x14ac:dyDescent="0.25">
      <c r="A13" s="142"/>
      <c r="B13" s="143" t="s">
        <v>35</v>
      </c>
      <c r="C13" s="99" t="s">
        <v>273</v>
      </c>
      <c r="D13" s="98" t="s">
        <v>274</v>
      </c>
    </row>
    <row r="14" spans="1:4" ht="19" x14ac:dyDescent="0.25">
      <c r="A14" s="142"/>
      <c r="B14" s="143"/>
      <c r="C14" s="99" t="s">
        <v>144</v>
      </c>
      <c r="D14" s="98" t="s">
        <v>275</v>
      </c>
    </row>
    <row r="15" spans="1:4" ht="19" x14ac:dyDescent="0.25">
      <c r="A15" s="142"/>
      <c r="B15" s="143"/>
      <c r="C15" s="99" t="s">
        <v>146</v>
      </c>
      <c r="D15" s="98" t="s">
        <v>297</v>
      </c>
    </row>
    <row r="16" spans="1:4" ht="19" x14ac:dyDescent="0.25">
      <c r="A16" s="142"/>
      <c r="B16" s="101" t="s">
        <v>276</v>
      </c>
      <c r="C16" s="99" t="s">
        <v>277</v>
      </c>
      <c r="D16" s="98" t="s">
        <v>278</v>
      </c>
    </row>
    <row r="18" spans="1:4" ht="21" x14ac:dyDescent="0.25">
      <c r="A18" s="110" t="s">
        <v>305</v>
      </c>
      <c r="B18" s="138" t="s">
        <v>306</v>
      </c>
      <c r="C18" s="139"/>
      <c r="D18" s="140"/>
    </row>
    <row r="20" spans="1:4" ht="21" x14ac:dyDescent="0.25">
      <c r="A20" s="110" t="s">
        <v>304</v>
      </c>
      <c r="B20" s="138" t="s">
        <v>268</v>
      </c>
      <c r="C20" s="139"/>
      <c r="D20" s="140"/>
    </row>
  </sheetData>
  <mergeCells count="6">
    <mergeCell ref="B8:D8"/>
    <mergeCell ref="B10:D10"/>
    <mergeCell ref="B20:D20"/>
    <mergeCell ref="B18:D18"/>
    <mergeCell ref="A10:A16"/>
    <mergeCell ref="B13:B15"/>
  </mergeCells>
  <phoneticPr fontId="1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pane ySplit="3" topLeftCell="A4" activePane="bottomLeft" state="frozen"/>
      <selection pane="bottomLeft" activeCell="C52" sqref="C52:C53"/>
    </sheetView>
  </sheetViews>
  <sheetFormatPr baseColWidth="10" defaultRowHeight="16" x14ac:dyDescent="0.2"/>
  <cols>
    <col min="1" max="1" width="14" style="2" customWidth="1"/>
    <col min="2" max="2" width="28.5" style="4" customWidth="1"/>
    <col min="3" max="3" width="44" style="5" customWidth="1"/>
    <col min="4" max="4" width="54.1640625" bestFit="1" customWidth="1"/>
    <col min="5" max="5" width="24.33203125" style="6" customWidth="1"/>
    <col min="6" max="6" width="77.5" bestFit="1" customWidth="1"/>
  </cols>
  <sheetData>
    <row r="1" spans="1:6" ht="24" x14ac:dyDescent="0.2">
      <c r="A1" s="3" t="s">
        <v>104</v>
      </c>
    </row>
    <row r="2" spans="1:6" x14ac:dyDescent="0.2">
      <c r="A2" s="1"/>
    </row>
    <row r="3" spans="1:6" ht="43" thickBot="1" x14ac:dyDescent="0.25">
      <c r="A3" s="7" t="s">
        <v>0</v>
      </c>
      <c r="B3" s="8" t="s">
        <v>4</v>
      </c>
      <c r="C3" s="9" t="s">
        <v>12</v>
      </c>
      <c r="D3" s="10" t="s">
        <v>107</v>
      </c>
      <c r="E3" s="11" t="s">
        <v>105</v>
      </c>
      <c r="F3" s="12" t="s">
        <v>90</v>
      </c>
    </row>
    <row r="4" spans="1:6" x14ac:dyDescent="0.2">
      <c r="A4" s="146" t="s">
        <v>1</v>
      </c>
      <c r="B4" s="152" t="s">
        <v>5</v>
      </c>
      <c r="C4" s="16" t="s">
        <v>13</v>
      </c>
      <c r="D4" s="17" t="s">
        <v>42</v>
      </c>
      <c r="E4" s="18">
        <v>2</v>
      </c>
      <c r="F4" s="19" t="s">
        <v>91</v>
      </c>
    </row>
    <row r="5" spans="1:6" x14ac:dyDescent="0.2">
      <c r="A5" s="147"/>
      <c r="B5" s="144"/>
      <c r="C5" s="149" t="s">
        <v>14</v>
      </c>
      <c r="D5" s="14" t="s">
        <v>43</v>
      </c>
      <c r="E5" s="15"/>
      <c r="F5" s="20"/>
    </row>
    <row r="6" spans="1:6" x14ac:dyDescent="0.2">
      <c r="A6" s="147"/>
      <c r="B6" s="144"/>
      <c r="C6" s="149"/>
      <c r="D6" s="14" t="s">
        <v>44</v>
      </c>
      <c r="E6" s="15">
        <v>1</v>
      </c>
      <c r="F6" s="20" t="s">
        <v>92</v>
      </c>
    </row>
    <row r="7" spans="1:6" x14ac:dyDescent="0.2">
      <c r="A7" s="147"/>
      <c r="B7" s="144"/>
      <c r="C7" s="13" t="s">
        <v>15</v>
      </c>
      <c r="D7" s="14" t="s">
        <v>45</v>
      </c>
      <c r="E7" s="15"/>
      <c r="F7" s="20"/>
    </row>
    <row r="8" spans="1:6" x14ac:dyDescent="0.2">
      <c r="A8" s="147"/>
      <c r="B8" s="144"/>
      <c r="C8" s="149" t="s">
        <v>16</v>
      </c>
      <c r="D8" s="14" t="s">
        <v>46</v>
      </c>
      <c r="E8" s="15"/>
      <c r="F8" s="20"/>
    </row>
    <row r="9" spans="1:6" x14ac:dyDescent="0.2">
      <c r="A9" s="147"/>
      <c r="B9" s="144"/>
      <c r="C9" s="149"/>
      <c r="D9" s="14" t="s">
        <v>103</v>
      </c>
      <c r="E9" s="15">
        <v>3</v>
      </c>
      <c r="F9" s="20" t="s">
        <v>93</v>
      </c>
    </row>
    <row r="10" spans="1:6" x14ac:dyDescent="0.2">
      <c r="A10" s="147"/>
      <c r="B10" s="144" t="s">
        <v>6</v>
      </c>
      <c r="C10" s="13" t="s">
        <v>17</v>
      </c>
      <c r="D10" s="14" t="s">
        <v>47</v>
      </c>
      <c r="E10" s="15">
        <v>2</v>
      </c>
      <c r="F10" s="20" t="s">
        <v>94</v>
      </c>
    </row>
    <row r="11" spans="1:6" x14ac:dyDescent="0.2">
      <c r="A11" s="147"/>
      <c r="B11" s="144"/>
      <c r="C11" s="13" t="s">
        <v>18</v>
      </c>
      <c r="D11" s="14" t="s">
        <v>48</v>
      </c>
      <c r="E11" s="15">
        <v>3</v>
      </c>
      <c r="F11" s="20" t="s">
        <v>95</v>
      </c>
    </row>
    <row r="12" spans="1:6" x14ac:dyDescent="0.2">
      <c r="A12" s="147"/>
      <c r="B12" s="144"/>
      <c r="C12" s="13" t="s">
        <v>19</v>
      </c>
      <c r="D12" s="14" t="s">
        <v>49</v>
      </c>
      <c r="E12" s="15"/>
      <c r="F12" s="20"/>
    </row>
    <row r="13" spans="1:6" ht="17" thickBot="1" x14ac:dyDescent="0.25">
      <c r="A13" s="148"/>
      <c r="B13" s="145"/>
      <c r="C13" s="21" t="s">
        <v>20</v>
      </c>
      <c r="D13" s="22" t="s">
        <v>50</v>
      </c>
      <c r="E13" s="23">
        <v>2</v>
      </c>
      <c r="F13" s="24" t="s">
        <v>96</v>
      </c>
    </row>
    <row r="14" spans="1:6" x14ac:dyDescent="0.2">
      <c r="A14" s="146" t="s">
        <v>2</v>
      </c>
      <c r="B14" s="152" t="s">
        <v>7</v>
      </c>
      <c r="C14" s="151" t="s">
        <v>21</v>
      </c>
      <c r="D14" s="17" t="s">
        <v>51</v>
      </c>
      <c r="E14" s="18">
        <v>10</v>
      </c>
      <c r="F14" s="19" t="s">
        <v>97</v>
      </c>
    </row>
    <row r="15" spans="1:6" x14ac:dyDescent="0.2">
      <c r="A15" s="147"/>
      <c r="B15" s="144"/>
      <c r="C15" s="149"/>
      <c r="D15" s="14" t="s">
        <v>52</v>
      </c>
      <c r="E15" s="15"/>
      <c r="F15" s="20"/>
    </row>
    <row r="16" spans="1:6" x14ac:dyDescent="0.2">
      <c r="A16" s="147"/>
      <c r="B16" s="144"/>
      <c r="C16" s="149"/>
      <c r="D16" s="14" t="s">
        <v>53</v>
      </c>
      <c r="E16" s="15">
        <v>2</v>
      </c>
      <c r="F16" s="20" t="s">
        <v>98</v>
      </c>
    </row>
    <row r="17" spans="1:6" x14ac:dyDescent="0.2">
      <c r="A17" s="147"/>
      <c r="B17" s="144"/>
      <c r="C17" s="149"/>
      <c r="D17" s="14" t="s">
        <v>54</v>
      </c>
      <c r="E17" s="15"/>
      <c r="F17" s="20"/>
    </row>
    <row r="18" spans="1:6" x14ac:dyDescent="0.2">
      <c r="A18" s="147"/>
      <c r="B18" s="144"/>
      <c r="C18" s="149"/>
      <c r="D18" s="14" t="s">
        <v>55</v>
      </c>
      <c r="E18" s="15"/>
      <c r="F18" s="20"/>
    </row>
    <row r="19" spans="1:6" x14ac:dyDescent="0.2">
      <c r="A19" s="147"/>
      <c r="B19" s="144"/>
      <c r="C19" s="13" t="s">
        <v>22</v>
      </c>
      <c r="D19" s="14" t="s">
        <v>22</v>
      </c>
      <c r="E19" s="15"/>
      <c r="F19" s="20"/>
    </row>
    <row r="20" spans="1:6" x14ac:dyDescent="0.2">
      <c r="A20" s="147"/>
      <c r="B20" s="144"/>
      <c r="C20" s="13" t="s">
        <v>23</v>
      </c>
      <c r="D20" s="14" t="s">
        <v>56</v>
      </c>
      <c r="E20" s="15"/>
      <c r="F20" s="20"/>
    </row>
    <row r="21" spans="1:6" x14ac:dyDescent="0.2">
      <c r="A21" s="147"/>
      <c r="B21" s="144"/>
      <c r="C21" s="149" t="s">
        <v>24</v>
      </c>
      <c r="D21" s="14" t="s">
        <v>57</v>
      </c>
      <c r="E21" s="15"/>
      <c r="F21" s="20"/>
    </row>
    <row r="22" spans="1:6" x14ac:dyDescent="0.2">
      <c r="A22" s="147"/>
      <c r="B22" s="144"/>
      <c r="C22" s="149"/>
      <c r="D22" s="14" t="s">
        <v>58</v>
      </c>
      <c r="E22" s="15">
        <v>1</v>
      </c>
      <c r="F22" s="20" t="s">
        <v>99</v>
      </c>
    </row>
    <row r="23" spans="1:6" x14ac:dyDescent="0.2">
      <c r="A23" s="147"/>
      <c r="B23" s="144"/>
      <c r="C23" s="149"/>
      <c r="D23" s="14" t="s">
        <v>59</v>
      </c>
      <c r="E23" s="15"/>
      <c r="F23" s="20"/>
    </row>
    <row r="24" spans="1:6" x14ac:dyDescent="0.2">
      <c r="A24" s="147"/>
      <c r="B24" s="144"/>
      <c r="C24" s="13" t="s">
        <v>25</v>
      </c>
      <c r="D24" s="14" t="s">
        <v>60</v>
      </c>
      <c r="E24" s="15">
        <v>1</v>
      </c>
      <c r="F24" s="20" t="s">
        <v>100</v>
      </c>
    </row>
    <row r="25" spans="1:6" x14ac:dyDescent="0.2">
      <c r="A25" s="147"/>
      <c r="B25" s="144"/>
      <c r="C25" s="149" t="s">
        <v>26</v>
      </c>
      <c r="D25" s="14" t="s">
        <v>61</v>
      </c>
      <c r="E25" s="15"/>
      <c r="F25" s="20"/>
    </row>
    <row r="26" spans="1:6" x14ac:dyDescent="0.2">
      <c r="A26" s="147"/>
      <c r="B26" s="144"/>
      <c r="C26" s="149"/>
      <c r="D26" s="14" t="s">
        <v>62</v>
      </c>
      <c r="E26" s="15"/>
      <c r="F26" s="20"/>
    </row>
    <row r="27" spans="1:6" x14ac:dyDescent="0.2">
      <c r="A27" s="147"/>
      <c r="B27" s="144"/>
      <c r="C27" s="149"/>
      <c r="D27" s="14" t="s">
        <v>63</v>
      </c>
      <c r="E27" s="15"/>
      <c r="F27" s="20"/>
    </row>
    <row r="28" spans="1:6" x14ac:dyDescent="0.2">
      <c r="A28" s="147"/>
      <c r="B28" s="144"/>
      <c r="C28" s="149" t="s">
        <v>27</v>
      </c>
      <c r="D28" s="14" t="s">
        <v>64</v>
      </c>
      <c r="E28" s="15"/>
      <c r="F28" s="20"/>
    </row>
    <row r="29" spans="1:6" x14ac:dyDescent="0.2">
      <c r="A29" s="147"/>
      <c r="B29" s="144"/>
      <c r="C29" s="149"/>
      <c r="D29" s="14" t="s">
        <v>65</v>
      </c>
      <c r="E29" s="15"/>
      <c r="F29" s="20"/>
    </row>
    <row r="30" spans="1:6" x14ac:dyDescent="0.2">
      <c r="A30" s="147"/>
      <c r="B30" s="144"/>
      <c r="C30" s="149" t="s">
        <v>28</v>
      </c>
      <c r="D30" s="14" t="s">
        <v>66</v>
      </c>
      <c r="E30" s="15"/>
      <c r="F30" s="20"/>
    </row>
    <row r="31" spans="1:6" x14ac:dyDescent="0.2">
      <c r="A31" s="147"/>
      <c r="B31" s="144"/>
      <c r="C31" s="149"/>
      <c r="D31" s="14" t="s">
        <v>67</v>
      </c>
      <c r="E31" s="15"/>
      <c r="F31" s="20"/>
    </row>
    <row r="32" spans="1:6" x14ac:dyDescent="0.2">
      <c r="A32" s="147"/>
      <c r="B32" s="144"/>
      <c r="C32" s="149"/>
      <c r="D32" s="14" t="s">
        <v>68</v>
      </c>
      <c r="E32" s="15"/>
      <c r="F32" s="20"/>
    </row>
    <row r="33" spans="1:6" x14ac:dyDescent="0.2">
      <c r="A33" s="147"/>
      <c r="B33" s="144"/>
      <c r="C33" s="149" t="s">
        <v>29</v>
      </c>
      <c r="D33" s="14" t="s">
        <v>69</v>
      </c>
      <c r="E33" s="15">
        <v>6</v>
      </c>
      <c r="F33" s="20" t="s">
        <v>101</v>
      </c>
    </row>
    <row r="34" spans="1:6" x14ac:dyDescent="0.2">
      <c r="A34" s="147"/>
      <c r="B34" s="144"/>
      <c r="C34" s="149"/>
      <c r="D34" s="14" t="s">
        <v>70</v>
      </c>
      <c r="E34" s="15">
        <v>1</v>
      </c>
      <c r="F34" s="20" t="s">
        <v>102</v>
      </c>
    </row>
    <row r="35" spans="1:6" x14ac:dyDescent="0.2">
      <c r="A35" s="147"/>
      <c r="B35" s="144" t="s">
        <v>8</v>
      </c>
      <c r="C35" s="149" t="s">
        <v>30</v>
      </c>
      <c r="D35" s="14" t="s">
        <v>71</v>
      </c>
      <c r="E35" s="15"/>
      <c r="F35" s="20"/>
    </row>
    <row r="36" spans="1:6" x14ac:dyDescent="0.2">
      <c r="A36" s="147"/>
      <c r="B36" s="144"/>
      <c r="C36" s="149"/>
      <c r="D36" s="14" t="s">
        <v>72</v>
      </c>
      <c r="E36" s="15"/>
      <c r="F36" s="20"/>
    </row>
    <row r="37" spans="1:6" x14ac:dyDescent="0.2">
      <c r="A37" s="147"/>
      <c r="B37" s="144"/>
      <c r="C37" s="149" t="s">
        <v>31</v>
      </c>
      <c r="D37" s="14" t="s">
        <v>73</v>
      </c>
      <c r="E37" s="15"/>
      <c r="F37" s="20"/>
    </row>
    <row r="38" spans="1:6" ht="17" thickBot="1" x14ac:dyDescent="0.25">
      <c r="A38" s="148"/>
      <c r="B38" s="145"/>
      <c r="C38" s="150"/>
      <c r="D38" s="22" t="s">
        <v>74</v>
      </c>
      <c r="E38" s="23"/>
      <c r="F38" s="24"/>
    </row>
    <row r="39" spans="1:6" x14ac:dyDescent="0.2">
      <c r="A39" s="146" t="s">
        <v>3</v>
      </c>
      <c r="B39" s="152" t="s">
        <v>9</v>
      </c>
      <c r="C39" s="151" t="s">
        <v>32</v>
      </c>
      <c r="D39" s="17" t="s">
        <v>75</v>
      </c>
      <c r="E39" s="18"/>
      <c r="F39" s="19"/>
    </row>
    <row r="40" spans="1:6" x14ac:dyDescent="0.2">
      <c r="A40" s="147"/>
      <c r="B40" s="144"/>
      <c r="C40" s="149"/>
      <c r="D40" s="14" t="s">
        <v>76</v>
      </c>
      <c r="E40" s="15"/>
      <c r="F40" s="20"/>
    </row>
    <row r="41" spans="1:6" x14ac:dyDescent="0.2">
      <c r="A41" s="147"/>
      <c r="B41" s="144"/>
      <c r="C41" s="149" t="s">
        <v>33</v>
      </c>
      <c r="D41" s="14" t="s">
        <v>77</v>
      </c>
      <c r="E41" s="15"/>
      <c r="F41" s="20"/>
    </row>
    <row r="42" spans="1:6" x14ac:dyDescent="0.2">
      <c r="A42" s="147"/>
      <c r="B42" s="144"/>
      <c r="C42" s="149"/>
      <c r="D42" s="14" t="s">
        <v>78</v>
      </c>
      <c r="E42" s="15"/>
      <c r="F42" s="20"/>
    </row>
    <row r="43" spans="1:6" x14ac:dyDescent="0.2">
      <c r="A43" s="147"/>
      <c r="B43" s="144"/>
      <c r="C43" s="13" t="s">
        <v>34</v>
      </c>
      <c r="D43" s="14" t="s">
        <v>79</v>
      </c>
      <c r="E43" s="15"/>
      <c r="F43" s="20"/>
    </row>
    <row r="44" spans="1:6" x14ac:dyDescent="0.2">
      <c r="A44" s="147"/>
      <c r="B44" s="144"/>
      <c r="C44" s="13" t="s">
        <v>35</v>
      </c>
      <c r="D44" s="14" t="s">
        <v>80</v>
      </c>
      <c r="E44" s="15"/>
      <c r="F44" s="20"/>
    </row>
    <row r="45" spans="1:6" x14ac:dyDescent="0.2">
      <c r="A45" s="147"/>
      <c r="B45" s="144" t="s">
        <v>10</v>
      </c>
      <c r="C45" s="149" t="s">
        <v>36</v>
      </c>
      <c r="D45" s="14" t="s">
        <v>81</v>
      </c>
      <c r="E45" s="15"/>
      <c r="F45" s="20"/>
    </row>
    <row r="46" spans="1:6" x14ac:dyDescent="0.2">
      <c r="A46" s="147"/>
      <c r="B46" s="144"/>
      <c r="C46" s="149"/>
      <c r="D46" s="14" t="s">
        <v>82</v>
      </c>
      <c r="E46" s="15"/>
      <c r="F46" s="20"/>
    </row>
    <row r="47" spans="1:6" x14ac:dyDescent="0.2">
      <c r="A47" s="147"/>
      <c r="B47" s="144"/>
      <c r="C47" s="149" t="s">
        <v>37</v>
      </c>
      <c r="D47" s="14" t="s">
        <v>83</v>
      </c>
      <c r="E47" s="15"/>
      <c r="F47" s="20"/>
    </row>
    <row r="48" spans="1:6" x14ac:dyDescent="0.2">
      <c r="A48" s="147"/>
      <c r="B48" s="144"/>
      <c r="C48" s="149"/>
      <c r="D48" s="14" t="s">
        <v>84</v>
      </c>
      <c r="E48" s="15"/>
      <c r="F48" s="20"/>
    </row>
    <row r="49" spans="1:6" x14ac:dyDescent="0.2">
      <c r="A49" s="147"/>
      <c r="B49" s="144"/>
      <c r="C49" s="149"/>
      <c r="D49" s="14" t="s">
        <v>85</v>
      </c>
      <c r="E49" s="15"/>
      <c r="F49" s="20"/>
    </row>
    <row r="50" spans="1:6" x14ac:dyDescent="0.2">
      <c r="A50" s="147"/>
      <c r="B50" s="144"/>
      <c r="C50" s="13" t="s">
        <v>38</v>
      </c>
      <c r="D50" s="14" t="s">
        <v>86</v>
      </c>
      <c r="E50" s="15"/>
      <c r="F50" s="20"/>
    </row>
    <row r="51" spans="1:6" x14ac:dyDescent="0.2">
      <c r="A51" s="147"/>
      <c r="B51" s="144"/>
      <c r="C51" s="13" t="s">
        <v>39</v>
      </c>
      <c r="D51" s="14" t="s">
        <v>87</v>
      </c>
      <c r="E51" s="15">
        <v>1</v>
      </c>
      <c r="F51" s="20" t="s">
        <v>102</v>
      </c>
    </row>
    <row r="52" spans="1:6" x14ac:dyDescent="0.2">
      <c r="A52" s="147"/>
      <c r="B52" s="144" t="s">
        <v>11</v>
      </c>
      <c r="C52" s="13" t="s">
        <v>40</v>
      </c>
      <c r="D52" s="14" t="s">
        <v>88</v>
      </c>
      <c r="E52" s="15"/>
      <c r="F52" s="20"/>
    </row>
    <row r="53" spans="1:6" ht="17" thickBot="1" x14ac:dyDescent="0.25">
      <c r="A53" s="148"/>
      <c r="B53" s="145"/>
      <c r="C53" s="21" t="s">
        <v>41</v>
      </c>
      <c r="D53" s="22" t="s">
        <v>89</v>
      </c>
      <c r="E53" s="23"/>
      <c r="F53" s="24"/>
    </row>
  </sheetData>
  <mergeCells count="24">
    <mergeCell ref="C33:C34"/>
    <mergeCell ref="C35:C36"/>
    <mergeCell ref="B10:B13"/>
    <mergeCell ref="B4:B9"/>
    <mergeCell ref="A4:A13"/>
    <mergeCell ref="C5:C6"/>
    <mergeCell ref="C8:C9"/>
    <mergeCell ref="C14:C18"/>
    <mergeCell ref="B52:B53"/>
    <mergeCell ref="A14:A38"/>
    <mergeCell ref="A39:A53"/>
    <mergeCell ref="C37:C38"/>
    <mergeCell ref="C39:C40"/>
    <mergeCell ref="C41:C42"/>
    <mergeCell ref="C45:C46"/>
    <mergeCell ref="C47:C49"/>
    <mergeCell ref="B14:B34"/>
    <mergeCell ref="B35:B38"/>
    <mergeCell ref="B39:B44"/>
    <mergeCell ref="B45:B51"/>
    <mergeCell ref="C21:C23"/>
    <mergeCell ref="C25:C27"/>
    <mergeCell ref="C28:C29"/>
    <mergeCell ref="C30:C32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Dropdown list</vt:lpstr>
      <vt:lpstr>Dropdown</vt:lpstr>
      <vt:lpstr>Entresto - Value Based Measures</vt:lpstr>
      <vt:lpstr>Study population dist</vt:lpstr>
      <vt:lpstr>Entresto-Value Based Measures</vt:lpstr>
      <vt:lpstr>Calculation Approaches</vt:lpstr>
      <vt:lpstr>Measures Library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2020-05-27T09:07:24Z</dcterms:created>
  <dcterms:modified xsi:type="dcterms:W3CDTF">2020-06-05T12:04:19Z</dcterms:modified>
</cp:coreProperties>
</file>