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yabowu/Downloads/VBC Pharma Demo assumptions workbook/"/>
    </mc:Choice>
  </mc:AlternateContent>
  <bookViews>
    <workbookView xWindow="1120" yWindow="1960" windowWidth="37280" windowHeight="18140" tabRatio="500" firstSheet="2" activeTab="2"/>
  </bookViews>
  <sheets>
    <sheet name="Dropdown list" sheetId="4" state="hidden" r:id="rId1"/>
    <sheet name="Dropdown" sheetId="3" state="hidden" r:id="rId2"/>
    <sheet name="Template - Value Based Measures" sheetId="2" r:id="rId3"/>
    <sheet name="Entresto - Value Based Measures" sheetId="5" r:id="rId4"/>
    <sheet name="Measures Library" sheetId="1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29" i="5" l="1"/>
  <c r="AO29" i="5"/>
  <c r="AM29" i="5"/>
  <c r="AH29" i="5"/>
  <c r="AI29" i="5"/>
  <c r="AG29" i="5"/>
  <c r="AB29" i="5"/>
  <c r="AC29" i="5"/>
  <c r="AA29" i="5"/>
  <c r="V29" i="5"/>
  <c r="W29" i="5"/>
  <c r="U29" i="5"/>
  <c r="P29" i="5"/>
  <c r="Q29" i="5"/>
  <c r="O29" i="5"/>
  <c r="J29" i="5"/>
  <c r="K29" i="5"/>
  <c r="I29" i="5"/>
  <c r="AN28" i="5"/>
  <c r="AO28" i="5"/>
  <c r="AM28" i="5"/>
  <c r="AH28" i="5"/>
  <c r="AI28" i="5"/>
  <c r="AG28" i="5"/>
  <c r="AB28" i="5"/>
  <c r="AC28" i="5"/>
  <c r="AA28" i="5"/>
  <c r="V28" i="5"/>
  <c r="W28" i="5"/>
  <c r="U28" i="5"/>
  <c r="P28" i="5"/>
  <c r="Q28" i="5"/>
  <c r="O28" i="5"/>
  <c r="J28" i="5"/>
  <c r="K28" i="5"/>
  <c r="I28" i="5"/>
  <c r="AN27" i="5"/>
  <c r="AO27" i="5"/>
  <c r="AM27" i="5"/>
  <c r="AH27" i="5"/>
  <c r="AI27" i="5"/>
  <c r="AG27" i="5"/>
  <c r="AB27" i="5"/>
  <c r="AC27" i="5"/>
  <c r="AA27" i="5"/>
  <c r="V27" i="5"/>
  <c r="W27" i="5"/>
  <c r="U27" i="5"/>
  <c r="P27" i="5"/>
  <c r="Q27" i="5"/>
  <c r="O27" i="5"/>
  <c r="J27" i="5"/>
  <c r="K27" i="5"/>
  <c r="I27" i="5"/>
  <c r="AN26" i="5"/>
  <c r="AO26" i="5"/>
  <c r="AM26" i="5"/>
  <c r="AH26" i="5"/>
  <c r="AI26" i="5"/>
  <c r="AG26" i="5"/>
  <c r="AB26" i="5"/>
  <c r="AC26" i="5"/>
  <c r="AA26" i="5"/>
  <c r="V26" i="5"/>
  <c r="W26" i="5"/>
  <c r="U26" i="5"/>
  <c r="P26" i="5"/>
  <c r="Q26" i="5"/>
  <c r="O26" i="5"/>
  <c r="J26" i="5"/>
  <c r="K26" i="5"/>
  <c r="I26" i="5"/>
  <c r="AN25" i="5"/>
  <c r="AO25" i="5"/>
  <c r="AM25" i="5"/>
  <c r="AH25" i="5"/>
  <c r="AI25" i="5"/>
  <c r="AG25" i="5"/>
  <c r="AB25" i="5"/>
  <c r="AC25" i="5"/>
  <c r="AA25" i="5"/>
  <c r="V25" i="5"/>
  <c r="W25" i="5"/>
  <c r="U25" i="5"/>
  <c r="P25" i="5"/>
  <c r="Q25" i="5"/>
  <c r="O25" i="5"/>
  <c r="J25" i="5"/>
  <c r="K25" i="5"/>
  <c r="I25" i="5"/>
  <c r="AN24" i="5"/>
  <c r="AO24" i="5"/>
  <c r="AM24" i="5"/>
  <c r="AH24" i="5"/>
  <c r="AI24" i="5"/>
  <c r="AG24" i="5"/>
  <c r="AB24" i="5"/>
  <c r="AC24" i="5"/>
  <c r="AA24" i="5"/>
  <c r="V24" i="5"/>
  <c r="W24" i="5"/>
  <c r="U24" i="5"/>
  <c r="P24" i="5"/>
  <c r="Q24" i="5"/>
  <c r="J24" i="5"/>
  <c r="K24" i="5"/>
  <c r="I24" i="5"/>
  <c r="AN23" i="5"/>
  <c r="AO23" i="5"/>
  <c r="AM23" i="5"/>
  <c r="AH23" i="5"/>
  <c r="AI23" i="5"/>
  <c r="AG23" i="5"/>
  <c r="AB23" i="5"/>
  <c r="AC23" i="5"/>
  <c r="AA23" i="5"/>
  <c r="V23" i="5"/>
  <c r="W23" i="5"/>
  <c r="U23" i="5"/>
  <c r="Q23" i="5"/>
  <c r="O23" i="5"/>
  <c r="J23" i="5"/>
  <c r="K23" i="5"/>
  <c r="I23" i="5"/>
  <c r="AN22" i="5"/>
  <c r="AO22" i="5"/>
  <c r="AM22" i="5"/>
  <c r="AH22" i="5"/>
  <c r="AI22" i="5"/>
  <c r="AG22" i="5"/>
  <c r="AB22" i="5"/>
  <c r="AC22" i="5"/>
  <c r="AA22" i="5"/>
  <c r="V22" i="5"/>
  <c r="W22" i="5"/>
  <c r="U22" i="5"/>
  <c r="P22" i="5"/>
  <c r="Q22" i="5"/>
  <c r="O22" i="5"/>
  <c r="J22" i="5"/>
  <c r="K22" i="5"/>
  <c r="I22" i="5"/>
  <c r="AN21" i="5"/>
  <c r="AO21" i="5"/>
  <c r="AM21" i="5"/>
  <c r="AH21" i="5"/>
  <c r="AI21" i="5"/>
  <c r="AG21" i="5"/>
  <c r="AB21" i="5"/>
  <c r="AC21" i="5"/>
  <c r="AA21" i="5"/>
  <c r="V21" i="5"/>
  <c r="W21" i="5"/>
  <c r="U21" i="5"/>
  <c r="P21" i="5"/>
  <c r="Q21" i="5"/>
  <c r="O21" i="5"/>
  <c r="J21" i="5"/>
  <c r="K21" i="5"/>
  <c r="I21" i="5"/>
  <c r="AN20" i="5"/>
  <c r="AO20" i="5"/>
  <c r="AM20" i="5"/>
  <c r="AH20" i="5"/>
  <c r="AI20" i="5"/>
  <c r="AG20" i="5"/>
  <c r="AB20" i="5"/>
  <c r="AC20" i="5"/>
  <c r="AA20" i="5"/>
  <c r="V20" i="5"/>
  <c r="W20" i="5"/>
  <c r="U20" i="5"/>
  <c r="P20" i="5"/>
  <c r="Q20" i="5"/>
  <c r="O20" i="5"/>
  <c r="J20" i="5"/>
  <c r="K20" i="5"/>
  <c r="I20" i="5"/>
  <c r="AN19" i="5"/>
  <c r="AO19" i="5"/>
  <c r="AM19" i="5"/>
  <c r="AH19" i="5"/>
  <c r="AI19" i="5"/>
  <c r="AG19" i="5"/>
  <c r="AB19" i="5"/>
  <c r="AC19" i="5"/>
  <c r="AA19" i="5"/>
  <c r="V19" i="5"/>
  <c r="W19" i="5"/>
  <c r="U19" i="5"/>
  <c r="P19" i="5"/>
  <c r="Q19" i="5"/>
  <c r="O19" i="5"/>
  <c r="J19" i="5"/>
  <c r="K19" i="5"/>
  <c r="I19" i="5"/>
  <c r="AN18" i="5"/>
  <c r="AO18" i="5"/>
  <c r="AM18" i="5"/>
  <c r="AH18" i="5"/>
  <c r="AI18" i="5"/>
  <c r="AG18" i="5"/>
  <c r="AB18" i="5"/>
  <c r="AC18" i="5"/>
  <c r="AA18" i="5"/>
  <c r="V18" i="5"/>
  <c r="W18" i="5"/>
  <c r="U18" i="5"/>
  <c r="P18" i="5"/>
  <c r="Q18" i="5"/>
  <c r="O18" i="5"/>
  <c r="J18" i="5"/>
  <c r="K18" i="5"/>
  <c r="I18" i="5"/>
  <c r="AN17" i="5"/>
  <c r="AO17" i="5"/>
  <c r="AM17" i="5"/>
  <c r="AH17" i="5"/>
  <c r="AI17" i="5"/>
  <c r="AG17" i="5"/>
  <c r="AB17" i="5"/>
  <c r="AC17" i="5"/>
  <c r="AA17" i="5"/>
  <c r="V17" i="5"/>
  <c r="W17" i="5"/>
  <c r="U17" i="5"/>
  <c r="P17" i="5"/>
  <c r="Q17" i="5"/>
  <c r="O17" i="5"/>
  <c r="J17" i="5"/>
  <c r="K17" i="5"/>
  <c r="I17" i="5"/>
  <c r="AO16" i="5"/>
  <c r="AI16" i="5"/>
  <c r="AC16" i="5"/>
  <c r="W16" i="5"/>
  <c r="Q16" i="5"/>
  <c r="K16" i="5"/>
</calcChain>
</file>

<file path=xl/sharedStrings.xml><?xml version="1.0" encoding="utf-8"?>
<sst xmlns="http://schemas.openxmlformats.org/spreadsheetml/2006/main" count="543" uniqueCount="183">
  <si>
    <t>Triple Aim</t>
  </si>
  <si>
    <t>Reducing Cost</t>
  </si>
  <si>
    <t>Improving Health</t>
  </si>
  <si>
    <t>Improving Patient Care</t>
  </si>
  <si>
    <t>Domain</t>
  </si>
  <si>
    <t>Cost Reduction</t>
  </si>
  <si>
    <t>Utilization Reduction</t>
  </si>
  <si>
    <t>Improving Disease Outcome</t>
  </si>
  <si>
    <t>Decreasing Health Disparities</t>
  </si>
  <si>
    <t>Increasing Patient Safety</t>
  </si>
  <si>
    <t>Enhancing Care Quality</t>
  </si>
  <si>
    <t>Better Patient Experience</t>
  </si>
  <si>
    <t>Category</t>
  </si>
  <si>
    <t xml:space="preserve">Average Cost per Patient </t>
  </si>
  <si>
    <t>Average Cost per Patient by Medical Service Type</t>
  </si>
  <si>
    <t>Average Rx Cost per Patient</t>
  </si>
  <si>
    <t>Preventable Cost</t>
  </si>
  <si>
    <t>Hospitalization Rate</t>
  </si>
  <si>
    <t>Readmission Rate</t>
  </si>
  <si>
    <t>ER Rate</t>
  </si>
  <si>
    <t>Surgery/Procedure</t>
  </si>
  <si>
    <t>Improvement in Clinical Measures</t>
  </si>
  <si>
    <t>Clinical Measures Adherence Level</t>
  </si>
  <si>
    <t>Disease Progression</t>
  </si>
  <si>
    <t>Disease Control</t>
  </si>
  <si>
    <t>Degenerative Disease Outcome</t>
  </si>
  <si>
    <t>Functional Outcome</t>
  </si>
  <si>
    <t>Life Expectancy</t>
  </si>
  <si>
    <t>Psychosocial Outcome</t>
  </si>
  <si>
    <t>Clinical Event Reduction Outcome</t>
  </si>
  <si>
    <t>Benefit Coverage</t>
  </si>
  <si>
    <t>Screening Rate</t>
  </si>
  <si>
    <t>Adverse Event</t>
  </si>
  <si>
    <t>Side Effect</t>
  </si>
  <si>
    <t>Treatment Complication</t>
  </si>
  <si>
    <t>Inappropriate Use</t>
  </si>
  <si>
    <t>Patient-reported Care Quality Outcome</t>
  </si>
  <si>
    <t>Medication Adherence</t>
  </si>
  <si>
    <t>Encounter Process</t>
  </si>
  <si>
    <t>Healthcare-Associated Infections</t>
  </si>
  <si>
    <t>Symptom management</t>
  </si>
  <si>
    <t>Patient Satisfaction</t>
  </si>
  <si>
    <t>All Causes/Disease Related Average Cost</t>
  </si>
  <si>
    <t>All Causes/Disease Related Average IP Cost</t>
  </si>
  <si>
    <t>All Causes/Disease Related Average ER Cost</t>
  </si>
  <si>
    <t>All Causes/Disease Related Average Rx Cost</t>
  </si>
  <si>
    <t>Drug/Procedure Specific Preventable Cost</t>
  </si>
  <si>
    <t>All Causes/Disease Related Hospitalization Rate</t>
  </si>
  <si>
    <t>All Causes/Disease Related Readmission Rate</t>
  </si>
  <si>
    <t>All Causes/Disease Related ER Rate</t>
  </si>
  <si>
    <t>Incidence of Disease Related Surgery/Procedure</t>
  </si>
  <si>
    <t>Biomarker Change</t>
  </si>
  <si>
    <t>Structural Measure Change</t>
  </si>
  <si>
    <t>Organ Functional Measure Change</t>
  </si>
  <si>
    <t>Imaging Feature Change</t>
  </si>
  <si>
    <t>Symptom Control</t>
  </si>
  <si>
    <t>Disease Progression related clinical measure deteriation</t>
  </si>
  <si>
    <t>Remission Rate</t>
  </si>
  <si>
    <t>Relapse Rate</t>
  </si>
  <si>
    <t>Reccurance Rate</t>
  </si>
  <si>
    <t>Occurrence of Worsening Symptoms/Exacerbations</t>
  </si>
  <si>
    <t>Change in Disease Specific Functional Queationnair Score</t>
  </si>
  <si>
    <t>Change in Disease Specific Performance Test Score</t>
  </si>
  <si>
    <t>ADLs</t>
  </si>
  <si>
    <t>Disease Related Mortality Rate</t>
  </si>
  <si>
    <t>QALYs</t>
  </si>
  <si>
    <t>Depression and Anxiety Score</t>
  </si>
  <si>
    <t>Confidence/Self-esteem  Score</t>
  </si>
  <si>
    <t>Cognitive Score</t>
  </si>
  <si>
    <t>Disease Related Clinical Event Incidence Rate Reduction</t>
  </si>
  <si>
    <t>Occurrence of Related Clinical Event Treatment/procedure</t>
  </si>
  <si>
    <t>Treatment Choice by Subpopulation</t>
  </si>
  <si>
    <t>Adequcy of Coverage of Specific Test/Drug/Procedure/Treatment</t>
  </si>
  <si>
    <t>Screening Rate for Specific Disease by Subpopulation</t>
  </si>
  <si>
    <t>Screening Rate for Specific Drug by Subpopulation</t>
  </si>
  <si>
    <t>Emergent care rate for medication adverse effect</t>
  </si>
  <si>
    <t>Hospitalization rate for medication adverse effect</t>
  </si>
  <si>
    <t>Emergent care rate for medication side effect</t>
  </si>
  <si>
    <t>Hospitalization rate for medication side effect</t>
  </si>
  <si>
    <t>Occurrence of Treatment Complications</t>
  </si>
  <si>
    <t>% of Inappropriate Use</t>
  </si>
  <si>
    <t>Effectiveness of Disease Specifc Care/Intervention</t>
  </si>
  <si>
    <t>Patient-Reported Outcome Measures</t>
  </si>
  <si>
    <t>DOT</t>
  </si>
  <si>
    <t>PDC</t>
  </si>
  <si>
    <t>MPR</t>
  </si>
  <si>
    <t xml:space="preserve">Disease/Product Related Encounter Process Measures </t>
  </si>
  <si>
    <t>Occurrence of Healthcare-Associated Infections</t>
  </si>
  <si>
    <t>Self-Reported Disease Specific Sympton Changes</t>
  </si>
  <si>
    <t>Patient Experience Queationnaire Score</t>
  </si>
  <si>
    <t>Detail</t>
  </si>
  <si>
    <t xml:space="preserve">1 Endocrinology and metabolics; 1 Central nervous system and neurology </t>
  </si>
  <si>
    <t xml:space="preserve">1 Central nervous system and neurology </t>
  </si>
  <si>
    <t>2 Equipment/Device/Supply; 1 Platform/Digital solution</t>
  </si>
  <si>
    <t>2 Cardiovascular</t>
  </si>
  <si>
    <t>2 Cardiovascular; 1 Central nervous system and neurology</t>
  </si>
  <si>
    <t>1 Equipment/Device/Supply; 1 Platform/Digital solution</t>
  </si>
  <si>
    <t>6 Endocrinology and metabolics; 2 Oncology and hematology;1 Renal; 1 Other</t>
  </si>
  <si>
    <t>1 Respiratory and pulmonary; 1 Ophthalmology</t>
  </si>
  <si>
    <t>1 Behavioral health</t>
  </si>
  <si>
    <t>1 Respiratory and pulmonary</t>
  </si>
  <si>
    <t>2 Endocrinology and metabolics; 2 Cardiovascular; 1 Oncology and hematology; 1 Orthopedics</t>
  </si>
  <si>
    <t>1 Equipment/Device/Supply</t>
  </si>
  <si>
    <t>Product Specific Cost/Operational Savings</t>
  </si>
  <si>
    <t>MEASURE LIBRARY</t>
  </si>
  <si>
    <t>Published VBP 
Agreement Counts</t>
  </si>
  <si>
    <t>ENTRESTO VALUE-BASED MEASURE ASSUMPTIONS</t>
  </si>
  <si>
    <t>Metrics Sample</t>
  </si>
  <si>
    <t>Baseline</t>
  </si>
  <si>
    <t>Patient Group</t>
  </si>
  <si>
    <t>Measure 1:</t>
  </si>
  <si>
    <t>Measure Name</t>
  </si>
  <si>
    <t>Measure details:</t>
  </si>
  <si>
    <t>Study Group 
(with Entresto)</t>
  </si>
  <si>
    <t>Measure 2:</t>
  </si>
  <si>
    <t>Measure 3:</t>
  </si>
  <si>
    <t>FILLING INSTRUCTIONS:</t>
  </si>
  <si>
    <t>95% CI (if available)</t>
  </si>
  <si>
    <t>Reducing Cost List</t>
  </si>
  <si>
    <t>Improving Health List</t>
  </si>
  <si>
    <t>Improving Patient Care List</t>
  </si>
  <si>
    <t>Triple Aim List</t>
  </si>
  <si>
    <t>TripleAim</t>
  </si>
  <si>
    <t>ReducingCost</t>
  </si>
  <si>
    <t>ImprovingHealth</t>
  </si>
  <si>
    <t>ImprovingPatientCare</t>
  </si>
  <si>
    <t>CostReduction</t>
  </si>
  <si>
    <t>UtilizationReduction</t>
  </si>
  <si>
    <t>ImprovingOutcome</t>
  </si>
  <si>
    <t>DecreasingDisparities</t>
  </si>
  <si>
    <t>IncreasingSafety</t>
  </si>
  <si>
    <t>EnhancingCare</t>
  </si>
  <si>
    <t>BetterExperience</t>
  </si>
  <si>
    <t>Triple Aim
(from dropdown)</t>
  </si>
  <si>
    <t>Domain
(from dropdown)</t>
  </si>
  <si>
    <t>Category
(from dropdown)</t>
  </si>
  <si>
    <t>2. For each measure, fill in the measure details section to provide the drug's result on the specified measure and likely variation range</t>
  </si>
  <si>
    <t>3. Each set of tables can be copied to the right for additional measures</t>
  </si>
  <si>
    <t>4. Rows in measure details section can be inserted to accommodate more patient groups</t>
  </si>
  <si>
    <t>CHF Related Hospitalization Rate</t>
  </si>
  <si>
    <t>&lt;65 yr</t>
  </si>
  <si>
    <t>&gt;= 65 yr</t>
  </si>
  <si>
    <t>Male</t>
  </si>
  <si>
    <t>Female</t>
  </si>
  <si>
    <t>No</t>
  </si>
  <si>
    <t>Yes</t>
  </si>
  <si>
    <t>Subgroup</t>
  </si>
  <si>
    <t>All</t>
  </si>
  <si>
    <t>Age</t>
  </si>
  <si>
    <t>Gender</t>
  </si>
  <si>
    <t>NYHA Class</t>
  </si>
  <si>
    <t>Diabetes</t>
  </si>
  <si>
    <t>Hypertension</t>
  </si>
  <si>
    <t>Atrial Fibrillation</t>
  </si>
  <si>
    <t>1. For each measure, input in row 11 to specify the measure's aim, domain, category (from dropdown list) and measure name</t>
  </si>
  <si>
    <t>Measure 1: CHF Related Hospitalization Rate</t>
  </si>
  <si>
    <t>Measure 2: LVEF LS Mean Change %</t>
  </si>
  <si>
    <t>Measure 3: NT-proBNP Change %</t>
  </si>
  <si>
    <t>Measure 4: LAVi LS Mean Change</t>
  </si>
  <si>
    <t>Measure 5: LVEDVi LS Mean Change</t>
  </si>
  <si>
    <t>Measure 6: LVESVi LS Mean Change</t>
  </si>
  <si>
    <t>Measure 7: E/e' LS Mean Change</t>
  </si>
  <si>
    <t>LVEF LS Mean Change %</t>
  </si>
  <si>
    <t>NT-proBNP Change %</t>
  </si>
  <si>
    <t>LAVi LS Mean Change</t>
  </si>
  <si>
    <t>LVEDVi LS Mean Change</t>
  </si>
  <si>
    <t>LVESVi LS Mean Change</t>
  </si>
  <si>
    <t>E/e' LS Mean Change</t>
  </si>
  <si>
    <t>Study Group Reduction
(with Entresto)</t>
  </si>
  <si>
    <t>Study Group Increase
(with Entresto)</t>
  </si>
  <si>
    <t>Baseline (pg/ml)</t>
  </si>
  <si>
    <t>Baseline (ml/m2)</t>
  </si>
  <si>
    <t>18-22%</t>
  </si>
  <si>
    <t>15-20%</t>
  </si>
  <si>
    <t>20-25%</t>
  </si>
  <si>
    <t>17-21%</t>
  </si>
  <si>
    <t>19-23%</t>
  </si>
  <si>
    <t>II</t>
  </si>
  <si>
    <t>18-20%</t>
  </si>
  <si>
    <t>III</t>
  </si>
  <si>
    <t>IV</t>
  </si>
  <si>
    <t>20-30%</t>
  </si>
  <si>
    <t>15-19%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</si>
</sst>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2">
    <xf numFmtId="0" fontId="0" fillId="0" borderId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5" fillId="2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10" xfId="0" applyBorder="1" applyAlignment="1">
      <alignment horizontal="left" vertic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4" fillId="0" borderId="0" xfId="0" applyFont="1"/>
    <xf numFmtId="0" fontId="0" fillId="3" borderId="1" xfId="0" applyFill="1" applyBorder="1"/>
    <xf numFmtId="9" fontId="0" fillId="3" borderId="1" xfId="1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6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9" fontId="0" fillId="3" borderId="13" xfId="1" applyFont="1" applyFill="1" applyBorder="1" applyAlignment="1">
      <alignment horizontal="center" vertical="center"/>
    </xf>
    <xf numFmtId="0" fontId="0" fillId="3" borderId="12" xfId="0" applyFill="1" applyBorder="1"/>
    <xf numFmtId="0" fontId="6" fillId="0" borderId="0" xfId="0" applyFont="1"/>
    <xf numFmtId="0" fontId="0" fillId="3" borderId="12" xfId="0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0" fontId="7" fillId="0" borderId="0" xfId="0" applyFont="1"/>
    <xf numFmtId="0" fontId="0" fillId="0" borderId="0" xfId="0" applyFont="1"/>
    <xf numFmtId="0" fontId="10" fillId="0" borderId="0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0" fillId="0" borderId="0" xfId="0" applyBorder="1"/>
    <xf numFmtId="0" fontId="6" fillId="2" borderId="2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vertical="center"/>
    </xf>
    <xf numFmtId="0" fontId="0" fillId="3" borderId="18" xfId="0" applyFill="1" applyBorder="1" applyAlignment="1">
      <alignment horizontal="left"/>
    </xf>
    <xf numFmtId="0" fontId="0" fillId="3" borderId="18" xfId="0" applyFill="1" applyBorder="1" applyAlignment="1">
      <alignment horizontal="center"/>
    </xf>
    <xf numFmtId="0" fontId="0" fillId="3" borderId="12" xfId="0" applyFill="1" applyBorder="1" applyAlignment="1">
      <alignment horizontal="left"/>
    </xf>
    <xf numFmtId="0" fontId="0" fillId="3" borderId="12" xfId="0" applyFill="1" applyBorder="1" applyAlignment="1">
      <alignment vertical="center"/>
    </xf>
    <xf numFmtId="9" fontId="0" fillId="3" borderId="1" xfId="11" applyFont="1" applyFill="1" applyBorder="1" applyAlignment="1">
      <alignment horizontal="center" vertical="center"/>
    </xf>
    <xf numFmtId="9" fontId="0" fillId="3" borderId="13" xfId="11" applyFont="1" applyFill="1" applyBorder="1" applyAlignment="1">
      <alignment horizontal="center" vertical="center"/>
    </xf>
    <xf numFmtId="9" fontId="0" fillId="3" borderId="1" xfId="11" applyFont="1" applyFill="1" applyBorder="1" applyAlignment="1">
      <alignment horizontal="left" vertical="center"/>
    </xf>
    <xf numFmtId="9" fontId="0" fillId="3" borderId="13" xfId="11" applyFont="1" applyFill="1" applyBorder="1" applyAlignment="1">
      <alignment horizontal="left" vertical="center"/>
    </xf>
    <xf numFmtId="9" fontId="0" fillId="3" borderId="12" xfId="11" applyFont="1" applyFill="1" applyBorder="1" applyAlignment="1">
      <alignment horizontal="center"/>
    </xf>
    <xf numFmtId="164" fontId="0" fillId="3" borderId="12" xfId="11" applyNumberFormat="1" applyFont="1" applyFill="1" applyBorder="1" applyAlignment="1">
      <alignment horizontal="center"/>
    </xf>
    <xf numFmtId="165" fontId="0" fillId="3" borderId="12" xfId="10" applyNumberFormat="1" applyFont="1" applyFill="1" applyBorder="1" applyAlignment="1">
      <alignment horizontal="center"/>
    </xf>
    <xf numFmtId="166" fontId="0" fillId="3" borderId="12" xfId="0" applyNumberFormat="1" applyFill="1" applyBorder="1" applyAlignment="1">
      <alignment horizontal="center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</cellXfs>
  <cellStyles count="12">
    <cellStyle name="Comma" xfId="10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  <cellStyle name="Percent 2" xfId="11"/>
  </cellStyles>
  <dxfs count="27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ripleAim" displayName="TripleAim" ref="A2:A5" totalsRowShown="0" headerRowDxfId="26" dataDxfId="25">
  <autoFilter ref="A2:A5"/>
  <tableColumns count="1">
    <tableColumn id="1" name="Triple Aim List" dataDxfId="2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10" name="EnhancingCare" displayName="EnhancingCare" ref="S2:S6" totalsRowShown="0" headerRowDxfId="3">
  <autoFilter ref="S2:S6"/>
  <tableColumns count="1">
    <tableColumn id="1" name="Enhancing Care Quality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1" name="BetterExperience" displayName="BetterExperience" ref="U2:U4" totalsRowShown="0" headerRowDxfId="2" dataDxfId="1">
  <autoFilter ref="U2:U4"/>
  <tableColumns count="1">
    <tableColumn id="1" name="Better Patient Experience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ReducingCost" displayName="ReducingCost" ref="C2:C4" totalsRowShown="0" headerRowDxfId="23" dataDxfId="22">
  <autoFilter ref="C2:C4"/>
  <tableColumns count="1">
    <tableColumn id="1" name="Reducing Cost List" dataDxfId="2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ImprovingHealth" displayName="ImprovingHealth" ref="E2:E4" totalsRowShown="0" headerRowDxfId="20" dataDxfId="19">
  <autoFilter ref="E2:E4"/>
  <tableColumns count="1">
    <tableColumn id="1" name="Improving Health List" dataDxfId="18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4" name="ImprovingPatientCare" displayName="ImprovingPatientCare" ref="G2:G5" totalsRowShown="0" headerRowDxfId="17" dataDxfId="16">
  <autoFilter ref="G2:G5"/>
  <tableColumns count="1">
    <tableColumn id="1" name="Improving Patient Care List" dataDxfId="15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5" name="CostReduction" displayName="CostReduction" ref="I2:I6" totalsRowShown="0" headerRowDxfId="14">
  <autoFilter ref="I2:I6"/>
  <tableColumns count="1">
    <tableColumn id="1" name="Cost Reduction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UtilizationReduction" displayName="UtilizationReduction" ref="K2:K6" totalsRowShown="0" headerRowDxfId="13" dataDxfId="12">
  <autoFilter ref="K2:K6"/>
  <tableColumns count="1">
    <tableColumn id="1" name="Utilization Reduction" dataDxfId="1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7" name="ImprovingOutcome" displayName="ImprovingOutcome" ref="M2:M11" totalsRowShown="0" headerRowDxfId="10" dataDxfId="9">
  <autoFilter ref="M2:M11"/>
  <tableColumns count="1">
    <tableColumn id="1" name="Improving Disease Outcome" dataDxfId="8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DecreasingDisparities" displayName="DecreasingDisparities" ref="O2:O4" totalsRowShown="0" headerRowDxfId="7" dataDxfId="6">
  <autoFilter ref="O2:O4"/>
  <tableColumns count="1">
    <tableColumn id="1" name="Decreasing Health Disparities" dataDxfId="5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9" name="IncreasingSafety" displayName="IncreasingSafety" ref="Q2:Q6" totalsRowShown="0" headerRowDxfId="4">
  <autoFilter ref="Q2:Q6"/>
  <tableColumns count="1">
    <tableColumn id="1" name="Increasing Patient Safet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7"/>
  <sheetViews>
    <sheetView workbookViewId="0">
      <selection activeCell="A10" sqref="A10"/>
    </sheetView>
  </sheetViews>
  <sheetFormatPr baseColWidth="10" defaultRowHeight="16" x14ac:dyDescent="0.2"/>
  <cols>
    <col min="1" max="1" width="23" bestFit="1" customWidth="1"/>
    <col min="2" max="2" width="4.33203125" customWidth="1"/>
    <col min="3" max="3" width="20.83203125" customWidth="1"/>
    <col min="4" max="4" width="2" customWidth="1"/>
    <col min="5" max="5" width="23.83203125" customWidth="1"/>
    <col min="6" max="6" width="2.6640625" customWidth="1"/>
    <col min="7" max="7" width="29.1640625" customWidth="1"/>
    <col min="8" max="8" width="2.5" customWidth="1"/>
    <col min="9" max="9" width="16.1640625" customWidth="1"/>
    <col min="11" max="11" width="21.1640625" customWidth="1"/>
    <col min="13" max="13" width="27" customWidth="1"/>
    <col min="15" max="15" width="28" customWidth="1"/>
    <col min="17" max="17" width="24.33203125" customWidth="1"/>
    <col min="19" max="19" width="23" customWidth="1"/>
    <col min="21" max="21" width="24.83203125" customWidth="1"/>
  </cols>
  <sheetData>
    <row r="2" spans="1:23" ht="19" x14ac:dyDescent="0.2">
      <c r="A2" s="39" t="s">
        <v>121</v>
      </c>
      <c r="B2" s="39"/>
      <c r="C2" s="39" t="s">
        <v>118</v>
      </c>
      <c r="D2" s="39"/>
      <c r="E2" s="39" t="s">
        <v>119</v>
      </c>
      <c r="F2" s="39"/>
      <c r="G2" s="39" t="s">
        <v>120</v>
      </c>
      <c r="I2" s="30" t="s">
        <v>5</v>
      </c>
      <c r="J2" s="30"/>
      <c r="K2" s="30" t="s">
        <v>6</v>
      </c>
      <c r="L2" s="30"/>
      <c r="M2" s="30" t="s">
        <v>7</v>
      </c>
      <c r="N2" s="30"/>
      <c r="O2" s="30" t="s">
        <v>8</v>
      </c>
      <c r="P2" s="30"/>
      <c r="Q2" s="30" t="s">
        <v>9</v>
      </c>
      <c r="R2" s="30"/>
      <c r="S2" s="30" t="s">
        <v>10</v>
      </c>
      <c r="T2" s="30"/>
      <c r="U2" s="30" t="s">
        <v>11</v>
      </c>
      <c r="V2" s="42"/>
      <c r="W2" s="42"/>
    </row>
    <row r="3" spans="1:23" ht="19" x14ac:dyDescent="0.2">
      <c r="A3" s="39" t="s">
        <v>1</v>
      </c>
      <c r="B3" s="39"/>
      <c r="C3" s="39" t="s">
        <v>5</v>
      </c>
      <c r="D3" s="39"/>
      <c r="E3" s="39" t="s">
        <v>7</v>
      </c>
      <c r="F3" s="39"/>
      <c r="G3" s="39" t="s">
        <v>9</v>
      </c>
      <c r="I3" s="28" t="s">
        <v>13</v>
      </c>
      <c r="J3" s="42"/>
      <c r="K3" s="28" t="s">
        <v>17</v>
      </c>
      <c r="L3" s="42"/>
      <c r="M3" s="31" t="s">
        <v>21</v>
      </c>
      <c r="N3" s="42"/>
      <c r="O3" s="31" t="s">
        <v>30</v>
      </c>
      <c r="P3" s="42"/>
      <c r="Q3" s="31" t="s">
        <v>32</v>
      </c>
      <c r="R3" s="42"/>
      <c r="S3" s="31" t="s">
        <v>36</v>
      </c>
      <c r="T3" s="42"/>
      <c r="U3" s="28" t="s">
        <v>40</v>
      </c>
      <c r="V3" s="42"/>
      <c r="W3" s="42"/>
    </row>
    <row r="4" spans="1:23" ht="19" x14ac:dyDescent="0.2">
      <c r="A4" s="39" t="s">
        <v>2</v>
      </c>
      <c r="B4" s="39"/>
      <c r="C4" s="39" t="s">
        <v>6</v>
      </c>
      <c r="D4" s="39"/>
      <c r="E4" s="39" t="s">
        <v>8</v>
      </c>
      <c r="F4" s="39"/>
      <c r="G4" s="39" t="s">
        <v>10</v>
      </c>
      <c r="I4" s="31" t="s">
        <v>14</v>
      </c>
      <c r="J4" s="42"/>
      <c r="K4" s="28" t="s">
        <v>18</v>
      </c>
      <c r="L4" s="42"/>
      <c r="M4" s="28" t="s">
        <v>22</v>
      </c>
      <c r="N4" s="42"/>
      <c r="O4" s="31" t="s">
        <v>31</v>
      </c>
      <c r="P4" s="42"/>
      <c r="Q4" s="31" t="s">
        <v>33</v>
      </c>
      <c r="R4" s="42"/>
      <c r="S4" s="31" t="s">
        <v>37</v>
      </c>
      <c r="T4" s="42"/>
      <c r="U4" s="28" t="s">
        <v>41</v>
      </c>
      <c r="V4" s="42"/>
      <c r="W4" s="42"/>
    </row>
    <row r="5" spans="1:23" ht="19" x14ac:dyDescent="0.2">
      <c r="A5" s="39" t="s">
        <v>3</v>
      </c>
      <c r="B5" s="39"/>
      <c r="C5" s="39"/>
      <c r="D5" s="39"/>
      <c r="E5" s="39"/>
      <c r="F5" s="39"/>
      <c r="G5" s="39" t="s">
        <v>11</v>
      </c>
      <c r="I5" s="28" t="s">
        <v>15</v>
      </c>
      <c r="J5" s="42"/>
      <c r="K5" s="28" t="s">
        <v>19</v>
      </c>
      <c r="L5" s="42"/>
      <c r="M5" s="28" t="s">
        <v>23</v>
      </c>
      <c r="N5" s="42"/>
      <c r="O5" s="42"/>
      <c r="P5" s="42"/>
      <c r="Q5" s="28" t="s">
        <v>34</v>
      </c>
      <c r="R5" s="42"/>
      <c r="S5" s="28" t="s">
        <v>38</v>
      </c>
      <c r="T5" s="42"/>
      <c r="U5" s="42"/>
      <c r="V5" s="42"/>
      <c r="W5" s="42"/>
    </row>
    <row r="6" spans="1:23" x14ac:dyDescent="0.2">
      <c r="I6" s="31" t="s">
        <v>16</v>
      </c>
      <c r="J6" s="42"/>
      <c r="K6" s="28" t="s">
        <v>20</v>
      </c>
      <c r="L6" s="42"/>
      <c r="M6" s="31" t="s">
        <v>24</v>
      </c>
      <c r="N6" s="42"/>
      <c r="O6" s="31"/>
      <c r="P6" s="42"/>
      <c r="Q6" s="28" t="s">
        <v>35</v>
      </c>
      <c r="R6" s="42"/>
      <c r="S6" s="28" t="s">
        <v>39</v>
      </c>
      <c r="T6" s="42"/>
      <c r="U6" s="42"/>
      <c r="V6" s="42"/>
      <c r="W6" s="42"/>
    </row>
    <row r="7" spans="1:23" x14ac:dyDescent="0.2">
      <c r="I7" s="31"/>
      <c r="J7" s="42"/>
      <c r="K7" s="42"/>
      <c r="L7" s="42"/>
      <c r="M7" s="28" t="s">
        <v>25</v>
      </c>
      <c r="N7" s="42"/>
      <c r="O7" s="42"/>
      <c r="P7" s="42"/>
      <c r="Q7" s="42"/>
      <c r="R7" s="42"/>
      <c r="S7" s="42"/>
      <c r="T7" s="42"/>
      <c r="U7" s="42"/>
      <c r="V7" s="42"/>
      <c r="W7" s="42"/>
    </row>
    <row r="8" spans="1:23" x14ac:dyDescent="0.2">
      <c r="I8" s="31"/>
      <c r="J8" s="42"/>
      <c r="K8" s="42"/>
      <c r="L8" s="42"/>
      <c r="M8" s="31" t="s">
        <v>26</v>
      </c>
      <c r="N8" s="42"/>
      <c r="O8" s="42"/>
      <c r="P8" s="42"/>
      <c r="Q8" s="42"/>
      <c r="R8" s="42"/>
      <c r="S8" s="42"/>
      <c r="T8" s="42"/>
      <c r="U8" s="42"/>
      <c r="V8" s="42"/>
      <c r="W8" s="42"/>
    </row>
    <row r="9" spans="1:23" x14ac:dyDescent="0.2">
      <c r="A9" t="s">
        <v>122</v>
      </c>
      <c r="I9" s="42"/>
      <c r="J9" s="42"/>
      <c r="K9" s="42"/>
      <c r="L9" s="42"/>
      <c r="M9" s="31" t="s">
        <v>27</v>
      </c>
      <c r="N9" s="42"/>
      <c r="O9" s="42"/>
      <c r="P9" s="42"/>
      <c r="Q9" s="42"/>
      <c r="R9" s="42"/>
      <c r="S9" s="42"/>
      <c r="T9" s="42"/>
      <c r="U9" s="42"/>
      <c r="V9" s="42"/>
      <c r="W9" s="42"/>
    </row>
    <row r="10" spans="1:23" x14ac:dyDescent="0.2">
      <c r="I10" s="42"/>
      <c r="J10" s="42"/>
      <c r="K10" s="42"/>
      <c r="L10" s="42"/>
      <c r="M10" s="31" t="s">
        <v>28</v>
      </c>
      <c r="N10" s="42"/>
      <c r="O10" s="42"/>
      <c r="P10" s="42"/>
      <c r="Q10" s="42"/>
      <c r="R10" s="42"/>
      <c r="S10" s="42"/>
      <c r="T10" s="42"/>
      <c r="U10" s="42"/>
      <c r="V10" s="42"/>
      <c r="W10" s="42"/>
    </row>
    <row r="11" spans="1:23" ht="19" x14ac:dyDescent="0.2">
      <c r="A11" s="40" t="s">
        <v>1</v>
      </c>
      <c r="C11" t="s">
        <v>123</v>
      </c>
      <c r="E11" s="40" t="s">
        <v>5</v>
      </c>
      <c r="G11" t="s">
        <v>126</v>
      </c>
      <c r="I11" s="42"/>
      <c r="J11" s="42"/>
      <c r="K11" s="42"/>
      <c r="L11" s="42"/>
      <c r="M11" s="31" t="s">
        <v>29</v>
      </c>
      <c r="N11" s="42"/>
      <c r="O11" s="42"/>
      <c r="P11" s="42"/>
      <c r="Q11" s="42"/>
      <c r="R11" s="42"/>
      <c r="S11" s="42"/>
      <c r="T11" s="42"/>
      <c r="U11" s="42"/>
      <c r="V11" s="42"/>
      <c r="W11" s="42"/>
    </row>
    <row r="12" spans="1:23" ht="19" x14ac:dyDescent="0.2">
      <c r="A12" s="40" t="s">
        <v>2</v>
      </c>
      <c r="C12" t="s">
        <v>124</v>
      </c>
      <c r="E12" s="41" t="s">
        <v>6</v>
      </c>
      <c r="G12" t="s">
        <v>127</v>
      </c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</row>
    <row r="13" spans="1:23" ht="19" x14ac:dyDescent="0.2">
      <c r="A13" s="41" t="s">
        <v>3</v>
      </c>
      <c r="C13" t="s">
        <v>125</v>
      </c>
      <c r="E13" s="40" t="s">
        <v>7</v>
      </c>
      <c r="G13" t="s">
        <v>128</v>
      </c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</row>
    <row r="14" spans="1:23" ht="19" x14ac:dyDescent="0.2">
      <c r="E14" s="41" t="s">
        <v>8</v>
      </c>
      <c r="G14" t="s">
        <v>129</v>
      </c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</row>
    <row r="15" spans="1:23" ht="19" x14ac:dyDescent="0.2">
      <c r="E15" s="40" t="s">
        <v>9</v>
      </c>
      <c r="G15" t="s">
        <v>130</v>
      </c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</row>
    <row r="16" spans="1:23" ht="19" x14ac:dyDescent="0.2">
      <c r="E16" s="40" t="s">
        <v>10</v>
      </c>
      <c r="G16" t="s">
        <v>131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</row>
    <row r="17" spans="5:7" ht="19" x14ac:dyDescent="0.2">
      <c r="E17" s="41" t="s">
        <v>11</v>
      </c>
      <c r="G17" t="s">
        <v>132</v>
      </c>
    </row>
  </sheetData>
  <pageMargins left="0.7" right="0.7" top="0.75" bottom="0.75" header="0.3" footer="0.3"/>
  <pageSetup orientation="portrait" horizontalDpi="0" verticalDpi="0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B2" sqref="B2:B8"/>
    </sheetView>
  </sheetViews>
  <sheetFormatPr baseColWidth="10" defaultRowHeight="16" x14ac:dyDescent="0.2"/>
  <cols>
    <col min="1" max="3" width="24.5" customWidth="1"/>
  </cols>
  <sheetData>
    <row r="1" spans="1:3" ht="21" x14ac:dyDescent="0.2">
      <c r="A1" s="7" t="s">
        <v>0</v>
      </c>
      <c r="B1" s="8" t="s">
        <v>4</v>
      </c>
      <c r="C1" s="9" t="s">
        <v>12</v>
      </c>
    </row>
    <row r="2" spans="1:3" ht="16" customHeight="1" x14ac:dyDescent="0.2">
      <c r="A2" s="29" t="s">
        <v>1</v>
      </c>
      <c r="B2" s="30" t="s">
        <v>5</v>
      </c>
      <c r="C2" s="28" t="s">
        <v>13</v>
      </c>
    </row>
    <row r="3" spans="1:3" ht="16" customHeight="1" x14ac:dyDescent="0.2">
      <c r="A3" s="29" t="s">
        <v>2</v>
      </c>
      <c r="B3" s="30" t="s">
        <v>6</v>
      </c>
      <c r="C3" s="31" t="s">
        <v>14</v>
      </c>
    </row>
    <row r="4" spans="1:3" ht="16" customHeight="1" x14ac:dyDescent="0.2">
      <c r="A4" s="29" t="s">
        <v>3</v>
      </c>
      <c r="B4" s="30" t="s">
        <v>7</v>
      </c>
      <c r="C4" s="28" t="s">
        <v>15</v>
      </c>
    </row>
    <row r="5" spans="1:3" ht="16" customHeight="1" x14ac:dyDescent="0.2">
      <c r="A5" s="29"/>
      <c r="B5" s="30" t="s">
        <v>8</v>
      </c>
      <c r="C5" s="31" t="s">
        <v>16</v>
      </c>
    </row>
    <row r="6" spans="1:3" ht="16" customHeight="1" x14ac:dyDescent="0.2">
      <c r="B6" s="30" t="s">
        <v>9</v>
      </c>
      <c r="C6" s="28" t="s">
        <v>17</v>
      </c>
    </row>
    <row r="7" spans="1:3" ht="16" customHeight="1" x14ac:dyDescent="0.2">
      <c r="B7" s="30" t="s">
        <v>10</v>
      </c>
      <c r="C7" s="28" t="s">
        <v>18</v>
      </c>
    </row>
    <row r="8" spans="1:3" ht="16" customHeight="1" x14ac:dyDescent="0.2">
      <c r="B8" s="30" t="s">
        <v>11</v>
      </c>
      <c r="C8" s="28" t="s">
        <v>19</v>
      </c>
    </row>
    <row r="9" spans="1:3" ht="16" customHeight="1" x14ac:dyDescent="0.2">
      <c r="B9" s="30"/>
      <c r="C9" s="28" t="s">
        <v>20</v>
      </c>
    </row>
    <row r="10" spans="1:3" ht="16" customHeight="1" x14ac:dyDescent="0.2">
      <c r="C10" s="31" t="s">
        <v>21</v>
      </c>
    </row>
    <row r="11" spans="1:3" ht="16" customHeight="1" x14ac:dyDescent="0.2">
      <c r="C11" s="28" t="s">
        <v>22</v>
      </c>
    </row>
    <row r="12" spans="1:3" ht="16" customHeight="1" x14ac:dyDescent="0.2">
      <c r="C12" s="28" t="s">
        <v>23</v>
      </c>
    </row>
    <row r="13" spans="1:3" ht="16" customHeight="1" x14ac:dyDescent="0.2">
      <c r="C13" s="31" t="s">
        <v>24</v>
      </c>
    </row>
    <row r="14" spans="1:3" ht="16" customHeight="1" x14ac:dyDescent="0.2">
      <c r="C14" s="28" t="s">
        <v>25</v>
      </c>
    </row>
    <row r="15" spans="1:3" ht="16" customHeight="1" x14ac:dyDescent="0.2">
      <c r="C15" s="31" t="s">
        <v>26</v>
      </c>
    </row>
    <row r="16" spans="1:3" ht="16" customHeight="1" x14ac:dyDescent="0.2">
      <c r="C16" s="31" t="s">
        <v>27</v>
      </c>
    </row>
    <row r="17" spans="3:3" ht="16" customHeight="1" x14ac:dyDescent="0.2">
      <c r="C17" s="31" t="s">
        <v>28</v>
      </c>
    </row>
    <row r="18" spans="3:3" ht="16" customHeight="1" x14ac:dyDescent="0.2">
      <c r="C18" s="31" t="s">
        <v>29</v>
      </c>
    </row>
    <row r="19" spans="3:3" ht="16" customHeight="1" x14ac:dyDescent="0.2">
      <c r="C19" s="31" t="s">
        <v>30</v>
      </c>
    </row>
    <row r="20" spans="3:3" ht="16" customHeight="1" x14ac:dyDescent="0.2">
      <c r="C20" s="31" t="s">
        <v>31</v>
      </c>
    </row>
    <row r="21" spans="3:3" ht="16" customHeight="1" x14ac:dyDescent="0.2">
      <c r="C21" s="31" t="s">
        <v>32</v>
      </c>
    </row>
    <row r="22" spans="3:3" ht="16" customHeight="1" x14ac:dyDescent="0.2">
      <c r="C22" s="31" t="s">
        <v>33</v>
      </c>
    </row>
    <row r="23" spans="3:3" ht="16" customHeight="1" x14ac:dyDescent="0.2">
      <c r="C23" s="28" t="s">
        <v>34</v>
      </c>
    </row>
    <row r="24" spans="3:3" ht="16" customHeight="1" x14ac:dyDescent="0.2">
      <c r="C24" s="28" t="s">
        <v>35</v>
      </c>
    </row>
    <row r="25" spans="3:3" ht="16" customHeight="1" x14ac:dyDescent="0.2">
      <c r="C25" s="31" t="s">
        <v>36</v>
      </c>
    </row>
    <row r="26" spans="3:3" ht="16" customHeight="1" x14ac:dyDescent="0.2">
      <c r="C26" s="31" t="s">
        <v>37</v>
      </c>
    </row>
    <row r="27" spans="3:3" ht="16" customHeight="1" x14ac:dyDescent="0.2">
      <c r="C27" s="28" t="s">
        <v>38</v>
      </c>
    </row>
    <row r="28" spans="3:3" ht="16" customHeight="1" x14ac:dyDescent="0.2">
      <c r="C28" s="28" t="s">
        <v>39</v>
      </c>
    </row>
    <row r="29" spans="3:3" ht="16" customHeight="1" x14ac:dyDescent="0.2">
      <c r="C29" s="28" t="s">
        <v>40</v>
      </c>
    </row>
    <row r="30" spans="3:3" ht="16" customHeight="1" x14ac:dyDescent="0.2">
      <c r="C30" s="28" t="s">
        <v>41</v>
      </c>
    </row>
    <row r="31" spans="3:3" ht="16" customHeight="1" x14ac:dyDescent="0.2">
      <c r="C31" s="28"/>
    </row>
    <row r="32" spans="3:3" ht="16" customHeight="1" x14ac:dyDescent="0.2"/>
    <row r="33" ht="16" customHeight="1" x14ac:dyDescent="0.2"/>
    <row r="34" ht="16" customHeight="1" x14ac:dyDescent="0.2"/>
    <row r="35" ht="16" customHeight="1" x14ac:dyDescent="0.2"/>
    <row r="36" ht="16" customHeight="1" x14ac:dyDescent="0.2"/>
    <row r="37" ht="16" customHeight="1" x14ac:dyDescent="0.2"/>
    <row r="38" ht="16" customHeight="1" x14ac:dyDescent="0.2"/>
    <row r="39" ht="16" customHeight="1" x14ac:dyDescent="0.2"/>
    <row r="40" ht="16" customHeight="1" x14ac:dyDescent="0.2"/>
    <row r="41" ht="16" customHeight="1" x14ac:dyDescent="0.2"/>
    <row r="42" ht="16" customHeight="1" x14ac:dyDescent="0.2"/>
    <row r="43" ht="16" customHeight="1" x14ac:dyDescent="0.2"/>
    <row r="44" ht="16" customHeight="1" x14ac:dyDescent="0.2"/>
    <row r="45" ht="16" customHeight="1" x14ac:dyDescent="0.2"/>
    <row r="46" ht="16" customHeight="1" x14ac:dyDescent="0.2"/>
    <row r="47" ht="16" customHeight="1" x14ac:dyDescent="0.2"/>
    <row r="48" ht="16" customHeight="1" x14ac:dyDescent="0.2"/>
    <row r="49" spans="1:1" ht="16" customHeight="1" x14ac:dyDescent="0.2"/>
    <row r="50" spans="1:1" ht="16" customHeight="1" x14ac:dyDescent="0.2"/>
    <row r="51" spans="1:1" ht="16" customHeight="1" x14ac:dyDescent="0.2">
      <c r="A51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zoomScale="131" workbookViewId="0">
      <selection activeCell="E7" sqref="E7"/>
    </sheetView>
  </sheetViews>
  <sheetFormatPr baseColWidth="10" defaultRowHeight="16" x14ac:dyDescent="0.2"/>
  <cols>
    <col min="1" max="1" width="20.1640625" customWidth="1"/>
    <col min="2" max="2" width="21" customWidth="1"/>
    <col min="3" max="3" width="31.83203125" customWidth="1"/>
    <col min="4" max="4" width="34.6640625" customWidth="1"/>
    <col min="5" max="5" width="28.1640625" customWidth="1"/>
    <col min="7" max="8" width="19.33203125" customWidth="1"/>
    <col min="9" max="9" width="21.6640625" customWidth="1"/>
    <col min="10" max="10" width="29.33203125" customWidth="1"/>
    <col min="11" max="11" width="25" customWidth="1"/>
    <col min="12" max="12" width="8.5" customWidth="1"/>
    <col min="13" max="14" width="19.33203125" customWidth="1"/>
    <col min="15" max="15" width="21.6640625" customWidth="1"/>
    <col min="16" max="16" width="29.33203125" customWidth="1"/>
    <col min="17" max="17" width="23.5" customWidth="1"/>
    <col min="19" max="23" width="25.83203125" customWidth="1"/>
  </cols>
  <sheetData>
    <row r="1" spans="1:17" ht="24" x14ac:dyDescent="0.3">
      <c r="A1" s="25" t="s">
        <v>106</v>
      </c>
    </row>
    <row r="2" spans="1:17" ht="19" customHeight="1" x14ac:dyDescent="0.3">
      <c r="A2" s="25"/>
    </row>
    <row r="3" spans="1:17" ht="19" customHeight="1" x14ac:dyDescent="0.2">
      <c r="A3" s="37" t="s">
        <v>116</v>
      </c>
    </row>
    <row r="4" spans="1:17" ht="19" customHeight="1" x14ac:dyDescent="0.2">
      <c r="A4" s="38" t="s">
        <v>154</v>
      </c>
    </row>
    <row r="5" spans="1:17" ht="19" customHeight="1" x14ac:dyDescent="0.2">
      <c r="A5" s="38" t="s">
        <v>136</v>
      </c>
    </row>
    <row r="6" spans="1:17" ht="19" customHeight="1" x14ac:dyDescent="0.2">
      <c r="A6" s="38" t="s">
        <v>137</v>
      </c>
    </row>
    <row r="7" spans="1:17" ht="19" customHeight="1" x14ac:dyDescent="0.2">
      <c r="A7" s="38" t="s">
        <v>138</v>
      </c>
    </row>
    <row r="8" spans="1:17" ht="19" customHeight="1" x14ac:dyDescent="0.3">
      <c r="A8" s="25"/>
    </row>
    <row r="9" spans="1:17" ht="24" x14ac:dyDescent="0.3">
      <c r="A9" s="25" t="s">
        <v>110</v>
      </c>
      <c r="G9" s="25" t="s">
        <v>114</v>
      </c>
      <c r="M9" s="25" t="s">
        <v>115</v>
      </c>
    </row>
    <row r="10" spans="1:17" ht="45" customHeight="1" x14ac:dyDescent="0.2">
      <c r="A10" s="43" t="s">
        <v>133</v>
      </c>
      <c r="B10" s="43" t="s">
        <v>134</v>
      </c>
      <c r="C10" s="43" t="s">
        <v>135</v>
      </c>
      <c r="D10" s="44" t="s">
        <v>111</v>
      </c>
      <c r="G10" s="43" t="s">
        <v>133</v>
      </c>
      <c r="H10" s="43" t="s">
        <v>134</v>
      </c>
      <c r="I10" s="43" t="s">
        <v>135</v>
      </c>
      <c r="J10" s="44" t="s">
        <v>111</v>
      </c>
      <c r="M10" s="43" t="s">
        <v>133</v>
      </c>
      <c r="N10" s="43" t="s">
        <v>134</v>
      </c>
      <c r="O10" s="43" t="s">
        <v>135</v>
      </c>
      <c r="P10" s="44" t="s">
        <v>111</v>
      </c>
    </row>
    <row r="11" spans="1:17" x14ac:dyDescent="0.2">
      <c r="A11" s="26"/>
      <c r="B11" s="27"/>
      <c r="C11" s="32"/>
      <c r="D11" s="33"/>
      <c r="G11" s="26"/>
      <c r="H11" s="27"/>
      <c r="I11" s="32"/>
      <c r="J11" s="33"/>
      <c r="M11" s="26"/>
      <c r="N11" s="27"/>
      <c r="O11" s="32"/>
      <c r="P11" s="33"/>
    </row>
    <row r="13" spans="1:17" ht="19" x14ac:dyDescent="0.25">
      <c r="A13" s="34" t="s">
        <v>112</v>
      </c>
      <c r="G13" s="34" t="s">
        <v>112</v>
      </c>
      <c r="M13" s="34" t="s">
        <v>112</v>
      </c>
    </row>
    <row r="14" spans="1:17" ht="19" customHeight="1" x14ac:dyDescent="0.2">
      <c r="A14" s="62" t="s">
        <v>109</v>
      </c>
      <c r="B14" s="63"/>
      <c r="C14" s="60" t="s">
        <v>108</v>
      </c>
      <c r="D14" s="58" t="s">
        <v>113</v>
      </c>
      <c r="E14" s="60" t="s">
        <v>117</v>
      </c>
      <c r="G14" s="62" t="s">
        <v>109</v>
      </c>
      <c r="H14" s="63"/>
      <c r="I14" s="60" t="s">
        <v>108</v>
      </c>
      <c r="J14" s="58" t="s">
        <v>113</v>
      </c>
      <c r="K14" s="60" t="s">
        <v>117</v>
      </c>
      <c r="M14" s="62" t="s">
        <v>109</v>
      </c>
      <c r="N14" s="63"/>
      <c r="O14" s="60" t="s">
        <v>108</v>
      </c>
      <c r="P14" s="58" t="s">
        <v>113</v>
      </c>
      <c r="Q14" s="60" t="s">
        <v>117</v>
      </c>
    </row>
    <row r="15" spans="1:17" ht="19" x14ac:dyDescent="0.2">
      <c r="A15" s="45" t="s">
        <v>12</v>
      </c>
      <c r="B15" s="45" t="s">
        <v>146</v>
      </c>
      <c r="C15" s="61"/>
      <c r="D15" s="59"/>
      <c r="E15" s="61"/>
      <c r="G15" s="45" t="s">
        <v>12</v>
      </c>
      <c r="H15" s="45" t="s">
        <v>146</v>
      </c>
      <c r="I15" s="61"/>
      <c r="J15" s="59"/>
      <c r="K15" s="61"/>
      <c r="M15" s="45" t="s">
        <v>12</v>
      </c>
      <c r="N15" s="45" t="s">
        <v>146</v>
      </c>
      <c r="O15" s="61"/>
      <c r="P15" s="59"/>
      <c r="Q15" s="61"/>
    </row>
    <row r="16" spans="1:17" x14ac:dyDescent="0.2">
      <c r="A16" s="35"/>
      <c r="B16" s="48"/>
      <c r="C16" s="36"/>
      <c r="D16" s="36"/>
      <c r="E16" s="35"/>
      <c r="G16" s="35"/>
      <c r="H16" s="48"/>
      <c r="I16" s="36"/>
      <c r="J16" s="36"/>
      <c r="K16" s="35"/>
      <c r="M16" s="35"/>
      <c r="N16" s="48"/>
      <c r="O16" s="36"/>
      <c r="P16" s="36"/>
      <c r="Q16" s="35"/>
    </row>
    <row r="17" spans="1:17" x14ac:dyDescent="0.2">
      <c r="A17" s="49"/>
      <c r="B17" s="33"/>
      <c r="C17" s="36"/>
      <c r="D17" s="36"/>
      <c r="E17" s="35"/>
      <c r="G17" s="49"/>
      <c r="H17" s="33"/>
      <c r="I17" s="36"/>
      <c r="J17" s="36"/>
      <c r="K17" s="35"/>
      <c r="M17" s="49"/>
      <c r="N17" s="33"/>
      <c r="O17" s="36"/>
      <c r="P17" s="36"/>
      <c r="Q17" s="35"/>
    </row>
    <row r="18" spans="1:17" x14ac:dyDescent="0.2">
      <c r="A18" s="49"/>
      <c r="B18" s="33"/>
      <c r="C18" s="36"/>
      <c r="D18" s="36"/>
      <c r="E18" s="35"/>
      <c r="G18" s="49"/>
      <c r="H18" s="33"/>
      <c r="I18" s="36"/>
      <c r="J18" s="36"/>
      <c r="K18" s="35"/>
      <c r="M18" s="49"/>
      <c r="N18" s="33"/>
      <c r="O18" s="36"/>
      <c r="P18" s="36"/>
      <c r="Q18" s="35"/>
    </row>
    <row r="19" spans="1:17" x14ac:dyDescent="0.2">
      <c r="A19" s="49"/>
      <c r="B19" s="33"/>
      <c r="C19" s="36"/>
      <c r="D19" s="36"/>
      <c r="E19" s="35"/>
      <c r="G19" s="49"/>
      <c r="H19" s="33"/>
      <c r="I19" s="36"/>
      <c r="J19" s="36"/>
      <c r="K19" s="35"/>
      <c r="M19" s="49"/>
      <c r="N19" s="33"/>
      <c r="O19" s="36"/>
      <c r="P19" s="36"/>
      <c r="Q19" s="35"/>
    </row>
    <row r="20" spans="1:17" x14ac:dyDescent="0.2">
      <c r="A20" s="49"/>
      <c r="B20" s="33"/>
      <c r="C20" s="36"/>
      <c r="D20" s="36"/>
      <c r="E20" s="35"/>
      <c r="G20" s="49"/>
      <c r="H20" s="33"/>
      <c r="I20" s="36"/>
      <c r="J20" s="36"/>
      <c r="K20" s="35"/>
      <c r="M20" s="49"/>
      <c r="N20" s="33"/>
      <c r="O20" s="36"/>
      <c r="P20" s="36"/>
      <c r="Q20" s="35"/>
    </row>
    <row r="21" spans="1:17" x14ac:dyDescent="0.2">
      <c r="A21" s="49"/>
      <c r="B21" s="33"/>
      <c r="C21" s="36"/>
      <c r="D21" s="36"/>
      <c r="E21" s="35"/>
      <c r="G21" s="49"/>
      <c r="H21" s="33"/>
      <c r="I21" s="36"/>
      <c r="J21" s="36"/>
      <c r="K21" s="35"/>
      <c r="M21" s="49"/>
      <c r="N21" s="33"/>
      <c r="O21" s="36"/>
      <c r="P21" s="36"/>
      <c r="Q21" s="35"/>
    </row>
    <row r="22" spans="1:17" x14ac:dyDescent="0.2">
      <c r="A22" s="49"/>
      <c r="B22" s="33"/>
      <c r="C22" s="36"/>
      <c r="D22" s="36"/>
      <c r="E22" s="35"/>
      <c r="G22" s="49"/>
      <c r="H22" s="33"/>
      <c r="I22" s="36"/>
      <c r="J22" s="36"/>
      <c r="K22" s="35"/>
      <c r="M22" s="49"/>
      <c r="N22" s="33"/>
      <c r="O22" s="36"/>
      <c r="P22" s="36"/>
      <c r="Q22" s="35"/>
    </row>
    <row r="23" spans="1:17" x14ac:dyDescent="0.2">
      <c r="A23" s="49"/>
      <c r="B23" s="33"/>
      <c r="C23" s="36"/>
      <c r="D23" s="36"/>
      <c r="E23" s="35"/>
      <c r="G23" s="49"/>
      <c r="H23" s="33"/>
      <c r="I23" s="36"/>
      <c r="J23" s="36"/>
      <c r="K23" s="35"/>
      <c r="M23" s="49"/>
      <c r="N23" s="33"/>
      <c r="O23" s="36"/>
      <c r="P23" s="36"/>
      <c r="Q23" s="35"/>
    </row>
    <row r="24" spans="1:17" x14ac:dyDescent="0.2">
      <c r="A24" s="49"/>
      <c r="B24" s="33"/>
      <c r="C24" s="36"/>
      <c r="D24" s="36"/>
      <c r="E24" s="35"/>
      <c r="G24" s="49"/>
      <c r="H24" s="33"/>
      <c r="I24" s="36"/>
      <c r="J24" s="36"/>
      <c r="K24" s="35"/>
      <c r="M24" s="49"/>
      <c r="N24" s="33"/>
      <c r="O24" s="36"/>
      <c r="P24" s="36"/>
      <c r="Q24" s="35"/>
    </row>
    <row r="25" spans="1:17" x14ac:dyDescent="0.2">
      <c r="A25" s="49"/>
      <c r="B25" s="33"/>
      <c r="C25" s="36"/>
      <c r="D25" s="36"/>
      <c r="E25" s="35"/>
      <c r="G25" s="49"/>
      <c r="H25" s="33"/>
      <c r="I25" s="36"/>
      <c r="J25" s="36"/>
      <c r="K25" s="35"/>
      <c r="M25" s="49"/>
      <c r="N25" s="33"/>
      <c r="O25" s="36"/>
      <c r="P25" s="36"/>
      <c r="Q25" s="35"/>
    </row>
    <row r="26" spans="1:17" x14ac:dyDescent="0.2">
      <c r="A26" s="49"/>
      <c r="B26" s="33"/>
      <c r="C26" s="36"/>
      <c r="D26" s="36"/>
      <c r="E26" s="35"/>
      <c r="G26" s="49"/>
      <c r="H26" s="33"/>
      <c r="I26" s="36"/>
      <c r="J26" s="36"/>
      <c r="K26" s="35"/>
      <c r="M26" s="49"/>
      <c r="N26" s="33"/>
      <c r="O26" s="36"/>
      <c r="P26" s="36"/>
      <c r="Q26" s="35"/>
    </row>
    <row r="27" spans="1:17" x14ac:dyDescent="0.2">
      <c r="A27" s="49"/>
      <c r="B27" s="33"/>
      <c r="C27" s="36"/>
      <c r="D27" s="36"/>
      <c r="E27" s="35"/>
      <c r="G27" s="49"/>
      <c r="H27" s="33"/>
      <c r="I27" s="36"/>
      <c r="J27" s="36"/>
      <c r="K27" s="35"/>
      <c r="M27" s="49"/>
      <c r="N27" s="33"/>
      <c r="O27" s="36"/>
      <c r="P27" s="36"/>
      <c r="Q27" s="35"/>
    </row>
    <row r="28" spans="1:17" x14ac:dyDescent="0.2">
      <c r="A28" s="49"/>
      <c r="B28" s="33"/>
      <c r="C28" s="36"/>
      <c r="D28" s="36"/>
      <c r="E28" s="35"/>
      <c r="G28" s="49"/>
      <c r="H28" s="33"/>
      <c r="I28" s="36"/>
      <c r="J28" s="36"/>
      <c r="K28" s="35"/>
      <c r="M28" s="49"/>
      <c r="N28" s="33"/>
      <c r="O28" s="36"/>
      <c r="P28" s="36"/>
      <c r="Q28" s="35"/>
    </row>
  </sheetData>
  <mergeCells count="12">
    <mergeCell ref="Q14:Q15"/>
    <mergeCell ref="G14:H14"/>
    <mergeCell ref="I14:I15"/>
    <mergeCell ref="J14:J15"/>
    <mergeCell ref="K14:K15"/>
    <mergeCell ref="M14:N14"/>
    <mergeCell ref="O14:O15"/>
    <mergeCell ref="D14:D15"/>
    <mergeCell ref="E14:E15"/>
    <mergeCell ref="A14:B14"/>
    <mergeCell ref="C14:C15"/>
    <mergeCell ref="P14:P1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Dropdown!$A$2:$A$4</xm:f>
          </x14:formula1>
          <xm:sqref>M11</xm:sqref>
        </x14:dataValidation>
        <x14:dataValidation type="list" allowBlank="1" showInputMessage="1" showErrorMessage="1">
          <x14:formula1>
            <xm:f>Dropdown!$B$2:$B$8</xm:f>
          </x14:formula1>
          <xm:sqref>N11</xm:sqref>
        </x14:dataValidation>
        <x14:dataValidation type="list" allowBlank="1" showInputMessage="1" showErrorMessage="1">
          <x14:formula1>
            <xm:f>Dropdown!$C$2:$C$30</xm:f>
          </x14:formula1>
          <xm:sqref>O11</xm:sqref>
        </x14:dataValidation>
        <x14:dataValidation type="list" allowBlank="1" showInputMessage="1" showErrorMessage="1">
          <x14:formula1>
            <xm:f>INDIRECT('Dropdown list'!$A$9)</xm:f>
          </x14:formula1>
          <xm:sqref>A11 G11</xm:sqref>
        </x14:dataValidation>
        <x14:dataValidation type="list" allowBlank="1" showInputMessage="1" showErrorMessage="1">
          <x14:formula1>
            <xm:f>INDIRECT(VLOOKUP(A11,'Dropdown list'!$A$11:$C$13,3,FALSE))</xm:f>
          </x14:formula1>
          <xm:sqref>B11 H11</xm:sqref>
        </x14:dataValidation>
        <x14:dataValidation type="list" allowBlank="1" showInputMessage="1" showErrorMessage="1">
          <x14:formula1>
            <xm:f>INDIRECT(VLOOKUP(B11,'Dropdown list'!$E$11:$G$17,3,FALSE))</xm:f>
          </x14:formula1>
          <xm:sqref>C11 I11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9"/>
  <sheetViews>
    <sheetView zoomScale="131" workbookViewId="0">
      <selection activeCell="B23" sqref="B23"/>
    </sheetView>
  </sheetViews>
  <sheetFormatPr baseColWidth="10" defaultRowHeight="16" x14ac:dyDescent="0.2"/>
  <cols>
    <col min="1" max="1" width="20.1640625" customWidth="1"/>
    <col min="2" max="2" width="21" customWidth="1"/>
    <col min="3" max="3" width="31.83203125" customWidth="1"/>
    <col min="4" max="4" width="34.6640625" customWidth="1"/>
    <col min="5" max="5" width="28.1640625" customWidth="1"/>
    <col min="7" max="8" width="19.33203125" customWidth="1"/>
    <col min="9" max="9" width="21.6640625" customWidth="1"/>
    <col min="10" max="10" width="29.33203125" customWidth="1"/>
    <col min="11" max="11" width="25" customWidth="1"/>
    <col min="12" max="12" width="8.5" customWidth="1"/>
    <col min="13" max="14" width="19.33203125" customWidth="1"/>
    <col min="15" max="15" width="21.6640625" customWidth="1"/>
    <col min="16" max="16" width="29.33203125" customWidth="1"/>
    <col min="17" max="17" width="23.5" customWidth="1"/>
    <col min="19" max="23" width="25.83203125" customWidth="1"/>
    <col min="25" max="29" width="25.83203125" customWidth="1"/>
    <col min="31" max="35" width="25.83203125" customWidth="1"/>
    <col min="37" max="41" width="25.83203125" customWidth="1"/>
  </cols>
  <sheetData>
    <row r="1" spans="1:41" ht="24" x14ac:dyDescent="0.3">
      <c r="A1" s="25" t="s">
        <v>106</v>
      </c>
    </row>
    <row r="2" spans="1:41" ht="19" customHeight="1" x14ac:dyDescent="0.3">
      <c r="A2" s="25"/>
    </row>
    <row r="3" spans="1:41" ht="19" customHeight="1" x14ac:dyDescent="0.2">
      <c r="A3" s="37" t="s">
        <v>116</v>
      </c>
    </row>
    <row r="4" spans="1:41" ht="19" customHeight="1" x14ac:dyDescent="0.2">
      <c r="A4" s="38" t="s">
        <v>154</v>
      </c>
    </row>
    <row r="5" spans="1:41" ht="19" customHeight="1" x14ac:dyDescent="0.2">
      <c r="A5" s="38" t="s">
        <v>136</v>
      </c>
    </row>
    <row r="6" spans="1:41" ht="19" customHeight="1" x14ac:dyDescent="0.2">
      <c r="A6" s="38" t="s">
        <v>137</v>
      </c>
    </row>
    <row r="7" spans="1:41" ht="19" customHeight="1" x14ac:dyDescent="0.2">
      <c r="A7" s="38" t="s">
        <v>138</v>
      </c>
    </row>
    <row r="8" spans="1:41" ht="19" customHeight="1" x14ac:dyDescent="0.3">
      <c r="A8" s="25"/>
    </row>
    <row r="9" spans="1:41" ht="24" x14ac:dyDescent="0.3">
      <c r="A9" s="25" t="s">
        <v>155</v>
      </c>
      <c r="G9" s="25" t="s">
        <v>156</v>
      </c>
      <c r="M9" s="25" t="s">
        <v>157</v>
      </c>
      <c r="S9" s="25" t="s">
        <v>158</v>
      </c>
      <c r="Y9" s="25" t="s">
        <v>159</v>
      </c>
      <c r="AE9" s="25" t="s">
        <v>160</v>
      </c>
      <c r="AK9" s="25" t="s">
        <v>161</v>
      </c>
    </row>
    <row r="10" spans="1:41" ht="45" customHeight="1" x14ac:dyDescent="0.2">
      <c r="A10" s="43" t="s">
        <v>133</v>
      </c>
      <c r="B10" s="43" t="s">
        <v>134</v>
      </c>
      <c r="C10" s="43" t="s">
        <v>135</v>
      </c>
      <c r="D10" s="44" t="s">
        <v>111</v>
      </c>
      <c r="G10" s="43" t="s">
        <v>133</v>
      </c>
      <c r="H10" s="43" t="s">
        <v>134</v>
      </c>
      <c r="I10" s="43" t="s">
        <v>135</v>
      </c>
      <c r="J10" s="44" t="s">
        <v>111</v>
      </c>
      <c r="M10" s="43" t="s">
        <v>133</v>
      </c>
      <c r="N10" s="43" t="s">
        <v>134</v>
      </c>
      <c r="O10" s="43" t="s">
        <v>135</v>
      </c>
      <c r="P10" s="44" t="s">
        <v>111</v>
      </c>
      <c r="S10" s="43" t="s">
        <v>133</v>
      </c>
      <c r="T10" s="43" t="s">
        <v>134</v>
      </c>
      <c r="U10" s="43" t="s">
        <v>135</v>
      </c>
      <c r="V10" s="44" t="s">
        <v>111</v>
      </c>
      <c r="Y10" s="43" t="s">
        <v>133</v>
      </c>
      <c r="Z10" s="43" t="s">
        <v>134</v>
      </c>
      <c r="AA10" s="43" t="s">
        <v>135</v>
      </c>
      <c r="AB10" s="44" t="s">
        <v>111</v>
      </c>
      <c r="AE10" s="43" t="s">
        <v>133</v>
      </c>
      <c r="AF10" s="43" t="s">
        <v>134</v>
      </c>
      <c r="AG10" s="43" t="s">
        <v>135</v>
      </c>
      <c r="AH10" s="44" t="s">
        <v>111</v>
      </c>
      <c r="AK10" s="43" t="s">
        <v>133</v>
      </c>
      <c r="AL10" s="43" t="s">
        <v>134</v>
      </c>
      <c r="AM10" s="43" t="s">
        <v>135</v>
      </c>
      <c r="AN10" s="44" t="s">
        <v>111</v>
      </c>
    </row>
    <row r="11" spans="1:41" x14ac:dyDescent="0.2">
      <c r="A11" s="26" t="s">
        <v>2</v>
      </c>
      <c r="B11" s="50" t="s">
        <v>6</v>
      </c>
      <c r="C11" s="51" t="s">
        <v>17</v>
      </c>
      <c r="D11" s="33" t="s">
        <v>139</v>
      </c>
      <c r="G11" s="26" t="s">
        <v>2</v>
      </c>
      <c r="H11" s="52" t="s">
        <v>7</v>
      </c>
      <c r="I11" s="53" t="s">
        <v>21</v>
      </c>
      <c r="J11" s="33" t="s">
        <v>162</v>
      </c>
      <c r="M11" s="26" t="s">
        <v>2</v>
      </c>
      <c r="N11" s="52" t="s">
        <v>7</v>
      </c>
      <c r="O11" s="53" t="s">
        <v>21</v>
      </c>
      <c r="P11" s="33" t="s">
        <v>163</v>
      </c>
      <c r="S11" s="26" t="s">
        <v>2</v>
      </c>
      <c r="T11" s="52" t="s">
        <v>7</v>
      </c>
      <c r="U11" s="53" t="s">
        <v>21</v>
      </c>
      <c r="V11" s="33" t="s">
        <v>164</v>
      </c>
      <c r="Y11" s="26" t="s">
        <v>2</v>
      </c>
      <c r="Z11" s="52" t="s">
        <v>7</v>
      </c>
      <c r="AA11" s="53" t="s">
        <v>21</v>
      </c>
      <c r="AB11" s="33" t="s">
        <v>165</v>
      </c>
      <c r="AE11" s="26" t="s">
        <v>2</v>
      </c>
      <c r="AF11" s="52" t="s">
        <v>7</v>
      </c>
      <c r="AG11" s="53" t="s">
        <v>21</v>
      </c>
      <c r="AH11" s="33" t="s">
        <v>166</v>
      </c>
      <c r="AK11" s="26" t="s">
        <v>2</v>
      </c>
      <c r="AL11" s="52" t="s">
        <v>7</v>
      </c>
      <c r="AM11" s="53" t="s">
        <v>21</v>
      </c>
      <c r="AN11" s="33" t="s">
        <v>167</v>
      </c>
    </row>
    <row r="13" spans="1:41" ht="19" x14ac:dyDescent="0.25">
      <c r="A13" s="34" t="s">
        <v>112</v>
      </c>
      <c r="G13" s="34" t="s">
        <v>112</v>
      </c>
      <c r="M13" s="34" t="s">
        <v>112</v>
      </c>
      <c r="S13" s="34" t="s">
        <v>112</v>
      </c>
      <c r="Y13" s="34" t="s">
        <v>112</v>
      </c>
      <c r="AE13" s="34" t="s">
        <v>112</v>
      </c>
      <c r="AK13" s="34" t="s">
        <v>112</v>
      </c>
    </row>
    <row r="14" spans="1:41" ht="19" customHeight="1" x14ac:dyDescent="0.2">
      <c r="A14" s="62" t="s">
        <v>109</v>
      </c>
      <c r="B14" s="63"/>
      <c r="C14" s="60" t="s">
        <v>108</v>
      </c>
      <c r="D14" s="58" t="s">
        <v>168</v>
      </c>
      <c r="E14" s="60" t="s">
        <v>117</v>
      </c>
      <c r="G14" s="62" t="s">
        <v>109</v>
      </c>
      <c r="H14" s="63"/>
      <c r="I14" s="60" t="s">
        <v>108</v>
      </c>
      <c r="J14" s="58" t="s">
        <v>169</v>
      </c>
      <c r="K14" s="60" t="s">
        <v>117</v>
      </c>
      <c r="M14" s="62" t="s">
        <v>109</v>
      </c>
      <c r="N14" s="63"/>
      <c r="O14" s="60" t="s">
        <v>170</v>
      </c>
      <c r="P14" s="58" t="s">
        <v>168</v>
      </c>
      <c r="Q14" s="60" t="s">
        <v>117</v>
      </c>
      <c r="S14" s="62" t="s">
        <v>109</v>
      </c>
      <c r="T14" s="63"/>
      <c r="U14" s="60" t="s">
        <v>171</v>
      </c>
      <c r="V14" s="58" t="s">
        <v>168</v>
      </c>
      <c r="W14" s="60" t="s">
        <v>117</v>
      </c>
      <c r="Y14" s="62" t="s">
        <v>109</v>
      </c>
      <c r="Z14" s="63"/>
      <c r="AA14" s="60" t="s">
        <v>171</v>
      </c>
      <c r="AB14" s="58" t="s">
        <v>168</v>
      </c>
      <c r="AC14" s="60" t="s">
        <v>117</v>
      </c>
      <c r="AE14" s="62" t="s">
        <v>109</v>
      </c>
      <c r="AF14" s="63"/>
      <c r="AG14" s="60" t="s">
        <v>171</v>
      </c>
      <c r="AH14" s="58" t="s">
        <v>168</v>
      </c>
      <c r="AI14" s="60" t="s">
        <v>117</v>
      </c>
      <c r="AK14" s="62" t="s">
        <v>109</v>
      </c>
      <c r="AL14" s="63"/>
      <c r="AM14" s="60" t="s">
        <v>108</v>
      </c>
      <c r="AN14" s="58" t="s">
        <v>168</v>
      </c>
      <c r="AO14" s="60" t="s">
        <v>117</v>
      </c>
    </row>
    <row r="15" spans="1:41" ht="19" x14ac:dyDescent="0.2">
      <c r="A15" s="45" t="s">
        <v>12</v>
      </c>
      <c r="B15" s="45" t="s">
        <v>146</v>
      </c>
      <c r="C15" s="61"/>
      <c r="D15" s="59"/>
      <c r="E15" s="61"/>
      <c r="G15" s="45" t="s">
        <v>12</v>
      </c>
      <c r="H15" s="45" t="s">
        <v>146</v>
      </c>
      <c r="I15" s="61"/>
      <c r="J15" s="59"/>
      <c r="K15" s="61"/>
      <c r="M15" s="45" t="s">
        <v>12</v>
      </c>
      <c r="N15" s="45" t="s">
        <v>146</v>
      </c>
      <c r="O15" s="61"/>
      <c r="P15" s="59"/>
      <c r="Q15" s="61"/>
      <c r="S15" s="45" t="s">
        <v>12</v>
      </c>
      <c r="T15" s="45" t="s">
        <v>146</v>
      </c>
      <c r="U15" s="61"/>
      <c r="V15" s="59"/>
      <c r="W15" s="61"/>
      <c r="Y15" s="45" t="s">
        <v>12</v>
      </c>
      <c r="Z15" s="45" t="s">
        <v>146</v>
      </c>
      <c r="AA15" s="61"/>
      <c r="AB15" s="59"/>
      <c r="AC15" s="61"/>
      <c r="AE15" s="45" t="s">
        <v>12</v>
      </c>
      <c r="AF15" s="45" t="s">
        <v>146</v>
      </c>
      <c r="AG15" s="61"/>
      <c r="AH15" s="59"/>
      <c r="AI15" s="61"/>
      <c r="AK15" s="45" t="s">
        <v>12</v>
      </c>
      <c r="AL15" s="45" t="s">
        <v>146</v>
      </c>
      <c r="AM15" s="61"/>
      <c r="AN15" s="59"/>
      <c r="AO15" s="61"/>
    </row>
    <row r="16" spans="1:41" x14ac:dyDescent="0.2">
      <c r="A16" s="47" t="s">
        <v>147</v>
      </c>
      <c r="B16" s="46" t="s">
        <v>147</v>
      </c>
      <c r="C16" s="36">
        <v>0.96</v>
      </c>
      <c r="D16" s="54">
        <v>0.2</v>
      </c>
      <c r="E16" s="35" t="s">
        <v>172</v>
      </c>
      <c r="G16" s="35" t="s">
        <v>147</v>
      </c>
      <c r="H16" s="46" t="s">
        <v>147</v>
      </c>
      <c r="I16" s="54">
        <v>0.28000000000000003</v>
      </c>
      <c r="J16" s="55">
        <v>9.4E-2</v>
      </c>
      <c r="K16" s="35" t="str">
        <f>ROUND(J16*100*0.8,1)&amp;" - "&amp;ROUND(J16*100*1.2,1)&amp;"%"</f>
        <v>7.5 - 11.3%</v>
      </c>
      <c r="M16" s="35" t="s">
        <v>147</v>
      </c>
      <c r="N16" s="46" t="s">
        <v>147</v>
      </c>
      <c r="O16" s="56">
        <v>1300</v>
      </c>
      <c r="P16" s="54">
        <v>0.37</v>
      </c>
      <c r="Q16" s="35" t="str">
        <f>ROUND(P16*100*0.9,0)&amp;" - "&amp;ROUND(P16*100*1.1,0)&amp;"%"</f>
        <v>33 - 41%</v>
      </c>
      <c r="S16" s="35" t="s">
        <v>147</v>
      </c>
      <c r="T16" s="46" t="s">
        <v>147</v>
      </c>
      <c r="U16" s="57">
        <v>32</v>
      </c>
      <c r="V16" s="57">
        <v>7.6</v>
      </c>
      <c r="W16" s="35" t="str">
        <f>ROUND(V16*0.9,1)&amp;" - "&amp;ROUND(V16*1.1,1)</f>
        <v>6.8 - 8.4</v>
      </c>
      <c r="Y16" s="35" t="s">
        <v>147</v>
      </c>
      <c r="Z16" s="46" t="s">
        <v>147</v>
      </c>
      <c r="AA16" s="57">
        <v>65</v>
      </c>
      <c r="AB16" s="57">
        <v>12.3</v>
      </c>
      <c r="AC16" s="35" t="str">
        <f t="shared" ref="AC16:AC29" si="0">ROUND(AB16*0.9,1)&amp;" - "&amp;ROUND(AB16*1.1,1)</f>
        <v>11.1 - 13.5</v>
      </c>
      <c r="AE16" s="35" t="s">
        <v>147</v>
      </c>
      <c r="AF16" s="46" t="s">
        <v>147</v>
      </c>
      <c r="AG16" s="57">
        <v>65</v>
      </c>
      <c r="AH16" s="57">
        <v>15.3</v>
      </c>
      <c r="AI16" s="35" t="str">
        <f t="shared" ref="AI16:AI29" si="1">ROUND(AH16*0.9,1)&amp;" - "&amp;ROUND(AH16*1.1,1)</f>
        <v>13.8 - 16.8</v>
      </c>
      <c r="AK16" s="35" t="s">
        <v>147</v>
      </c>
      <c r="AL16" s="46" t="s">
        <v>147</v>
      </c>
      <c r="AM16" s="57">
        <v>10</v>
      </c>
      <c r="AN16" s="57">
        <v>1.3</v>
      </c>
      <c r="AO16" s="35" t="str">
        <f t="shared" ref="AO16:AO29" si="2">ROUND(AN16*0.9,1)&amp;" - "&amp;ROUND(AN16*1.1,1)</f>
        <v>1.2 - 1.4</v>
      </c>
    </row>
    <row r="17" spans="1:41" x14ac:dyDescent="0.2">
      <c r="A17" s="64" t="s">
        <v>148</v>
      </c>
      <c r="B17" s="33" t="s">
        <v>140</v>
      </c>
      <c r="C17" s="36">
        <v>0.86292134831460676</v>
      </c>
      <c r="D17" s="54">
        <v>0.18</v>
      </c>
      <c r="E17" s="35" t="s">
        <v>173</v>
      </c>
      <c r="G17" s="64" t="s">
        <v>148</v>
      </c>
      <c r="H17" s="33" t="s">
        <v>140</v>
      </c>
      <c r="I17" s="54">
        <f>0.5-C17/C$16*(0.5-I$16)</f>
        <v>0.30224719101123598</v>
      </c>
      <c r="J17" s="55">
        <f>D17/D$16*J$16</f>
        <v>8.4599999999999995E-2</v>
      </c>
      <c r="K17" s="35" t="str">
        <f t="shared" ref="K17:K29" si="3">ROUND(J17*100*0.8,1)&amp;" - "&amp;ROUND(J17*100*1.2,1)&amp;"%"</f>
        <v>6.8 - 10.2%</v>
      </c>
      <c r="M17" s="64" t="s">
        <v>148</v>
      </c>
      <c r="N17" s="33" t="s">
        <v>140</v>
      </c>
      <c r="O17" s="56">
        <f>C17/C$16*O$16</f>
        <v>1168.5393258426968</v>
      </c>
      <c r="P17" s="54">
        <f>D17/D$16*P$16</f>
        <v>0.33299999999999996</v>
      </c>
      <c r="Q17" s="35" t="str">
        <f t="shared" ref="Q17:Q29" si="4">ROUND(P17*100*0.9,0)&amp;" - "&amp;ROUND(P17*100*1.1,0)&amp;"%"</f>
        <v>30 - 37%</v>
      </c>
      <c r="S17" s="64" t="s">
        <v>148</v>
      </c>
      <c r="T17" s="33" t="s">
        <v>140</v>
      </c>
      <c r="U17" s="57">
        <f>$C17/$C$16*U$16</f>
        <v>28.764044943820227</v>
      </c>
      <c r="V17" s="57">
        <f>$D17/$D$16*V$16</f>
        <v>6.839999999999999</v>
      </c>
      <c r="W17" s="35" t="str">
        <f t="shared" ref="W17:W29" si="5">ROUND(V17*0.9,1)&amp;" - "&amp;ROUND(V17*1.1,1)</f>
        <v>6.2 - 7.5</v>
      </c>
      <c r="Y17" s="64" t="s">
        <v>148</v>
      </c>
      <c r="Z17" s="33" t="s">
        <v>140</v>
      </c>
      <c r="AA17" s="57">
        <f>$C17/$C$16*AA$16</f>
        <v>58.426966292134836</v>
      </c>
      <c r="AB17" s="57">
        <f>$D17/$D$16*AB$16</f>
        <v>11.07</v>
      </c>
      <c r="AC17" s="35" t="str">
        <f t="shared" si="0"/>
        <v>10 - 12.2</v>
      </c>
      <c r="AE17" s="64" t="s">
        <v>148</v>
      </c>
      <c r="AF17" s="33" t="s">
        <v>140</v>
      </c>
      <c r="AG17" s="57">
        <f>$C17/$C$16*AG$16</f>
        <v>58.426966292134836</v>
      </c>
      <c r="AH17" s="57">
        <f>$D17/$D$16*AH$16</f>
        <v>13.77</v>
      </c>
      <c r="AI17" s="35" t="str">
        <f t="shared" si="1"/>
        <v>12.4 - 15.1</v>
      </c>
      <c r="AK17" s="64" t="s">
        <v>148</v>
      </c>
      <c r="AL17" s="33" t="s">
        <v>140</v>
      </c>
      <c r="AM17" s="57">
        <f>$C17/$C$16*AM$16</f>
        <v>8.9887640449438209</v>
      </c>
      <c r="AN17" s="57">
        <f>$D17/$D$16*AN$16</f>
        <v>1.17</v>
      </c>
      <c r="AO17" s="35" t="str">
        <f t="shared" si="2"/>
        <v>1.1 - 1.3</v>
      </c>
    </row>
    <row r="18" spans="1:41" x14ac:dyDescent="0.2">
      <c r="A18" s="64"/>
      <c r="B18" s="33" t="s">
        <v>141</v>
      </c>
      <c r="C18" s="36">
        <v>1.0031460674157304</v>
      </c>
      <c r="D18" s="54">
        <v>0.22</v>
      </c>
      <c r="E18" s="35" t="s">
        <v>174</v>
      </c>
      <c r="G18" s="64"/>
      <c r="H18" s="33" t="s">
        <v>141</v>
      </c>
      <c r="I18" s="54">
        <f t="shared" ref="I18:I29" si="6">0.5-C18/C$16*(0.5-I$16)</f>
        <v>0.27011235955056179</v>
      </c>
      <c r="J18" s="55">
        <f t="shared" ref="J18:J29" si="7">D18/D$16*J$16</f>
        <v>0.10339999999999999</v>
      </c>
      <c r="K18" s="35" t="str">
        <f t="shared" si="3"/>
        <v>8.3 - 12.4%</v>
      </c>
      <c r="M18" s="64"/>
      <c r="N18" s="33" t="s">
        <v>141</v>
      </c>
      <c r="O18" s="56">
        <f t="shared" ref="O18:P29" si="8">C18/C$16*O$16</f>
        <v>1358.4269662921349</v>
      </c>
      <c r="P18" s="54">
        <f t="shared" si="8"/>
        <v>0.40699999999999997</v>
      </c>
      <c r="Q18" s="35" t="str">
        <f t="shared" si="4"/>
        <v>37 - 45%</v>
      </c>
      <c r="S18" s="64"/>
      <c r="T18" s="33" t="s">
        <v>141</v>
      </c>
      <c r="U18" s="57">
        <f t="shared" ref="U18:V29" si="9">C18/C$16*U$16</f>
        <v>33.438202247191015</v>
      </c>
      <c r="V18" s="57">
        <f t="shared" si="9"/>
        <v>8.36</v>
      </c>
      <c r="W18" s="35" t="str">
        <f t="shared" si="5"/>
        <v>7.5 - 9.2</v>
      </c>
      <c r="Y18" s="64"/>
      <c r="Z18" s="33" t="s">
        <v>141</v>
      </c>
      <c r="AA18" s="57">
        <f t="shared" ref="AA18:AA29" si="10">$C18/$C$16*AA$16</f>
        <v>67.921348314606746</v>
      </c>
      <c r="AB18" s="57">
        <f t="shared" ref="AB18:AB29" si="11">$D18/$D$16*AB$16</f>
        <v>13.53</v>
      </c>
      <c r="AC18" s="35" t="str">
        <f t="shared" si="0"/>
        <v>12.2 - 14.9</v>
      </c>
      <c r="AE18" s="64"/>
      <c r="AF18" s="33" t="s">
        <v>141</v>
      </c>
      <c r="AG18" s="57">
        <f t="shared" ref="AG18:AG29" si="12">$C18/$C$16*AG$16</f>
        <v>67.921348314606746</v>
      </c>
      <c r="AH18" s="57">
        <f t="shared" ref="AH18:AH29" si="13">$D18/$D$16*AH$16</f>
        <v>16.829999999999998</v>
      </c>
      <c r="AI18" s="35" t="str">
        <f t="shared" si="1"/>
        <v>15.1 - 18.5</v>
      </c>
      <c r="AK18" s="64"/>
      <c r="AL18" s="33" t="s">
        <v>141</v>
      </c>
      <c r="AM18" s="57">
        <f t="shared" ref="AM18:AM29" si="14">$C18/$C$16*AM$16</f>
        <v>10.449438202247192</v>
      </c>
      <c r="AN18" s="57">
        <f t="shared" ref="AN18:AN29" si="15">$D18/$D$16*AN$16</f>
        <v>1.43</v>
      </c>
      <c r="AO18" s="35" t="str">
        <f t="shared" si="2"/>
        <v>1.3 - 1.6</v>
      </c>
    </row>
    <row r="19" spans="1:41" x14ac:dyDescent="0.2">
      <c r="A19" s="64" t="s">
        <v>149</v>
      </c>
      <c r="B19" s="33" t="s">
        <v>142</v>
      </c>
      <c r="C19" s="36">
        <v>0.97078651685393258</v>
      </c>
      <c r="D19" s="54">
        <v>0.19</v>
      </c>
      <c r="E19" s="35" t="s">
        <v>175</v>
      </c>
      <c r="G19" s="64" t="s">
        <v>149</v>
      </c>
      <c r="H19" s="33" t="s">
        <v>142</v>
      </c>
      <c r="I19" s="54">
        <f t="shared" si="6"/>
        <v>0.27752808988764044</v>
      </c>
      <c r="J19" s="55">
        <f t="shared" si="7"/>
        <v>8.929999999999999E-2</v>
      </c>
      <c r="K19" s="35" t="str">
        <f t="shared" si="3"/>
        <v>7.1 - 10.7%</v>
      </c>
      <c r="M19" s="64" t="s">
        <v>149</v>
      </c>
      <c r="N19" s="33" t="s">
        <v>142</v>
      </c>
      <c r="O19" s="56">
        <f t="shared" si="8"/>
        <v>1314.6067415730338</v>
      </c>
      <c r="P19" s="54">
        <f t="shared" si="8"/>
        <v>0.35149999999999998</v>
      </c>
      <c r="Q19" s="35" t="str">
        <f t="shared" si="4"/>
        <v>32 - 39%</v>
      </c>
      <c r="S19" s="64" t="s">
        <v>149</v>
      </c>
      <c r="T19" s="33" t="s">
        <v>142</v>
      </c>
      <c r="U19" s="57">
        <f t="shared" si="9"/>
        <v>32.359550561797754</v>
      </c>
      <c r="V19" s="57">
        <f t="shared" si="9"/>
        <v>7.22</v>
      </c>
      <c r="W19" s="35" t="str">
        <f t="shared" si="5"/>
        <v>6.5 - 7.9</v>
      </c>
      <c r="Y19" s="64" t="s">
        <v>149</v>
      </c>
      <c r="Z19" s="33" t="s">
        <v>142</v>
      </c>
      <c r="AA19" s="57">
        <f t="shared" si="10"/>
        <v>65.730337078651687</v>
      </c>
      <c r="AB19" s="57">
        <f t="shared" si="11"/>
        <v>11.685</v>
      </c>
      <c r="AC19" s="35" t="str">
        <f t="shared" si="0"/>
        <v>10.5 - 12.9</v>
      </c>
      <c r="AE19" s="64" t="s">
        <v>149</v>
      </c>
      <c r="AF19" s="33" t="s">
        <v>142</v>
      </c>
      <c r="AG19" s="57">
        <f t="shared" si="12"/>
        <v>65.730337078651687</v>
      </c>
      <c r="AH19" s="57">
        <f t="shared" si="13"/>
        <v>14.535</v>
      </c>
      <c r="AI19" s="35" t="str">
        <f t="shared" si="1"/>
        <v>13.1 - 16</v>
      </c>
      <c r="AK19" s="64" t="s">
        <v>149</v>
      </c>
      <c r="AL19" s="33" t="s">
        <v>142</v>
      </c>
      <c r="AM19" s="57">
        <f t="shared" si="14"/>
        <v>10.112359550561798</v>
      </c>
      <c r="AN19" s="57">
        <f t="shared" si="15"/>
        <v>1.2349999999999999</v>
      </c>
      <c r="AO19" s="35" t="str">
        <f t="shared" si="2"/>
        <v>1.1 - 1.4</v>
      </c>
    </row>
    <row r="20" spans="1:41" x14ac:dyDescent="0.2">
      <c r="A20" s="64"/>
      <c r="B20" s="33" t="s">
        <v>143</v>
      </c>
      <c r="C20" s="36">
        <v>0.94921348314606735</v>
      </c>
      <c r="D20" s="54">
        <v>0.21</v>
      </c>
      <c r="E20" s="35" t="s">
        <v>176</v>
      </c>
      <c r="G20" s="64"/>
      <c r="H20" s="33" t="s">
        <v>143</v>
      </c>
      <c r="I20" s="54">
        <f t="shared" si="6"/>
        <v>0.28247191011235961</v>
      </c>
      <c r="J20" s="55">
        <f t="shared" si="7"/>
        <v>9.8699999999999982E-2</v>
      </c>
      <c r="K20" s="35" t="str">
        <f t="shared" si="3"/>
        <v>7.9 - 11.8%</v>
      </c>
      <c r="M20" s="64"/>
      <c r="N20" s="33" t="s">
        <v>143</v>
      </c>
      <c r="O20" s="56">
        <f t="shared" si="8"/>
        <v>1285.3932584269662</v>
      </c>
      <c r="P20" s="54">
        <f t="shared" si="8"/>
        <v>0.38849999999999996</v>
      </c>
      <c r="Q20" s="35" t="str">
        <f t="shared" si="4"/>
        <v>35 - 43%</v>
      </c>
      <c r="S20" s="64"/>
      <c r="T20" s="33" t="s">
        <v>143</v>
      </c>
      <c r="U20" s="57">
        <f t="shared" si="9"/>
        <v>31.640449438202246</v>
      </c>
      <c r="V20" s="57">
        <f t="shared" si="9"/>
        <v>7.9799999999999986</v>
      </c>
      <c r="W20" s="35" t="str">
        <f t="shared" si="5"/>
        <v>7.2 - 8.8</v>
      </c>
      <c r="Y20" s="64"/>
      <c r="Z20" s="33" t="s">
        <v>143</v>
      </c>
      <c r="AA20" s="57">
        <f t="shared" si="10"/>
        <v>64.269662921348313</v>
      </c>
      <c r="AB20" s="57">
        <f t="shared" si="11"/>
        <v>12.914999999999999</v>
      </c>
      <c r="AC20" s="35" t="str">
        <f t="shared" si="0"/>
        <v>11.6 - 14.2</v>
      </c>
      <c r="AE20" s="64"/>
      <c r="AF20" s="33" t="s">
        <v>143</v>
      </c>
      <c r="AG20" s="57">
        <f t="shared" si="12"/>
        <v>64.269662921348313</v>
      </c>
      <c r="AH20" s="57">
        <f t="shared" si="13"/>
        <v>16.064999999999998</v>
      </c>
      <c r="AI20" s="35" t="str">
        <f t="shared" si="1"/>
        <v>14.5 - 17.7</v>
      </c>
      <c r="AK20" s="64"/>
      <c r="AL20" s="33" t="s">
        <v>143</v>
      </c>
      <c r="AM20" s="57">
        <f t="shared" si="14"/>
        <v>9.8876404494382015</v>
      </c>
      <c r="AN20" s="57">
        <f t="shared" si="15"/>
        <v>1.3649999999999998</v>
      </c>
      <c r="AO20" s="35" t="str">
        <f t="shared" si="2"/>
        <v>1.2 - 1.5</v>
      </c>
    </row>
    <row r="21" spans="1:41" x14ac:dyDescent="0.2">
      <c r="A21" s="64" t="s">
        <v>150</v>
      </c>
      <c r="B21" s="33" t="s">
        <v>177</v>
      </c>
      <c r="C21" s="36">
        <v>0.84134831460674153</v>
      </c>
      <c r="D21" s="54">
        <v>0.19</v>
      </c>
      <c r="E21" s="35" t="s">
        <v>178</v>
      </c>
      <c r="G21" s="64" t="s">
        <v>150</v>
      </c>
      <c r="H21" s="33" t="s">
        <v>177</v>
      </c>
      <c r="I21" s="54">
        <f t="shared" si="6"/>
        <v>0.30719101123595505</v>
      </c>
      <c r="J21" s="55">
        <f t="shared" si="7"/>
        <v>8.929999999999999E-2</v>
      </c>
      <c r="K21" s="35" t="str">
        <f t="shared" si="3"/>
        <v>7.1 - 10.7%</v>
      </c>
      <c r="M21" s="64" t="s">
        <v>150</v>
      </c>
      <c r="N21" s="33" t="s">
        <v>177</v>
      </c>
      <c r="O21" s="56">
        <f t="shared" si="8"/>
        <v>1139.3258426966293</v>
      </c>
      <c r="P21" s="54">
        <f t="shared" si="8"/>
        <v>0.35149999999999998</v>
      </c>
      <c r="Q21" s="35" t="str">
        <f t="shared" si="4"/>
        <v>32 - 39%</v>
      </c>
      <c r="S21" s="64" t="s">
        <v>150</v>
      </c>
      <c r="T21" s="33" t="s">
        <v>177</v>
      </c>
      <c r="U21" s="57">
        <f t="shared" si="9"/>
        <v>28.04494382022472</v>
      </c>
      <c r="V21" s="57">
        <f t="shared" si="9"/>
        <v>7.22</v>
      </c>
      <c r="W21" s="35" t="str">
        <f t="shared" si="5"/>
        <v>6.5 - 7.9</v>
      </c>
      <c r="Y21" s="64" t="s">
        <v>150</v>
      </c>
      <c r="Z21" s="33" t="s">
        <v>177</v>
      </c>
      <c r="AA21" s="57">
        <f t="shared" si="10"/>
        <v>56.966292134831463</v>
      </c>
      <c r="AB21" s="57">
        <f t="shared" si="11"/>
        <v>11.685</v>
      </c>
      <c r="AC21" s="35" t="str">
        <f t="shared" si="0"/>
        <v>10.5 - 12.9</v>
      </c>
      <c r="AE21" s="64" t="s">
        <v>150</v>
      </c>
      <c r="AF21" s="33" t="s">
        <v>177</v>
      </c>
      <c r="AG21" s="57">
        <f t="shared" si="12"/>
        <v>56.966292134831463</v>
      </c>
      <c r="AH21" s="57">
        <f t="shared" si="13"/>
        <v>14.535</v>
      </c>
      <c r="AI21" s="35" t="str">
        <f t="shared" si="1"/>
        <v>13.1 - 16</v>
      </c>
      <c r="AK21" s="64" t="s">
        <v>150</v>
      </c>
      <c r="AL21" s="33" t="s">
        <v>177</v>
      </c>
      <c r="AM21" s="57">
        <f t="shared" si="14"/>
        <v>8.7640449438202257</v>
      </c>
      <c r="AN21" s="57">
        <f t="shared" si="15"/>
        <v>1.2349999999999999</v>
      </c>
      <c r="AO21" s="35" t="str">
        <f t="shared" si="2"/>
        <v>1.1 - 1.4</v>
      </c>
    </row>
    <row r="22" spans="1:41" x14ac:dyDescent="0.2">
      <c r="A22" s="64"/>
      <c r="B22" s="33" t="s">
        <v>179</v>
      </c>
      <c r="C22" s="36">
        <v>1.0139325842696629</v>
      </c>
      <c r="D22" s="54">
        <v>0.19</v>
      </c>
      <c r="E22" s="35" t="s">
        <v>175</v>
      </c>
      <c r="G22" s="64"/>
      <c r="H22" s="33" t="s">
        <v>179</v>
      </c>
      <c r="I22" s="54">
        <f t="shared" si="6"/>
        <v>0.26764044943820225</v>
      </c>
      <c r="J22" s="55">
        <f t="shared" si="7"/>
        <v>8.929999999999999E-2</v>
      </c>
      <c r="K22" s="35" t="str">
        <f t="shared" si="3"/>
        <v>7.1 - 10.7%</v>
      </c>
      <c r="M22" s="64"/>
      <c r="N22" s="33" t="s">
        <v>179</v>
      </c>
      <c r="O22" s="56">
        <f t="shared" si="8"/>
        <v>1373.0337078651687</v>
      </c>
      <c r="P22" s="54">
        <f t="shared" si="8"/>
        <v>0.35149999999999998</v>
      </c>
      <c r="Q22" s="35" t="str">
        <f t="shared" si="4"/>
        <v>32 - 39%</v>
      </c>
      <c r="S22" s="64"/>
      <c r="T22" s="33" t="s">
        <v>179</v>
      </c>
      <c r="U22" s="57">
        <f t="shared" si="9"/>
        <v>33.797752808988768</v>
      </c>
      <c r="V22" s="57">
        <f t="shared" si="9"/>
        <v>7.22</v>
      </c>
      <c r="W22" s="35" t="str">
        <f t="shared" si="5"/>
        <v>6.5 - 7.9</v>
      </c>
      <c r="Y22" s="64"/>
      <c r="Z22" s="33" t="s">
        <v>179</v>
      </c>
      <c r="AA22" s="57">
        <f t="shared" si="10"/>
        <v>68.651685393258433</v>
      </c>
      <c r="AB22" s="57">
        <f t="shared" si="11"/>
        <v>11.685</v>
      </c>
      <c r="AC22" s="35" t="str">
        <f t="shared" si="0"/>
        <v>10.5 - 12.9</v>
      </c>
      <c r="AE22" s="64"/>
      <c r="AF22" s="33" t="s">
        <v>179</v>
      </c>
      <c r="AG22" s="57">
        <f t="shared" si="12"/>
        <v>68.651685393258433</v>
      </c>
      <c r="AH22" s="57">
        <f t="shared" si="13"/>
        <v>14.535</v>
      </c>
      <c r="AI22" s="35" t="str">
        <f t="shared" si="1"/>
        <v>13.1 - 16</v>
      </c>
      <c r="AK22" s="64"/>
      <c r="AL22" s="33" t="s">
        <v>179</v>
      </c>
      <c r="AM22" s="57">
        <f t="shared" si="14"/>
        <v>10.561797752808991</v>
      </c>
      <c r="AN22" s="57">
        <f t="shared" si="15"/>
        <v>1.2349999999999999</v>
      </c>
      <c r="AO22" s="35" t="str">
        <f t="shared" si="2"/>
        <v>1.1 - 1.4</v>
      </c>
    </row>
    <row r="23" spans="1:41" x14ac:dyDescent="0.2">
      <c r="A23" s="64"/>
      <c r="B23" s="33" t="s">
        <v>180</v>
      </c>
      <c r="C23" s="36">
        <v>1.1865168539325843</v>
      </c>
      <c r="D23" s="54">
        <v>0.25</v>
      </c>
      <c r="E23" s="35" t="s">
        <v>181</v>
      </c>
      <c r="G23" s="64"/>
      <c r="H23" s="33" t="s">
        <v>180</v>
      </c>
      <c r="I23" s="54">
        <f t="shared" si="6"/>
        <v>0.22808988764044946</v>
      </c>
      <c r="J23" s="55">
        <f t="shared" si="7"/>
        <v>0.11749999999999999</v>
      </c>
      <c r="K23" s="35" t="str">
        <f t="shared" si="3"/>
        <v>9.4 - 14.1%</v>
      </c>
      <c r="M23" s="64"/>
      <c r="N23" s="33" t="s">
        <v>180</v>
      </c>
      <c r="O23" s="56">
        <f t="shared" si="8"/>
        <v>1606.7415730337079</v>
      </c>
      <c r="P23" s="54">
        <v>0.41</v>
      </c>
      <c r="Q23" s="35" t="str">
        <f t="shared" si="4"/>
        <v>37 - 45%</v>
      </c>
      <c r="S23" s="64"/>
      <c r="T23" s="33" t="s">
        <v>180</v>
      </c>
      <c r="U23" s="57">
        <f t="shared" si="9"/>
        <v>39.550561797752813</v>
      </c>
      <c r="V23" s="57">
        <f t="shared" si="9"/>
        <v>9.5</v>
      </c>
      <c r="W23" s="35" t="str">
        <f t="shared" si="5"/>
        <v>8.6 - 10.5</v>
      </c>
      <c r="Y23" s="64"/>
      <c r="Z23" s="33" t="s">
        <v>180</v>
      </c>
      <c r="AA23" s="57">
        <f t="shared" si="10"/>
        <v>80.337078651685403</v>
      </c>
      <c r="AB23" s="57">
        <f t="shared" si="11"/>
        <v>15.375</v>
      </c>
      <c r="AC23" s="35" t="str">
        <f t="shared" si="0"/>
        <v>13.8 - 16.9</v>
      </c>
      <c r="AE23" s="64"/>
      <c r="AF23" s="33" t="s">
        <v>180</v>
      </c>
      <c r="AG23" s="57">
        <f t="shared" si="12"/>
        <v>80.337078651685403</v>
      </c>
      <c r="AH23" s="57">
        <f t="shared" si="13"/>
        <v>19.125</v>
      </c>
      <c r="AI23" s="35" t="str">
        <f t="shared" si="1"/>
        <v>17.2 - 21</v>
      </c>
      <c r="AK23" s="64"/>
      <c r="AL23" s="33" t="s">
        <v>180</v>
      </c>
      <c r="AM23" s="57">
        <f t="shared" si="14"/>
        <v>12.359550561797754</v>
      </c>
      <c r="AN23" s="57">
        <f t="shared" si="15"/>
        <v>1.625</v>
      </c>
      <c r="AO23" s="35" t="str">
        <f t="shared" si="2"/>
        <v>1.5 - 1.8</v>
      </c>
    </row>
    <row r="24" spans="1:41" x14ac:dyDescent="0.2">
      <c r="A24" s="64" t="s">
        <v>151</v>
      </c>
      <c r="B24" s="33" t="s">
        <v>144</v>
      </c>
      <c r="C24" s="36">
        <v>0.73348314606741583</v>
      </c>
      <c r="D24" s="54">
        <v>0.2</v>
      </c>
      <c r="E24" s="35" t="s">
        <v>172</v>
      </c>
      <c r="G24" s="64" t="s">
        <v>151</v>
      </c>
      <c r="H24" s="33" t="s">
        <v>144</v>
      </c>
      <c r="I24" s="54">
        <f t="shared" si="6"/>
        <v>0.33191011235955059</v>
      </c>
      <c r="J24" s="55">
        <f t="shared" si="7"/>
        <v>9.4E-2</v>
      </c>
      <c r="K24" s="35" t="str">
        <f t="shared" si="3"/>
        <v>7.5 - 11.3%</v>
      </c>
      <c r="M24" s="64" t="s">
        <v>151</v>
      </c>
      <c r="N24" s="33" t="s">
        <v>144</v>
      </c>
      <c r="O24" s="56">
        <v>1200</v>
      </c>
      <c r="P24" s="54">
        <f t="shared" si="8"/>
        <v>0.37</v>
      </c>
      <c r="Q24" s="35" t="str">
        <f t="shared" si="4"/>
        <v>33 - 41%</v>
      </c>
      <c r="S24" s="64" t="s">
        <v>151</v>
      </c>
      <c r="T24" s="33" t="s">
        <v>144</v>
      </c>
      <c r="U24" s="57">
        <f t="shared" si="9"/>
        <v>24.449438202247194</v>
      </c>
      <c r="V24" s="57">
        <f t="shared" si="9"/>
        <v>7.6</v>
      </c>
      <c r="W24" s="35" t="str">
        <f t="shared" si="5"/>
        <v>6.8 - 8.4</v>
      </c>
      <c r="Y24" s="64" t="s">
        <v>151</v>
      </c>
      <c r="Z24" s="33" t="s">
        <v>144</v>
      </c>
      <c r="AA24" s="57">
        <f t="shared" si="10"/>
        <v>49.662921348314612</v>
      </c>
      <c r="AB24" s="57">
        <f t="shared" si="11"/>
        <v>12.3</v>
      </c>
      <c r="AC24" s="35" t="str">
        <f t="shared" si="0"/>
        <v>11.1 - 13.5</v>
      </c>
      <c r="AE24" s="64" t="s">
        <v>151</v>
      </c>
      <c r="AF24" s="33" t="s">
        <v>144</v>
      </c>
      <c r="AG24" s="57">
        <f t="shared" si="12"/>
        <v>49.662921348314612</v>
      </c>
      <c r="AH24" s="57">
        <f t="shared" si="13"/>
        <v>15.3</v>
      </c>
      <c r="AI24" s="35" t="str">
        <f t="shared" si="1"/>
        <v>13.8 - 16.8</v>
      </c>
      <c r="AK24" s="64" t="s">
        <v>151</v>
      </c>
      <c r="AL24" s="33" t="s">
        <v>144</v>
      </c>
      <c r="AM24" s="57">
        <f t="shared" si="14"/>
        <v>7.6404494382022481</v>
      </c>
      <c r="AN24" s="57">
        <f t="shared" si="15"/>
        <v>1.3</v>
      </c>
      <c r="AO24" s="35" t="str">
        <f t="shared" si="2"/>
        <v>1.2 - 1.4</v>
      </c>
    </row>
    <row r="25" spans="1:41" x14ac:dyDescent="0.2">
      <c r="A25" s="64"/>
      <c r="B25" s="33" t="s">
        <v>145</v>
      </c>
      <c r="C25" s="36">
        <v>1.1757303370786518</v>
      </c>
      <c r="D25" s="54">
        <v>0.2</v>
      </c>
      <c r="E25" s="35" t="s">
        <v>172</v>
      </c>
      <c r="G25" s="64"/>
      <c r="H25" s="33" t="s">
        <v>145</v>
      </c>
      <c r="I25" s="54">
        <f t="shared" si="6"/>
        <v>0.23056179775280899</v>
      </c>
      <c r="J25" s="55">
        <f t="shared" si="7"/>
        <v>9.4E-2</v>
      </c>
      <c r="K25" s="35" t="str">
        <f t="shared" si="3"/>
        <v>7.5 - 11.3%</v>
      </c>
      <c r="M25" s="64"/>
      <c r="N25" s="33" t="s">
        <v>145</v>
      </c>
      <c r="O25" s="56">
        <f t="shared" si="8"/>
        <v>1592.1348314606744</v>
      </c>
      <c r="P25" s="54">
        <f t="shared" si="8"/>
        <v>0.37</v>
      </c>
      <c r="Q25" s="35" t="str">
        <f t="shared" si="4"/>
        <v>33 - 41%</v>
      </c>
      <c r="S25" s="64"/>
      <c r="T25" s="33" t="s">
        <v>145</v>
      </c>
      <c r="U25" s="57">
        <f t="shared" si="9"/>
        <v>39.19101123595506</v>
      </c>
      <c r="V25" s="57">
        <f t="shared" si="9"/>
        <v>7.6</v>
      </c>
      <c r="W25" s="35" t="str">
        <f t="shared" si="5"/>
        <v>6.8 - 8.4</v>
      </c>
      <c r="Y25" s="64"/>
      <c r="Z25" s="33" t="s">
        <v>145</v>
      </c>
      <c r="AA25" s="57">
        <f t="shared" si="10"/>
        <v>79.606741573033716</v>
      </c>
      <c r="AB25" s="57">
        <f t="shared" si="11"/>
        <v>12.3</v>
      </c>
      <c r="AC25" s="35" t="str">
        <f t="shared" si="0"/>
        <v>11.1 - 13.5</v>
      </c>
      <c r="AE25" s="64"/>
      <c r="AF25" s="33" t="s">
        <v>145</v>
      </c>
      <c r="AG25" s="57">
        <f t="shared" si="12"/>
        <v>79.606741573033716</v>
      </c>
      <c r="AH25" s="57">
        <f t="shared" si="13"/>
        <v>15.3</v>
      </c>
      <c r="AI25" s="35" t="str">
        <f t="shared" si="1"/>
        <v>13.8 - 16.8</v>
      </c>
      <c r="AK25" s="64"/>
      <c r="AL25" s="33" t="s">
        <v>145</v>
      </c>
      <c r="AM25" s="57">
        <f t="shared" si="14"/>
        <v>12.247191011235955</v>
      </c>
      <c r="AN25" s="57">
        <f t="shared" si="15"/>
        <v>1.3</v>
      </c>
      <c r="AO25" s="35" t="str">
        <f t="shared" si="2"/>
        <v>1.2 - 1.4</v>
      </c>
    </row>
    <row r="26" spans="1:41" x14ac:dyDescent="0.2">
      <c r="A26" s="64" t="s">
        <v>152</v>
      </c>
      <c r="B26" s="33" t="s">
        <v>144</v>
      </c>
      <c r="C26" s="36">
        <v>0.94921348314606735</v>
      </c>
      <c r="D26" s="54">
        <v>0.2</v>
      </c>
      <c r="E26" s="35" t="s">
        <v>172</v>
      </c>
      <c r="G26" s="64" t="s">
        <v>152</v>
      </c>
      <c r="H26" s="33" t="s">
        <v>144</v>
      </c>
      <c r="I26" s="54">
        <f t="shared" si="6"/>
        <v>0.28247191011235961</v>
      </c>
      <c r="J26" s="55">
        <f t="shared" si="7"/>
        <v>9.4E-2</v>
      </c>
      <c r="K26" s="35" t="str">
        <f t="shared" si="3"/>
        <v>7.5 - 11.3%</v>
      </c>
      <c r="M26" s="64" t="s">
        <v>152</v>
      </c>
      <c r="N26" s="33" t="s">
        <v>144</v>
      </c>
      <c r="O26" s="56">
        <f t="shared" si="8"/>
        <v>1285.3932584269662</v>
      </c>
      <c r="P26" s="54">
        <f t="shared" si="8"/>
        <v>0.37</v>
      </c>
      <c r="Q26" s="35" t="str">
        <f t="shared" si="4"/>
        <v>33 - 41%</v>
      </c>
      <c r="S26" s="64" t="s">
        <v>152</v>
      </c>
      <c r="T26" s="33" t="s">
        <v>144</v>
      </c>
      <c r="U26" s="57">
        <f t="shared" si="9"/>
        <v>31.640449438202246</v>
      </c>
      <c r="V26" s="57">
        <f t="shared" si="9"/>
        <v>7.6</v>
      </c>
      <c r="W26" s="35" t="str">
        <f t="shared" si="5"/>
        <v>6.8 - 8.4</v>
      </c>
      <c r="Y26" s="64" t="s">
        <v>152</v>
      </c>
      <c r="Z26" s="33" t="s">
        <v>144</v>
      </c>
      <c r="AA26" s="57">
        <f t="shared" si="10"/>
        <v>64.269662921348313</v>
      </c>
      <c r="AB26" s="57">
        <f t="shared" si="11"/>
        <v>12.3</v>
      </c>
      <c r="AC26" s="35" t="str">
        <f t="shared" si="0"/>
        <v>11.1 - 13.5</v>
      </c>
      <c r="AE26" s="64" t="s">
        <v>152</v>
      </c>
      <c r="AF26" s="33" t="s">
        <v>144</v>
      </c>
      <c r="AG26" s="57">
        <f t="shared" si="12"/>
        <v>64.269662921348313</v>
      </c>
      <c r="AH26" s="57">
        <f t="shared" si="13"/>
        <v>15.3</v>
      </c>
      <c r="AI26" s="35" t="str">
        <f t="shared" si="1"/>
        <v>13.8 - 16.8</v>
      </c>
      <c r="AK26" s="64" t="s">
        <v>152</v>
      </c>
      <c r="AL26" s="33" t="s">
        <v>144</v>
      </c>
      <c r="AM26" s="57">
        <f t="shared" si="14"/>
        <v>9.8876404494382015</v>
      </c>
      <c r="AN26" s="57">
        <f t="shared" si="15"/>
        <v>1.3</v>
      </c>
      <c r="AO26" s="35" t="str">
        <f t="shared" si="2"/>
        <v>1.2 - 1.4</v>
      </c>
    </row>
    <row r="27" spans="1:41" x14ac:dyDescent="0.2">
      <c r="A27" s="64"/>
      <c r="B27" s="33" t="s">
        <v>145</v>
      </c>
      <c r="C27" s="36">
        <v>0.98157303370786519</v>
      </c>
      <c r="D27" s="54">
        <v>0.2</v>
      </c>
      <c r="E27" s="35" t="s">
        <v>172</v>
      </c>
      <c r="G27" s="64"/>
      <c r="H27" s="33" t="s">
        <v>145</v>
      </c>
      <c r="I27" s="54">
        <f t="shared" si="6"/>
        <v>0.27505617977528091</v>
      </c>
      <c r="J27" s="55">
        <f t="shared" si="7"/>
        <v>9.4E-2</v>
      </c>
      <c r="K27" s="35" t="str">
        <f t="shared" si="3"/>
        <v>7.5 - 11.3%</v>
      </c>
      <c r="M27" s="64"/>
      <c r="N27" s="33" t="s">
        <v>145</v>
      </c>
      <c r="O27" s="56">
        <f t="shared" si="8"/>
        <v>1329.2134831460676</v>
      </c>
      <c r="P27" s="54">
        <f t="shared" si="8"/>
        <v>0.37</v>
      </c>
      <c r="Q27" s="35" t="str">
        <f t="shared" si="4"/>
        <v>33 - 41%</v>
      </c>
      <c r="S27" s="64"/>
      <c r="T27" s="33" t="s">
        <v>145</v>
      </c>
      <c r="U27" s="57">
        <f t="shared" si="9"/>
        <v>32.719101123595507</v>
      </c>
      <c r="V27" s="57">
        <f t="shared" si="9"/>
        <v>7.6</v>
      </c>
      <c r="W27" s="35" t="str">
        <f t="shared" si="5"/>
        <v>6.8 - 8.4</v>
      </c>
      <c r="Y27" s="64"/>
      <c r="Z27" s="33" t="s">
        <v>145</v>
      </c>
      <c r="AA27" s="57">
        <f t="shared" si="10"/>
        <v>66.460674157303373</v>
      </c>
      <c r="AB27" s="57">
        <f t="shared" si="11"/>
        <v>12.3</v>
      </c>
      <c r="AC27" s="35" t="str">
        <f t="shared" si="0"/>
        <v>11.1 - 13.5</v>
      </c>
      <c r="AE27" s="64"/>
      <c r="AF27" s="33" t="s">
        <v>145</v>
      </c>
      <c r="AG27" s="57">
        <f t="shared" si="12"/>
        <v>66.460674157303373</v>
      </c>
      <c r="AH27" s="57">
        <f t="shared" si="13"/>
        <v>15.3</v>
      </c>
      <c r="AI27" s="35" t="str">
        <f t="shared" si="1"/>
        <v>13.8 - 16.8</v>
      </c>
      <c r="AK27" s="64"/>
      <c r="AL27" s="33" t="s">
        <v>145</v>
      </c>
      <c r="AM27" s="57">
        <f t="shared" si="14"/>
        <v>10.224719101123597</v>
      </c>
      <c r="AN27" s="57">
        <f t="shared" si="15"/>
        <v>1.3</v>
      </c>
      <c r="AO27" s="35" t="str">
        <f t="shared" si="2"/>
        <v>1.2 - 1.4</v>
      </c>
    </row>
    <row r="28" spans="1:41" x14ac:dyDescent="0.2">
      <c r="A28" s="64" t="s">
        <v>153</v>
      </c>
      <c r="B28" s="33" t="s">
        <v>144</v>
      </c>
      <c r="C28" s="36">
        <v>0.75505617977528083</v>
      </c>
      <c r="D28" s="54">
        <v>0.17</v>
      </c>
      <c r="E28" s="35" t="s">
        <v>182</v>
      </c>
      <c r="G28" s="64" t="s">
        <v>153</v>
      </c>
      <c r="H28" s="33" t="s">
        <v>144</v>
      </c>
      <c r="I28" s="54">
        <f t="shared" si="6"/>
        <v>0.32696629213483153</v>
      </c>
      <c r="J28" s="55">
        <f t="shared" si="7"/>
        <v>7.9899999999999999E-2</v>
      </c>
      <c r="K28" s="35" t="str">
        <f t="shared" si="3"/>
        <v>6.4 - 9.6%</v>
      </c>
      <c r="M28" s="64" t="s">
        <v>153</v>
      </c>
      <c r="N28" s="33" t="s">
        <v>144</v>
      </c>
      <c r="O28" s="56">
        <f t="shared" si="8"/>
        <v>1022.4719101123594</v>
      </c>
      <c r="P28" s="54">
        <f t="shared" si="8"/>
        <v>0.3145</v>
      </c>
      <c r="Q28" s="35" t="str">
        <f t="shared" si="4"/>
        <v>28 - 35%</v>
      </c>
      <c r="S28" s="64" t="s">
        <v>153</v>
      </c>
      <c r="T28" s="33" t="s">
        <v>144</v>
      </c>
      <c r="U28" s="57">
        <f t="shared" si="9"/>
        <v>25.168539325842694</v>
      </c>
      <c r="V28" s="57">
        <f t="shared" si="9"/>
        <v>6.46</v>
      </c>
      <c r="W28" s="35" t="str">
        <f t="shared" si="5"/>
        <v>5.8 - 7.1</v>
      </c>
      <c r="Y28" s="64" t="s">
        <v>153</v>
      </c>
      <c r="Z28" s="33" t="s">
        <v>144</v>
      </c>
      <c r="AA28" s="57">
        <f t="shared" si="10"/>
        <v>51.123595505617971</v>
      </c>
      <c r="AB28" s="57">
        <f t="shared" si="11"/>
        <v>10.455</v>
      </c>
      <c r="AC28" s="35" t="str">
        <f t="shared" si="0"/>
        <v>9.4 - 11.5</v>
      </c>
      <c r="AE28" s="64" t="s">
        <v>153</v>
      </c>
      <c r="AF28" s="33" t="s">
        <v>144</v>
      </c>
      <c r="AG28" s="57">
        <f t="shared" si="12"/>
        <v>51.123595505617971</v>
      </c>
      <c r="AH28" s="57">
        <f t="shared" si="13"/>
        <v>13.005000000000001</v>
      </c>
      <c r="AI28" s="35" t="str">
        <f t="shared" si="1"/>
        <v>11.7 - 14.3</v>
      </c>
      <c r="AK28" s="64" t="s">
        <v>153</v>
      </c>
      <c r="AL28" s="33" t="s">
        <v>144</v>
      </c>
      <c r="AM28" s="57">
        <f t="shared" si="14"/>
        <v>7.8651685393258415</v>
      </c>
      <c r="AN28" s="57">
        <f t="shared" si="15"/>
        <v>1.105</v>
      </c>
      <c r="AO28" s="35" t="str">
        <f t="shared" si="2"/>
        <v>1 - 1.2</v>
      </c>
    </row>
    <row r="29" spans="1:41" x14ac:dyDescent="0.2">
      <c r="A29" s="64"/>
      <c r="B29" s="33" t="s">
        <v>145</v>
      </c>
      <c r="C29" s="36">
        <v>1.1865168539325843</v>
      </c>
      <c r="D29" s="54">
        <v>0.23</v>
      </c>
      <c r="E29" s="35" t="s">
        <v>174</v>
      </c>
      <c r="G29" s="64"/>
      <c r="H29" s="33" t="s">
        <v>145</v>
      </c>
      <c r="I29" s="54">
        <f t="shared" si="6"/>
        <v>0.22808988764044946</v>
      </c>
      <c r="J29" s="55">
        <f t="shared" si="7"/>
        <v>0.10809999999999999</v>
      </c>
      <c r="K29" s="35" t="str">
        <f t="shared" si="3"/>
        <v>8.6 - 13%</v>
      </c>
      <c r="M29" s="64"/>
      <c r="N29" s="33" t="s">
        <v>145</v>
      </c>
      <c r="O29" s="56">
        <f t="shared" si="8"/>
        <v>1606.7415730337079</v>
      </c>
      <c r="P29" s="54">
        <f t="shared" si="8"/>
        <v>0.42549999999999999</v>
      </c>
      <c r="Q29" s="35" t="str">
        <f t="shared" si="4"/>
        <v>38 - 47%</v>
      </c>
      <c r="S29" s="64"/>
      <c r="T29" s="33" t="s">
        <v>145</v>
      </c>
      <c r="U29" s="57">
        <f t="shared" si="9"/>
        <v>39.550561797752813</v>
      </c>
      <c r="V29" s="57">
        <f t="shared" si="9"/>
        <v>8.7399999999999984</v>
      </c>
      <c r="W29" s="35" t="str">
        <f t="shared" si="5"/>
        <v>7.9 - 9.6</v>
      </c>
      <c r="Y29" s="64"/>
      <c r="Z29" s="33" t="s">
        <v>145</v>
      </c>
      <c r="AA29" s="57">
        <f t="shared" si="10"/>
        <v>80.337078651685403</v>
      </c>
      <c r="AB29" s="57">
        <f t="shared" si="11"/>
        <v>14.145</v>
      </c>
      <c r="AC29" s="35" t="str">
        <f t="shared" si="0"/>
        <v>12.7 - 15.6</v>
      </c>
      <c r="AE29" s="64"/>
      <c r="AF29" s="33" t="s">
        <v>145</v>
      </c>
      <c r="AG29" s="57">
        <f t="shared" si="12"/>
        <v>80.337078651685403</v>
      </c>
      <c r="AH29" s="57">
        <f t="shared" si="13"/>
        <v>17.594999999999999</v>
      </c>
      <c r="AI29" s="35" t="str">
        <f t="shared" si="1"/>
        <v>15.8 - 19.4</v>
      </c>
      <c r="AK29" s="64"/>
      <c r="AL29" s="33" t="s">
        <v>145</v>
      </c>
      <c r="AM29" s="57">
        <f t="shared" si="14"/>
        <v>12.359550561797754</v>
      </c>
      <c r="AN29" s="57">
        <f t="shared" si="15"/>
        <v>1.4949999999999999</v>
      </c>
      <c r="AO29" s="35" t="str">
        <f t="shared" si="2"/>
        <v>1.3 - 1.6</v>
      </c>
    </row>
  </sheetData>
  <mergeCells count="70">
    <mergeCell ref="AK26:AK27"/>
    <mergeCell ref="A28:A29"/>
    <mergeCell ref="G28:G29"/>
    <mergeCell ref="M28:M29"/>
    <mergeCell ref="S28:S29"/>
    <mergeCell ref="Y28:Y29"/>
    <mergeCell ref="AE28:AE29"/>
    <mergeCell ref="AK28:AK29"/>
    <mergeCell ref="A26:A27"/>
    <mergeCell ref="G26:G27"/>
    <mergeCell ref="M26:M27"/>
    <mergeCell ref="S26:S27"/>
    <mergeCell ref="Y26:Y27"/>
    <mergeCell ref="AE26:AE27"/>
    <mergeCell ref="AK21:AK23"/>
    <mergeCell ref="A24:A25"/>
    <mergeCell ref="G24:G25"/>
    <mergeCell ref="M24:M25"/>
    <mergeCell ref="S24:S25"/>
    <mergeCell ref="Y24:Y25"/>
    <mergeCell ref="AE24:AE25"/>
    <mergeCell ref="AK24:AK25"/>
    <mergeCell ref="A21:A23"/>
    <mergeCell ref="G21:G23"/>
    <mergeCell ref="M21:M23"/>
    <mergeCell ref="S21:S23"/>
    <mergeCell ref="Y21:Y23"/>
    <mergeCell ref="AE21:AE23"/>
    <mergeCell ref="AK17:AK18"/>
    <mergeCell ref="A19:A20"/>
    <mergeCell ref="G19:G20"/>
    <mergeCell ref="M19:M20"/>
    <mergeCell ref="S19:S20"/>
    <mergeCell ref="Y19:Y20"/>
    <mergeCell ref="AE19:AE20"/>
    <mergeCell ref="AK19:AK20"/>
    <mergeCell ref="AK14:AL14"/>
    <mergeCell ref="AM14:AM15"/>
    <mergeCell ref="AN14:AN15"/>
    <mergeCell ref="AO14:AO15"/>
    <mergeCell ref="A17:A18"/>
    <mergeCell ref="G17:G18"/>
    <mergeCell ref="M17:M18"/>
    <mergeCell ref="S17:S18"/>
    <mergeCell ref="Y17:Y18"/>
    <mergeCell ref="AE17:AE18"/>
    <mergeCell ref="AB14:AB15"/>
    <mergeCell ref="AC14:AC15"/>
    <mergeCell ref="AE14:AF14"/>
    <mergeCell ref="AG14:AG15"/>
    <mergeCell ref="AH14:AH15"/>
    <mergeCell ref="AI14:AI15"/>
    <mergeCell ref="AA14:AA15"/>
    <mergeCell ref="J14:J15"/>
    <mergeCell ref="K14:K15"/>
    <mergeCell ref="M14:N14"/>
    <mergeCell ref="O14:O15"/>
    <mergeCell ref="P14:P15"/>
    <mergeCell ref="Q14:Q15"/>
    <mergeCell ref="S14:T14"/>
    <mergeCell ref="U14:U15"/>
    <mergeCell ref="V14:V15"/>
    <mergeCell ref="W14:W15"/>
    <mergeCell ref="Y14:Z14"/>
    <mergeCell ref="I14:I15"/>
    <mergeCell ref="A14:B14"/>
    <mergeCell ref="C14:C15"/>
    <mergeCell ref="D14:D15"/>
    <mergeCell ref="E14:E15"/>
    <mergeCell ref="G14:H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pane ySplit="3" topLeftCell="A4" activePane="bottomLeft" state="frozen"/>
      <selection pane="bottomLeft" activeCell="C52" sqref="C52:C53"/>
    </sheetView>
  </sheetViews>
  <sheetFormatPr baseColWidth="10" defaultRowHeight="16" x14ac:dyDescent="0.2"/>
  <cols>
    <col min="1" max="1" width="14" style="2" customWidth="1"/>
    <col min="2" max="2" width="28.5" style="4" customWidth="1"/>
    <col min="3" max="3" width="44" style="5" customWidth="1"/>
    <col min="4" max="4" width="54.1640625" bestFit="1" customWidth="1"/>
    <col min="5" max="5" width="24.33203125" style="6" customWidth="1"/>
    <col min="6" max="6" width="77.5" bestFit="1" customWidth="1"/>
  </cols>
  <sheetData>
    <row r="1" spans="1:6" ht="24" x14ac:dyDescent="0.2">
      <c r="A1" s="3" t="s">
        <v>104</v>
      </c>
    </row>
    <row r="2" spans="1:6" x14ac:dyDescent="0.2">
      <c r="A2" s="1"/>
    </row>
    <row r="3" spans="1:6" ht="43" thickBot="1" x14ac:dyDescent="0.25">
      <c r="A3" s="7" t="s">
        <v>0</v>
      </c>
      <c r="B3" s="8" t="s">
        <v>4</v>
      </c>
      <c r="C3" s="9" t="s">
        <v>12</v>
      </c>
      <c r="D3" s="10" t="s">
        <v>107</v>
      </c>
      <c r="E3" s="11" t="s">
        <v>105</v>
      </c>
      <c r="F3" s="12" t="s">
        <v>90</v>
      </c>
    </row>
    <row r="4" spans="1:6" x14ac:dyDescent="0.2">
      <c r="A4" s="67" t="s">
        <v>1</v>
      </c>
      <c r="B4" s="73" t="s">
        <v>5</v>
      </c>
      <c r="C4" s="16" t="s">
        <v>13</v>
      </c>
      <c r="D4" s="17" t="s">
        <v>42</v>
      </c>
      <c r="E4" s="18">
        <v>2</v>
      </c>
      <c r="F4" s="19" t="s">
        <v>91</v>
      </c>
    </row>
    <row r="5" spans="1:6" x14ac:dyDescent="0.2">
      <c r="A5" s="68"/>
      <c r="B5" s="65"/>
      <c r="C5" s="70" t="s">
        <v>14</v>
      </c>
      <c r="D5" s="14" t="s">
        <v>43</v>
      </c>
      <c r="E5" s="15"/>
      <c r="F5" s="20"/>
    </row>
    <row r="6" spans="1:6" x14ac:dyDescent="0.2">
      <c r="A6" s="68"/>
      <c r="B6" s="65"/>
      <c r="C6" s="70"/>
      <c r="D6" s="14" t="s">
        <v>44</v>
      </c>
      <c r="E6" s="15">
        <v>1</v>
      </c>
      <c r="F6" s="20" t="s">
        <v>92</v>
      </c>
    </row>
    <row r="7" spans="1:6" x14ac:dyDescent="0.2">
      <c r="A7" s="68"/>
      <c r="B7" s="65"/>
      <c r="C7" s="13" t="s">
        <v>15</v>
      </c>
      <c r="D7" s="14" t="s">
        <v>45</v>
      </c>
      <c r="E7" s="15"/>
      <c r="F7" s="20"/>
    </row>
    <row r="8" spans="1:6" x14ac:dyDescent="0.2">
      <c r="A8" s="68"/>
      <c r="B8" s="65"/>
      <c r="C8" s="70" t="s">
        <v>16</v>
      </c>
      <c r="D8" s="14" t="s">
        <v>46</v>
      </c>
      <c r="E8" s="15"/>
      <c r="F8" s="20"/>
    </row>
    <row r="9" spans="1:6" x14ac:dyDescent="0.2">
      <c r="A9" s="68"/>
      <c r="B9" s="65"/>
      <c r="C9" s="70"/>
      <c r="D9" s="14" t="s">
        <v>103</v>
      </c>
      <c r="E9" s="15">
        <v>3</v>
      </c>
      <c r="F9" s="20" t="s">
        <v>93</v>
      </c>
    </row>
    <row r="10" spans="1:6" x14ac:dyDescent="0.2">
      <c r="A10" s="68"/>
      <c r="B10" s="65" t="s">
        <v>6</v>
      </c>
      <c r="C10" s="13" t="s">
        <v>17</v>
      </c>
      <c r="D10" s="14" t="s">
        <v>47</v>
      </c>
      <c r="E10" s="15">
        <v>2</v>
      </c>
      <c r="F10" s="20" t="s">
        <v>94</v>
      </c>
    </row>
    <row r="11" spans="1:6" x14ac:dyDescent="0.2">
      <c r="A11" s="68"/>
      <c r="B11" s="65"/>
      <c r="C11" s="13" t="s">
        <v>18</v>
      </c>
      <c r="D11" s="14" t="s">
        <v>48</v>
      </c>
      <c r="E11" s="15">
        <v>3</v>
      </c>
      <c r="F11" s="20" t="s">
        <v>95</v>
      </c>
    </row>
    <row r="12" spans="1:6" x14ac:dyDescent="0.2">
      <c r="A12" s="68"/>
      <c r="B12" s="65"/>
      <c r="C12" s="13" t="s">
        <v>19</v>
      </c>
      <c r="D12" s="14" t="s">
        <v>49</v>
      </c>
      <c r="E12" s="15"/>
      <c r="F12" s="20"/>
    </row>
    <row r="13" spans="1:6" ht="17" thickBot="1" x14ac:dyDescent="0.25">
      <c r="A13" s="69"/>
      <c r="B13" s="66"/>
      <c r="C13" s="21" t="s">
        <v>20</v>
      </c>
      <c r="D13" s="22" t="s">
        <v>50</v>
      </c>
      <c r="E13" s="23">
        <v>2</v>
      </c>
      <c r="F13" s="24" t="s">
        <v>96</v>
      </c>
    </row>
    <row r="14" spans="1:6" x14ac:dyDescent="0.2">
      <c r="A14" s="67" t="s">
        <v>2</v>
      </c>
      <c r="B14" s="73" t="s">
        <v>7</v>
      </c>
      <c r="C14" s="72" t="s">
        <v>21</v>
      </c>
      <c r="D14" s="17" t="s">
        <v>51</v>
      </c>
      <c r="E14" s="18">
        <v>10</v>
      </c>
      <c r="F14" s="19" t="s">
        <v>97</v>
      </c>
    </row>
    <row r="15" spans="1:6" x14ac:dyDescent="0.2">
      <c r="A15" s="68"/>
      <c r="B15" s="65"/>
      <c r="C15" s="70"/>
      <c r="D15" s="14" t="s">
        <v>52</v>
      </c>
      <c r="E15" s="15"/>
      <c r="F15" s="20"/>
    </row>
    <row r="16" spans="1:6" x14ac:dyDescent="0.2">
      <c r="A16" s="68"/>
      <c r="B16" s="65"/>
      <c r="C16" s="70"/>
      <c r="D16" s="14" t="s">
        <v>53</v>
      </c>
      <c r="E16" s="15">
        <v>2</v>
      </c>
      <c r="F16" s="20" t="s">
        <v>98</v>
      </c>
    </row>
    <row r="17" spans="1:6" x14ac:dyDescent="0.2">
      <c r="A17" s="68"/>
      <c r="B17" s="65"/>
      <c r="C17" s="70"/>
      <c r="D17" s="14" t="s">
        <v>54</v>
      </c>
      <c r="E17" s="15"/>
      <c r="F17" s="20"/>
    </row>
    <row r="18" spans="1:6" x14ac:dyDescent="0.2">
      <c r="A18" s="68"/>
      <c r="B18" s="65"/>
      <c r="C18" s="70"/>
      <c r="D18" s="14" t="s">
        <v>55</v>
      </c>
      <c r="E18" s="15"/>
      <c r="F18" s="20"/>
    </row>
    <row r="19" spans="1:6" x14ac:dyDescent="0.2">
      <c r="A19" s="68"/>
      <c r="B19" s="65"/>
      <c r="C19" s="13" t="s">
        <v>22</v>
      </c>
      <c r="D19" s="14" t="s">
        <v>22</v>
      </c>
      <c r="E19" s="15"/>
      <c r="F19" s="20"/>
    </row>
    <row r="20" spans="1:6" x14ac:dyDescent="0.2">
      <c r="A20" s="68"/>
      <c r="B20" s="65"/>
      <c r="C20" s="13" t="s">
        <v>23</v>
      </c>
      <c r="D20" s="14" t="s">
        <v>56</v>
      </c>
      <c r="E20" s="15"/>
      <c r="F20" s="20"/>
    </row>
    <row r="21" spans="1:6" x14ac:dyDescent="0.2">
      <c r="A21" s="68"/>
      <c r="B21" s="65"/>
      <c r="C21" s="70" t="s">
        <v>24</v>
      </c>
      <c r="D21" s="14" t="s">
        <v>57</v>
      </c>
      <c r="E21" s="15"/>
      <c r="F21" s="20"/>
    </row>
    <row r="22" spans="1:6" x14ac:dyDescent="0.2">
      <c r="A22" s="68"/>
      <c r="B22" s="65"/>
      <c r="C22" s="70"/>
      <c r="D22" s="14" t="s">
        <v>58</v>
      </c>
      <c r="E22" s="15">
        <v>1</v>
      </c>
      <c r="F22" s="20" t="s">
        <v>99</v>
      </c>
    </row>
    <row r="23" spans="1:6" x14ac:dyDescent="0.2">
      <c r="A23" s="68"/>
      <c r="B23" s="65"/>
      <c r="C23" s="70"/>
      <c r="D23" s="14" t="s">
        <v>59</v>
      </c>
      <c r="E23" s="15"/>
      <c r="F23" s="20"/>
    </row>
    <row r="24" spans="1:6" x14ac:dyDescent="0.2">
      <c r="A24" s="68"/>
      <c r="B24" s="65"/>
      <c r="C24" s="13" t="s">
        <v>25</v>
      </c>
      <c r="D24" s="14" t="s">
        <v>60</v>
      </c>
      <c r="E24" s="15">
        <v>1</v>
      </c>
      <c r="F24" s="20" t="s">
        <v>100</v>
      </c>
    </row>
    <row r="25" spans="1:6" x14ac:dyDescent="0.2">
      <c r="A25" s="68"/>
      <c r="B25" s="65"/>
      <c r="C25" s="70" t="s">
        <v>26</v>
      </c>
      <c r="D25" s="14" t="s">
        <v>61</v>
      </c>
      <c r="E25" s="15"/>
      <c r="F25" s="20"/>
    </row>
    <row r="26" spans="1:6" x14ac:dyDescent="0.2">
      <c r="A26" s="68"/>
      <c r="B26" s="65"/>
      <c r="C26" s="70"/>
      <c r="D26" s="14" t="s">
        <v>62</v>
      </c>
      <c r="E26" s="15"/>
      <c r="F26" s="20"/>
    </row>
    <row r="27" spans="1:6" x14ac:dyDescent="0.2">
      <c r="A27" s="68"/>
      <c r="B27" s="65"/>
      <c r="C27" s="70"/>
      <c r="D27" s="14" t="s">
        <v>63</v>
      </c>
      <c r="E27" s="15"/>
      <c r="F27" s="20"/>
    </row>
    <row r="28" spans="1:6" x14ac:dyDescent="0.2">
      <c r="A28" s="68"/>
      <c r="B28" s="65"/>
      <c r="C28" s="70" t="s">
        <v>27</v>
      </c>
      <c r="D28" s="14" t="s">
        <v>64</v>
      </c>
      <c r="E28" s="15"/>
      <c r="F28" s="20"/>
    </row>
    <row r="29" spans="1:6" x14ac:dyDescent="0.2">
      <c r="A29" s="68"/>
      <c r="B29" s="65"/>
      <c r="C29" s="70"/>
      <c r="D29" s="14" t="s">
        <v>65</v>
      </c>
      <c r="E29" s="15"/>
      <c r="F29" s="20"/>
    </row>
    <row r="30" spans="1:6" x14ac:dyDescent="0.2">
      <c r="A30" s="68"/>
      <c r="B30" s="65"/>
      <c r="C30" s="70" t="s">
        <v>28</v>
      </c>
      <c r="D30" s="14" t="s">
        <v>66</v>
      </c>
      <c r="E30" s="15"/>
      <c r="F30" s="20"/>
    </row>
    <row r="31" spans="1:6" x14ac:dyDescent="0.2">
      <c r="A31" s="68"/>
      <c r="B31" s="65"/>
      <c r="C31" s="70"/>
      <c r="D31" s="14" t="s">
        <v>67</v>
      </c>
      <c r="E31" s="15"/>
      <c r="F31" s="20"/>
    </row>
    <row r="32" spans="1:6" x14ac:dyDescent="0.2">
      <c r="A32" s="68"/>
      <c r="B32" s="65"/>
      <c r="C32" s="70"/>
      <c r="D32" s="14" t="s">
        <v>68</v>
      </c>
      <c r="E32" s="15"/>
      <c r="F32" s="20"/>
    </row>
    <row r="33" spans="1:6" x14ac:dyDescent="0.2">
      <c r="A33" s="68"/>
      <c r="B33" s="65"/>
      <c r="C33" s="70" t="s">
        <v>29</v>
      </c>
      <c r="D33" s="14" t="s">
        <v>69</v>
      </c>
      <c r="E33" s="15">
        <v>6</v>
      </c>
      <c r="F33" s="20" t="s">
        <v>101</v>
      </c>
    </row>
    <row r="34" spans="1:6" x14ac:dyDescent="0.2">
      <c r="A34" s="68"/>
      <c r="B34" s="65"/>
      <c r="C34" s="70"/>
      <c r="D34" s="14" t="s">
        <v>70</v>
      </c>
      <c r="E34" s="15">
        <v>1</v>
      </c>
      <c r="F34" s="20" t="s">
        <v>102</v>
      </c>
    </row>
    <row r="35" spans="1:6" x14ac:dyDescent="0.2">
      <c r="A35" s="68"/>
      <c r="B35" s="65" t="s">
        <v>8</v>
      </c>
      <c r="C35" s="70" t="s">
        <v>30</v>
      </c>
      <c r="D35" s="14" t="s">
        <v>71</v>
      </c>
      <c r="E35" s="15"/>
      <c r="F35" s="20"/>
    </row>
    <row r="36" spans="1:6" x14ac:dyDescent="0.2">
      <c r="A36" s="68"/>
      <c r="B36" s="65"/>
      <c r="C36" s="70"/>
      <c r="D36" s="14" t="s">
        <v>72</v>
      </c>
      <c r="E36" s="15"/>
      <c r="F36" s="20"/>
    </row>
    <row r="37" spans="1:6" x14ac:dyDescent="0.2">
      <c r="A37" s="68"/>
      <c r="B37" s="65"/>
      <c r="C37" s="70" t="s">
        <v>31</v>
      </c>
      <c r="D37" s="14" t="s">
        <v>73</v>
      </c>
      <c r="E37" s="15"/>
      <c r="F37" s="20"/>
    </row>
    <row r="38" spans="1:6" ht="17" thickBot="1" x14ac:dyDescent="0.25">
      <c r="A38" s="69"/>
      <c r="B38" s="66"/>
      <c r="C38" s="71"/>
      <c r="D38" s="22" t="s">
        <v>74</v>
      </c>
      <c r="E38" s="23"/>
      <c r="F38" s="24"/>
    </row>
    <row r="39" spans="1:6" x14ac:dyDescent="0.2">
      <c r="A39" s="67" t="s">
        <v>3</v>
      </c>
      <c r="B39" s="73" t="s">
        <v>9</v>
      </c>
      <c r="C39" s="72" t="s">
        <v>32</v>
      </c>
      <c r="D39" s="17" t="s">
        <v>75</v>
      </c>
      <c r="E39" s="18"/>
      <c r="F39" s="19"/>
    </row>
    <row r="40" spans="1:6" x14ac:dyDescent="0.2">
      <c r="A40" s="68"/>
      <c r="B40" s="65"/>
      <c r="C40" s="70"/>
      <c r="D40" s="14" t="s">
        <v>76</v>
      </c>
      <c r="E40" s="15"/>
      <c r="F40" s="20"/>
    </row>
    <row r="41" spans="1:6" x14ac:dyDescent="0.2">
      <c r="A41" s="68"/>
      <c r="B41" s="65"/>
      <c r="C41" s="70" t="s">
        <v>33</v>
      </c>
      <c r="D41" s="14" t="s">
        <v>77</v>
      </c>
      <c r="E41" s="15"/>
      <c r="F41" s="20"/>
    </row>
    <row r="42" spans="1:6" x14ac:dyDescent="0.2">
      <c r="A42" s="68"/>
      <c r="B42" s="65"/>
      <c r="C42" s="70"/>
      <c r="D42" s="14" t="s">
        <v>78</v>
      </c>
      <c r="E42" s="15"/>
      <c r="F42" s="20"/>
    </row>
    <row r="43" spans="1:6" x14ac:dyDescent="0.2">
      <c r="A43" s="68"/>
      <c r="B43" s="65"/>
      <c r="C43" s="13" t="s">
        <v>34</v>
      </c>
      <c r="D43" s="14" t="s">
        <v>79</v>
      </c>
      <c r="E43" s="15"/>
      <c r="F43" s="20"/>
    </row>
    <row r="44" spans="1:6" x14ac:dyDescent="0.2">
      <c r="A44" s="68"/>
      <c r="B44" s="65"/>
      <c r="C44" s="13" t="s">
        <v>35</v>
      </c>
      <c r="D44" s="14" t="s">
        <v>80</v>
      </c>
      <c r="E44" s="15"/>
      <c r="F44" s="20"/>
    </row>
    <row r="45" spans="1:6" x14ac:dyDescent="0.2">
      <c r="A45" s="68"/>
      <c r="B45" s="65" t="s">
        <v>10</v>
      </c>
      <c r="C45" s="70" t="s">
        <v>36</v>
      </c>
      <c r="D45" s="14" t="s">
        <v>81</v>
      </c>
      <c r="E45" s="15"/>
      <c r="F45" s="20"/>
    </row>
    <row r="46" spans="1:6" x14ac:dyDescent="0.2">
      <c r="A46" s="68"/>
      <c r="B46" s="65"/>
      <c r="C46" s="70"/>
      <c r="D46" s="14" t="s">
        <v>82</v>
      </c>
      <c r="E46" s="15"/>
      <c r="F46" s="20"/>
    </row>
    <row r="47" spans="1:6" x14ac:dyDescent="0.2">
      <c r="A47" s="68"/>
      <c r="B47" s="65"/>
      <c r="C47" s="70" t="s">
        <v>37</v>
      </c>
      <c r="D47" s="14" t="s">
        <v>83</v>
      </c>
      <c r="E47" s="15"/>
      <c r="F47" s="20"/>
    </row>
    <row r="48" spans="1:6" x14ac:dyDescent="0.2">
      <c r="A48" s="68"/>
      <c r="B48" s="65"/>
      <c r="C48" s="70"/>
      <c r="D48" s="14" t="s">
        <v>84</v>
      </c>
      <c r="E48" s="15"/>
      <c r="F48" s="20"/>
    </row>
    <row r="49" spans="1:6" x14ac:dyDescent="0.2">
      <c r="A49" s="68"/>
      <c r="B49" s="65"/>
      <c r="C49" s="70"/>
      <c r="D49" s="14" t="s">
        <v>85</v>
      </c>
      <c r="E49" s="15"/>
      <c r="F49" s="20"/>
    </row>
    <row r="50" spans="1:6" x14ac:dyDescent="0.2">
      <c r="A50" s="68"/>
      <c r="B50" s="65"/>
      <c r="C50" s="13" t="s">
        <v>38</v>
      </c>
      <c r="D50" s="14" t="s">
        <v>86</v>
      </c>
      <c r="E50" s="15"/>
      <c r="F50" s="20"/>
    </row>
    <row r="51" spans="1:6" x14ac:dyDescent="0.2">
      <c r="A51" s="68"/>
      <c r="B51" s="65"/>
      <c r="C51" s="13" t="s">
        <v>39</v>
      </c>
      <c r="D51" s="14" t="s">
        <v>87</v>
      </c>
      <c r="E51" s="15">
        <v>1</v>
      </c>
      <c r="F51" s="20" t="s">
        <v>102</v>
      </c>
    </row>
    <row r="52" spans="1:6" x14ac:dyDescent="0.2">
      <c r="A52" s="68"/>
      <c r="B52" s="65" t="s">
        <v>11</v>
      </c>
      <c r="C52" s="13" t="s">
        <v>40</v>
      </c>
      <c r="D52" s="14" t="s">
        <v>88</v>
      </c>
      <c r="E52" s="15"/>
      <c r="F52" s="20"/>
    </row>
    <row r="53" spans="1:6" ht="17" thickBot="1" x14ac:dyDescent="0.25">
      <c r="A53" s="69"/>
      <c r="B53" s="66"/>
      <c r="C53" s="21" t="s">
        <v>41</v>
      </c>
      <c r="D53" s="22" t="s">
        <v>89</v>
      </c>
      <c r="E53" s="23"/>
      <c r="F53" s="24"/>
    </row>
  </sheetData>
  <mergeCells count="24">
    <mergeCell ref="C33:C34"/>
    <mergeCell ref="C35:C36"/>
    <mergeCell ref="B10:B13"/>
    <mergeCell ref="B4:B9"/>
    <mergeCell ref="A4:A13"/>
    <mergeCell ref="C5:C6"/>
    <mergeCell ref="C8:C9"/>
    <mergeCell ref="C14:C18"/>
    <mergeCell ref="B52:B53"/>
    <mergeCell ref="A14:A38"/>
    <mergeCell ref="A39:A53"/>
    <mergeCell ref="C37:C38"/>
    <mergeCell ref="C39:C40"/>
    <mergeCell ref="C41:C42"/>
    <mergeCell ref="C45:C46"/>
    <mergeCell ref="C47:C49"/>
    <mergeCell ref="B14:B34"/>
    <mergeCell ref="B35:B38"/>
    <mergeCell ref="B39:B44"/>
    <mergeCell ref="B45:B51"/>
    <mergeCell ref="C21:C23"/>
    <mergeCell ref="C25:C27"/>
    <mergeCell ref="C28:C29"/>
    <mergeCell ref="C30:C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Dropdown list</vt:lpstr>
      <vt:lpstr>Dropdown</vt:lpstr>
      <vt:lpstr>Template - Value Based Measures</vt:lpstr>
      <vt:lpstr>Entresto - Value Based Measures</vt:lpstr>
      <vt:lpstr>Measures Library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2020-05-27T09:07:24Z</dcterms:created>
  <dcterms:modified xsi:type="dcterms:W3CDTF">2020-05-29T09:48:27Z</dcterms:modified>
</cp:coreProperties>
</file>