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<sst xmlns="http://schemas.openxmlformats.org/spreadsheetml/2006/main" count="68" uniqueCount="19">
  <si>
    <t>a=</t>
  </si>
  <si>
    <t>b=</t>
  </si>
  <si>
    <t>h1</t>
  </si>
  <si>
    <t>h2</t>
  </si>
  <si>
    <t>1 порядок</t>
  </si>
  <si>
    <t>j</t>
  </si>
  <si>
    <t>xj</t>
  </si>
  <si>
    <t>yex(xj)</t>
  </si>
  <si>
    <t>yh1(xj)</t>
  </si>
  <si>
    <t>δyh1(xj)</t>
  </si>
  <si>
    <t>yh2(xj)</t>
  </si>
  <si>
    <t>δyh2(xj)</t>
  </si>
  <si>
    <t>pj</t>
  </si>
  <si>
    <t xml:space="preserve">2 порядок </t>
  </si>
  <si>
    <t>сим. схема</t>
  </si>
  <si>
    <t>4 порядок</t>
  </si>
  <si>
    <t>по 1 порядку</t>
  </si>
  <si>
    <t>по 2 сим. порядку</t>
  </si>
  <si>
    <t>по 3 несим. порядку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</si>
</sst>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F1F1F"/>
      <name val="&quot;Google Sans&quot;"/>
    </font>
    <font>
      <sz val="10.0"/>
      <color rgb="FF000000"/>
      <name val="&quot;Google Sans Mono&quot;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1" fillId="2" fontId="2" numFmtId="0" xfId="0" applyAlignment="1" applyBorder="1" applyFill="1" applyFont="1">
      <alignment readingOrder="0"/>
    </xf>
    <xf borderId="0" fillId="0" fontId="1" numFmtId="0" xfId="0" applyAlignment="1" applyFont="1">
      <alignment horizontal="left"/>
    </xf>
    <xf borderId="1" fillId="3" fontId="1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1" fillId="3" fontId="3" numFmtId="0" xfId="0" applyBorder="1" applyFont="1"/>
    <xf borderId="1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>
        <v>0.0</v>
      </c>
    </row>
    <row r="2">
      <c r="B2" s="1" t="s">
        <v>1</v>
      </c>
      <c r="C2" s="2">
        <v>1.0</v>
      </c>
    </row>
    <row r="3">
      <c r="B3" s="1" t="s">
        <v>2</v>
      </c>
      <c r="C3" s="2">
        <v>0.2</v>
      </c>
    </row>
    <row r="4">
      <c r="B4" s="1" t="s">
        <v>3</v>
      </c>
      <c r="C4" s="3">
        <f>C3/3</f>
        <v>0.06666666667</v>
      </c>
    </row>
    <row r="6">
      <c r="A6" s="4" t="s">
        <v>4</v>
      </c>
      <c r="B6" s="5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7"/>
      <c r="H6" s="8" t="s">
        <v>5</v>
      </c>
      <c r="I6" s="8" t="s">
        <v>6</v>
      </c>
      <c r="J6" s="9" t="s">
        <v>7</v>
      </c>
      <c r="K6" s="9" t="s">
        <v>10</v>
      </c>
      <c r="L6" s="10" t="s">
        <v>11</v>
      </c>
      <c r="M6" s="2"/>
      <c r="N6" s="5" t="s">
        <v>12</v>
      </c>
    </row>
    <row r="7">
      <c r="B7" s="5">
        <v>0.0</v>
      </c>
      <c r="C7" s="11">
        <f>$C$1</f>
        <v>0</v>
      </c>
      <c r="D7" s="11">
        <f t="shared" ref="D7:D12" si="1">EXP(C7)*(SIN(C7)+COS(C7))/2-1/2</f>
        <v>0</v>
      </c>
      <c r="E7" s="5">
        <v>0.0</v>
      </c>
      <c r="F7" s="11">
        <f t="shared" ref="F7:F12" si="2">ABS(D7-E7)</f>
        <v>0</v>
      </c>
      <c r="G7" s="7"/>
      <c r="H7" s="8">
        <v>0.0</v>
      </c>
      <c r="I7" s="12">
        <f>$C$1</f>
        <v>0</v>
      </c>
      <c r="J7" s="13">
        <f>EXP(C7)*(SIN(C7)+COS(C7))/2-1/2</f>
        <v>0</v>
      </c>
      <c r="K7" s="8">
        <v>0.0</v>
      </c>
      <c r="L7" s="12">
        <f t="shared" ref="L7:L22" si="3">ABS(J7-K7)</f>
        <v>0</v>
      </c>
      <c r="M7" s="7"/>
      <c r="N7" s="11">
        <f>LOG(F8/L10,3)</f>
        <v>1.004570498</v>
      </c>
    </row>
    <row r="8">
      <c r="B8" s="5">
        <v>1.0</v>
      </c>
      <c r="C8" s="11">
        <f t="shared" ref="C8:C12" si="4">C7+$C$3</f>
        <v>0.2</v>
      </c>
      <c r="D8" s="11">
        <f t="shared" si="1"/>
        <v>0.219855645</v>
      </c>
      <c r="E8" s="11">
        <f t="shared" ref="E8:E12" si="5">E7+$C$3*EXP(C7)*COS(C7)</f>
        <v>0.2</v>
      </c>
      <c r="F8" s="11">
        <f t="shared" si="2"/>
        <v>0.01985564498</v>
      </c>
      <c r="G8" s="7"/>
      <c r="H8" s="8">
        <v>1.0</v>
      </c>
      <c r="I8" s="12">
        <f t="shared" ref="I8:I22" si="6">I7+$C$4</f>
        <v>0.06666666667</v>
      </c>
      <c r="J8" s="13">
        <f t="shared" ref="J8:J22" si="7">EXP(I8)*(SIN(I8)+COS(I8))/2-1/2</f>
        <v>0.06888719841</v>
      </c>
      <c r="K8" s="14">
        <f t="shared" ref="K8:K22" si="8">K7+$C$4*EXP(I7)*COS(I7)</f>
        <v>0.06666666667</v>
      </c>
      <c r="L8" s="12">
        <f t="shared" si="3"/>
        <v>0.002220531748</v>
      </c>
      <c r="M8" s="7"/>
      <c r="N8" s="11">
        <f>LOG(F9/L13,3)</f>
        <v>1.010953901</v>
      </c>
    </row>
    <row r="9">
      <c r="B9" s="5">
        <v>2.0</v>
      </c>
      <c r="C9" s="11">
        <f t="shared" si="4"/>
        <v>0.4</v>
      </c>
      <c r="D9" s="11">
        <f t="shared" si="1"/>
        <v>0.4775027198</v>
      </c>
      <c r="E9" s="11">
        <f t="shared" si="5"/>
        <v>0.4394112043</v>
      </c>
      <c r="F9" s="11">
        <f t="shared" si="2"/>
        <v>0.03809151556</v>
      </c>
      <c r="G9" s="7"/>
      <c r="H9" s="8">
        <v>2.0</v>
      </c>
      <c r="I9" s="12">
        <f t="shared" si="6"/>
        <v>0.1333333333</v>
      </c>
      <c r="J9" s="13">
        <f t="shared" si="7"/>
        <v>0.1421944489</v>
      </c>
      <c r="K9" s="14">
        <f t="shared" si="8"/>
        <v>0.137770971</v>
      </c>
      <c r="L9" s="12">
        <f t="shared" si="3"/>
        <v>0.004423477904</v>
      </c>
      <c r="M9" s="7"/>
      <c r="N9" s="11">
        <f>LOG(F10/L16,3)</f>
        <v>1.020485096</v>
      </c>
    </row>
    <row r="10">
      <c r="B10" s="5">
        <v>3.0</v>
      </c>
      <c r="C10" s="11">
        <f t="shared" si="4"/>
        <v>0.6</v>
      </c>
      <c r="D10" s="11">
        <f t="shared" si="1"/>
        <v>0.7663526034</v>
      </c>
      <c r="E10" s="11">
        <f t="shared" si="5"/>
        <v>0.714223512</v>
      </c>
      <c r="F10" s="11">
        <f t="shared" si="2"/>
        <v>0.05212909137</v>
      </c>
      <c r="G10" s="7"/>
      <c r="H10" s="8">
        <v>3.0</v>
      </c>
      <c r="I10" s="12">
        <f t="shared" si="6"/>
        <v>0.2</v>
      </c>
      <c r="J10" s="13">
        <f t="shared" si="7"/>
        <v>0.219855645</v>
      </c>
      <c r="K10" s="14">
        <f t="shared" si="8"/>
        <v>0.2132702464</v>
      </c>
      <c r="L10" s="12">
        <f t="shared" si="3"/>
        <v>0.006585398528</v>
      </c>
      <c r="M10" s="7"/>
      <c r="N10" s="11">
        <f>LOG(F11/L19,3)</f>
        <v>1.036734644</v>
      </c>
    </row>
    <row r="11">
      <c r="B11" s="5">
        <v>4.0</v>
      </c>
      <c r="C11" s="11">
        <f t="shared" si="4"/>
        <v>0.8</v>
      </c>
      <c r="D11" s="11">
        <f t="shared" si="1"/>
        <v>1.073527319</v>
      </c>
      <c r="E11" s="11">
        <f t="shared" si="5"/>
        <v>1.01499542</v>
      </c>
      <c r="F11" s="11">
        <f t="shared" si="2"/>
        <v>0.05853189854</v>
      </c>
      <c r="G11" s="7"/>
      <c r="H11" s="8">
        <v>4.0</v>
      </c>
      <c r="I11" s="12">
        <f t="shared" si="6"/>
        <v>0.2666666667</v>
      </c>
      <c r="J11" s="13">
        <f t="shared" si="7"/>
        <v>0.3017538814</v>
      </c>
      <c r="K11" s="14">
        <f t="shared" si="8"/>
        <v>0.2930739812</v>
      </c>
      <c r="L11" s="12">
        <f t="shared" si="3"/>
        <v>0.008679900233</v>
      </c>
      <c r="M11" s="7"/>
      <c r="N11" s="11">
        <f>LOG(F12/L22,3)</f>
        <v>1.072093244</v>
      </c>
    </row>
    <row r="12">
      <c r="B12" s="5">
        <v>5.0</v>
      </c>
      <c r="C12" s="11">
        <f t="shared" si="4"/>
        <v>1</v>
      </c>
      <c r="D12" s="11">
        <f t="shared" si="1"/>
        <v>1.378024614</v>
      </c>
      <c r="E12" s="11">
        <f t="shared" si="5"/>
        <v>1.32510528</v>
      </c>
      <c r="F12" s="11">
        <f t="shared" si="2"/>
        <v>0.05291933403</v>
      </c>
      <c r="H12" s="8">
        <v>5.0</v>
      </c>
      <c r="I12" s="12">
        <f t="shared" si="6"/>
        <v>0.3333333333</v>
      </c>
      <c r="J12" s="13">
        <f t="shared" si="7"/>
        <v>0.3877153199</v>
      </c>
      <c r="K12" s="14">
        <f t="shared" si="8"/>
        <v>0.3770378541</v>
      </c>
      <c r="L12" s="12">
        <f t="shared" si="3"/>
        <v>0.01067746572</v>
      </c>
      <c r="N12" s="7"/>
    </row>
    <row r="13">
      <c r="B13" s="2"/>
      <c r="C13" s="7"/>
      <c r="D13" s="7"/>
      <c r="E13" s="7"/>
      <c r="F13" s="7"/>
      <c r="H13" s="8">
        <v>6.0</v>
      </c>
      <c r="I13" s="12">
        <f t="shared" si="6"/>
        <v>0.4</v>
      </c>
      <c r="J13" s="13">
        <f t="shared" si="7"/>
        <v>0.4775027198</v>
      </c>
      <c r="K13" s="14">
        <f t="shared" si="8"/>
        <v>0.4649574312</v>
      </c>
      <c r="L13" s="12">
        <f t="shared" si="3"/>
        <v>0.01254528866</v>
      </c>
      <c r="N13" s="7"/>
    </row>
    <row r="14">
      <c r="B14" s="2"/>
      <c r="C14" s="7"/>
      <c r="D14" s="7"/>
      <c r="E14" s="7"/>
      <c r="F14" s="7"/>
      <c r="H14" s="8">
        <v>7.0</v>
      </c>
      <c r="I14" s="12">
        <f t="shared" si="6"/>
        <v>0.4666666667</v>
      </c>
      <c r="J14" s="13">
        <f t="shared" si="7"/>
        <v>0.5708086501</v>
      </c>
      <c r="K14" s="14">
        <f t="shared" si="8"/>
        <v>0.5565615338</v>
      </c>
      <c r="L14" s="12">
        <f t="shared" si="3"/>
        <v>0.01424711631</v>
      </c>
      <c r="N14" s="7"/>
    </row>
    <row r="15">
      <c r="B15" s="2"/>
      <c r="C15" s="7"/>
      <c r="D15" s="7"/>
      <c r="E15" s="7"/>
      <c r="F15" s="7"/>
      <c r="H15" s="8">
        <v>8.0</v>
      </c>
      <c r="I15" s="12">
        <f t="shared" si="6"/>
        <v>0.5333333333</v>
      </c>
      <c r="J15" s="13">
        <f t="shared" si="7"/>
        <v>0.6672483982</v>
      </c>
      <c r="K15" s="14">
        <f t="shared" si="8"/>
        <v>0.6515052958</v>
      </c>
      <c r="L15" s="12">
        <f t="shared" si="3"/>
        <v>0.01574310241</v>
      </c>
      <c r="N15" s="7"/>
    </row>
    <row r="16">
      <c r="B16" s="2"/>
      <c r="C16" s="7"/>
      <c r="D16" s="7"/>
      <c r="E16" s="7"/>
      <c r="F16" s="7"/>
      <c r="H16" s="8">
        <v>9.0</v>
      </c>
      <c r="I16" s="12">
        <f t="shared" si="6"/>
        <v>0.6</v>
      </c>
      <c r="J16" s="13">
        <f t="shared" si="7"/>
        <v>0.7663526034</v>
      </c>
      <c r="K16" s="14">
        <f t="shared" si="8"/>
        <v>0.7493629302</v>
      </c>
      <c r="L16" s="12">
        <f t="shared" si="3"/>
        <v>0.01698967322</v>
      </c>
      <c r="N16" s="7"/>
    </row>
    <row r="17">
      <c r="B17" s="2"/>
      <c r="C17" s="7"/>
      <c r="D17" s="7"/>
      <c r="E17" s="7"/>
      <c r="F17" s="7"/>
      <c r="H17" s="8">
        <v>10.0</v>
      </c>
      <c r="I17" s="12">
        <f t="shared" si="6"/>
        <v>0.6666666667</v>
      </c>
      <c r="J17" s="13">
        <f t="shared" si="7"/>
        <v>0.8675596428</v>
      </c>
      <c r="K17" s="14">
        <f t="shared" si="8"/>
        <v>0.8496202329</v>
      </c>
      <c r="L17" s="12">
        <f t="shared" si="3"/>
        <v>0.01793940992</v>
      </c>
      <c r="N17" s="7"/>
    </row>
    <row r="18">
      <c r="H18" s="8">
        <v>11.0</v>
      </c>
      <c r="I18" s="12">
        <f t="shared" si="6"/>
        <v>0.7333333333</v>
      </c>
      <c r="J18" s="13">
        <f t="shared" si="7"/>
        <v>0.9702078083</v>
      </c>
      <c r="K18" s="14">
        <f t="shared" si="8"/>
        <v>0.9516668576</v>
      </c>
      <c r="L18" s="12">
        <f t="shared" si="3"/>
        <v>0.01854095073</v>
      </c>
    </row>
    <row r="19">
      <c r="H19" s="8">
        <v>12.0</v>
      </c>
      <c r="I19" s="12">
        <f t="shared" si="6"/>
        <v>0.8</v>
      </c>
      <c r="J19" s="13">
        <f t="shared" si="7"/>
        <v>1.073527319</v>
      </c>
      <c r="K19" s="14">
        <f t="shared" si="8"/>
        <v>1.054788402</v>
      </c>
      <c r="L19" s="12">
        <f t="shared" si="3"/>
        <v>0.01873891653</v>
      </c>
    </row>
    <row r="20">
      <c r="H20" s="8">
        <v>13.0</v>
      </c>
      <c r="I20" s="12">
        <f t="shared" si="6"/>
        <v>0.8666666667</v>
      </c>
      <c r="J20" s="13">
        <f t="shared" si="7"/>
        <v>1.176632219</v>
      </c>
      <c r="K20" s="14">
        <f t="shared" si="8"/>
        <v>1.158158355</v>
      </c>
      <c r="L20" s="12">
        <f t="shared" si="3"/>
        <v>0.01847386409</v>
      </c>
    </row>
    <row r="21">
      <c r="H21" s="8">
        <v>14.0</v>
      </c>
      <c r="I21" s="12">
        <f t="shared" si="6"/>
        <v>0.9333333333</v>
      </c>
      <c r="J21" s="13">
        <f t="shared" si="7"/>
        <v>1.27851223</v>
      </c>
      <c r="K21" s="14">
        <f t="shared" si="8"/>
        <v>1.260829959</v>
      </c>
      <c r="L21" s="12">
        <f t="shared" si="3"/>
        <v>0.01768227118</v>
      </c>
    </row>
    <row r="22">
      <c r="H22" s="8">
        <v>15.0</v>
      </c>
      <c r="I22" s="12">
        <f t="shared" si="6"/>
        <v>1</v>
      </c>
      <c r="J22" s="13">
        <f t="shared" si="7"/>
        <v>1.378024614</v>
      </c>
      <c r="K22" s="14">
        <f t="shared" si="8"/>
        <v>1.361728055</v>
      </c>
      <c r="L22" s="12">
        <f t="shared" si="3"/>
        <v>0.01629655836</v>
      </c>
    </row>
    <row r="25">
      <c r="A25" s="4" t="s">
        <v>13</v>
      </c>
      <c r="B25" s="5" t="s">
        <v>5</v>
      </c>
      <c r="C25" s="5" t="s">
        <v>6</v>
      </c>
      <c r="D25" s="5" t="s">
        <v>7</v>
      </c>
      <c r="E25" s="6" t="s">
        <v>8</v>
      </c>
      <c r="F25" s="5" t="s">
        <v>9</v>
      </c>
      <c r="G25" s="7"/>
      <c r="H25" s="8" t="s">
        <v>5</v>
      </c>
      <c r="I25" s="8" t="s">
        <v>6</v>
      </c>
      <c r="J25" s="9" t="s">
        <v>7</v>
      </c>
      <c r="K25" s="9" t="s">
        <v>10</v>
      </c>
      <c r="L25" s="10" t="s">
        <v>11</v>
      </c>
      <c r="M25" s="2"/>
      <c r="N25" s="5" t="s">
        <v>12</v>
      </c>
    </row>
    <row r="26">
      <c r="A26" s="4" t="s">
        <v>14</v>
      </c>
      <c r="B26" s="5">
        <v>0.0</v>
      </c>
      <c r="C26" s="11">
        <f>$C$1</f>
        <v>0</v>
      </c>
      <c r="D26" s="11">
        <f t="shared" ref="D26:D31" si="9">EXP(C26)*(SIN(C26)+COS(C26))/2-1/2</f>
        <v>0</v>
      </c>
      <c r="E26" s="5">
        <v>0.0</v>
      </c>
      <c r="F26" s="11">
        <f t="shared" ref="F26:F31" si="10">ABS(D26-E26)</f>
        <v>0</v>
      </c>
      <c r="G26" s="7"/>
      <c r="H26" s="8">
        <v>0.0</v>
      </c>
      <c r="I26" s="12">
        <f>$C$1</f>
        <v>0</v>
      </c>
      <c r="J26" s="13">
        <f>EXP(C26)*(SIN(C26)+COS(C26))/2-1/2</f>
        <v>0</v>
      </c>
      <c r="K26" s="8">
        <v>0.0</v>
      </c>
      <c r="L26" s="12">
        <f t="shared" ref="L26:L41" si="11">ABS(J26-K26)</f>
        <v>0</v>
      </c>
      <c r="M26" s="7"/>
      <c r="N26" s="11">
        <f>LOG(F27/L29,3)</f>
        <v>2.006523748</v>
      </c>
    </row>
    <row r="27">
      <c r="B27" s="5">
        <v>1.0</v>
      </c>
      <c r="C27" s="11">
        <f t="shared" ref="C27:C31" si="12">C26+$C$3</f>
        <v>0.2</v>
      </c>
      <c r="D27" s="11">
        <f t="shared" si="9"/>
        <v>0.219855645</v>
      </c>
      <c r="E27" s="11">
        <f>E26+$C$3*EXP(C26)*COS(C26)</f>
        <v>0.2</v>
      </c>
      <c r="F27" s="11">
        <f t="shared" si="10"/>
        <v>0.01985564498</v>
      </c>
      <c r="G27" s="7"/>
      <c r="H27" s="8">
        <v>1.0</v>
      </c>
      <c r="I27" s="12">
        <f t="shared" ref="I27:I41" si="13">I26+$C$4</f>
        <v>0.06666666667</v>
      </c>
      <c r="J27" s="13">
        <f t="shared" ref="J27:J41" si="14">EXP(I27)*(SIN(I27)+COS(I27))/2-1/2</f>
        <v>0.06888719841</v>
      </c>
      <c r="K27" s="14">
        <f>K26+$C$4*EXP(I26)*COS(I26)</f>
        <v>0.06666666667</v>
      </c>
      <c r="L27" s="12">
        <f t="shared" si="11"/>
        <v>0.002220531748</v>
      </c>
      <c r="M27" s="7"/>
      <c r="N27" s="11">
        <f>LOG(F28/L32,3)</f>
        <v>1.964209814</v>
      </c>
    </row>
    <row r="28">
      <c r="B28" s="5">
        <v>2.0</v>
      </c>
      <c r="C28" s="11">
        <f t="shared" si="12"/>
        <v>0.4</v>
      </c>
      <c r="D28" s="11">
        <f t="shared" si="9"/>
        <v>0.4775027198</v>
      </c>
      <c r="E28" s="11">
        <f t="shared" ref="E28:E31" si="15">E26+2*$C$3*EXP(C27)*COS(C27)</f>
        <v>0.4788224085</v>
      </c>
      <c r="F28" s="11">
        <f t="shared" si="10"/>
        <v>0.001319688713</v>
      </c>
      <c r="G28" s="7"/>
      <c r="H28" s="8">
        <v>2.0</v>
      </c>
      <c r="I28" s="12">
        <f t="shared" si="13"/>
        <v>0.1333333333</v>
      </c>
      <c r="J28" s="13">
        <f t="shared" si="14"/>
        <v>0.1421944489</v>
      </c>
      <c r="K28" s="14">
        <f t="shared" ref="K28:K41" si="16">K26+2*$C$4*EXP(I27)*COS(I27)</f>
        <v>0.1422086087</v>
      </c>
      <c r="L28" s="12">
        <f t="shared" si="11"/>
        <v>0.00001415977356</v>
      </c>
      <c r="M28" s="7"/>
      <c r="N28" s="11">
        <f>LOG(F29/L35,3)</f>
        <v>2.011085764</v>
      </c>
    </row>
    <row r="29">
      <c r="B29" s="5">
        <v>3.0</v>
      </c>
      <c r="C29" s="11">
        <f t="shared" si="12"/>
        <v>0.6</v>
      </c>
      <c r="D29" s="11">
        <f t="shared" si="9"/>
        <v>0.7663526034</v>
      </c>
      <c r="E29" s="11">
        <f t="shared" si="15"/>
        <v>0.7496246156</v>
      </c>
      <c r="F29" s="11">
        <f t="shared" si="10"/>
        <v>0.01672798786</v>
      </c>
      <c r="G29" s="7"/>
      <c r="H29" s="8">
        <v>3.0</v>
      </c>
      <c r="I29" s="12">
        <f t="shared" si="13"/>
        <v>0.2</v>
      </c>
      <c r="J29" s="13">
        <f t="shared" si="14"/>
        <v>0.219855645</v>
      </c>
      <c r="K29" s="14">
        <f t="shared" si="16"/>
        <v>0.2176652175</v>
      </c>
      <c r="L29" s="12">
        <f t="shared" si="11"/>
        <v>0.002190427436</v>
      </c>
      <c r="M29" s="7"/>
      <c r="N29" s="11">
        <f>LOG(F30/L38,3)</f>
        <v>1.984260551</v>
      </c>
    </row>
    <row r="30">
      <c r="B30" s="5">
        <v>4.0</v>
      </c>
      <c r="C30" s="11">
        <f t="shared" si="12"/>
        <v>0.8</v>
      </c>
      <c r="D30" s="11">
        <f t="shared" si="9"/>
        <v>1.073527319</v>
      </c>
      <c r="E30" s="11">
        <f t="shared" si="15"/>
        <v>1.080366225</v>
      </c>
      <c r="F30" s="11">
        <f t="shared" si="10"/>
        <v>0.006838906062</v>
      </c>
      <c r="G30" s="7"/>
      <c r="H30" s="8">
        <v>4.0</v>
      </c>
      <c r="I30" s="12">
        <f t="shared" si="13"/>
        <v>0.2666666667</v>
      </c>
      <c r="J30" s="13">
        <f t="shared" si="14"/>
        <v>0.3017538814</v>
      </c>
      <c r="K30" s="14">
        <f t="shared" si="16"/>
        <v>0.3018160782</v>
      </c>
      <c r="L30" s="12">
        <f t="shared" si="11"/>
        <v>0.00006219676529</v>
      </c>
      <c r="M30" s="7"/>
      <c r="N30" s="11">
        <f>LOG(F31/L41,3)</f>
        <v>2.030644985</v>
      </c>
    </row>
    <row r="31">
      <c r="B31" s="5">
        <v>5.0</v>
      </c>
      <c r="C31" s="11">
        <f t="shared" si="12"/>
        <v>1</v>
      </c>
      <c r="D31" s="11">
        <f t="shared" si="9"/>
        <v>1.378024614</v>
      </c>
      <c r="E31" s="11">
        <f t="shared" si="15"/>
        <v>1.369844334</v>
      </c>
      <c r="F31" s="11">
        <f t="shared" si="10"/>
        <v>0.008180279269</v>
      </c>
      <c r="H31" s="8">
        <v>5.0</v>
      </c>
      <c r="I31" s="12">
        <f t="shared" si="13"/>
        <v>0.3333333333</v>
      </c>
      <c r="J31" s="13">
        <f t="shared" si="14"/>
        <v>0.3877153199</v>
      </c>
      <c r="K31" s="14">
        <f t="shared" si="16"/>
        <v>0.3855929634</v>
      </c>
      <c r="L31" s="12">
        <f t="shared" si="11"/>
        <v>0.002122356444</v>
      </c>
      <c r="N31" s="7"/>
    </row>
    <row r="32">
      <c r="B32" s="2"/>
      <c r="C32" s="7"/>
      <c r="D32" s="7"/>
      <c r="E32" s="7"/>
      <c r="F32" s="7"/>
      <c r="H32" s="8">
        <v>6.0</v>
      </c>
      <c r="I32" s="12">
        <f t="shared" si="13"/>
        <v>0.4</v>
      </c>
      <c r="J32" s="13">
        <f t="shared" si="14"/>
        <v>0.4775027198</v>
      </c>
      <c r="K32" s="14">
        <f t="shared" si="16"/>
        <v>0.4776552323</v>
      </c>
      <c r="L32" s="12">
        <f t="shared" si="11"/>
        <v>0.0001525124338</v>
      </c>
      <c r="N32" s="7"/>
    </row>
    <row r="33">
      <c r="B33" s="2"/>
      <c r="C33" s="7"/>
      <c r="D33" s="7"/>
      <c r="E33" s="7"/>
      <c r="F33" s="7"/>
      <c r="H33" s="8">
        <v>7.0</v>
      </c>
      <c r="I33" s="12">
        <f t="shared" si="13"/>
        <v>0.4666666667</v>
      </c>
      <c r="J33" s="13">
        <f t="shared" si="14"/>
        <v>0.5708086501</v>
      </c>
      <c r="K33" s="14">
        <f t="shared" si="16"/>
        <v>0.5688011686</v>
      </c>
      <c r="L33" s="12">
        <f t="shared" si="11"/>
        <v>0.002007481473</v>
      </c>
      <c r="N33" s="7"/>
    </row>
    <row r="34">
      <c r="B34" s="2"/>
      <c r="C34" s="7"/>
      <c r="D34" s="7"/>
      <c r="E34" s="7"/>
      <c r="F34" s="7"/>
      <c r="H34" s="8">
        <v>8.0</v>
      </c>
      <c r="I34" s="12">
        <f t="shared" si="13"/>
        <v>0.5333333333</v>
      </c>
      <c r="J34" s="13">
        <f t="shared" si="14"/>
        <v>0.6672483982</v>
      </c>
      <c r="K34" s="14">
        <f t="shared" si="16"/>
        <v>0.6675427563</v>
      </c>
      <c r="L34" s="12">
        <f t="shared" si="11"/>
        <v>0.0002943581149</v>
      </c>
      <c r="N34" s="7"/>
    </row>
    <row r="35">
      <c r="B35" s="2"/>
      <c r="C35" s="7"/>
      <c r="D35" s="7"/>
      <c r="E35" s="7"/>
      <c r="F35" s="7"/>
      <c r="H35" s="8">
        <v>9.0</v>
      </c>
      <c r="I35" s="12">
        <f t="shared" si="13"/>
        <v>0.6</v>
      </c>
      <c r="J35" s="13">
        <f t="shared" si="14"/>
        <v>0.7663526034</v>
      </c>
      <c r="K35" s="14">
        <f t="shared" si="16"/>
        <v>0.7645164374</v>
      </c>
      <c r="L35" s="12">
        <f t="shared" si="11"/>
        <v>0.001836166</v>
      </c>
      <c r="N35" s="7"/>
    </row>
    <row r="36">
      <c r="B36" s="2"/>
      <c r="C36" s="7"/>
      <c r="D36" s="7"/>
      <c r="E36" s="7"/>
      <c r="F36" s="7"/>
      <c r="H36" s="8">
        <v>10.0</v>
      </c>
      <c r="I36" s="12">
        <f t="shared" si="13"/>
        <v>0.6666666667</v>
      </c>
      <c r="J36" s="13">
        <f t="shared" si="14"/>
        <v>0.8675596428</v>
      </c>
      <c r="K36" s="14">
        <f t="shared" si="16"/>
        <v>0.8680573617</v>
      </c>
      <c r="L36" s="12">
        <f t="shared" si="11"/>
        <v>0.0004977188955</v>
      </c>
      <c r="N36" s="7"/>
    </row>
    <row r="37">
      <c r="H37" s="8">
        <v>11.0</v>
      </c>
      <c r="I37" s="12">
        <f t="shared" si="13"/>
        <v>0.7333333333</v>
      </c>
      <c r="J37" s="13">
        <f t="shared" si="14"/>
        <v>0.9702078083</v>
      </c>
      <c r="K37" s="14">
        <f t="shared" si="16"/>
        <v>0.9686096868</v>
      </c>
      <c r="L37" s="12">
        <f t="shared" si="11"/>
        <v>0.001598121534</v>
      </c>
    </row>
    <row r="38">
      <c r="H38" s="8">
        <v>12.0</v>
      </c>
      <c r="I38" s="12">
        <f t="shared" si="13"/>
        <v>0.8</v>
      </c>
      <c r="J38" s="13">
        <f t="shared" si="14"/>
        <v>1.073527319</v>
      </c>
      <c r="K38" s="14">
        <f t="shared" si="16"/>
        <v>1.074300451</v>
      </c>
      <c r="L38" s="12">
        <f t="shared" si="11"/>
        <v>0.0007731321881</v>
      </c>
    </row>
    <row r="39">
      <c r="H39" s="8">
        <v>13.0</v>
      </c>
      <c r="I39" s="12">
        <f t="shared" si="13"/>
        <v>0.8666666667</v>
      </c>
      <c r="J39" s="13">
        <f t="shared" si="14"/>
        <v>1.176632219</v>
      </c>
      <c r="K39" s="14">
        <f t="shared" si="16"/>
        <v>1.175349593</v>
      </c>
      <c r="L39" s="12">
        <f t="shared" si="11"/>
        <v>0.001282626359</v>
      </c>
    </row>
    <row r="40">
      <c r="H40" s="8">
        <v>14.0</v>
      </c>
      <c r="I40" s="12">
        <f t="shared" si="13"/>
        <v>0.9333333333</v>
      </c>
      <c r="J40" s="13">
        <f t="shared" si="14"/>
        <v>1.27851223</v>
      </c>
      <c r="K40" s="14">
        <f t="shared" si="16"/>
        <v>1.279643659</v>
      </c>
      <c r="L40" s="12">
        <f t="shared" si="11"/>
        <v>0.001131428422</v>
      </c>
    </row>
    <row r="41">
      <c r="H41" s="8">
        <v>15.0</v>
      </c>
      <c r="I41" s="12">
        <f t="shared" si="13"/>
        <v>1</v>
      </c>
      <c r="J41" s="13">
        <f t="shared" si="14"/>
        <v>1.378024614</v>
      </c>
      <c r="K41" s="14">
        <f t="shared" si="16"/>
        <v>1.377145785</v>
      </c>
      <c r="L41" s="12">
        <f t="shared" si="11"/>
        <v>0.000878828732</v>
      </c>
    </row>
    <row r="44">
      <c r="A44" s="4" t="s">
        <v>15</v>
      </c>
      <c r="B44" s="5" t="s">
        <v>5</v>
      </c>
      <c r="C44" s="5" t="s">
        <v>6</v>
      </c>
      <c r="D44" s="5" t="s">
        <v>7</v>
      </c>
      <c r="E44" s="6" t="s">
        <v>8</v>
      </c>
      <c r="F44" s="5" t="s">
        <v>9</v>
      </c>
      <c r="G44" s="7"/>
      <c r="H44" s="8" t="s">
        <v>5</v>
      </c>
      <c r="I44" s="8" t="s">
        <v>6</v>
      </c>
      <c r="J44" s="9" t="s">
        <v>7</v>
      </c>
      <c r="K44" s="9" t="s">
        <v>10</v>
      </c>
      <c r="L44" s="10" t="s">
        <v>11</v>
      </c>
      <c r="M44" s="2"/>
      <c r="N44" s="5" t="s">
        <v>12</v>
      </c>
    </row>
    <row r="45">
      <c r="A45" s="4" t="s">
        <v>16</v>
      </c>
      <c r="B45" s="5">
        <v>0.0</v>
      </c>
      <c r="C45" s="11">
        <f>$C$1</f>
        <v>0</v>
      </c>
      <c r="D45" s="11">
        <f t="shared" ref="D45:D50" si="17">EXP(C45)*(SIN(C45)+COS(C45))/2-1/2</f>
        <v>0</v>
      </c>
      <c r="E45" s="5">
        <v>0.0</v>
      </c>
      <c r="F45" s="11">
        <f t="shared" ref="F45:F50" si="18">ABS(D45-E45)</f>
        <v>0</v>
      </c>
      <c r="G45" s="7"/>
      <c r="H45" s="8">
        <v>0.0</v>
      </c>
      <c r="I45" s="12">
        <f>$C$1</f>
        <v>0</v>
      </c>
      <c r="J45" s="13">
        <f>EXP(C45)*(SIN(C45)+COS(C45))/2-1/2</f>
        <v>0</v>
      </c>
      <c r="K45" s="8">
        <v>0.0</v>
      </c>
      <c r="L45" s="12">
        <f t="shared" ref="L45:L60" si="19">ABS(J45-K45)</f>
        <v>0</v>
      </c>
      <c r="M45" s="7"/>
      <c r="N45" s="11">
        <f>LOG(F46/L48,3)</f>
        <v>1.994071821</v>
      </c>
    </row>
    <row r="46">
      <c r="B46" s="5">
        <v>1.0</v>
      </c>
      <c r="C46" s="11">
        <f t="shared" ref="C46:C50" si="20">C45+$C$3</f>
        <v>0.2</v>
      </c>
      <c r="D46" s="11">
        <f t="shared" si="17"/>
        <v>0.219855645</v>
      </c>
      <c r="E46" s="11">
        <f>E45+$C$3*EXP(C45)*COS(C45)</f>
        <v>0.2</v>
      </c>
      <c r="F46" s="11">
        <f t="shared" si="18"/>
        <v>0.01985564498</v>
      </c>
      <c r="G46" s="7"/>
      <c r="H46" s="8">
        <v>1.0</v>
      </c>
      <c r="I46" s="12">
        <f t="shared" ref="I46:I60" si="21">I45+$C$4</f>
        <v>0.06666666667</v>
      </c>
      <c r="J46" s="13">
        <f t="shared" ref="J46:J60" si="22">EXP(I46)*(SIN(I46)+COS(I46))/2-1/2</f>
        <v>0.06888719841</v>
      </c>
      <c r="K46" s="14">
        <f>K45+$C$4*EXP(I45)*COS(I45)</f>
        <v>0.06666666667</v>
      </c>
      <c r="L46" s="12">
        <f t="shared" si="19"/>
        <v>0.002220531748</v>
      </c>
      <c r="M46" s="7"/>
      <c r="N46" s="11">
        <f>LOG(F47/L51,3)</f>
        <v>4.001595481</v>
      </c>
    </row>
    <row r="47">
      <c r="B47" s="5">
        <v>2.0</v>
      </c>
      <c r="C47" s="11">
        <f t="shared" si="20"/>
        <v>0.4</v>
      </c>
      <c r="D47" s="11">
        <f t="shared" si="17"/>
        <v>0.4775027198</v>
      </c>
      <c r="E47" s="11">
        <f t="shared" ref="E47:E50" si="23">E45+2*$C$3*(EXP(C47)*COS(C47)+4*EXP(C46)*COS(C46)+EXP(C45)*COS(C45))/6</f>
        <v>0.4774857083</v>
      </c>
      <c r="F47" s="11">
        <f t="shared" si="18"/>
        <v>0.00001701154164</v>
      </c>
      <c r="G47" s="7"/>
      <c r="H47" s="8">
        <v>2.0</v>
      </c>
      <c r="I47" s="12">
        <f t="shared" si="21"/>
        <v>0.1333333333</v>
      </c>
      <c r="J47" s="13">
        <f t="shared" si="22"/>
        <v>0.1421944489</v>
      </c>
      <c r="K47" s="14">
        <f t="shared" ref="K47:K60" si="24">K45+2*$C$4*(EXP(I47)*COS(I47)+4*EXP(I46)*COS(I46)+EXP(I45)*COS(I45))/6</f>
        <v>0.1421943865</v>
      </c>
      <c r="L47" s="12">
        <f t="shared" si="19"/>
        <v>0.0000000624217629</v>
      </c>
      <c r="M47" s="7"/>
      <c r="N47" s="11">
        <f>LOG(F48/L54,3)</f>
        <v>1.994867432</v>
      </c>
    </row>
    <row r="48">
      <c r="B48" s="5">
        <v>3.0</v>
      </c>
      <c r="C48" s="11">
        <f t="shared" si="20"/>
        <v>0.6</v>
      </c>
      <c r="D48" s="11">
        <f t="shared" si="17"/>
        <v>0.7663526034</v>
      </c>
      <c r="E48" s="11">
        <f t="shared" si="23"/>
        <v>0.7464774478</v>
      </c>
      <c r="F48" s="11">
        <f t="shared" si="18"/>
        <v>0.01987515558</v>
      </c>
      <c r="G48" s="7"/>
      <c r="H48" s="8">
        <v>3.0</v>
      </c>
      <c r="I48" s="12">
        <f t="shared" si="21"/>
        <v>0.2</v>
      </c>
      <c r="J48" s="13">
        <f t="shared" si="22"/>
        <v>0.219855645</v>
      </c>
      <c r="K48" s="14">
        <f t="shared" si="24"/>
        <v>0.2176350469</v>
      </c>
      <c r="L48" s="12">
        <f t="shared" si="19"/>
        <v>0.002220598026</v>
      </c>
      <c r="M48" s="7"/>
      <c r="N48" s="11">
        <f>LOG(F49/L57,3)</f>
        <v>4.003672395</v>
      </c>
    </row>
    <row r="49">
      <c r="B49" s="5">
        <v>4.0</v>
      </c>
      <c r="C49" s="11">
        <f t="shared" si="20"/>
        <v>0.8</v>
      </c>
      <c r="D49" s="11">
        <f t="shared" si="17"/>
        <v>1.073527319</v>
      </c>
      <c r="E49" s="11">
        <f t="shared" si="23"/>
        <v>1.073488975</v>
      </c>
      <c r="F49" s="11">
        <f t="shared" si="18"/>
        <v>0.00003834388776</v>
      </c>
      <c r="G49" s="7"/>
      <c r="H49" s="8">
        <v>4.0</v>
      </c>
      <c r="I49" s="12">
        <f t="shared" si="21"/>
        <v>0.2666666667</v>
      </c>
      <c r="J49" s="13">
        <f t="shared" si="22"/>
        <v>0.3017538814</v>
      </c>
      <c r="K49" s="14">
        <f t="shared" si="24"/>
        <v>0.301753749</v>
      </c>
      <c r="L49" s="12">
        <f t="shared" si="19"/>
        <v>0.0000001324766379</v>
      </c>
      <c r="M49" s="7"/>
      <c r="N49" s="11">
        <f>LOG(F50/L60,3)</f>
        <v>1.99576269</v>
      </c>
    </row>
    <row r="50">
      <c r="B50" s="5">
        <v>5.0</v>
      </c>
      <c r="C50" s="11">
        <f t="shared" si="20"/>
        <v>1</v>
      </c>
      <c r="D50" s="11">
        <f t="shared" si="17"/>
        <v>1.378024614</v>
      </c>
      <c r="E50" s="11">
        <f t="shared" si="23"/>
        <v>1.358127492</v>
      </c>
      <c r="F50" s="11">
        <f t="shared" si="18"/>
        <v>0.0198971212</v>
      </c>
      <c r="H50" s="8">
        <v>5.0</v>
      </c>
      <c r="I50" s="12">
        <f t="shared" si="21"/>
        <v>0.3333333333</v>
      </c>
      <c r="J50" s="13">
        <f t="shared" si="22"/>
        <v>0.3877153199</v>
      </c>
      <c r="K50" s="14">
        <f t="shared" si="24"/>
        <v>0.3854946481</v>
      </c>
      <c r="L50" s="12">
        <f t="shared" si="19"/>
        <v>0.002220671731</v>
      </c>
      <c r="N50" s="7"/>
    </row>
    <row r="51">
      <c r="B51" s="2"/>
      <c r="C51" s="7"/>
      <c r="D51" s="7"/>
      <c r="E51" s="7"/>
      <c r="F51" s="7"/>
      <c r="H51" s="8">
        <v>6.0</v>
      </c>
      <c r="I51" s="12">
        <f t="shared" si="21"/>
        <v>0.4</v>
      </c>
      <c r="J51" s="13">
        <f t="shared" si="22"/>
        <v>0.4775027198</v>
      </c>
      <c r="K51" s="14">
        <f t="shared" si="24"/>
        <v>0.4775025102</v>
      </c>
      <c r="L51" s="12">
        <f t="shared" si="19"/>
        <v>0.0000002096512305</v>
      </c>
      <c r="N51" s="7"/>
    </row>
    <row r="52">
      <c r="B52" s="2"/>
      <c r="C52" s="7"/>
      <c r="D52" s="7"/>
      <c r="E52" s="7"/>
      <c r="F52" s="7"/>
      <c r="H52" s="8">
        <v>7.0</v>
      </c>
      <c r="I52" s="12">
        <f t="shared" si="21"/>
        <v>0.4666666667</v>
      </c>
      <c r="J52" s="13">
        <f t="shared" si="22"/>
        <v>0.5708086501</v>
      </c>
      <c r="K52" s="14">
        <f t="shared" si="24"/>
        <v>0.5685878979</v>
      </c>
      <c r="L52" s="12">
        <f t="shared" si="19"/>
        <v>0.002220752137</v>
      </c>
      <c r="N52" s="7"/>
    </row>
    <row r="53">
      <c r="B53" s="2"/>
      <c r="C53" s="7"/>
      <c r="D53" s="7"/>
      <c r="E53" s="7"/>
      <c r="F53" s="7"/>
      <c r="H53" s="8">
        <v>8.0</v>
      </c>
      <c r="I53" s="12">
        <f t="shared" si="21"/>
        <v>0.5333333333</v>
      </c>
      <c r="J53" s="13">
        <f t="shared" si="22"/>
        <v>0.6672483982</v>
      </c>
      <c r="K53" s="14">
        <f t="shared" si="24"/>
        <v>0.6672481052</v>
      </c>
      <c r="L53" s="12">
        <f t="shared" si="19"/>
        <v>0.0000002929859984</v>
      </c>
      <c r="N53" s="7"/>
    </row>
    <row r="54">
      <c r="B54" s="2"/>
      <c r="C54" s="7"/>
      <c r="D54" s="7"/>
      <c r="E54" s="7"/>
      <c r="F54" s="7"/>
      <c r="H54" s="8">
        <v>9.0</v>
      </c>
      <c r="I54" s="12">
        <f t="shared" si="21"/>
        <v>0.6</v>
      </c>
      <c r="J54" s="13">
        <f t="shared" si="22"/>
        <v>0.7663526034</v>
      </c>
      <c r="K54" s="14">
        <f t="shared" si="24"/>
        <v>0.7641317654</v>
      </c>
      <c r="L54" s="12">
        <f t="shared" si="19"/>
        <v>0.002220838026</v>
      </c>
      <c r="N54" s="7"/>
    </row>
    <row r="55">
      <c r="B55" s="2"/>
      <c r="C55" s="7"/>
      <c r="D55" s="7"/>
      <c r="E55" s="7"/>
      <c r="F55" s="7"/>
      <c r="H55" s="8">
        <v>10.0</v>
      </c>
      <c r="I55" s="12">
        <f t="shared" si="21"/>
        <v>0.6666666667</v>
      </c>
      <c r="J55" s="13">
        <f t="shared" si="22"/>
        <v>0.8675596428</v>
      </c>
      <c r="K55" s="14">
        <f t="shared" si="24"/>
        <v>0.8675592618</v>
      </c>
      <c r="L55" s="12">
        <f t="shared" si="19"/>
        <v>0.0000003809778882</v>
      </c>
      <c r="N55" s="7"/>
    </row>
    <row r="56">
      <c r="H56" s="8">
        <v>11.0</v>
      </c>
      <c r="I56" s="12">
        <f t="shared" si="21"/>
        <v>0.7333333333</v>
      </c>
      <c r="J56" s="13">
        <f t="shared" si="22"/>
        <v>0.9702078083</v>
      </c>
      <c r="K56" s="14">
        <f t="shared" si="24"/>
        <v>0.9679868807</v>
      </c>
      <c r="L56" s="12">
        <f t="shared" si="19"/>
        <v>0.002220927585</v>
      </c>
    </row>
    <row r="57">
      <c r="H57" s="8">
        <v>12.0</v>
      </c>
      <c r="I57" s="12">
        <f t="shared" si="21"/>
        <v>0.8</v>
      </c>
      <c r="J57" s="13">
        <f t="shared" si="22"/>
        <v>1.073527319</v>
      </c>
      <c r="K57" s="14">
        <f t="shared" si="24"/>
        <v>1.073526847</v>
      </c>
      <c r="L57" s="12">
        <f t="shared" si="19"/>
        <v>0.0000004714753026</v>
      </c>
    </row>
    <row r="58">
      <c r="H58" s="8">
        <v>13.0</v>
      </c>
      <c r="I58" s="12">
        <f t="shared" si="21"/>
        <v>0.8666666667</v>
      </c>
      <c r="J58" s="13">
        <f t="shared" si="22"/>
        <v>1.176632219</v>
      </c>
      <c r="K58" s="14">
        <f t="shared" si="24"/>
        <v>1.174411201</v>
      </c>
      <c r="L58" s="12">
        <f t="shared" si="19"/>
        <v>0.002221018295</v>
      </c>
    </row>
    <row r="59">
      <c r="H59" s="8">
        <v>14.0</v>
      </c>
      <c r="I59" s="12">
        <f t="shared" si="21"/>
        <v>0.9333333333</v>
      </c>
      <c r="J59" s="13">
        <f t="shared" si="22"/>
        <v>1.27851223</v>
      </c>
      <c r="K59" s="14">
        <f t="shared" si="24"/>
        <v>1.278511669</v>
      </c>
      <c r="L59" s="12">
        <f t="shared" si="19"/>
        <v>0.0000005615673124</v>
      </c>
    </row>
    <row r="60">
      <c r="H60" s="8">
        <v>15.0</v>
      </c>
      <c r="I60" s="12">
        <f t="shared" si="21"/>
        <v>1</v>
      </c>
      <c r="J60" s="13">
        <f t="shared" si="22"/>
        <v>1.378024614</v>
      </c>
      <c r="K60" s="14">
        <f t="shared" si="24"/>
        <v>1.375803507</v>
      </c>
      <c r="L60" s="12">
        <f t="shared" si="19"/>
        <v>0.002221106825</v>
      </c>
    </row>
    <row r="63">
      <c r="A63" s="4" t="s">
        <v>15</v>
      </c>
      <c r="B63" s="5" t="s">
        <v>5</v>
      </c>
      <c r="C63" s="5" t="s">
        <v>6</v>
      </c>
      <c r="D63" s="5" t="s">
        <v>7</v>
      </c>
      <c r="E63" s="6" t="s">
        <v>8</v>
      </c>
      <c r="F63" s="5" t="s">
        <v>9</v>
      </c>
      <c r="G63" s="7"/>
      <c r="H63" s="8" t="s">
        <v>5</v>
      </c>
      <c r="I63" s="8" t="s">
        <v>6</v>
      </c>
      <c r="J63" s="9" t="s">
        <v>7</v>
      </c>
      <c r="K63" s="9" t="s">
        <v>10</v>
      </c>
      <c r="L63" s="10" t="s">
        <v>11</v>
      </c>
      <c r="M63" s="2"/>
      <c r="N63" s="5" t="s">
        <v>12</v>
      </c>
    </row>
    <row r="64">
      <c r="A64" s="4" t="s">
        <v>17</v>
      </c>
      <c r="B64" s="5">
        <v>0.0</v>
      </c>
      <c r="C64" s="11">
        <f>$C$1</f>
        <v>0</v>
      </c>
      <c r="D64" s="11">
        <f t="shared" ref="D64:D69" si="25">EXP(C64)*(SIN(C64)+COS(C64))/2-1/2</f>
        <v>0</v>
      </c>
      <c r="E64" s="5">
        <v>0.0</v>
      </c>
      <c r="F64" s="11">
        <f t="shared" ref="F64:F69" si="26">ABS(D64-E64)</f>
        <v>0</v>
      </c>
      <c r="G64" s="7"/>
      <c r="H64" s="8">
        <v>0.0</v>
      </c>
      <c r="I64" s="12">
        <f>$C$1</f>
        <v>0</v>
      </c>
      <c r="J64" s="13">
        <f>EXP(C64)*(SIN(C64)+COS(C64))/2-1/2</f>
        <v>0</v>
      </c>
      <c r="K64" s="8">
        <v>0.0</v>
      </c>
      <c r="L64" s="12">
        <f t="shared" ref="L64:L79" si="27">ABS(J64-K64)</f>
        <v>0</v>
      </c>
      <c r="M64" s="7"/>
      <c r="N64" s="11">
        <f>LOG(F65/L67,3)</f>
        <v>4.036696173</v>
      </c>
    </row>
    <row r="65">
      <c r="B65" s="5">
        <v>1.0</v>
      </c>
      <c r="C65" s="11">
        <f t="shared" ref="C65:C69" si="28">C64+$C$3</f>
        <v>0.2</v>
      </c>
      <c r="D65" s="11">
        <f t="shared" si="25"/>
        <v>0.219855645</v>
      </c>
      <c r="E65" s="11">
        <f>E64+$C$3*(EXP(C64)*COS(C64)+EXP(C65)*COS(C65))/2</f>
        <v>0.2197056021</v>
      </c>
      <c r="F65" s="11">
        <f t="shared" si="26"/>
        <v>0.0001500428398</v>
      </c>
      <c r="G65" s="7"/>
      <c r="H65" s="8">
        <v>1.0</v>
      </c>
      <c r="I65" s="12">
        <f t="shared" ref="I65:I79" si="29">I64+$C$4</f>
        <v>0.06666666667</v>
      </c>
      <c r="J65" s="13">
        <f t="shared" ref="J65:J79" si="30">EXP(I65)*(SIN(I65)+COS(I65))/2-1/2</f>
        <v>0.06888719841</v>
      </c>
      <c r="K65" s="14">
        <f>K64+$C$4*(EXP(I64)*COS(I64)+EXP(I65)*COS(I65))/2</f>
        <v>0.06888548551</v>
      </c>
      <c r="L65" s="12">
        <f t="shared" si="27"/>
        <v>0.000001712909381</v>
      </c>
      <c r="M65" s="7"/>
      <c r="N65" s="11">
        <f>LOG(F66/L70,3)</f>
        <v>4.001595481</v>
      </c>
    </row>
    <row r="66">
      <c r="B66" s="5">
        <v>2.0</v>
      </c>
      <c r="C66" s="11">
        <f t="shared" si="28"/>
        <v>0.4</v>
      </c>
      <c r="D66" s="11">
        <f t="shared" si="25"/>
        <v>0.4775027198</v>
      </c>
      <c r="E66" s="11">
        <f t="shared" ref="E66:E69" si="31">E64+2*$C$3*(EXP(C66)*COS(C66)+4*EXP(C65)*COS(C65)+EXP(C64)*COS(C64))/6</f>
        <v>0.4774857083</v>
      </c>
      <c r="F66" s="11">
        <f t="shared" si="26"/>
        <v>0.00001701154164</v>
      </c>
      <c r="G66" s="7"/>
      <c r="H66" s="8">
        <v>2.0</v>
      </c>
      <c r="I66" s="12">
        <f t="shared" si="29"/>
        <v>0.1333333333</v>
      </c>
      <c r="J66" s="13">
        <f t="shared" si="30"/>
        <v>0.1421944489</v>
      </c>
      <c r="K66" s="14">
        <f t="shared" ref="K66:K79" si="32">K64+2*$C$4*(EXP(I66)*COS(I66)+4*EXP(I65)*COS(I65)+EXP(I64)*COS(I64))/6</f>
        <v>0.1421943865</v>
      </c>
      <c r="L66" s="12">
        <f t="shared" si="27"/>
        <v>0.0000000624217629</v>
      </c>
      <c r="M66" s="7"/>
      <c r="N66" s="11">
        <f>LOG(F67/L73,3)</f>
        <v>4.032790286</v>
      </c>
    </row>
    <row r="67">
      <c r="B67" s="5">
        <v>3.0</v>
      </c>
      <c r="C67" s="11">
        <f t="shared" si="28"/>
        <v>0.6</v>
      </c>
      <c r="D67" s="11">
        <f t="shared" si="25"/>
        <v>0.7663526034</v>
      </c>
      <c r="E67" s="11">
        <f t="shared" si="31"/>
        <v>0.76618305</v>
      </c>
      <c r="F67" s="11">
        <f t="shared" si="26"/>
        <v>0.0001695534489</v>
      </c>
      <c r="G67" s="7"/>
      <c r="H67" s="8">
        <v>3.0</v>
      </c>
      <c r="I67" s="12">
        <f t="shared" si="29"/>
        <v>0.2</v>
      </c>
      <c r="J67" s="13">
        <f t="shared" si="30"/>
        <v>0.219855645</v>
      </c>
      <c r="K67" s="14">
        <f t="shared" si="32"/>
        <v>0.2198538658</v>
      </c>
      <c r="L67" s="12">
        <f t="shared" si="27"/>
        <v>0.000001779187556</v>
      </c>
      <c r="M67" s="7"/>
      <c r="N67" s="11">
        <f>LOG(F68/L76,3)</f>
        <v>4.003672395</v>
      </c>
    </row>
    <row r="68">
      <c r="B68" s="5">
        <v>4.0</v>
      </c>
      <c r="C68" s="11">
        <f t="shared" si="28"/>
        <v>0.8</v>
      </c>
      <c r="D68" s="11">
        <f t="shared" si="25"/>
        <v>1.073527319</v>
      </c>
      <c r="E68" s="11">
        <f t="shared" si="31"/>
        <v>1.073488975</v>
      </c>
      <c r="F68" s="11">
        <f t="shared" si="26"/>
        <v>0.00003834388776</v>
      </c>
      <c r="G68" s="7"/>
      <c r="H68" s="8">
        <v>4.0</v>
      </c>
      <c r="I68" s="12">
        <f t="shared" si="29"/>
        <v>0.2666666667</v>
      </c>
      <c r="J68" s="13">
        <f t="shared" si="30"/>
        <v>0.3017538814</v>
      </c>
      <c r="K68" s="14">
        <f t="shared" si="32"/>
        <v>0.301753749</v>
      </c>
      <c r="L68" s="12">
        <f t="shared" si="27"/>
        <v>0.0000001324766379</v>
      </c>
      <c r="M68" s="7"/>
      <c r="N68" s="11">
        <f>LOG(F69/L79,3)</f>
        <v>4.029916249</v>
      </c>
    </row>
    <row r="69">
      <c r="B69" s="5">
        <v>5.0</v>
      </c>
      <c r="C69" s="11">
        <f t="shared" si="28"/>
        <v>1</v>
      </c>
      <c r="D69" s="11">
        <f t="shared" si="25"/>
        <v>1.378024614</v>
      </c>
      <c r="E69" s="11">
        <f t="shared" si="31"/>
        <v>1.377833094</v>
      </c>
      <c r="F69" s="11">
        <f t="shared" si="26"/>
        <v>0.0001915190672</v>
      </c>
      <c r="H69" s="8">
        <v>5.0</v>
      </c>
      <c r="I69" s="12">
        <f t="shared" si="29"/>
        <v>0.3333333333</v>
      </c>
      <c r="J69" s="13">
        <f t="shared" si="30"/>
        <v>0.3877153199</v>
      </c>
      <c r="K69" s="14">
        <f t="shared" si="32"/>
        <v>0.387713467</v>
      </c>
      <c r="L69" s="12">
        <f t="shared" si="27"/>
        <v>0.000001852892166</v>
      </c>
      <c r="N69" s="7"/>
    </row>
    <row r="70">
      <c r="B70" s="2"/>
      <c r="C70" s="7"/>
      <c r="D70" s="7"/>
      <c r="E70" s="7"/>
      <c r="F70" s="7"/>
      <c r="H70" s="8">
        <v>6.0</v>
      </c>
      <c r="I70" s="12">
        <f t="shared" si="29"/>
        <v>0.4</v>
      </c>
      <c r="J70" s="13">
        <f t="shared" si="30"/>
        <v>0.4775027198</v>
      </c>
      <c r="K70" s="14">
        <f t="shared" si="32"/>
        <v>0.4775025102</v>
      </c>
      <c r="L70" s="12">
        <f t="shared" si="27"/>
        <v>0.0000002096512305</v>
      </c>
      <c r="N70" s="7"/>
    </row>
    <row r="71">
      <c r="B71" s="2"/>
      <c r="C71" s="7"/>
      <c r="D71" s="7"/>
      <c r="E71" s="7"/>
      <c r="F71" s="7"/>
      <c r="H71" s="8">
        <v>7.0</v>
      </c>
      <c r="I71" s="12">
        <f t="shared" si="29"/>
        <v>0.4666666667</v>
      </c>
      <c r="J71" s="13">
        <f t="shared" si="30"/>
        <v>0.5708086501</v>
      </c>
      <c r="K71" s="14">
        <f t="shared" si="32"/>
        <v>0.5708067168</v>
      </c>
      <c r="L71" s="12">
        <f t="shared" si="27"/>
        <v>0.000001933298379</v>
      </c>
      <c r="N71" s="7"/>
    </row>
    <row r="72">
      <c r="B72" s="2"/>
      <c r="C72" s="7"/>
      <c r="D72" s="7"/>
      <c r="E72" s="7"/>
      <c r="F72" s="7"/>
      <c r="H72" s="8">
        <v>8.0</v>
      </c>
      <c r="I72" s="12">
        <f t="shared" si="29"/>
        <v>0.5333333333</v>
      </c>
      <c r="J72" s="13">
        <f t="shared" si="30"/>
        <v>0.6672483982</v>
      </c>
      <c r="K72" s="14">
        <f t="shared" si="32"/>
        <v>0.6672481052</v>
      </c>
      <c r="L72" s="12">
        <f t="shared" si="27"/>
        <v>0.0000002929859984</v>
      </c>
      <c r="N72" s="7"/>
    </row>
    <row r="73">
      <c r="B73" s="2"/>
      <c r="C73" s="7"/>
      <c r="D73" s="7"/>
      <c r="E73" s="7"/>
      <c r="F73" s="7"/>
      <c r="H73" s="8">
        <v>9.0</v>
      </c>
      <c r="I73" s="12">
        <f t="shared" si="29"/>
        <v>0.6</v>
      </c>
      <c r="J73" s="13">
        <f t="shared" si="30"/>
        <v>0.7663526034</v>
      </c>
      <c r="K73" s="14">
        <f t="shared" si="32"/>
        <v>0.7663505842</v>
      </c>
      <c r="L73" s="12">
        <f t="shared" si="27"/>
        <v>0.000002019187583</v>
      </c>
      <c r="N73" s="7"/>
    </row>
    <row r="74">
      <c r="B74" s="2"/>
      <c r="C74" s="7"/>
      <c r="D74" s="7"/>
      <c r="E74" s="7"/>
      <c r="F74" s="7"/>
      <c r="H74" s="8">
        <v>10.0</v>
      </c>
      <c r="I74" s="12">
        <f t="shared" si="29"/>
        <v>0.6666666667</v>
      </c>
      <c r="J74" s="13">
        <f t="shared" si="30"/>
        <v>0.8675596428</v>
      </c>
      <c r="K74" s="14">
        <f t="shared" si="32"/>
        <v>0.8675592618</v>
      </c>
      <c r="L74" s="12">
        <f t="shared" si="27"/>
        <v>0.0000003809778882</v>
      </c>
      <c r="N74" s="7"/>
    </row>
    <row r="75">
      <c r="H75" s="8">
        <v>11.0</v>
      </c>
      <c r="I75" s="12">
        <f t="shared" si="29"/>
        <v>0.7333333333</v>
      </c>
      <c r="J75" s="13">
        <f t="shared" si="30"/>
        <v>0.9702078083</v>
      </c>
      <c r="K75" s="14">
        <f t="shared" si="32"/>
        <v>0.9702056996</v>
      </c>
      <c r="L75" s="12">
        <f t="shared" si="27"/>
        <v>0.000002108745996</v>
      </c>
    </row>
    <row r="76">
      <c r="H76" s="8">
        <v>12.0</v>
      </c>
      <c r="I76" s="12">
        <f t="shared" si="29"/>
        <v>0.8</v>
      </c>
      <c r="J76" s="13">
        <f t="shared" si="30"/>
        <v>1.073527319</v>
      </c>
      <c r="K76" s="14">
        <f t="shared" si="32"/>
        <v>1.073526847</v>
      </c>
      <c r="L76" s="12">
        <f t="shared" si="27"/>
        <v>0.0000004714753026</v>
      </c>
    </row>
    <row r="77">
      <c r="H77" s="8">
        <v>13.0</v>
      </c>
      <c r="I77" s="12">
        <f t="shared" si="29"/>
        <v>0.8666666667</v>
      </c>
      <c r="J77" s="13">
        <f t="shared" si="30"/>
        <v>1.176632219</v>
      </c>
      <c r="K77" s="14">
        <f t="shared" si="32"/>
        <v>1.17663002</v>
      </c>
      <c r="L77" s="12">
        <f t="shared" si="27"/>
        <v>0.000002199456465</v>
      </c>
    </row>
    <row r="78">
      <c r="H78" s="8">
        <v>14.0</v>
      </c>
      <c r="I78" s="12">
        <f t="shared" si="29"/>
        <v>0.9333333333</v>
      </c>
      <c r="J78" s="13">
        <f t="shared" si="30"/>
        <v>1.27851223</v>
      </c>
      <c r="K78" s="14">
        <f t="shared" si="32"/>
        <v>1.278511669</v>
      </c>
      <c r="L78" s="12">
        <f t="shared" si="27"/>
        <v>0.0000005615673124</v>
      </c>
    </row>
    <row r="79">
      <c r="H79" s="8">
        <v>15.0</v>
      </c>
      <c r="I79" s="12">
        <f t="shared" si="29"/>
        <v>1</v>
      </c>
      <c r="J79" s="13">
        <f t="shared" si="30"/>
        <v>1.378024614</v>
      </c>
      <c r="K79" s="14">
        <f t="shared" si="32"/>
        <v>1.378022326</v>
      </c>
      <c r="L79" s="12">
        <f t="shared" si="27"/>
        <v>0.000002287985778</v>
      </c>
    </row>
    <row r="82">
      <c r="A82" s="4" t="s">
        <v>15</v>
      </c>
      <c r="B82" s="5" t="s">
        <v>5</v>
      </c>
      <c r="C82" s="5" t="s">
        <v>6</v>
      </c>
      <c r="D82" s="5" t="s">
        <v>7</v>
      </c>
      <c r="E82" s="6" t="s">
        <v>8</v>
      </c>
      <c r="F82" s="5" t="s">
        <v>9</v>
      </c>
      <c r="G82" s="7"/>
      <c r="H82" s="8" t="s">
        <v>5</v>
      </c>
      <c r="I82" s="8" t="s">
        <v>6</v>
      </c>
      <c r="J82" s="9" t="s">
        <v>7</v>
      </c>
      <c r="K82" s="9" t="s">
        <v>10</v>
      </c>
      <c r="L82" s="10" t="s">
        <v>11</v>
      </c>
      <c r="M82" s="2"/>
      <c r="N82" s="5" t="s">
        <v>12</v>
      </c>
    </row>
    <row r="83">
      <c r="A83" s="4" t="s">
        <v>18</v>
      </c>
      <c r="B83" s="5">
        <v>0.0</v>
      </c>
      <c r="C83" s="11">
        <f>$C$1</f>
        <v>0</v>
      </c>
      <c r="D83" s="11">
        <f t="shared" ref="D83:D88" si="33">EXP(C83)*(SIN(C83)+COS(C83))/2-1/2</f>
        <v>0</v>
      </c>
      <c r="E83" s="5">
        <v>0.0</v>
      </c>
      <c r="F83" s="11">
        <f t="shared" ref="F83:F88" si="34">ABS(D83-E83)</f>
        <v>0</v>
      </c>
      <c r="G83" s="7"/>
      <c r="H83" s="8">
        <v>0.0</v>
      </c>
      <c r="I83" s="12">
        <f>$C$1</f>
        <v>0</v>
      </c>
      <c r="J83" s="13">
        <f>EXP(C83)*(SIN(C83)+COS(C83))/2-1/2</f>
        <v>0</v>
      </c>
      <c r="K83" s="8">
        <v>0.0</v>
      </c>
      <c r="L83" s="12">
        <f t="shared" ref="L83:L98" si="35">ABS(J83-K83)</f>
        <v>0</v>
      </c>
      <c r="M83" s="7"/>
      <c r="N83" s="11">
        <f>LOG(F84/L86,3)</f>
        <v>4.224499499</v>
      </c>
    </row>
    <row r="84">
      <c r="B84" s="5">
        <v>1.0</v>
      </c>
      <c r="C84" s="11">
        <f t="shared" ref="C84:C88" si="36">C83+$C$3</f>
        <v>0.2</v>
      </c>
      <c r="D84" s="11">
        <f t="shared" si="33"/>
        <v>0.219855645</v>
      </c>
      <c r="E84" s="11">
        <f>E83+$C$3/12*(5*EXP(C83)*COS(C83)+8*EXP(C84)*COS(C84)-EXP(C85)*COS(C85))</f>
        <v>0.2200397772</v>
      </c>
      <c r="F84" s="11">
        <f t="shared" si="34"/>
        <v>0.0001841322239</v>
      </c>
      <c r="G84" s="7"/>
      <c r="H84" s="8">
        <v>1.0</v>
      </c>
      <c r="I84" s="12">
        <f t="shared" ref="I84:I98" si="37">I83+$C$4</f>
        <v>0.06666666667</v>
      </c>
      <c r="J84" s="13">
        <f t="shared" ref="J84:J98" si="38">EXP(I84)*(SIN(I84)+COS(I84))/2-1/2</f>
        <v>0.06888719841</v>
      </c>
      <c r="K84" s="14">
        <f>K83+$C$4/12*(5*EXP(I83)*COS(I83)+8*EXP(I84)*COS(I84)-EXP(I85)*COS(I85))</f>
        <v>0.06888904105</v>
      </c>
      <c r="L84" s="12">
        <f t="shared" si="35"/>
        <v>0.000001842639449</v>
      </c>
      <c r="M84" s="7"/>
      <c r="N84" s="11">
        <f>LOG(F85/L89,3)</f>
        <v>4.001595481</v>
      </c>
    </row>
    <row r="85">
      <c r="B85" s="5">
        <v>2.0</v>
      </c>
      <c r="C85" s="11">
        <f t="shared" si="36"/>
        <v>0.4</v>
      </c>
      <c r="D85" s="11">
        <f t="shared" si="33"/>
        <v>0.4775027198</v>
      </c>
      <c r="E85" s="11">
        <f t="shared" ref="E85:E88" si="39">E83+2*$C$3*(EXP(C85)*COS(C85)+4*EXP(C84)*COS(C84)+EXP(C83)*COS(C83))/6</f>
        <v>0.4774857083</v>
      </c>
      <c r="F85" s="11">
        <f t="shared" si="34"/>
        <v>0.00001701154164</v>
      </c>
      <c r="G85" s="7"/>
      <c r="H85" s="8">
        <v>2.0</v>
      </c>
      <c r="I85" s="12">
        <f t="shared" si="37"/>
        <v>0.1333333333</v>
      </c>
      <c r="J85" s="13">
        <f t="shared" si="38"/>
        <v>0.1421944489</v>
      </c>
      <c r="K85" s="14">
        <f t="shared" ref="K85:K98" si="40">K83+2*$C$4*(EXP(I85)*COS(I85)+4*EXP(I84)*COS(I84)+EXP(I83)*COS(I83))/6</f>
        <v>0.1421943865</v>
      </c>
      <c r="L85" s="12">
        <f t="shared" si="35"/>
        <v>0.0000000624217629</v>
      </c>
      <c r="M85" s="7"/>
      <c r="N85" s="11">
        <f>LOG(F86/L92,3)</f>
        <v>4.254670051</v>
      </c>
    </row>
    <row r="86">
      <c r="B86" s="5">
        <v>3.0</v>
      </c>
      <c r="C86" s="11">
        <f t="shared" si="36"/>
        <v>0.6</v>
      </c>
      <c r="D86" s="11">
        <f t="shared" si="33"/>
        <v>0.7663526034</v>
      </c>
      <c r="E86" s="11">
        <f t="shared" si="39"/>
        <v>0.766517225</v>
      </c>
      <c r="F86" s="11">
        <f t="shared" si="34"/>
        <v>0.0001646216149</v>
      </c>
      <c r="G86" s="7"/>
      <c r="H86" s="8">
        <v>3.0</v>
      </c>
      <c r="I86" s="12">
        <f t="shared" si="37"/>
        <v>0.2</v>
      </c>
      <c r="J86" s="13">
        <f t="shared" si="38"/>
        <v>0.219855645</v>
      </c>
      <c r="K86" s="14">
        <f t="shared" si="40"/>
        <v>0.2198574213</v>
      </c>
      <c r="L86" s="12">
        <f t="shared" si="35"/>
        <v>0.000001776361275</v>
      </c>
      <c r="M86" s="7"/>
      <c r="N86" s="11">
        <f>LOG(F87/L95,3)</f>
        <v>4.003672395</v>
      </c>
    </row>
    <row r="87">
      <c r="B87" s="5">
        <v>4.0</v>
      </c>
      <c r="C87" s="11">
        <f t="shared" si="36"/>
        <v>0.8</v>
      </c>
      <c r="D87" s="11">
        <f t="shared" si="33"/>
        <v>1.073527319</v>
      </c>
      <c r="E87" s="11">
        <f t="shared" si="39"/>
        <v>1.073488975</v>
      </c>
      <c r="F87" s="11">
        <f t="shared" si="34"/>
        <v>0.00003834388776</v>
      </c>
      <c r="G87" s="7"/>
      <c r="H87" s="8">
        <v>4.0</v>
      </c>
      <c r="I87" s="12">
        <f t="shared" si="37"/>
        <v>0.2666666667</v>
      </c>
      <c r="J87" s="13">
        <f t="shared" si="38"/>
        <v>0.3017538814</v>
      </c>
      <c r="K87" s="14">
        <f t="shared" si="40"/>
        <v>0.301753749</v>
      </c>
      <c r="L87" s="12">
        <f t="shared" si="35"/>
        <v>0.0000001324766379</v>
      </c>
      <c r="M87" s="7"/>
      <c r="N87" s="11">
        <f>LOG(F88/L98,3)</f>
        <v>4.29936927</v>
      </c>
    </row>
    <row r="88">
      <c r="B88" s="5">
        <v>5.0</v>
      </c>
      <c r="C88" s="11">
        <f t="shared" si="36"/>
        <v>1</v>
      </c>
      <c r="D88" s="11">
        <f t="shared" si="33"/>
        <v>1.378024614</v>
      </c>
      <c r="E88" s="11">
        <f t="shared" si="39"/>
        <v>1.37816727</v>
      </c>
      <c r="F88" s="11">
        <f t="shared" si="34"/>
        <v>0.0001426559966</v>
      </c>
      <c r="H88" s="8">
        <v>5.0</v>
      </c>
      <c r="I88" s="12">
        <f t="shared" si="37"/>
        <v>0.3333333333</v>
      </c>
      <c r="J88" s="13">
        <f t="shared" si="38"/>
        <v>0.3877153199</v>
      </c>
      <c r="K88" s="14">
        <f t="shared" si="40"/>
        <v>0.3877170225</v>
      </c>
      <c r="L88" s="12">
        <f t="shared" si="35"/>
        <v>0.000001702656665</v>
      </c>
      <c r="N88" s="7"/>
    </row>
    <row r="89">
      <c r="B89" s="2"/>
      <c r="C89" s="7"/>
      <c r="D89" s="7"/>
      <c r="E89" s="7"/>
      <c r="F89" s="7"/>
      <c r="H89" s="8">
        <v>6.0</v>
      </c>
      <c r="I89" s="12">
        <f t="shared" si="37"/>
        <v>0.4</v>
      </c>
      <c r="J89" s="13">
        <f t="shared" si="38"/>
        <v>0.4775027198</v>
      </c>
      <c r="K89" s="14">
        <f t="shared" si="40"/>
        <v>0.4775025102</v>
      </c>
      <c r="L89" s="12">
        <f t="shared" si="35"/>
        <v>0.0000002096512305</v>
      </c>
      <c r="N89" s="7"/>
    </row>
    <row r="90">
      <c r="B90" s="2"/>
      <c r="C90" s="7"/>
      <c r="D90" s="7"/>
      <c r="E90" s="7"/>
      <c r="F90" s="7"/>
      <c r="H90" s="8">
        <v>7.0</v>
      </c>
      <c r="I90" s="12">
        <f t="shared" si="37"/>
        <v>0.4666666667</v>
      </c>
      <c r="J90" s="13">
        <f t="shared" si="38"/>
        <v>0.5708086501</v>
      </c>
      <c r="K90" s="14">
        <f t="shared" si="40"/>
        <v>0.5708102723</v>
      </c>
      <c r="L90" s="12">
        <f t="shared" si="35"/>
        <v>0.000001622250452</v>
      </c>
      <c r="N90" s="7"/>
    </row>
    <row r="91">
      <c r="B91" s="2"/>
      <c r="C91" s="7"/>
      <c r="D91" s="7"/>
      <c r="E91" s="7"/>
      <c r="F91" s="7"/>
      <c r="H91" s="8">
        <v>8.0</v>
      </c>
      <c r="I91" s="12">
        <f t="shared" si="37"/>
        <v>0.5333333333</v>
      </c>
      <c r="J91" s="13">
        <f t="shared" si="38"/>
        <v>0.6672483982</v>
      </c>
      <c r="K91" s="14">
        <f t="shared" si="40"/>
        <v>0.6672481052</v>
      </c>
      <c r="L91" s="12">
        <f t="shared" si="35"/>
        <v>0.0000002929859984</v>
      </c>
      <c r="N91" s="7"/>
    </row>
    <row r="92">
      <c r="B92" s="2"/>
      <c r="C92" s="7"/>
      <c r="D92" s="7"/>
      <c r="E92" s="7"/>
      <c r="F92" s="7"/>
      <c r="H92" s="8">
        <v>9.0</v>
      </c>
      <c r="I92" s="12">
        <f t="shared" si="37"/>
        <v>0.6</v>
      </c>
      <c r="J92" s="13">
        <f t="shared" si="38"/>
        <v>0.7663526034</v>
      </c>
      <c r="K92" s="14">
        <f t="shared" si="40"/>
        <v>0.7663541398</v>
      </c>
      <c r="L92" s="12">
        <f t="shared" si="35"/>
        <v>0.000001536361248</v>
      </c>
      <c r="N92" s="7"/>
    </row>
    <row r="93">
      <c r="B93" s="2"/>
      <c r="C93" s="7"/>
      <c r="D93" s="7"/>
      <c r="E93" s="7"/>
      <c r="F93" s="7"/>
      <c r="H93" s="8">
        <v>10.0</v>
      </c>
      <c r="I93" s="12">
        <f t="shared" si="37"/>
        <v>0.6666666667</v>
      </c>
      <c r="J93" s="13">
        <f t="shared" si="38"/>
        <v>0.8675596428</v>
      </c>
      <c r="K93" s="14">
        <f t="shared" si="40"/>
        <v>0.8675592618</v>
      </c>
      <c r="L93" s="12">
        <f t="shared" si="35"/>
        <v>0.0000003809778882</v>
      </c>
      <c r="N93" s="7"/>
    </row>
    <row r="94">
      <c r="H94" s="8">
        <v>11.0</v>
      </c>
      <c r="I94" s="12">
        <f t="shared" si="37"/>
        <v>0.7333333333</v>
      </c>
      <c r="J94" s="13">
        <f t="shared" si="38"/>
        <v>0.9702078083</v>
      </c>
      <c r="K94" s="14">
        <f t="shared" si="40"/>
        <v>0.9702092551</v>
      </c>
      <c r="L94" s="12">
        <f t="shared" si="35"/>
        <v>0.000001446802835</v>
      </c>
    </row>
    <row r="95">
      <c r="H95" s="8">
        <v>12.0</v>
      </c>
      <c r="I95" s="12">
        <f t="shared" si="37"/>
        <v>0.8</v>
      </c>
      <c r="J95" s="13">
        <f t="shared" si="38"/>
        <v>1.073527319</v>
      </c>
      <c r="K95" s="14">
        <f t="shared" si="40"/>
        <v>1.073526847</v>
      </c>
      <c r="L95" s="12">
        <f t="shared" si="35"/>
        <v>0.0000004714753026</v>
      </c>
    </row>
    <row r="96">
      <c r="H96" s="8">
        <v>13.0</v>
      </c>
      <c r="I96" s="12">
        <f t="shared" si="37"/>
        <v>0.8666666667</v>
      </c>
      <c r="J96" s="13">
        <f t="shared" si="38"/>
        <v>1.176632219</v>
      </c>
      <c r="K96" s="14">
        <f t="shared" si="40"/>
        <v>1.176633575</v>
      </c>
      <c r="L96" s="12">
        <f t="shared" si="35"/>
        <v>0.000001356092366</v>
      </c>
    </row>
    <row r="97">
      <c r="H97" s="8">
        <v>14.0</v>
      </c>
      <c r="I97" s="12">
        <f t="shared" si="37"/>
        <v>0.9333333333</v>
      </c>
      <c r="J97" s="13">
        <f t="shared" si="38"/>
        <v>1.27851223</v>
      </c>
      <c r="K97" s="14">
        <f t="shared" si="40"/>
        <v>1.278511669</v>
      </c>
      <c r="L97" s="12">
        <f t="shared" si="35"/>
        <v>0.0000005615673124</v>
      </c>
    </row>
    <row r="98">
      <c r="H98" s="8">
        <v>15.0</v>
      </c>
      <c r="I98" s="12">
        <f t="shared" si="37"/>
        <v>1</v>
      </c>
      <c r="J98" s="13">
        <f t="shared" si="38"/>
        <v>1.378024614</v>
      </c>
      <c r="K98" s="14">
        <f t="shared" si="40"/>
        <v>1.378025881</v>
      </c>
      <c r="L98" s="12">
        <f t="shared" si="35"/>
        <v>0.000001267563052</v>
      </c>
    </row>
  </sheetData>
  <drawing r:id="rId1"/>
</worksheet>
</file>