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060" yWindow="0" windowWidth="23840" windowHeight="15740" tabRatio="500" activeTab="2"/>
  </bookViews>
  <sheets>
    <sheet name="Data summary" sheetId="1" r:id="rId1"/>
    <sheet name="Semantic correctness" sheetId="2" r:id="rId2"/>
    <sheet name="Syntactic correctness" sheetId="4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5" i="4"/>
  <c r="D4" i="4"/>
  <c r="D3" i="4"/>
  <c r="C5" i="4"/>
  <c r="C4" i="4"/>
  <c r="C3" i="4"/>
  <c r="B5" i="4"/>
  <c r="B4" i="4"/>
  <c r="B3" i="4"/>
  <c r="C6" i="4"/>
  <c r="B6" i="4"/>
  <c r="L6" i="1"/>
  <c r="L4" i="1"/>
  <c r="L3" i="1"/>
  <c r="L2" i="1"/>
  <c r="H6" i="1"/>
  <c r="H4" i="1"/>
  <c r="H3" i="1"/>
  <c r="H2" i="1"/>
  <c r="B23" i="1"/>
  <c r="C5" i="2"/>
  <c r="B19" i="1"/>
  <c r="D5" i="2"/>
  <c r="F5" i="2"/>
  <c r="D13" i="2"/>
  <c r="B15" i="1"/>
  <c r="C4" i="2"/>
  <c r="B11" i="1"/>
  <c r="D4" i="2"/>
  <c r="F4" i="2"/>
  <c r="D12" i="2"/>
  <c r="B7" i="1"/>
  <c r="C3" i="2"/>
  <c r="B3" i="1"/>
  <c r="D3" i="2"/>
  <c r="F3" i="2"/>
  <c r="D11" i="2"/>
  <c r="C13" i="2"/>
  <c r="C12" i="2"/>
  <c r="C11" i="2"/>
  <c r="B13" i="2"/>
  <c r="B12" i="2"/>
  <c r="B11" i="2"/>
  <c r="K3" i="1"/>
  <c r="K2" i="1"/>
  <c r="K4" i="1"/>
  <c r="K6" i="1"/>
  <c r="J3" i="1"/>
  <c r="J2" i="1"/>
  <c r="J4" i="1"/>
  <c r="J6" i="1"/>
  <c r="E3" i="1"/>
  <c r="I3" i="1"/>
  <c r="E2" i="1"/>
  <c r="I2" i="1"/>
  <c r="E4" i="1"/>
  <c r="I4" i="1"/>
  <c r="I6" i="1"/>
  <c r="G3" i="1"/>
  <c r="G2" i="1"/>
  <c r="G4" i="1"/>
  <c r="G6" i="1"/>
  <c r="F3" i="1"/>
  <c r="F2" i="1"/>
  <c r="F4" i="1"/>
  <c r="F6" i="1"/>
  <c r="E6" i="1"/>
  <c r="C14" i="2"/>
  <c r="B14" i="2"/>
  <c r="B6" i="1"/>
  <c r="B3" i="2"/>
  <c r="B14" i="1"/>
  <c r="B4" i="2"/>
  <c r="B22" i="1"/>
  <c r="B5" i="2"/>
  <c r="B7" i="2"/>
  <c r="D7" i="2"/>
  <c r="E7" i="2"/>
  <c r="C7" i="2"/>
  <c r="F7" i="2"/>
  <c r="E5" i="2"/>
  <c r="E4" i="2"/>
  <c r="E3" i="2"/>
  <c r="B24" i="1"/>
  <c r="B21" i="1"/>
  <c r="B20" i="1"/>
  <c r="B16" i="1"/>
  <c r="B13" i="1"/>
  <c r="B12" i="1"/>
  <c r="B8" i="1"/>
  <c r="B5" i="1"/>
  <c r="B4" i="1"/>
</calcChain>
</file>

<file path=xl/sharedStrings.xml><?xml version="1.0" encoding="utf-8"?>
<sst xmlns="http://schemas.openxmlformats.org/spreadsheetml/2006/main" count="60" uniqueCount="33">
  <si>
    <t>Total count</t>
  </si>
  <si>
    <t>Antibodies with RRID</t>
  </si>
  <si>
    <t>Antibodies</t>
  </si>
  <si>
    <t>FN antibodies</t>
  </si>
  <si>
    <t># correct</t>
  </si>
  <si>
    <t># incorrect</t>
  </si>
  <si>
    <t xml:space="preserve">minor correction </t>
  </si>
  <si>
    <t>Antibodies- total</t>
  </si>
  <si>
    <t>Organisms</t>
  </si>
  <si>
    <t>Organisms with RRID</t>
  </si>
  <si>
    <t>Organisms- total</t>
  </si>
  <si>
    <t>FN organisms</t>
  </si>
  <si>
    <t>Software with RRID</t>
  </si>
  <si>
    <t>Software- total</t>
  </si>
  <si>
    <t>FN software</t>
  </si>
  <si>
    <t>Semantic correctness</t>
  </si>
  <si>
    <t>Antibody</t>
  </si>
  <si>
    <t>Software</t>
  </si>
  <si>
    <t>Total</t>
  </si>
  <si>
    <t>Percent correct</t>
  </si>
  <si>
    <t>total # w/ RRID</t>
  </si>
  <si>
    <t>Percent incorrect (error rate)</t>
  </si>
  <si>
    <t>Table 3</t>
  </si>
  <si>
    <t>Error rate</t>
  </si>
  <si>
    <t>Resources with RRID</t>
  </si>
  <si>
    <t>Resources- total</t>
  </si>
  <si>
    <t xml:space="preserve">FN </t>
  </si>
  <si>
    <t># incorrect (semantic correctness)</t>
  </si>
  <si>
    <t>minor correction (syntactic correctness)</t>
  </si>
  <si>
    <t>FN rate</t>
  </si>
  <si>
    <t>minor correction PERCENT</t>
  </si>
  <si>
    <t xml:space="preserve">Table </t>
  </si>
  <si>
    <t># minor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</si>
</sst>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 applyFill="1" applyBorder="1" applyAlignment="1">
      <alignment wrapText="1"/>
    </xf>
    <xf numFmtId="0" fontId="2" fillId="0" borderId="0" xfId="0" applyFont="1"/>
    <xf numFmtId="0" fontId="0" fillId="0" borderId="0" xfId="0" applyFont="1"/>
    <xf numFmtId="9" fontId="0" fillId="0" borderId="0" xfId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wrapText="1"/>
    </xf>
    <xf numFmtId="9" fontId="0" fillId="0" borderId="0" xfId="1" applyNumberFormat="1" applyFont="1"/>
    <xf numFmtId="0" fontId="0" fillId="0" borderId="1" xfId="0" applyBorder="1"/>
    <xf numFmtId="0" fontId="0" fillId="0" borderId="3" xfId="0" applyBorder="1"/>
    <xf numFmtId="9" fontId="0" fillId="0" borderId="3" xfId="1" applyFont="1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9" fontId="0" fillId="2" borderId="7" xfId="1" applyFont="1" applyFill="1" applyBorder="1"/>
    <xf numFmtId="0" fontId="2" fillId="2" borderId="2" xfId="0" applyFont="1" applyFill="1" applyBorder="1"/>
    <xf numFmtId="9" fontId="2" fillId="2" borderId="2" xfId="1" applyFont="1" applyFill="1" applyBorder="1"/>
    <xf numFmtId="0" fontId="2" fillId="2" borderId="2" xfId="0" applyFont="1" applyFill="1" applyBorder="1" applyAlignment="1">
      <alignment wrapText="1"/>
    </xf>
    <xf numFmtId="0" fontId="0" fillId="0" borderId="8" xfId="0" applyBorder="1"/>
    <xf numFmtId="9" fontId="0" fillId="0" borderId="8" xfId="1" applyFont="1" applyBorder="1"/>
  </cellXfs>
  <cellStyles count="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Analysis_Dataset_v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tibodies-PRE"/>
      <sheetName val="Antibody-POST 1st vs 2nd Abs"/>
      <sheetName val="Organisms-PRE"/>
      <sheetName val="Organisms- POST"/>
      <sheetName val="Software-PRE"/>
      <sheetName val="Software- POST C v NC"/>
      <sheetName val="Figure 3"/>
      <sheetName val="Figure 4"/>
      <sheetName val="binary significance test"/>
      <sheetName val="Correct usage"/>
      <sheetName val="Minor Correction"/>
    </sheetNames>
    <sheetDataSet>
      <sheetData sheetId="0"/>
      <sheetData sheetId="1">
        <row r="472">
          <cell r="E472">
            <v>430</v>
          </cell>
          <cell r="G472">
            <v>14</v>
          </cell>
        </row>
        <row r="476">
          <cell r="E476">
            <v>36</v>
          </cell>
          <cell r="G476">
            <v>152</v>
          </cell>
        </row>
        <row r="479">
          <cell r="E479">
            <v>466</v>
          </cell>
        </row>
      </sheetData>
      <sheetData sheetId="2"/>
      <sheetData sheetId="3">
        <row r="145">
          <cell r="E145">
            <v>55</v>
          </cell>
          <cell r="G145">
            <v>7</v>
          </cell>
        </row>
        <row r="149">
          <cell r="E149">
            <v>84</v>
          </cell>
          <cell r="G149">
            <v>8</v>
          </cell>
        </row>
        <row r="152">
          <cell r="E152">
            <v>139</v>
          </cell>
        </row>
      </sheetData>
      <sheetData sheetId="4"/>
      <sheetData sheetId="5">
        <row r="106">
          <cell r="E106">
            <v>78</v>
          </cell>
          <cell r="G106">
            <v>1</v>
          </cell>
        </row>
        <row r="110">
          <cell r="E110">
            <v>22</v>
          </cell>
          <cell r="G110">
            <v>26</v>
          </cell>
        </row>
        <row r="113">
          <cell r="E113">
            <v>101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K1" sqref="K1"/>
    </sheetView>
  </sheetViews>
  <sheetFormatPr baseColWidth="10" defaultRowHeight="15" x14ac:dyDescent="0"/>
  <cols>
    <col min="1" max="1" width="20.1640625" customWidth="1"/>
    <col min="11" max="11" width="12.6640625" customWidth="1"/>
  </cols>
  <sheetData>
    <row r="1" spans="1:12" ht="60">
      <c r="A1" s="2" t="s">
        <v>0</v>
      </c>
      <c r="E1" s="1" t="s">
        <v>24</v>
      </c>
      <c r="F1" s="5" t="s">
        <v>25</v>
      </c>
      <c r="G1" s="5" t="s">
        <v>26</v>
      </c>
      <c r="H1" s="5" t="s">
        <v>29</v>
      </c>
      <c r="I1" s="5" t="s">
        <v>4</v>
      </c>
      <c r="J1" s="5" t="s">
        <v>27</v>
      </c>
      <c r="K1" s="5" t="s">
        <v>28</v>
      </c>
      <c r="L1" s="5" t="s">
        <v>30</v>
      </c>
    </row>
    <row r="2" spans="1:12" s="3" customFormat="1">
      <c r="A2" s="2" t="s">
        <v>2</v>
      </c>
      <c r="D2" s="2" t="s">
        <v>2</v>
      </c>
      <c r="E2">
        <f>'[1]Antibody-POST 1st vs 2nd Abs'!$E$472</f>
        <v>430</v>
      </c>
      <c r="F2">
        <f>'[1]Antibody-POST 1st vs 2nd Abs'!$E$479</f>
        <v>466</v>
      </c>
      <c r="G2">
        <f>'[1]Antibody-POST 1st vs 2nd Abs'!$E$476</f>
        <v>36</v>
      </c>
      <c r="H2" s="4">
        <f>G2/F2</f>
        <v>7.7253218884120178E-2</v>
      </c>
      <c r="I2">
        <f>E2-J2</f>
        <v>416</v>
      </c>
      <c r="J2">
        <f>'[1]Antibody-POST 1st vs 2nd Abs'!$G$472</f>
        <v>14</v>
      </c>
      <c r="K2">
        <f>'[1]Antibody-POST 1st vs 2nd Abs'!$G$476</f>
        <v>152</v>
      </c>
      <c r="L2" s="4">
        <f>K2/E2</f>
        <v>0.35348837209302325</v>
      </c>
    </row>
    <row r="3" spans="1:12">
      <c r="A3" s="1" t="s">
        <v>1</v>
      </c>
      <c r="B3">
        <f>'[1]Antibody-POST 1st vs 2nd Abs'!$E$472</f>
        <v>430</v>
      </c>
      <c r="D3" t="s">
        <v>8</v>
      </c>
      <c r="E3">
        <f>'[1]Organisms- POST'!$E$145</f>
        <v>55</v>
      </c>
      <c r="F3">
        <f>'[1]Organisms- POST'!$E$152</f>
        <v>139</v>
      </c>
      <c r="G3">
        <f>'[1]Organisms- POST'!$E$149</f>
        <v>84</v>
      </c>
      <c r="H3" s="4">
        <f>G3/F3</f>
        <v>0.60431654676258995</v>
      </c>
      <c r="I3">
        <f>E3-J3</f>
        <v>48</v>
      </c>
      <c r="J3">
        <f>'[1]Organisms- POST'!$G$145</f>
        <v>7</v>
      </c>
      <c r="K3">
        <f>'[1]Organisms- POST'!$G$149</f>
        <v>8</v>
      </c>
      <c r="L3" s="4">
        <f t="shared" ref="L3:L6" si="0">K3/E3</f>
        <v>0.14545454545454545</v>
      </c>
    </row>
    <row r="4" spans="1:12">
      <c r="A4" t="s">
        <v>7</v>
      </c>
      <c r="B4">
        <f>'[1]Antibody-POST 1st vs 2nd Abs'!$E$479</f>
        <v>466</v>
      </c>
      <c r="D4" t="s">
        <v>17</v>
      </c>
      <c r="E4">
        <f>'[1]Software- POST C v NC'!$E$106</f>
        <v>78</v>
      </c>
      <c r="F4">
        <f>'[1]Software- POST C v NC'!$E$113</f>
        <v>101</v>
      </c>
      <c r="G4">
        <f>'[1]Software- POST C v NC'!$E$110</f>
        <v>22</v>
      </c>
      <c r="H4" s="4">
        <f>G4/F4</f>
        <v>0.21782178217821782</v>
      </c>
      <c r="I4">
        <f>E4-J4</f>
        <v>77</v>
      </c>
      <c r="J4">
        <f>'[1]Software- POST C v NC'!$G$106</f>
        <v>1</v>
      </c>
      <c r="K4">
        <f>'[1]Software- POST C v NC'!$G$110</f>
        <v>26</v>
      </c>
      <c r="L4" s="4">
        <f t="shared" si="0"/>
        <v>0.33333333333333331</v>
      </c>
    </row>
    <row r="5" spans="1:12">
      <c r="A5" t="s">
        <v>3</v>
      </c>
      <c r="B5">
        <f>'[1]Antibody-POST 1st vs 2nd Abs'!$E$476</f>
        <v>36</v>
      </c>
      <c r="H5" s="4"/>
      <c r="L5" s="4"/>
    </row>
    <row r="6" spans="1:12">
      <c r="A6" t="s">
        <v>4</v>
      </c>
      <c r="B6">
        <f>B3-B7</f>
        <v>416</v>
      </c>
      <c r="D6" t="s">
        <v>18</v>
      </c>
      <c r="E6">
        <f>SUM(E2:E4)</f>
        <v>563</v>
      </c>
      <c r="F6">
        <f>SUM(F2:F4)</f>
        <v>706</v>
      </c>
      <c r="G6">
        <f>SUM(G2:G4)</f>
        <v>142</v>
      </c>
      <c r="H6" s="4">
        <f>G6/F6</f>
        <v>0.20113314447592068</v>
      </c>
      <c r="I6">
        <f>SUM(I2:I4)</f>
        <v>541</v>
      </c>
      <c r="J6">
        <f>SUM(J2:J4)</f>
        <v>22</v>
      </c>
      <c r="K6">
        <f>SUM(K2:K4)</f>
        <v>186</v>
      </c>
      <c r="L6" s="4">
        <f t="shared" si="0"/>
        <v>0.33037300177619894</v>
      </c>
    </row>
    <row r="7" spans="1:12">
      <c r="A7" t="s">
        <v>5</v>
      </c>
      <c r="B7">
        <f>'[1]Antibody-POST 1st vs 2nd Abs'!$G$472</f>
        <v>14</v>
      </c>
    </row>
    <row r="8" spans="1:12">
      <c r="A8" t="s">
        <v>6</v>
      </c>
      <c r="B8">
        <f>'[1]Antibody-POST 1st vs 2nd Abs'!$G$476</f>
        <v>152</v>
      </c>
    </row>
    <row r="10" spans="1:12">
      <c r="A10" s="2" t="s">
        <v>8</v>
      </c>
    </row>
    <row r="11" spans="1:12">
      <c r="A11" s="1" t="s">
        <v>9</v>
      </c>
      <c r="B11">
        <f>'[1]Organisms- POST'!$E$145</f>
        <v>55</v>
      </c>
    </row>
    <row r="12" spans="1:12">
      <c r="A12" t="s">
        <v>10</v>
      </c>
      <c r="B12">
        <f>'[1]Organisms- POST'!$E$152</f>
        <v>139</v>
      </c>
    </row>
    <row r="13" spans="1:12">
      <c r="A13" t="s">
        <v>11</v>
      </c>
      <c r="B13">
        <f>'[1]Organisms- POST'!$E$149</f>
        <v>84</v>
      </c>
    </row>
    <row r="14" spans="1:12">
      <c r="A14" t="s">
        <v>4</v>
      </c>
      <c r="B14">
        <f>B11-B15</f>
        <v>48</v>
      </c>
    </row>
    <row r="15" spans="1:12">
      <c r="A15" t="s">
        <v>5</v>
      </c>
      <c r="B15">
        <f>'[1]Organisms- POST'!$G$145</f>
        <v>7</v>
      </c>
    </row>
    <row r="16" spans="1:12">
      <c r="A16" t="s">
        <v>6</v>
      </c>
      <c r="B16">
        <f>'[1]Organisms- POST'!$G$149</f>
        <v>8</v>
      </c>
    </row>
    <row r="18" spans="1:2">
      <c r="A18" s="2" t="s">
        <v>8</v>
      </c>
    </row>
    <row r="19" spans="1:2">
      <c r="A19" s="1" t="s">
        <v>12</v>
      </c>
      <c r="B19">
        <f>'[1]Software- POST C v NC'!$E$106</f>
        <v>78</v>
      </c>
    </row>
    <row r="20" spans="1:2">
      <c r="A20" t="s">
        <v>13</v>
      </c>
      <c r="B20">
        <f>'[1]Software- POST C v NC'!$E$113</f>
        <v>101</v>
      </c>
    </row>
    <row r="21" spans="1:2">
      <c r="A21" t="s">
        <v>14</v>
      </c>
      <c r="B21">
        <f>'[1]Software- POST C v NC'!$E$110</f>
        <v>22</v>
      </c>
    </row>
    <row r="22" spans="1:2">
      <c r="A22" t="s">
        <v>4</v>
      </c>
      <c r="B22">
        <f>B19-B23</f>
        <v>77</v>
      </c>
    </row>
    <row r="23" spans="1:2">
      <c r="A23" t="s">
        <v>5</v>
      </c>
      <c r="B23">
        <f>'[1]Software- POST C v NC'!$G$106</f>
        <v>1</v>
      </c>
    </row>
    <row r="24" spans="1:2">
      <c r="A24" t="s">
        <v>6</v>
      </c>
      <c r="B24">
        <f>'[1]Software- POST C v NC'!$G$110</f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2" zoomScale="125" zoomScaleNormal="125" zoomScalePageLayoutView="125" workbookViewId="0">
      <selection activeCell="A9" sqref="A9:D14"/>
    </sheetView>
  </sheetViews>
  <sheetFormatPr baseColWidth="10" defaultRowHeight="15" x14ac:dyDescent="0"/>
  <sheetData>
    <row r="1" spans="1:8">
      <c r="A1" t="s">
        <v>15</v>
      </c>
    </row>
    <row r="2" spans="1:8" ht="45">
      <c r="B2" s="2" t="s">
        <v>4</v>
      </c>
      <c r="C2" s="2" t="s">
        <v>5</v>
      </c>
      <c r="D2" s="7" t="s">
        <v>20</v>
      </c>
      <c r="E2" s="7" t="s">
        <v>19</v>
      </c>
      <c r="F2" s="7" t="s">
        <v>21</v>
      </c>
    </row>
    <row r="3" spans="1:8">
      <c r="A3" t="s">
        <v>16</v>
      </c>
      <c r="B3">
        <f>'Data summary'!B6</f>
        <v>416</v>
      </c>
      <c r="C3">
        <f>'Data summary'!B7</f>
        <v>14</v>
      </c>
      <c r="D3">
        <f>'Data summary'!B3</f>
        <v>430</v>
      </c>
      <c r="E3" s="4">
        <f>B3/D3</f>
        <v>0.96744186046511627</v>
      </c>
      <c r="F3" s="4">
        <f>C3/D3</f>
        <v>3.255813953488372E-2</v>
      </c>
    </row>
    <row r="4" spans="1:8">
      <c r="A4" t="s">
        <v>8</v>
      </c>
      <c r="B4">
        <f>'Data summary'!B14</f>
        <v>48</v>
      </c>
      <c r="C4">
        <f>'Data summary'!B15</f>
        <v>7</v>
      </c>
      <c r="D4">
        <f>'Data summary'!B11</f>
        <v>55</v>
      </c>
      <c r="E4" s="4">
        <f t="shared" ref="E4:E5" si="0">B4/D4</f>
        <v>0.87272727272727268</v>
      </c>
      <c r="F4" s="4">
        <f>C4/D4</f>
        <v>0.12727272727272726</v>
      </c>
    </row>
    <row r="5" spans="1:8">
      <c r="A5" t="s">
        <v>17</v>
      </c>
      <c r="B5">
        <f>'Data summary'!B22</f>
        <v>77</v>
      </c>
      <c r="C5">
        <f>'Data summary'!B23</f>
        <v>1</v>
      </c>
      <c r="D5">
        <f>'Data summary'!B19</f>
        <v>78</v>
      </c>
      <c r="E5" s="4">
        <f t="shared" si="0"/>
        <v>0.98717948717948723</v>
      </c>
      <c r="F5" s="4">
        <f>C5/D5</f>
        <v>1.282051282051282E-2</v>
      </c>
    </row>
    <row r="6" spans="1:8">
      <c r="E6" s="4"/>
      <c r="F6" s="4"/>
    </row>
    <row r="7" spans="1:8">
      <c r="A7" s="2" t="s">
        <v>18</v>
      </c>
      <c r="B7">
        <f>SUM(B3:B5)</f>
        <v>541</v>
      </c>
      <c r="C7">
        <f>SUM(C3:C5)</f>
        <v>22</v>
      </c>
      <c r="D7">
        <f>SUM(D3:D5)</f>
        <v>563</v>
      </c>
      <c r="E7" s="8">
        <f>B7/D7</f>
        <v>0.96092362344582594</v>
      </c>
      <c r="F7" s="8">
        <f>C7/D7</f>
        <v>3.9076376554174071E-2</v>
      </c>
      <c r="H7" s="6"/>
    </row>
    <row r="9" spans="1:8">
      <c r="A9" t="s">
        <v>22</v>
      </c>
    </row>
    <row r="10" spans="1:8" ht="31" thickBot="1">
      <c r="A10" s="16"/>
      <c r="B10" s="16" t="s">
        <v>5</v>
      </c>
      <c r="C10" s="18" t="s">
        <v>20</v>
      </c>
      <c r="D10" s="17" t="s">
        <v>23</v>
      </c>
    </row>
    <row r="11" spans="1:8" ht="16" thickTop="1">
      <c r="A11" s="10" t="s">
        <v>16</v>
      </c>
      <c r="B11" s="10">
        <f>C3</f>
        <v>14</v>
      </c>
      <c r="C11" s="10">
        <f>D3</f>
        <v>430</v>
      </c>
      <c r="D11" s="11">
        <f>F3</f>
        <v>3.255813953488372E-2</v>
      </c>
    </row>
    <row r="12" spans="1:8">
      <c r="A12" s="9" t="s">
        <v>8</v>
      </c>
      <c r="B12" s="10">
        <f>C4</f>
        <v>7</v>
      </c>
      <c r="C12" s="10">
        <f>D4</f>
        <v>55</v>
      </c>
      <c r="D12" s="11">
        <f>F4</f>
        <v>0.12727272727272726</v>
      </c>
    </row>
    <row r="13" spans="1:8" ht="16" thickBot="1">
      <c r="A13" s="9" t="s">
        <v>17</v>
      </c>
      <c r="B13" s="10">
        <f>C5</f>
        <v>1</v>
      </c>
      <c r="C13" s="10">
        <f>D5</f>
        <v>78</v>
      </c>
      <c r="D13" s="11">
        <f>F5</f>
        <v>1.282051282051282E-2</v>
      </c>
    </row>
    <row r="14" spans="1:8" ht="16" thickBot="1">
      <c r="A14" s="13" t="s">
        <v>18</v>
      </c>
      <c r="B14" s="14">
        <f>SUM(B11:B13)</f>
        <v>22</v>
      </c>
      <c r="C14" s="14">
        <f>SUM(C11:C13)</f>
        <v>563</v>
      </c>
      <c r="D14" s="15">
        <v>4.6181172291296625E-2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I27" sqref="I27"/>
    </sheetView>
  </sheetViews>
  <sheetFormatPr baseColWidth="10" defaultRowHeight="15" x14ac:dyDescent="0"/>
  <sheetData>
    <row r="1" spans="1:4">
      <c r="A1" t="s">
        <v>31</v>
      </c>
    </row>
    <row r="2" spans="1:4" ht="31" thickBot="1">
      <c r="A2" s="16"/>
      <c r="B2" s="16" t="s">
        <v>32</v>
      </c>
      <c r="C2" s="18" t="s">
        <v>20</v>
      </c>
      <c r="D2" s="17" t="s">
        <v>23</v>
      </c>
    </row>
    <row r="3" spans="1:4" ht="16" thickTop="1">
      <c r="A3" s="10" t="s">
        <v>16</v>
      </c>
      <c r="B3" s="10">
        <f>'Data summary'!K2</f>
        <v>152</v>
      </c>
      <c r="C3" s="10">
        <f>'Data summary'!E2</f>
        <v>430</v>
      </c>
      <c r="D3" s="11">
        <f>B3/C3</f>
        <v>0.35348837209302325</v>
      </c>
    </row>
    <row r="4" spans="1:4">
      <c r="A4" s="9" t="s">
        <v>8</v>
      </c>
      <c r="B4" s="10">
        <f>'Data summary'!K3</f>
        <v>8</v>
      </c>
      <c r="C4" s="10">
        <f>'Data summary'!E3</f>
        <v>55</v>
      </c>
      <c r="D4" s="11">
        <f>B4/C4</f>
        <v>0.14545454545454545</v>
      </c>
    </row>
    <row r="5" spans="1:4" ht="16" thickBot="1">
      <c r="A5" s="12" t="s">
        <v>17</v>
      </c>
      <c r="B5" s="19">
        <f>'Data summary'!K4</f>
        <v>26</v>
      </c>
      <c r="C5" s="19">
        <f>'Data summary'!E4</f>
        <v>78</v>
      </c>
      <c r="D5" s="20">
        <f>B5/C5</f>
        <v>0.33333333333333331</v>
      </c>
    </row>
    <row r="6" spans="1:4" ht="16" thickBot="1">
      <c r="A6" s="13" t="s">
        <v>18</v>
      </c>
      <c r="B6" s="14">
        <f>SUM(B3:B5)</f>
        <v>186</v>
      </c>
      <c r="C6" s="14">
        <f>SUM(C3:C5)</f>
        <v>563</v>
      </c>
      <c r="D6" s="15">
        <f>B6/C6</f>
        <v>0.33037300177619894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Semantic correctness</vt:lpstr>
      <vt:lpstr>Syntactic correctness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Vasilevsky</dc:creator>
  <cp:lastModifiedBy>Nicole Vasilevsky</cp:lastModifiedBy>
  <dcterms:created xsi:type="dcterms:W3CDTF">2015-07-14T22:09:10Z</dcterms:created>
  <dcterms:modified xsi:type="dcterms:W3CDTF">2015-07-15T00:00:51Z</dcterms:modified>
</cp:coreProperties>
</file>